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firstSheet="1" activeTab="2"/>
  </bookViews>
  <sheets>
    <sheet name="01 ORGANOGRAMA" sheetId="4" r:id="rId1"/>
    <sheet name="02-PADs" sheetId="1" r:id="rId2"/>
    <sheet name="03-COMPARATIVOS" sheetId="6" r:id="rId3"/>
    <sheet name="Areas TRE" sheetId="2" r:id="rId4"/>
    <sheet name="Questoes" sheetId="7" r:id="rId5"/>
    <sheet name="04-DADOS COMPARATIVOS GERAIS" sheetId="8" r:id="rId6"/>
    <sheet name="DADOS PARA MINITAB" sheetId="9" r:id="rId7"/>
    <sheet name="05- GRÁFICO COMPARATIVOS GERAL" sheetId="10" r:id="rId8"/>
  </sheets>
  <externalReferences>
    <externalReference r:id="rId9"/>
  </externalReferences>
  <calcPr calcId="145621"/>
  <pivotCaches>
    <pivotCache cacheId="4" r:id="rId10"/>
  </pivotCaches>
</workbook>
</file>

<file path=xl/calcChain.xml><?xml version="1.0" encoding="utf-8"?>
<calcChain xmlns="http://schemas.openxmlformats.org/spreadsheetml/2006/main">
  <c r="C27" i="6" l="1"/>
  <c r="N298" i="1" l="1"/>
  <c r="N457" i="1"/>
  <c r="N553" i="1"/>
  <c r="N753" i="1"/>
  <c r="N837" i="1"/>
  <c r="N1132" i="1"/>
  <c r="N1564" i="1"/>
  <c r="N1513" i="1"/>
  <c r="N1469" i="1"/>
  <c r="N1403" i="1"/>
  <c r="N1362" i="1"/>
  <c r="N1301" i="1"/>
  <c r="N1267" i="1"/>
  <c r="N1209" i="1"/>
  <c r="N1176" i="1"/>
  <c r="N1076" i="1"/>
  <c r="N1033" i="1"/>
  <c r="N998" i="1"/>
  <c r="N972" i="1"/>
  <c r="N925" i="1"/>
  <c r="N884" i="1"/>
  <c r="N806" i="1"/>
  <c r="N692" i="1"/>
  <c r="N647" i="1"/>
  <c r="N512" i="1"/>
  <c r="N252" i="1"/>
  <c r="N211" i="1"/>
  <c r="N170" i="1"/>
  <c r="N132" i="1"/>
  <c r="N93" i="1"/>
  <c r="N49" i="1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D59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R7" i="1"/>
  <c r="R23" i="1"/>
  <c r="R20" i="1"/>
  <c r="R19" i="1"/>
  <c r="R18" i="1"/>
  <c r="R17" i="1"/>
  <c r="R16" i="1"/>
  <c r="R14" i="1"/>
  <c r="R13" i="1"/>
  <c r="R12" i="1"/>
  <c r="R11" i="1"/>
  <c r="R9" i="1"/>
  <c r="R8" i="1"/>
  <c r="R6" i="1"/>
  <c r="R5" i="1"/>
  <c r="R4" i="1"/>
  <c r="R2" i="1"/>
  <c r="C12" i="6" s="1"/>
  <c r="C14" i="6" s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5" i="1"/>
  <c r="Q1354" i="1"/>
  <c r="Q1353" i="1"/>
  <c r="Q1352" i="1"/>
  <c r="Q1351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2" i="1"/>
  <c r="Q1201" i="1"/>
  <c r="Q1200" i="1"/>
  <c r="Q1199" i="1"/>
  <c r="Q1198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294" i="1"/>
  <c r="Q293" i="1"/>
  <c r="Q292" i="1"/>
  <c r="Q291" i="1"/>
  <c r="Q290" i="1"/>
  <c r="Q19" i="1" s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3" i="1" s="1"/>
  <c r="Q273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52" i="1"/>
  <c r="Q51" i="1"/>
  <c r="Q50" i="1"/>
  <c r="Q49" i="1"/>
  <c r="Q48" i="1"/>
  <c r="Q47" i="1"/>
  <c r="Q46" i="1"/>
  <c r="Q45" i="1"/>
  <c r="Q44" i="1"/>
  <c r="Q15" i="1" s="1"/>
  <c r="Q43" i="1"/>
  <c r="Q42" i="1"/>
  <c r="M1352" i="1"/>
  <c r="M1353" i="1"/>
  <c r="M1354" i="1"/>
  <c r="M1355" i="1"/>
  <c r="M1356" i="1"/>
  <c r="M1357" i="1"/>
  <c r="M1358" i="1"/>
  <c r="M1359" i="1"/>
  <c r="M1360" i="1"/>
  <c r="M1361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52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3" i="1"/>
  <c r="M974" i="1"/>
  <c r="M975" i="1"/>
  <c r="M976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9" i="1"/>
  <c r="M1200" i="1"/>
  <c r="M1201" i="1"/>
  <c r="M1202" i="1"/>
  <c r="M1203" i="1"/>
  <c r="M1204" i="1"/>
  <c r="M1205" i="1"/>
  <c r="M1206" i="1"/>
  <c r="M1207" i="1"/>
  <c r="M1208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42" i="1"/>
  <c r="M43" i="1"/>
  <c r="M44" i="1"/>
  <c r="M45" i="1"/>
  <c r="M46" i="1"/>
  <c r="M47" i="1"/>
  <c r="M48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76" i="1"/>
  <c r="M77" i="1"/>
  <c r="M78" i="1"/>
  <c r="M32" i="1"/>
  <c r="M33" i="1"/>
  <c r="M34" i="1"/>
  <c r="M35" i="1"/>
  <c r="M36" i="1"/>
  <c r="M37" i="1"/>
  <c r="M38" i="1"/>
  <c r="M39" i="1"/>
  <c r="M40" i="1"/>
  <c r="M41" i="1"/>
  <c r="M31" i="1"/>
  <c r="I1643" i="1"/>
  <c r="I1644" i="1"/>
  <c r="I1645" i="1"/>
  <c r="I1646" i="1"/>
  <c r="I1647" i="1"/>
  <c r="I1648" i="1"/>
  <c r="I1649" i="1"/>
  <c r="I1650" i="1"/>
  <c r="I1651" i="1"/>
  <c r="I16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552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08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65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394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6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00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66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07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73" i="1"/>
  <c r="I1198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21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073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32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995" i="1"/>
  <c r="I971" i="1"/>
  <c r="I972" i="1"/>
  <c r="I973" i="1"/>
  <c r="I974" i="1"/>
  <c r="I975" i="1"/>
  <c r="I976" i="1"/>
  <c r="I970" i="1"/>
  <c r="I917" i="1"/>
  <c r="I908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880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32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04" i="1"/>
  <c r="I795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39" i="1"/>
  <c r="I541" i="1"/>
  <c r="I646" i="1"/>
  <c r="I686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68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47" i="1"/>
  <c r="I638" i="1"/>
  <c r="I639" i="1"/>
  <c r="I640" i="1"/>
  <c r="I641" i="1"/>
  <c r="I642" i="1"/>
  <c r="I643" i="1"/>
  <c r="I644" i="1"/>
  <c r="I645" i="1"/>
  <c r="I632" i="1"/>
  <c r="I633" i="1"/>
  <c r="I631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542" i="1"/>
  <c r="I533" i="1"/>
  <c r="I534" i="1"/>
  <c r="I535" i="1"/>
  <c r="I536" i="1"/>
  <c r="I537" i="1"/>
  <c r="I538" i="1"/>
  <c r="I539" i="1"/>
  <c r="I540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48" i="1"/>
  <c r="I439" i="1"/>
  <c r="I440" i="1"/>
  <c r="I441" i="1"/>
  <c r="I442" i="1"/>
  <c r="I443" i="1"/>
  <c r="I444" i="1"/>
  <c r="I445" i="1"/>
  <c r="I446" i="1"/>
  <c r="I447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08" i="1"/>
  <c r="I500" i="1"/>
  <c r="I501" i="1"/>
  <c r="I502" i="1"/>
  <c r="I503" i="1"/>
  <c r="I504" i="1"/>
  <c r="I505" i="1"/>
  <c r="I506" i="1"/>
  <c r="I507" i="1"/>
  <c r="I499" i="1"/>
  <c r="I274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372" i="1"/>
  <c r="I365" i="1"/>
  <c r="I366" i="1"/>
  <c r="I367" i="1"/>
  <c r="I368" i="1"/>
  <c r="I369" i="1"/>
  <c r="I370" i="1"/>
  <c r="I371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282" i="1"/>
  <c r="I275" i="1"/>
  <c r="I276" i="1"/>
  <c r="I277" i="1"/>
  <c r="I278" i="1"/>
  <c r="I279" i="1"/>
  <c r="I280" i="1"/>
  <c r="I281" i="1"/>
  <c r="I273" i="1"/>
  <c r="I532" i="1"/>
  <c r="I637" i="1"/>
  <c r="I677" i="1"/>
  <c r="I678" i="1"/>
  <c r="I679" i="1"/>
  <c r="I680" i="1"/>
  <c r="I681" i="1"/>
  <c r="I682" i="1"/>
  <c r="I683" i="1"/>
  <c r="I684" i="1"/>
  <c r="I685" i="1"/>
  <c r="I730" i="1"/>
  <c r="I731" i="1"/>
  <c r="I732" i="1"/>
  <c r="I733" i="1"/>
  <c r="I734" i="1"/>
  <c r="I735" i="1"/>
  <c r="I736" i="1"/>
  <c r="I737" i="1"/>
  <c r="I738" i="1"/>
  <c r="I796" i="1"/>
  <c r="I797" i="1"/>
  <c r="I798" i="1"/>
  <c r="I799" i="1"/>
  <c r="I800" i="1"/>
  <c r="I801" i="1"/>
  <c r="I802" i="1"/>
  <c r="I803" i="1"/>
  <c r="I823" i="1"/>
  <c r="I824" i="1"/>
  <c r="I825" i="1"/>
  <c r="I826" i="1"/>
  <c r="I827" i="1"/>
  <c r="I828" i="1"/>
  <c r="I829" i="1"/>
  <c r="I830" i="1"/>
  <c r="I831" i="1"/>
  <c r="I871" i="1"/>
  <c r="I872" i="1"/>
  <c r="I873" i="1"/>
  <c r="I874" i="1"/>
  <c r="I875" i="1"/>
  <c r="I876" i="1"/>
  <c r="I877" i="1"/>
  <c r="I878" i="1"/>
  <c r="I879" i="1"/>
  <c r="I909" i="1"/>
  <c r="I910" i="1"/>
  <c r="I911" i="1"/>
  <c r="I912" i="1"/>
  <c r="I913" i="1"/>
  <c r="I914" i="1"/>
  <c r="I915" i="1"/>
  <c r="I916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61" i="1"/>
  <c r="I962" i="1"/>
  <c r="I963" i="1"/>
  <c r="I964" i="1"/>
  <c r="I965" i="1"/>
  <c r="I966" i="1"/>
  <c r="I967" i="1"/>
  <c r="I968" i="1"/>
  <c r="I969" i="1"/>
  <c r="I986" i="1"/>
  <c r="I987" i="1"/>
  <c r="I988" i="1"/>
  <c r="I989" i="1"/>
  <c r="I990" i="1"/>
  <c r="I991" i="1"/>
  <c r="I992" i="1"/>
  <c r="I993" i="1"/>
  <c r="I994" i="1"/>
  <c r="I1023" i="1"/>
  <c r="I1024" i="1"/>
  <c r="I1025" i="1"/>
  <c r="I1026" i="1"/>
  <c r="I1027" i="1"/>
  <c r="I1028" i="1"/>
  <c r="I1029" i="1"/>
  <c r="I1030" i="1"/>
  <c r="I1031" i="1"/>
  <c r="I1064" i="1"/>
  <c r="I1065" i="1"/>
  <c r="I1066" i="1"/>
  <c r="I1067" i="1"/>
  <c r="I1068" i="1"/>
  <c r="I1069" i="1"/>
  <c r="I1070" i="1"/>
  <c r="I1071" i="1"/>
  <c r="I1072" i="1"/>
  <c r="I1112" i="1"/>
  <c r="I1113" i="1"/>
  <c r="I1114" i="1"/>
  <c r="I1115" i="1"/>
  <c r="I1116" i="1"/>
  <c r="I1117" i="1"/>
  <c r="I1118" i="1"/>
  <c r="I1119" i="1"/>
  <c r="I1120" i="1"/>
  <c r="I1164" i="1"/>
  <c r="I1165" i="1"/>
  <c r="I1166" i="1"/>
  <c r="I1167" i="1"/>
  <c r="I1168" i="1"/>
  <c r="I1169" i="1"/>
  <c r="I1170" i="1"/>
  <c r="I1171" i="1"/>
  <c r="I1172" i="1"/>
  <c r="I1199" i="1"/>
  <c r="I1200" i="1"/>
  <c r="I1201" i="1"/>
  <c r="I1202" i="1"/>
  <c r="I1203" i="1"/>
  <c r="I1204" i="1"/>
  <c r="I1205" i="1"/>
  <c r="I1206" i="1"/>
  <c r="I1257" i="1"/>
  <c r="I1258" i="1"/>
  <c r="I1259" i="1"/>
  <c r="I1260" i="1"/>
  <c r="I1261" i="1"/>
  <c r="I1262" i="1"/>
  <c r="I1263" i="1"/>
  <c r="I1264" i="1"/>
  <c r="I1265" i="1"/>
  <c r="I1291" i="1"/>
  <c r="I1292" i="1"/>
  <c r="I1293" i="1"/>
  <c r="I1294" i="1"/>
  <c r="I1295" i="1"/>
  <c r="I1296" i="1"/>
  <c r="I1297" i="1"/>
  <c r="I1298" i="1"/>
  <c r="I1299" i="1"/>
  <c r="I1351" i="1"/>
  <c r="I1352" i="1"/>
  <c r="I1353" i="1"/>
  <c r="I1354" i="1"/>
  <c r="I1355" i="1"/>
  <c r="I1356" i="1"/>
  <c r="I1357" i="1"/>
  <c r="I1358" i="1"/>
  <c r="I1359" i="1"/>
  <c r="I1385" i="1"/>
  <c r="I1386" i="1"/>
  <c r="I1387" i="1"/>
  <c r="I1388" i="1"/>
  <c r="I1389" i="1"/>
  <c r="I1390" i="1"/>
  <c r="I1391" i="1"/>
  <c r="I1392" i="1"/>
  <c r="I1393" i="1"/>
  <c r="I1456" i="1"/>
  <c r="I1457" i="1"/>
  <c r="I1458" i="1"/>
  <c r="I1459" i="1"/>
  <c r="I1460" i="1"/>
  <c r="I1461" i="1"/>
  <c r="I1462" i="1"/>
  <c r="I1463" i="1"/>
  <c r="I1464" i="1"/>
  <c r="I1499" i="1"/>
  <c r="I1500" i="1"/>
  <c r="I1501" i="1"/>
  <c r="I1502" i="1"/>
  <c r="I1503" i="1"/>
  <c r="I1504" i="1"/>
  <c r="I1505" i="1"/>
  <c r="I1506" i="1"/>
  <c r="I1507" i="1"/>
  <c r="I1543" i="1"/>
  <c r="I1544" i="1"/>
  <c r="I1545" i="1"/>
  <c r="I1546" i="1"/>
  <c r="I1547" i="1"/>
  <c r="I1548" i="1"/>
  <c r="I1549" i="1"/>
  <c r="I1550" i="1"/>
  <c r="I1551" i="1"/>
  <c r="I438" i="1"/>
  <c r="J476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543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499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56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385" i="1"/>
  <c r="F1380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5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291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57" i="1"/>
  <c r="F1252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198" i="1"/>
  <c r="F119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64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064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23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986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61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08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871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23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795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30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67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37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532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499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38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273" i="1"/>
  <c r="I42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40" i="1"/>
  <c r="I31" i="1"/>
  <c r="I32" i="1"/>
  <c r="I44" i="1"/>
  <c r="I43" i="1"/>
  <c r="I41" i="1"/>
  <c r="I39" i="1"/>
  <c r="I38" i="1"/>
  <c r="I37" i="1"/>
  <c r="I36" i="1"/>
  <c r="I35" i="1"/>
  <c r="I34" i="1"/>
  <c r="I33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72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47" i="1"/>
  <c r="I246" i="1"/>
  <c r="I245" i="1"/>
  <c r="I244" i="1"/>
  <c r="I243" i="1"/>
  <c r="I242" i="1"/>
  <c r="I241" i="1"/>
  <c r="I240" i="1"/>
  <c r="I239" i="1"/>
  <c r="I238" i="1"/>
  <c r="I237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03" i="1"/>
  <c r="I202" i="1"/>
  <c r="I201" i="1"/>
  <c r="I200" i="1"/>
  <c r="I199" i="1"/>
  <c r="I198" i="1"/>
  <c r="I197" i="1"/>
  <c r="I196" i="1"/>
  <c r="I195" i="1"/>
  <c r="F191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I121" i="1"/>
  <c r="I114" i="1"/>
  <c r="I115" i="1"/>
  <c r="I116" i="1"/>
  <c r="I117" i="1"/>
  <c r="I118" i="1"/>
  <c r="I119" i="1"/>
  <c r="I120" i="1"/>
  <c r="I113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F109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77" i="1"/>
  <c r="F78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J93" i="1"/>
  <c r="J115" i="1"/>
  <c r="J148" i="1"/>
  <c r="J144" i="1"/>
  <c r="J136" i="1"/>
  <c r="J203" i="1"/>
  <c r="J233" i="1"/>
  <c r="J247" i="1"/>
  <c r="J429" i="1"/>
  <c r="J493" i="1"/>
  <c r="J513" i="1"/>
  <c r="J601" i="1"/>
  <c r="J611" i="1"/>
  <c r="J596" i="1"/>
  <c r="J545" i="1"/>
  <c r="J591" i="1"/>
  <c r="J662" i="1"/>
  <c r="J695" i="1"/>
  <c r="J802" i="1"/>
  <c r="J833" i="1"/>
  <c r="J908" i="1"/>
  <c r="J986" i="1"/>
  <c r="J1023" i="1"/>
  <c r="J1099" i="1"/>
  <c r="J1083" i="1"/>
  <c r="J1124" i="1"/>
  <c r="J1142" i="1"/>
  <c r="J1248" i="1"/>
  <c r="J1285" i="1"/>
  <c r="J1352" i="1"/>
  <c r="J1262" i="1"/>
  <c r="J1170" i="1"/>
  <c r="J1168" i="1"/>
  <c r="J1138" i="1"/>
  <c r="J991" i="1"/>
  <c r="J947" i="1"/>
  <c r="J933" i="1"/>
  <c r="J826" i="1"/>
  <c r="J686" i="1"/>
  <c r="J514" i="1"/>
  <c r="J618" i="1"/>
  <c r="J146" i="1"/>
  <c r="J1037" i="1"/>
  <c r="J285" i="1"/>
  <c r="J1050" i="1"/>
  <c r="J388" i="1"/>
  <c r="J769" i="1"/>
  <c r="J385" i="1"/>
  <c r="J485" i="1"/>
  <c r="J1281" i="1"/>
  <c r="J893" i="1"/>
  <c r="J402" i="1"/>
  <c r="J467" i="1"/>
  <c r="J992" i="1"/>
  <c r="J836" i="1"/>
  <c r="J733" i="1"/>
  <c r="J301" i="1"/>
  <c r="J1180" i="1"/>
  <c r="J784" i="1"/>
  <c r="J1103" i="1"/>
  <c r="J316" i="1"/>
  <c r="J515" i="1"/>
  <c r="J670" i="1"/>
  <c r="J902" i="1"/>
  <c r="J1082" i="1"/>
  <c r="J1233" i="1"/>
  <c r="J1470" i="1"/>
  <c r="J1315" i="1"/>
  <c r="J313" i="1"/>
  <c r="J351" i="1"/>
  <c r="J374" i="1"/>
  <c r="J781" i="1"/>
  <c r="J1133" i="1"/>
  <c r="J1283" i="1"/>
  <c r="J340" i="1"/>
  <c r="J1222" i="1"/>
  <c r="J251" i="1"/>
  <c r="J61" i="1"/>
  <c r="J1236" i="1"/>
  <c r="J289" i="1"/>
  <c r="J331" i="1"/>
  <c r="J414" i="1"/>
  <c r="J386" i="1"/>
  <c r="J1207" i="1"/>
  <c r="J519" i="1"/>
  <c r="J404" i="1"/>
  <c r="J377" i="1"/>
  <c r="J395" i="1"/>
  <c r="J1194" i="1"/>
  <c r="J290" i="1"/>
  <c r="J225" i="1"/>
  <c r="J39" i="1"/>
  <c r="J1204" i="1"/>
  <c r="J335" i="1"/>
  <c r="J410" i="1"/>
  <c r="J398" i="1"/>
  <c r="J382" i="1"/>
  <c r="J516" i="1"/>
  <c r="J457" i="1"/>
  <c r="J580" i="1"/>
  <c r="J787" i="1"/>
  <c r="J506" i="1"/>
  <c r="J372" i="1"/>
  <c r="J391" i="1"/>
  <c r="J286" i="1"/>
  <c r="J742" i="1"/>
  <c r="J368" i="1"/>
  <c r="J72" i="1"/>
  <c r="J595" i="1"/>
  <c r="J363" i="1"/>
  <c r="J366" i="1"/>
  <c r="J422" i="1"/>
  <c r="J390" i="1"/>
  <c r="J102" i="1"/>
  <c r="J132" i="1"/>
  <c r="J143" i="1"/>
  <c r="J131" i="1"/>
  <c r="J123" i="1"/>
  <c r="J126" i="1"/>
  <c r="J121" i="1"/>
  <c r="J139" i="1"/>
  <c r="J129" i="1"/>
  <c r="J142" i="1"/>
  <c r="J114" i="1"/>
  <c r="J119" i="1"/>
  <c r="J135" i="1"/>
  <c r="J127" i="1"/>
  <c r="J117" i="1"/>
  <c r="J125" i="1"/>
  <c r="J134" i="1"/>
  <c r="J145" i="1"/>
  <c r="J116" i="1"/>
  <c r="J153" i="1"/>
  <c r="J184" i="1"/>
  <c r="J152" i="1"/>
  <c r="J160" i="1"/>
  <c r="J187" i="1"/>
  <c r="J177" i="1"/>
  <c r="J169" i="1"/>
  <c r="J188" i="1"/>
  <c r="J162" i="1"/>
  <c r="J185" i="1"/>
  <c r="J175" i="1"/>
  <c r="J167" i="1"/>
  <c r="J176" i="1"/>
  <c r="J156" i="1"/>
  <c r="J191" i="1"/>
  <c r="J183" i="1"/>
  <c r="J173" i="1"/>
  <c r="J165" i="1"/>
  <c r="J158" i="1"/>
  <c r="J189" i="1"/>
  <c r="J172" i="1"/>
  <c r="J181" i="1"/>
  <c r="J182" i="1"/>
  <c r="J170" i="1"/>
  <c r="J197" i="1"/>
  <c r="J212" i="1"/>
  <c r="J201" i="1"/>
  <c r="J222" i="1"/>
  <c r="J214" i="1"/>
  <c r="J196" i="1"/>
  <c r="J219" i="1"/>
  <c r="J204" i="1"/>
  <c r="J232" i="1"/>
  <c r="J224" i="1"/>
  <c r="J218" i="1"/>
  <c r="J231" i="1"/>
  <c r="J215" i="1"/>
  <c r="J207" i="1"/>
  <c r="J228" i="1"/>
  <c r="J220" i="1"/>
  <c r="J226" i="1"/>
  <c r="J230" i="1"/>
  <c r="J195" i="1"/>
  <c r="J202" i="1"/>
  <c r="J210" i="1"/>
  <c r="J211" i="1"/>
  <c r="J217" i="1"/>
  <c r="J1577" i="1"/>
  <c r="J1636" i="1"/>
  <c r="J1562" i="1"/>
  <c r="J1529" i="1"/>
  <c r="J1506" i="1"/>
  <c r="J1527" i="1"/>
  <c r="J1492" i="1"/>
  <c r="J1456" i="1"/>
  <c r="J1357" i="1"/>
  <c r="J1337" i="1"/>
  <c r="J1294" i="1"/>
  <c r="J1274" i="1"/>
  <c r="J1273" i="1"/>
  <c r="J1266" i="1"/>
  <c r="J1284" i="1"/>
  <c r="J1278" i="1"/>
  <c r="J1179" i="1"/>
  <c r="J1189" i="1"/>
  <c r="J1181" i="1"/>
  <c r="J1193" i="1"/>
  <c r="J1165" i="1"/>
  <c r="J1186" i="1"/>
  <c r="J1175" i="1"/>
  <c r="J1140" i="1"/>
  <c r="J1146" i="1"/>
  <c r="J1118" i="1"/>
  <c r="J1135" i="1"/>
  <c r="J1122" i="1"/>
  <c r="J1134" i="1"/>
  <c r="J1148" i="1"/>
  <c r="J1144" i="1"/>
  <c r="J1068" i="1"/>
  <c r="J1087" i="1"/>
  <c r="J1085" i="1"/>
  <c r="J1092" i="1"/>
  <c r="J1107" i="1"/>
  <c r="J1064" i="1"/>
  <c r="J1028" i="1"/>
  <c r="J1039" i="1"/>
  <c r="J1027" i="1"/>
  <c r="J1032" i="1"/>
  <c r="J1055" i="1"/>
  <c r="J1031" i="1"/>
  <c r="J989" i="1"/>
  <c r="J996" i="1"/>
  <c r="J1000" i="1"/>
  <c r="J1011" i="1"/>
  <c r="J1007" i="1"/>
  <c r="J976" i="1"/>
  <c r="J939" i="1"/>
  <c r="J927" i="1"/>
  <c r="J919" i="1"/>
  <c r="J915" i="1"/>
  <c r="J924" i="1"/>
  <c r="J917" i="1"/>
  <c r="J889" i="1"/>
  <c r="J881" i="1"/>
  <c r="J876" i="1"/>
  <c r="J875" i="1"/>
  <c r="J895" i="1"/>
  <c r="J891" i="1"/>
  <c r="J888" i="1"/>
  <c r="J832" i="1"/>
  <c r="J827" i="1"/>
  <c r="J860" i="1"/>
  <c r="J852" i="1"/>
  <c r="J854" i="1"/>
  <c r="J850" i="1"/>
  <c r="J853" i="1"/>
  <c r="J858" i="1"/>
  <c r="J808" i="1"/>
  <c r="J743" i="1"/>
  <c r="J771" i="1"/>
  <c r="J751" i="1"/>
  <c r="J783" i="1"/>
  <c r="J779" i="1"/>
  <c r="J754" i="1"/>
  <c r="J739" i="1"/>
  <c r="J759" i="1"/>
  <c r="J758" i="1"/>
  <c r="J699" i="1"/>
  <c r="J723" i="1"/>
  <c r="J693" i="1"/>
  <c r="J711" i="1"/>
  <c r="J691" i="1"/>
  <c r="J725" i="1"/>
  <c r="J413" i="1"/>
  <c r="J320" i="1"/>
  <c r="J295" i="1"/>
  <c r="J333" i="1"/>
  <c r="J384" i="1"/>
  <c r="J330" i="1"/>
  <c r="J348" i="1"/>
  <c r="J306" i="1"/>
  <c r="J365" i="1"/>
  <c r="J302" i="1"/>
  <c r="J415" i="1"/>
  <c r="J342" i="1"/>
  <c r="J421" i="1"/>
  <c r="J371" i="1"/>
  <c r="J419" i="1"/>
  <c r="J409" i="1"/>
  <c r="J300" i="1"/>
  <c r="J310" i="1"/>
  <c r="J424" i="1"/>
  <c r="J392" i="1"/>
  <c r="J346" i="1"/>
  <c r="J292" i="1"/>
  <c r="J354" i="1"/>
  <c r="J314" i="1"/>
  <c r="J278" i="1"/>
  <c r="J282" i="1"/>
  <c r="J309" i="1"/>
  <c r="J305" i="1"/>
  <c r="J297" i="1"/>
  <c r="J347" i="1"/>
  <c r="J343" i="1"/>
  <c r="J339" i="1"/>
  <c r="J327" i="1"/>
  <c r="J434" i="1"/>
  <c r="J418" i="1"/>
  <c r="J406" i="1"/>
  <c r="J503" i="1"/>
  <c r="J509" i="1"/>
  <c r="J447" i="1"/>
  <c r="J495" i="1"/>
  <c r="J474" i="1"/>
  <c r="J442" i="1"/>
  <c r="J458" i="1"/>
  <c r="J456" i="1"/>
  <c r="J446" i="1"/>
  <c r="J459" i="1"/>
  <c r="J441" i="1"/>
  <c r="J450" i="1"/>
  <c r="J484" i="1"/>
  <c r="J454" i="1"/>
  <c r="J479" i="1"/>
  <c r="J488" i="1"/>
  <c r="J464" i="1"/>
  <c r="J482" i="1"/>
  <c r="J440" i="1"/>
  <c r="J466" i="1"/>
  <c r="J452" i="1"/>
  <c r="J438" i="1"/>
  <c r="J472" i="1"/>
  <c r="J487" i="1"/>
  <c r="J455" i="1"/>
  <c r="J481" i="1"/>
  <c r="J469" i="1"/>
  <c r="J622" i="1"/>
  <c r="J585" i="1"/>
  <c r="J563" i="1"/>
  <c r="J550" i="1"/>
  <c r="J594" i="1"/>
  <c r="J590" i="1"/>
  <c r="J577" i="1"/>
  <c r="J559" i="1"/>
  <c r="J628" i="1"/>
  <c r="J564" i="1"/>
  <c r="J642" i="1"/>
  <c r="J664" i="1"/>
  <c r="J648" i="1"/>
  <c r="J640" i="1"/>
  <c r="J718" i="1"/>
  <c r="J694" i="1"/>
  <c r="J749" i="1"/>
  <c r="J817" i="1"/>
  <c r="J805" i="1"/>
  <c r="J839" i="1"/>
  <c r="J970" i="1"/>
  <c r="J997" i="1"/>
  <c r="J1058" i="1"/>
  <c r="J1046" i="1"/>
  <c r="J1074" i="1"/>
  <c r="J1227" i="1"/>
  <c r="J1251" i="1"/>
  <c r="J1210" i="1"/>
  <c r="J1226" i="1"/>
  <c r="J1225" i="1"/>
  <c r="J1199" i="1"/>
  <c r="J1238" i="1"/>
  <c r="J1249" i="1"/>
  <c r="J1243" i="1"/>
  <c r="J1184" i="1"/>
  <c r="J1252" i="1"/>
  <c r="J1220" i="1"/>
  <c r="J1279" i="1"/>
  <c r="J1271" i="1"/>
  <c r="J1344" i="1"/>
  <c r="J1437" i="1"/>
  <c r="J85" i="1"/>
  <c r="J86" i="1"/>
  <c r="J80" i="1"/>
  <c r="J104" i="1"/>
  <c r="J108" i="1"/>
  <c r="J101" i="1"/>
  <c r="J92" i="1"/>
  <c r="J77" i="1"/>
  <c r="J87" i="1"/>
  <c r="J97" i="1"/>
  <c r="J88" i="1"/>
  <c r="J79" i="1"/>
  <c r="J78" i="1"/>
  <c r="J95" i="1"/>
  <c r="J82" i="1"/>
  <c r="J105" i="1"/>
  <c r="J96" i="1"/>
  <c r="J94" i="1"/>
  <c r="J120" i="1"/>
  <c r="J190" i="1"/>
  <c r="J174" i="1"/>
  <c r="J213" i="1"/>
  <c r="J261" i="1"/>
  <c r="J252" i="1"/>
  <c r="J241" i="1"/>
  <c r="J268" i="1"/>
  <c r="J243" i="1"/>
  <c r="J258" i="1"/>
  <c r="J239" i="1"/>
  <c r="J265" i="1"/>
  <c r="J249" i="1"/>
  <c r="J63" i="1"/>
  <c r="J55" i="1"/>
  <c r="J1221" i="1"/>
  <c r="J1208" i="1"/>
  <c r="J1192" i="1"/>
  <c r="J940" i="1"/>
  <c r="J812" i="1"/>
  <c r="J614" i="1"/>
  <c r="J483" i="1"/>
  <c r="J521" i="1"/>
  <c r="J376" i="1"/>
  <c r="J361" i="1"/>
  <c r="J323" i="1"/>
  <c r="J401" i="1"/>
  <c r="J279" i="1"/>
  <c r="J364" i="1"/>
  <c r="J308" i="1"/>
  <c r="J387" i="1"/>
  <c r="J680" i="1"/>
  <c r="J435" i="1"/>
  <c r="J324" i="1"/>
  <c r="J831" i="1"/>
  <c r="J704" i="1"/>
  <c r="J273" i="1"/>
  <c r="J701" i="1"/>
  <c r="J857" i="1"/>
  <c r="J638" i="1"/>
  <c r="J778" i="1"/>
  <c r="J843" i="1"/>
  <c r="J656" i="1"/>
  <c r="J558" i="1"/>
  <c r="J439" i="1"/>
  <c r="J307" i="1"/>
  <c r="J879" i="1"/>
  <c r="J1017" i="1"/>
  <c r="J1056" i="1"/>
  <c r="J1036" i="1"/>
  <c r="J1077" i="1"/>
  <c r="J1149" i="1"/>
  <c r="J1150" i="1"/>
  <c r="J1117" i="1"/>
  <c r="J1182" i="1"/>
  <c r="J1205" i="1"/>
  <c r="J1244" i="1"/>
  <c r="J1258" i="1"/>
  <c r="J1342" i="1"/>
  <c r="J1502" i="1"/>
  <c r="J542" i="1"/>
  <c r="J37" i="1"/>
  <c r="J216" i="1"/>
  <c r="J133" i="1"/>
  <c r="J1594" i="1"/>
  <c r="J81" i="1"/>
  <c r="J98" i="1"/>
  <c r="J124" i="1"/>
  <c r="J161" i="1"/>
  <c r="J166" i="1"/>
  <c r="J229" i="1"/>
  <c r="J267" i="1"/>
  <c r="J71" i="1"/>
  <c r="J59" i="1"/>
  <c r="J1407" i="1"/>
  <c r="J1415" i="1"/>
  <c r="J1414" i="1"/>
  <c r="J1404" i="1"/>
  <c r="J1446" i="1"/>
  <c r="J1436" i="1"/>
  <c r="J1176" i="1"/>
  <c r="J34" i="1"/>
  <c r="J237" i="1"/>
  <c r="J1216" i="1"/>
  <c r="J1218" i="1"/>
  <c r="J1213" i="1"/>
  <c r="J898" i="1"/>
  <c r="J795" i="1"/>
  <c r="J396" i="1"/>
  <c r="J412" i="1"/>
  <c r="J329" i="1"/>
  <c r="J291" i="1"/>
  <c r="J276" i="1"/>
  <c r="J407" i="1"/>
  <c r="J381" i="1"/>
  <c r="J338" i="1"/>
  <c r="J312" i="1"/>
  <c r="J334" i="1"/>
  <c r="J770" i="1"/>
  <c r="J389" i="1"/>
  <c r="J288" i="1"/>
  <c r="J834" i="1"/>
  <c r="J745" i="1"/>
  <c r="J318" i="1"/>
  <c r="J775" i="1"/>
  <c r="J840" i="1"/>
  <c r="J720" i="1"/>
  <c r="J730" i="1"/>
  <c r="J897" i="1"/>
  <c r="J909" i="1"/>
  <c r="J527" i="1"/>
  <c r="J420" i="1"/>
  <c r="J337" i="1"/>
  <c r="J280" i="1"/>
  <c r="J912" i="1"/>
  <c r="J963" i="1"/>
  <c r="J1005" i="1"/>
  <c r="J1034" i="1"/>
  <c r="J1051" i="1"/>
  <c r="J1075" i="1"/>
  <c r="J1121" i="1"/>
  <c r="J1130" i="1"/>
  <c r="J1173" i="1"/>
  <c r="J1190" i="1"/>
  <c r="J1219" i="1"/>
  <c r="J1230" i="1"/>
  <c r="J1277" i="1"/>
  <c r="J1268" i="1"/>
  <c r="J1316" i="1"/>
  <c r="J486" i="1"/>
  <c r="J862" i="1"/>
  <c r="J248" i="1"/>
  <c r="J171" i="1"/>
  <c r="J100" i="1"/>
  <c r="J106" i="1"/>
  <c r="J128" i="1"/>
  <c r="J178" i="1"/>
  <c r="J209" i="1"/>
  <c r="J57" i="1"/>
  <c r="J48" i="1"/>
  <c r="J43" i="1"/>
  <c r="J36" i="1"/>
  <c r="J58" i="1"/>
  <c r="J70" i="1"/>
  <c r="J46" i="1"/>
  <c r="J49" i="1"/>
  <c r="J44" i="1"/>
  <c r="J54" i="1"/>
  <c r="J38" i="1"/>
  <c r="J42" i="1"/>
  <c r="J60" i="1"/>
  <c r="J68" i="1"/>
  <c r="J33" i="1"/>
  <c r="J56" i="1"/>
  <c r="J53" i="1"/>
  <c r="J52" i="1"/>
  <c r="J45" i="1"/>
  <c r="J32" i="1"/>
  <c r="J51" i="1"/>
  <c r="J254" i="1"/>
  <c r="J1229" i="1"/>
  <c r="J1178" i="1"/>
  <c r="J1106" i="1"/>
  <c r="J900" i="1"/>
  <c r="J796" i="1"/>
  <c r="J449" i="1"/>
  <c r="J445" i="1"/>
  <c r="J500" i="1"/>
  <c r="J274" i="1"/>
  <c r="J283" i="1"/>
  <c r="J311" i="1"/>
  <c r="J373" i="1"/>
  <c r="J423" i="1"/>
  <c r="J417" i="1"/>
  <c r="J362" i="1"/>
  <c r="J296" i="1"/>
  <c r="J277" i="1"/>
  <c r="J880" i="1"/>
  <c r="J322" i="1"/>
  <c r="J350" i="1"/>
  <c r="J383" i="1"/>
  <c r="J578" i="1"/>
  <c r="J765" i="1"/>
  <c r="J926" i="1"/>
  <c r="J698" i="1"/>
  <c r="J800" i="1"/>
  <c r="J954" i="1"/>
  <c r="J757" i="1"/>
  <c r="J505" i="1"/>
  <c r="J428" i="1"/>
  <c r="J349" i="1"/>
  <c r="J672" i="1"/>
  <c r="J925" i="1"/>
  <c r="J1006" i="1"/>
  <c r="J1013" i="1"/>
  <c r="J1052" i="1"/>
  <c r="J1104" i="1"/>
  <c r="J1095" i="1"/>
  <c r="J1114" i="1"/>
  <c r="J1154" i="1"/>
  <c r="J1185" i="1"/>
  <c r="J1174" i="1"/>
  <c r="J1211" i="1"/>
  <c r="J1267" i="1"/>
  <c r="J1260" i="1"/>
  <c r="J1432" i="1"/>
  <c r="J444" i="1"/>
  <c r="J284" i="1"/>
  <c r="J40" i="1"/>
  <c r="J155" i="1"/>
  <c r="J1409" i="1"/>
  <c r="J1494" i="1"/>
  <c r="J1631" i="1"/>
  <c r="J1611" i="1"/>
  <c r="Q35" i="1"/>
  <c r="Q40" i="1"/>
  <c r="Q31" i="1"/>
  <c r="Q41" i="1"/>
  <c r="Q36" i="1"/>
  <c r="Q38" i="1"/>
  <c r="Q39" i="1"/>
  <c r="J608" i="1"/>
  <c r="J574" i="1"/>
  <c r="J767" i="1"/>
  <c r="J750" i="1"/>
  <c r="J952" i="1"/>
  <c r="J938" i="1"/>
  <c r="J1158" i="1"/>
  <c r="J1212" i="1"/>
  <c r="J1200" i="1"/>
  <c r="J1280" i="1"/>
  <c r="J1309" i="1"/>
  <c r="J1308" i="1"/>
  <c r="J1411" i="1"/>
  <c r="J1441" i="1"/>
  <c r="J1479" i="1"/>
  <c r="J1550" i="1"/>
  <c r="J1503" i="1"/>
  <c r="J1461" i="1"/>
  <c r="J1391" i="1"/>
  <c r="J293" i="1"/>
  <c r="J378" i="1"/>
  <c r="J443" i="1"/>
  <c r="J1141" i="1"/>
  <c r="J1320" i="1"/>
  <c r="J1417" i="1"/>
  <c r="J1643" i="1"/>
  <c r="Q37" i="1"/>
  <c r="J103" i="1"/>
  <c r="J163" i="1"/>
  <c r="J147" i="1"/>
  <c r="J157" i="1"/>
  <c r="J164" i="1"/>
  <c r="J208" i="1"/>
  <c r="J266" i="1"/>
  <c r="J67" i="1"/>
  <c r="J66" i="1"/>
  <c r="J262" i="1"/>
  <c r="J257" i="1"/>
  <c r="J620" i="1"/>
  <c r="J633" i="1"/>
  <c r="J587" i="1"/>
  <c r="J593" i="1"/>
  <c r="J562" i="1"/>
  <c r="J560" i="1"/>
  <c r="J568" i="1"/>
  <c r="J570" i="1"/>
  <c r="J548" i="1"/>
  <c r="J541" i="1"/>
  <c r="J534" i="1"/>
  <c r="J666" i="1"/>
  <c r="J661" i="1"/>
  <c r="J1071" i="1"/>
  <c r="J1183" i="1"/>
  <c r="J1201" i="1"/>
  <c r="J1198" i="1"/>
  <c r="J1247" i="1"/>
  <c r="J1242" i="1"/>
  <c r="J1215" i="1"/>
  <c r="J1276" i="1"/>
  <c r="J1269" i="1"/>
  <c r="J1270" i="1"/>
  <c r="J1261" i="1"/>
  <c r="J1265" i="1"/>
  <c r="J1332" i="1"/>
  <c r="J1299" i="1"/>
  <c r="J1376" i="1"/>
  <c r="J1372" i="1"/>
  <c r="J1380" i="1"/>
  <c r="J1351" i="1"/>
  <c r="J1390" i="1"/>
  <c r="J1257" i="1"/>
  <c r="J1223" i="1"/>
  <c r="J1171" i="1"/>
  <c r="J914" i="1"/>
  <c r="J899" i="1"/>
  <c r="J848" i="1"/>
  <c r="J682" i="1"/>
  <c r="J1449" i="1"/>
  <c r="J1425" i="1"/>
  <c r="J1413" i="1"/>
  <c r="J1490" i="1"/>
  <c r="J547" i="1"/>
  <c r="J602" i="1"/>
  <c r="J592" i="1"/>
  <c r="J538" i="1"/>
  <c r="J1388" i="1"/>
  <c r="J582" i="1"/>
  <c r="J536" i="1"/>
  <c r="J1246" i="1"/>
  <c r="J1073" i="1"/>
  <c r="J537" i="1"/>
  <c r="J1054" i="1"/>
  <c r="J543" i="1"/>
  <c r="J1314" i="1"/>
  <c r="J1296" i="1"/>
  <c r="J1553" i="1"/>
  <c r="J1569" i="1"/>
  <c r="J1580" i="1"/>
  <c r="J1612" i="1"/>
  <c r="J1573" i="1"/>
  <c r="J1605" i="1"/>
  <c r="J1558" i="1"/>
  <c r="J1560" i="1"/>
  <c r="J1556" i="1"/>
  <c r="J1652" i="1"/>
  <c r="J1545" i="1"/>
  <c r="J1625" i="1"/>
  <c r="J1621" i="1"/>
  <c r="J1554" i="1"/>
  <c r="J1646" i="1"/>
  <c r="J1582" i="1"/>
  <c r="J1561" i="1"/>
  <c r="J1608" i="1"/>
  <c r="J1601" i="1"/>
  <c r="J1566" i="1"/>
  <c r="J1602" i="1"/>
  <c r="J1634" i="1"/>
  <c r="J1644" i="1"/>
  <c r="J1637" i="1"/>
  <c r="J1570" i="1"/>
  <c r="J1622" i="1"/>
  <c r="J1630" i="1"/>
  <c r="J1632" i="1"/>
  <c r="J1546" i="1"/>
  <c r="J1624" i="1"/>
  <c r="J1617" i="1"/>
  <c r="J1578" i="1"/>
  <c r="J1610" i="1"/>
  <c r="J1642" i="1"/>
  <c r="J1588" i="1"/>
  <c r="J1620" i="1"/>
  <c r="J1581" i="1"/>
  <c r="J1613" i="1"/>
  <c r="J1645" i="1"/>
  <c r="J1641" i="1"/>
  <c r="J1614" i="1"/>
  <c r="J1600" i="1"/>
  <c r="J1547" i="1"/>
  <c r="J1576" i="1"/>
  <c r="J1640" i="1"/>
  <c r="J1633" i="1"/>
  <c r="J1586" i="1"/>
  <c r="J1618" i="1"/>
  <c r="J1650" i="1"/>
  <c r="J1564" i="1"/>
  <c r="J1596" i="1"/>
  <c r="J1628" i="1"/>
  <c r="J1557" i="1"/>
  <c r="J1589" i="1"/>
  <c r="J1507" i="1"/>
  <c r="J1518" i="1"/>
  <c r="J1526" i="1"/>
  <c r="J1504" i="1"/>
  <c r="J1537" i="1"/>
  <c r="J1538" i="1"/>
  <c r="J1531" i="1"/>
  <c r="J1510" i="1"/>
  <c r="J1508" i="1"/>
  <c r="J1513" i="1"/>
  <c r="J1514" i="1"/>
  <c r="J1511" i="1"/>
  <c r="J1505" i="1"/>
  <c r="J1523" i="1"/>
  <c r="J1525" i="1"/>
  <c r="J1521" i="1"/>
  <c r="J1522" i="1"/>
  <c r="J1519" i="1"/>
  <c r="J1480" i="1"/>
  <c r="J1487" i="1"/>
  <c r="J1485" i="1"/>
  <c r="J1484" i="1"/>
  <c r="J1483" i="1"/>
  <c r="J1462" i="1"/>
  <c r="J1457" i="1"/>
  <c r="J1477" i="1"/>
  <c r="J1476" i="1"/>
  <c r="J1475" i="1"/>
  <c r="J1489" i="1"/>
  <c r="J1469" i="1"/>
  <c r="J1468" i="1"/>
  <c r="J1467" i="1"/>
  <c r="J1423" i="1"/>
  <c r="J1410" i="1"/>
  <c r="J1394" i="1"/>
  <c r="J1431" i="1"/>
  <c r="J1424" i="1"/>
  <c r="J1434" i="1"/>
  <c r="J1419" i="1"/>
  <c r="J1451" i="1"/>
  <c r="J1416" i="1"/>
  <c r="J1426" i="1"/>
  <c r="J1447" i="1"/>
  <c r="J1440" i="1"/>
  <c r="J1450" i="1"/>
  <c r="J1427" i="1"/>
  <c r="J1439" i="1"/>
  <c r="J1448" i="1"/>
  <c r="J1399" i="1"/>
  <c r="J1392" i="1"/>
  <c r="J1389" i="1"/>
  <c r="J1402" i="1"/>
  <c r="J1403" i="1"/>
  <c r="J1435" i="1"/>
  <c r="J1354" i="1"/>
  <c r="J1371" i="1"/>
  <c r="J1370" i="1"/>
  <c r="J1374" i="1"/>
  <c r="J1378" i="1"/>
  <c r="J1368" i="1"/>
  <c r="J1353" i="1"/>
  <c r="J1367" i="1"/>
  <c r="J1339" i="1"/>
  <c r="J1333" i="1"/>
  <c r="J1301" i="1"/>
  <c r="J1327" i="1"/>
  <c r="J1338" i="1"/>
  <c r="J1306" i="1"/>
  <c r="J1291" i="1"/>
  <c r="J1331" i="1"/>
  <c r="J1345" i="1"/>
  <c r="J1334" i="1"/>
  <c r="J1325" i="1"/>
  <c r="J1319" i="1"/>
  <c r="J1330" i="1"/>
  <c r="J1310" i="1"/>
  <c r="J1329" i="1"/>
  <c r="J1318" i="1"/>
  <c r="J1317" i="1"/>
  <c r="J1343" i="1"/>
  <c r="J1311" i="1"/>
  <c r="J1322" i="1"/>
  <c r="J1297" i="1"/>
  <c r="J1293" i="1"/>
  <c r="J1112" i="1"/>
  <c r="J1113" i="1"/>
  <c r="J1131" i="1"/>
  <c r="J1155" i="1"/>
  <c r="J1120" i="1"/>
  <c r="J1065" i="1"/>
  <c r="J1066" i="1"/>
  <c r="J1097" i="1"/>
  <c r="J1004" i="1"/>
  <c r="J990" i="1"/>
  <c r="J969" i="1"/>
  <c r="J920" i="1"/>
  <c r="J803" i="1"/>
  <c r="J799" i="1"/>
  <c r="J811" i="1"/>
  <c r="J740" i="1"/>
  <c r="J756" i="1"/>
  <c r="J732" i="1"/>
  <c r="J679" i="1"/>
  <c r="J332" i="1"/>
  <c r="J393" i="1"/>
  <c r="J399" i="1"/>
  <c r="J379" i="1"/>
  <c r="J426" i="1"/>
  <c r="J512" i="1"/>
  <c r="J492" i="1"/>
  <c r="J448" i="1"/>
  <c r="J480" i="1"/>
  <c r="J463" i="1"/>
  <c r="J462" i="1"/>
  <c r="J613" i="1"/>
  <c r="J615" i="1"/>
  <c r="J583" i="1"/>
  <c r="J589" i="1"/>
  <c r="J581" i="1"/>
  <c r="J532" i="1"/>
  <c r="J566" i="1"/>
  <c r="J660" i="1"/>
  <c r="J652" i="1"/>
  <c r="J673" i="1"/>
  <c r="J649" i="1"/>
  <c r="J714" i="1"/>
  <c r="J1094" i="1"/>
  <c r="J1145" i="1"/>
  <c r="J1336" i="1"/>
  <c r="J1328" i="1"/>
  <c r="J1312" i="1"/>
  <c r="J1304" i="1"/>
  <c r="J1360" i="1"/>
  <c r="J1377" i="1"/>
  <c r="J1369" i="1"/>
  <c r="J1365" i="1"/>
  <c r="J1361" i="1"/>
  <c r="J1445" i="1"/>
  <c r="J1429" i="1"/>
  <c r="J1405" i="1"/>
  <c r="J1397" i="1"/>
  <c r="J1482" i="1"/>
  <c r="J1474" i="1"/>
  <c r="J1536" i="1"/>
  <c r="J1532" i="1"/>
  <c r="J1524" i="1"/>
  <c r="J1520" i="1"/>
  <c r="J1512" i="1"/>
  <c r="J1639" i="1"/>
  <c r="J1635" i="1"/>
  <c r="J1627" i="1"/>
  <c r="J1623" i="1"/>
  <c r="J1619" i="1"/>
  <c r="J1615" i="1"/>
  <c r="J1607" i="1"/>
  <c r="J1603" i="1"/>
  <c r="J1599" i="1"/>
  <c r="J1595" i="1"/>
  <c r="J1587" i="1"/>
  <c r="J1583" i="1"/>
  <c r="J1571" i="1"/>
  <c r="J1563" i="1"/>
  <c r="J1555" i="1"/>
  <c r="J1651" i="1"/>
  <c r="J1647" i="1"/>
  <c r="J397" i="1"/>
  <c r="J1263" i="1"/>
  <c r="J1438" i="1"/>
  <c r="J1406" i="1"/>
  <c r="J1433" i="1"/>
  <c r="J1401" i="1"/>
  <c r="J1428" i="1"/>
  <c r="J1396" i="1"/>
  <c r="J490" i="1"/>
  <c r="J478" i="1"/>
  <c r="J1393" i="1"/>
  <c r="J299" i="1"/>
  <c r="J1418" i="1"/>
  <c r="J1629" i="1"/>
  <c r="J1604" i="1"/>
  <c r="J1579" i="1"/>
  <c r="J1375" i="1"/>
  <c r="J1421" i="1"/>
  <c r="J1528" i="1"/>
  <c r="J1649" i="1"/>
  <c r="J1567" i="1"/>
  <c r="J1568" i="1"/>
  <c r="J1364" i="1"/>
  <c r="J1303" i="1"/>
  <c r="J1341" i="1"/>
  <c r="J1493" i="1"/>
  <c r="J1466" i="1"/>
  <c r="J668" i="1"/>
  <c r="J1472" i="1"/>
  <c r="J1559" i="1"/>
  <c r="J91" i="1"/>
  <c r="J138" i="1"/>
  <c r="J130" i="1"/>
  <c r="J137" i="1"/>
  <c r="J200" i="1"/>
  <c r="J223" i="1"/>
  <c r="J259" i="1"/>
  <c r="J31" i="1"/>
  <c r="J65" i="1"/>
  <c r="J1231" i="1"/>
  <c r="J844" i="1"/>
  <c r="J1250" i="1"/>
  <c r="J825" i="1"/>
  <c r="J703" i="1"/>
  <c r="J760" i="1"/>
  <c r="J707" i="1"/>
  <c r="J684" i="1"/>
  <c r="J690" i="1"/>
  <c r="J706" i="1"/>
  <c r="Q33" i="1"/>
  <c r="J411" i="1"/>
  <c r="J425" i="1"/>
  <c r="J1430" i="1"/>
  <c r="J1398" i="1"/>
  <c r="J1385" i="1"/>
  <c r="J1420" i="1"/>
  <c r="J1501" i="1"/>
  <c r="J491" i="1"/>
  <c r="J64" i="1"/>
  <c r="J159" i="1"/>
  <c r="J358" i="1"/>
  <c r="J1597" i="1"/>
  <c r="J1572" i="1"/>
  <c r="J1551" i="1"/>
  <c r="J1362" i="1"/>
  <c r="J1463" i="1"/>
  <c r="J1585" i="1"/>
  <c r="J494" i="1"/>
  <c r="J1593" i="1"/>
  <c r="J1509" i="1"/>
  <c r="J1335" i="1"/>
  <c r="J998" i="1"/>
  <c r="J1442" i="1"/>
  <c r="J1459" i="1"/>
  <c r="J1298" i="1"/>
  <c r="J1355" i="1"/>
  <c r="J1464" i="1"/>
  <c r="J1590" i="1"/>
  <c r="J1240" i="1"/>
  <c r="J1080" i="1"/>
  <c r="J1209" i="1"/>
  <c r="J1093" i="1"/>
  <c r="J336" i="1"/>
  <c r="J965" i="1"/>
  <c r="J360" i="1"/>
  <c r="J1088" i="1"/>
  <c r="J685" i="1"/>
  <c r="J1081" i="1"/>
  <c r="J929" i="1"/>
  <c r="J722" i="1"/>
  <c r="J427" i="1"/>
  <c r="J255" i="1"/>
  <c r="J113" i="1"/>
  <c r="J1395" i="1"/>
  <c r="J1422" i="1"/>
  <c r="J1444" i="1"/>
  <c r="J1412" i="1"/>
  <c r="J1544" i="1"/>
  <c r="J460" i="1"/>
  <c r="J47" i="1"/>
  <c r="J140" i="1"/>
  <c r="J260" i="1"/>
  <c r="J1443" i="1"/>
  <c r="J1408" i="1"/>
  <c r="J1565" i="1"/>
  <c r="J408" i="1"/>
  <c r="J1359" i="1"/>
  <c r="J1530" i="1"/>
  <c r="J1626" i="1"/>
  <c r="J1592" i="1"/>
  <c r="J253" i="1"/>
  <c r="J1598" i="1"/>
  <c r="J1499" i="1"/>
  <c r="J1491" i="1"/>
  <c r="J993" i="1"/>
  <c r="J1069" i="1"/>
  <c r="J1515" i="1"/>
  <c r="J473" i="1"/>
  <c r="J631" i="1"/>
  <c r="J588" i="1"/>
  <c r="J856" i="1"/>
  <c r="Q32" i="1"/>
  <c r="J762" i="1"/>
  <c r="J849" i="1"/>
  <c r="J84" i="1"/>
  <c r="J1172" i="1"/>
  <c r="J1157" i="1"/>
  <c r="J1070" i="1"/>
  <c r="J994" i="1"/>
  <c r="J1010" i="1"/>
  <c r="J949" i="1"/>
  <c r="J910" i="1"/>
  <c r="J801" i="1"/>
  <c r="J807" i="1"/>
  <c r="J789" i="1"/>
  <c r="J697" i="1"/>
  <c r="J644" i="1"/>
  <c r="J328" i="1"/>
  <c r="J627" i="1"/>
  <c r="J669" i="1"/>
  <c r="J657" i="1"/>
  <c r="J806" i="1"/>
  <c r="J1346" i="1"/>
  <c r="J1379" i="1"/>
  <c r="J90" i="1"/>
  <c r="J50" i="1"/>
  <c r="J1543" i="1"/>
  <c r="J1139" i="1"/>
  <c r="J928" i="1"/>
  <c r="J1129" i="1"/>
  <c r="J1014" i="1"/>
  <c r="J621" i="1"/>
  <c r="J567" i="1"/>
  <c r="J922" i="1"/>
  <c r="J118" i="1"/>
  <c r="J206" i="1"/>
  <c r="J205" i="1"/>
  <c r="J199" i="1"/>
  <c r="J1164" i="1"/>
  <c r="J1125" i="1"/>
  <c r="J1137" i="1"/>
  <c r="J1153" i="1"/>
  <c r="J1102" i="1"/>
  <c r="J1086" i="1"/>
  <c r="J1078" i="1"/>
  <c r="J1098" i="1"/>
  <c r="J1090" i="1"/>
  <c r="J1024" i="1"/>
  <c r="J1026" i="1"/>
  <c r="J1033" i="1"/>
  <c r="J1009" i="1"/>
  <c r="J1008" i="1"/>
  <c r="J1012" i="1"/>
  <c r="J1002" i="1"/>
  <c r="J1016" i="1"/>
  <c r="J962" i="1"/>
  <c r="J961" i="1"/>
  <c r="J974" i="1"/>
  <c r="J874" i="1"/>
  <c r="J828" i="1"/>
  <c r="J824" i="1"/>
  <c r="J851" i="1"/>
  <c r="J864" i="1"/>
  <c r="J829" i="1"/>
  <c r="J835" i="1"/>
  <c r="J797" i="1"/>
  <c r="J752" i="1"/>
  <c r="J788" i="1"/>
  <c r="J776" i="1"/>
  <c r="J735" i="1"/>
  <c r="J780" i="1"/>
  <c r="J790" i="1"/>
  <c r="J777" i="1"/>
  <c r="J764" i="1"/>
  <c r="J744" i="1"/>
  <c r="J766" i="1"/>
  <c r="J768" i="1"/>
  <c r="J748" i="1"/>
  <c r="J738" i="1"/>
  <c r="J746" i="1"/>
  <c r="J710" i="1"/>
  <c r="J721" i="1"/>
  <c r="J683" i="1"/>
  <c r="J702" i="1"/>
  <c r="J715" i="1"/>
  <c r="J719" i="1"/>
  <c r="J650" i="1"/>
  <c r="J639" i="1"/>
  <c r="J646" i="1"/>
  <c r="J319" i="1"/>
  <c r="J345" i="1"/>
  <c r="J325" i="1"/>
  <c r="J416" i="1"/>
  <c r="J508" i="1"/>
  <c r="J468" i="1"/>
  <c r="J451" i="1"/>
  <c r="J623" i="1"/>
  <c r="J571" i="1"/>
  <c r="J612" i="1"/>
  <c r="J617" i="1"/>
  <c r="J549" i="1"/>
  <c r="J616" i="1"/>
  <c r="J597" i="1"/>
  <c r="J624" i="1"/>
  <c r="J565" i="1"/>
  <c r="J576" i="1"/>
  <c r="J605" i="1"/>
  <c r="J551" i="1"/>
  <c r="J556" i="1"/>
  <c r="J600" i="1"/>
  <c r="J573" i="1"/>
  <c r="J609" i="1"/>
  <c r="J579" i="1"/>
  <c r="J552" i="1"/>
  <c r="J630" i="1"/>
  <c r="J610" i="1"/>
  <c r="J598" i="1"/>
  <c r="J586" i="1"/>
  <c r="J665" i="1"/>
  <c r="J716" i="1"/>
  <c r="J712" i="1"/>
  <c r="J708" i="1"/>
  <c r="J700" i="1"/>
  <c r="J816" i="1"/>
  <c r="J804" i="1"/>
  <c r="J845" i="1"/>
  <c r="J837" i="1"/>
  <c r="J896" i="1"/>
  <c r="J884" i="1"/>
  <c r="J951" i="1"/>
  <c r="J936" i="1"/>
  <c r="J944" i="1"/>
  <c r="J999" i="1"/>
  <c r="J1048" i="1"/>
  <c r="J1096" i="1"/>
  <c r="J1084" i="1"/>
  <c r="J1159" i="1"/>
  <c r="J1151" i="1"/>
  <c r="J1147" i="1"/>
  <c r="J1123" i="1"/>
  <c r="J1363" i="1"/>
  <c r="J1488" i="1"/>
  <c r="J1534" i="1"/>
  <c r="J1609" i="1"/>
  <c r="J1115" i="1"/>
  <c r="J761" i="1"/>
  <c r="J786" i="1"/>
  <c r="J934" i="1"/>
  <c r="J533" i="1"/>
  <c r="J681" i="1"/>
  <c r="J942" i="1"/>
  <c r="J941" i="1"/>
  <c r="J1029" i="1"/>
  <c r="J1387" i="1"/>
  <c r="J1400" i="1"/>
  <c r="J1638" i="1"/>
  <c r="J1606" i="1"/>
  <c r="J1574" i="1"/>
  <c r="J1548" i="1"/>
  <c r="J1584" i="1"/>
  <c r="J1616" i="1"/>
  <c r="J1575" i="1"/>
  <c r="J1591" i="1"/>
  <c r="J1533" i="1"/>
  <c r="J1516" i="1"/>
  <c r="J1535" i="1"/>
  <c r="J1500" i="1"/>
  <c r="J1517" i="1"/>
  <c r="J1478" i="1"/>
  <c r="J1473" i="1"/>
  <c r="J1471" i="1"/>
  <c r="J1458" i="1"/>
  <c r="J1486" i="1"/>
  <c r="J1386" i="1"/>
  <c r="J1373" i="1"/>
  <c r="J1358" i="1"/>
  <c r="J1356" i="1"/>
  <c r="J1340" i="1"/>
  <c r="J1323" i="1"/>
  <c r="J1295" i="1"/>
  <c r="J1300" i="1"/>
  <c r="J1305" i="1"/>
  <c r="J1324" i="1"/>
  <c r="J1307" i="1"/>
  <c r="J1245" i="1"/>
  <c r="J1206" i="1"/>
  <c r="J1235" i="1"/>
  <c r="J1203" i="1"/>
  <c r="J632" i="1"/>
  <c r="J535" i="1"/>
  <c r="J569" i="1"/>
  <c r="J705" i="1"/>
  <c r="J724" i="1"/>
  <c r="J1067" i="1"/>
  <c r="J1152" i="1"/>
  <c r="J1127" i="1"/>
  <c r="J1143" i="1"/>
  <c r="J1232" i="1"/>
  <c r="J1202" i="1"/>
  <c r="J1302" i="1"/>
  <c r="J973" i="1"/>
  <c r="J955" i="1"/>
  <c r="J950" i="1"/>
  <c r="J544" i="1"/>
  <c r="J823" i="1"/>
  <c r="J932" i="1"/>
  <c r="J1169" i="1"/>
  <c r="J1057" i="1"/>
  <c r="J885" i="1"/>
  <c r="J882" i="1"/>
  <c r="J972" i="1"/>
  <c r="J987" i="1"/>
  <c r="J1045" i="1"/>
  <c r="J1041" i="1"/>
  <c r="J1105" i="1"/>
  <c r="J1101" i="1"/>
  <c r="J1076" i="1"/>
  <c r="J1217" i="1"/>
  <c r="J1465" i="1"/>
  <c r="J179" i="1"/>
  <c r="J154" i="1"/>
  <c r="J186" i="1"/>
  <c r="J246" i="1"/>
  <c r="J250" i="1"/>
  <c r="J238" i="1"/>
  <c r="J240" i="1"/>
  <c r="J263" i="1"/>
  <c r="J242" i="1"/>
  <c r="J269" i="1"/>
  <c r="J245" i="1"/>
  <c r="J264" i="1"/>
  <c r="J256" i="1"/>
  <c r="J1177" i="1"/>
  <c r="J1188" i="1"/>
  <c r="J943" i="1"/>
  <c r="J647" i="1"/>
  <c r="J667" i="1"/>
  <c r="J655" i="1"/>
  <c r="J654" i="1"/>
  <c r="J658" i="1"/>
  <c r="J326" i="1"/>
  <c r="J367" i="1"/>
  <c r="J281" i="1"/>
  <c r="J304" i="1"/>
  <c r="J359" i="1"/>
  <c r="J344" i="1"/>
  <c r="J394" i="1"/>
  <c r="J298" i="1"/>
  <c r="J321" i="1"/>
  <c r="J356" i="1"/>
  <c r="J369" i="1"/>
  <c r="J370" i="1"/>
  <c r="J400" i="1"/>
  <c r="J403" i="1"/>
  <c r="J355" i="1"/>
  <c r="J352" i="1"/>
  <c r="J380" i="1"/>
  <c r="J431" i="1"/>
  <c r="J315" i="1"/>
  <c r="J303" i="1"/>
  <c r="J287" i="1"/>
  <c r="J357" i="1"/>
  <c r="J353" i="1"/>
  <c r="J341" i="1"/>
  <c r="J432" i="1"/>
  <c r="J405" i="1"/>
  <c r="J511" i="1"/>
  <c r="J522" i="1"/>
  <c r="J525" i="1"/>
  <c r="J517" i="1"/>
  <c r="J526" i="1"/>
  <c r="J504" i="1"/>
  <c r="J523" i="1"/>
  <c r="J518" i="1"/>
  <c r="J502" i="1"/>
  <c r="J1053" i="1"/>
  <c r="J1049" i="1"/>
  <c r="J1089" i="1"/>
  <c r="J1156" i="1"/>
  <c r="J1136" i="1"/>
  <c r="J1132" i="1"/>
  <c r="J1128" i="1"/>
  <c r="J1191" i="1"/>
  <c r="J1187" i="1"/>
  <c r="J1239" i="1"/>
  <c r="J1282" i="1"/>
  <c r="J1481" i="1"/>
  <c r="J244" i="1"/>
  <c r="J1313" i="1"/>
  <c r="J1648" i="1"/>
  <c r="J645" i="1"/>
  <c r="J651" i="1"/>
  <c r="J921" i="1"/>
  <c r="J911" i="1"/>
  <c r="J945" i="1"/>
  <c r="J1040" i="1"/>
  <c r="J1025" i="1"/>
  <c r="J1100" i="1"/>
  <c r="J878" i="1"/>
  <c r="J141" i="1"/>
  <c r="J221" i="1"/>
  <c r="J35" i="1"/>
  <c r="J275" i="1"/>
  <c r="J677" i="1"/>
  <c r="J731" i="1"/>
  <c r="J1272" i="1"/>
  <c r="J1275" i="1"/>
  <c r="J1259" i="1"/>
  <c r="J1224" i="1"/>
  <c r="J1237" i="1"/>
  <c r="J1214" i="1"/>
  <c r="J1228" i="1"/>
  <c r="J1241" i="1"/>
  <c r="J1079" i="1"/>
  <c r="J946" i="1"/>
  <c r="J782" i="1"/>
  <c r="J734" i="1"/>
  <c r="J753" i="1"/>
  <c r="J737" i="1"/>
  <c r="J741" i="1"/>
  <c r="J773" i="1"/>
  <c r="J785" i="1"/>
  <c r="J736" i="1"/>
  <c r="J772" i="1"/>
  <c r="J774" i="1"/>
  <c r="J687" i="1"/>
  <c r="J713" i="1"/>
  <c r="J689" i="1"/>
  <c r="J717" i="1"/>
  <c r="J709" i="1"/>
  <c r="J510" i="1"/>
  <c r="J696" i="1"/>
  <c r="J692" i="1"/>
  <c r="J688" i="1"/>
  <c r="J763" i="1"/>
  <c r="J755" i="1"/>
  <c r="J747" i="1"/>
  <c r="J813" i="1"/>
  <c r="J814" i="1"/>
  <c r="J809" i="1"/>
  <c r="J810" i="1"/>
  <c r="J815" i="1"/>
  <c r="J865" i="1"/>
  <c r="J861" i="1"/>
  <c r="J841" i="1"/>
  <c r="J892" i="1"/>
  <c r="Q34" i="1"/>
  <c r="J599" i="1"/>
  <c r="J584" i="1"/>
  <c r="J1038" i="1"/>
  <c r="J953" i="1"/>
  <c r="J948" i="1"/>
  <c r="J1166" i="1"/>
  <c r="J653" i="1"/>
  <c r="J317" i="1"/>
  <c r="J430" i="1"/>
  <c r="J501" i="1"/>
  <c r="J83" i="1"/>
  <c r="J99" i="1"/>
  <c r="J109" i="1"/>
  <c r="J107" i="1"/>
  <c r="J122" i="1"/>
  <c r="J198" i="1"/>
  <c r="J41" i="1"/>
  <c r="J62" i="1"/>
  <c r="J294" i="1"/>
  <c r="J499" i="1"/>
  <c r="J659" i="1"/>
  <c r="J1003" i="1"/>
  <c r="J1126" i="1"/>
  <c r="J1116" i="1"/>
  <c r="J968" i="1"/>
  <c r="J971" i="1"/>
  <c r="J975" i="1"/>
  <c r="J967" i="1"/>
  <c r="J937" i="1"/>
  <c r="J916" i="1"/>
  <c r="J918" i="1"/>
  <c r="J931" i="1"/>
  <c r="J930" i="1"/>
  <c r="J923" i="1"/>
  <c r="J886" i="1"/>
  <c r="J894" i="1"/>
  <c r="J883" i="1"/>
  <c r="J887" i="1"/>
  <c r="J901" i="1"/>
  <c r="J873" i="1"/>
  <c r="J877" i="1"/>
  <c r="J872" i="1"/>
  <c r="J871" i="1"/>
  <c r="J830" i="1"/>
  <c r="J846" i="1"/>
  <c r="J863" i="1"/>
  <c r="J847" i="1"/>
  <c r="J855" i="1"/>
  <c r="J842" i="1"/>
  <c r="J838" i="1"/>
  <c r="J859" i="1"/>
  <c r="J798" i="1"/>
  <c r="J678" i="1"/>
  <c r="J470" i="1"/>
  <c r="J540" i="1"/>
  <c r="J606" i="1"/>
  <c r="J546" i="1"/>
  <c r="J539" i="1"/>
  <c r="J619" i="1"/>
  <c r="J575" i="1"/>
  <c r="J604" i="1"/>
  <c r="J626" i="1"/>
  <c r="J554" i="1"/>
  <c r="J572" i="1"/>
  <c r="J607" i="1"/>
  <c r="J603" i="1"/>
  <c r="J629" i="1"/>
  <c r="J625" i="1"/>
  <c r="J553" i="1"/>
  <c r="J643" i="1"/>
  <c r="J557" i="1"/>
  <c r="J637" i="1"/>
  <c r="J561" i="1"/>
  <c r="J935" i="1"/>
  <c r="J913" i="1"/>
  <c r="J966" i="1"/>
  <c r="J1167" i="1"/>
  <c r="J641" i="1"/>
  <c r="J555" i="1"/>
  <c r="J520" i="1"/>
  <c r="J507" i="1"/>
  <c r="J1091" i="1"/>
  <c r="J433" i="1"/>
  <c r="J168" i="1"/>
  <c r="J89" i="1"/>
  <c r="J180" i="1"/>
  <c r="J227" i="1"/>
  <c r="J69" i="1"/>
  <c r="J375" i="1"/>
  <c r="J663" i="1"/>
  <c r="J1059" i="1"/>
  <c r="J1292" i="1"/>
  <c r="J1321" i="1"/>
  <c r="J453" i="1"/>
  <c r="J471" i="1"/>
  <c r="J489" i="1"/>
  <c r="J475" i="1"/>
  <c r="J465" i="1"/>
  <c r="J461" i="1"/>
  <c r="J477" i="1"/>
  <c r="J1552" i="1"/>
  <c r="J1549" i="1"/>
  <c r="J1460" i="1"/>
  <c r="J1366" i="1"/>
  <c r="J1326" i="1"/>
  <c r="J1264" i="1"/>
  <c r="J1234" i="1"/>
  <c r="J1119" i="1"/>
  <c r="J1072" i="1"/>
  <c r="J1035" i="1"/>
  <c r="J1047" i="1"/>
  <c r="J1044" i="1"/>
  <c r="J1043" i="1"/>
  <c r="J1030" i="1"/>
  <c r="J1042" i="1"/>
  <c r="J988" i="1"/>
  <c r="J995" i="1"/>
  <c r="J1015" i="1"/>
  <c r="J1001" i="1"/>
  <c r="J964" i="1"/>
  <c r="J524" i="1"/>
  <c r="J671" i="1"/>
  <c r="J890" i="1"/>
  <c r="Q23" i="1" l="1"/>
  <c r="Q5" i="1"/>
  <c r="Q13" i="1"/>
  <c r="Q17" i="1"/>
  <c r="Q20" i="1"/>
  <c r="Q9" i="1"/>
  <c r="Q22" i="1"/>
  <c r="Q18" i="1"/>
  <c r="Q6" i="1"/>
  <c r="Q14" i="1"/>
  <c r="Q7" i="1"/>
  <c r="Q8" i="1"/>
  <c r="Q12" i="1"/>
  <c r="Q16" i="1"/>
  <c r="Q2" i="1"/>
  <c r="Q11" i="1"/>
  <c r="Q4" i="1"/>
  <c r="Q10" i="1"/>
  <c r="Q21" i="1"/>
  <c r="C18" i="6"/>
  <c r="C20" i="6" s="1"/>
  <c r="C21" i="6" s="1"/>
  <c r="C29" i="6"/>
  <c r="C30" i="6" s="1"/>
  <c r="C15" i="6"/>
  <c r="C42" i="6" l="1"/>
  <c r="C44" i="6" s="1"/>
  <c r="C45" i="6" l="1"/>
  <c r="C46" i="6" s="1"/>
</calcChain>
</file>

<file path=xl/comments1.xml><?xml version="1.0" encoding="utf-8"?>
<comments xmlns="http://schemas.openxmlformats.org/spreadsheetml/2006/main">
  <authors>
    <author>Sanabria, Ruhan</author>
  </authors>
  <commentList>
    <comment ref="R10" author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M1198" author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desconsiderar
</t>
        </r>
      </text>
    </comment>
    <comment ref="Q1203" author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desconsiderado da Soma</t>
        </r>
      </text>
    </comment>
    <comment ref="M1351" author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</t>
        </r>
      </text>
    </comment>
    <comment ref="Q1356" authorId="0">
      <text>
        <r>
          <rPr>
            <b/>
            <sz val="8"/>
            <color indexed="81"/>
            <rFont val="Tahoma"/>
            <charset val="1"/>
          </rPr>
          <t>Sanabria, Ruhan:
OutLier Desconsiderado da soma</t>
        </r>
      </text>
    </comment>
  </commentList>
</comments>
</file>

<file path=xl/sharedStrings.xml><?xml version="1.0" encoding="utf-8"?>
<sst xmlns="http://schemas.openxmlformats.org/spreadsheetml/2006/main" count="9691" uniqueCount="3538">
  <si>
    <t>1ª) 041ZE  </t>
  </si>
  <si>
    <t>-</t>
  </si>
  <si>
    <t>24/04/2015 às 13:32</t>
  </si>
  <si>
    <t>&lt; 1 dia</t>
  </si>
  <si>
    <t>2ª) DG  </t>
  </si>
  <si>
    <t>24/04/2015 às 20:09</t>
  </si>
  <si>
    <t>Para conhecimento.</t>
  </si>
  <si>
    <t>3ª) ASSISEG  </t>
  </si>
  <si>
    <t>14/05/2015 às 19:14</t>
  </si>
  <si>
    <t>19 dias</t>
  </si>
  <si>
    <t>para informar</t>
  </si>
  <si>
    <t>4ª) CAA  </t>
  </si>
  <si>
    <t>19/05/2015 às 16:05</t>
  </si>
  <si>
    <t>4 dias</t>
  </si>
  <si>
    <t>Para análise</t>
  </si>
  <si>
    <t>5ª) ASSISEG  </t>
  </si>
  <si>
    <t>21/05/2015 às 17:13</t>
  </si>
  <si>
    <t>2 dias</t>
  </si>
  <si>
    <t>Para complementar o Projeto Básico.</t>
  </si>
  <si>
    <t>6ª) 041ZE  </t>
  </si>
  <si>
    <t>25/05/2015 às 12:16</t>
  </si>
  <si>
    <t>3 dias</t>
  </si>
  <si>
    <t>Para providências</t>
  </si>
  <si>
    <t>7ª) ASSISEG  </t>
  </si>
  <si>
    <t>03/06/2015 às 16:18</t>
  </si>
  <si>
    <t>9 dias</t>
  </si>
  <si>
    <t>Em atendimento ao Documento nº 092135/2015.</t>
  </si>
  <si>
    <t>8ª) CAA  </t>
  </si>
  <si>
    <t>08/06/2015 às 14:01</t>
  </si>
  <si>
    <t>Em devolução</t>
  </si>
  <si>
    <t>9ª) SECADM  </t>
  </si>
  <si>
    <t>08/06/2015 às 16:42</t>
  </si>
  <si>
    <t>Para análise.</t>
  </si>
  <si>
    <t>10ª) SPO  </t>
  </si>
  <si>
    <t>08/06/2015 às 20:27</t>
  </si>
  <si>
    <t>Para informar disponibilidade orçamentária.</t>
  </si>
  <si>
    <t>11ª) CO  </t>
  </si>
  <si>
    <t>09/06/2015 às 13:35</t>
  </si>
  <si>
    <t>Com informação</t>
  </si>
  <si>
    <t>12ª) SECOFC  </t>
  </si>
  <si>
    <t>09/06/2015 às 15:11</t>
  </si>
  <si>
    <t>Para ciência e encaminhamento.</t>
  </si>
  <si>
    <t>13ª) CLC  </t>
  </si>
  <si>
    <t>09/06/2015 às 16:54</t>
  </si>
  <si>
    <t>Para demais providências</t>
  </si>
  <si>
    <t>14ª) SC  </t>
  </si>
  <si>
    <t>15/06/2015 às 18:12</t>
  </si>
  <si>
    <t>6 dias</t>
  </si>
  <si>
    <t>Para elaborar Termo de Dispensa de Licitação.</t>
  </si>
  <si>
    <t>15ª) CLC  </t>
  </si>
  <si>
    <t>16/06/2015 às 15:28</t>
  </si>
  <si>
    <t>Segue Termo de Dispensa de Licitação, e e-mail com o aceite da empresa contratada.</t>
  </si>
  <si>
    <t>16ª) SCON  </t>
  </si>
  <si>
    <t>17/06/2015 às 18:23</t>
  </si>
  <si>
    <t>1 dia</t>
  </si>
  <si>
    <t>Para elaborar a minuta do contrato de prestação de serviços de alarme monitorado para</t>
  </si>
  <si>
    <t>17ª) CAA  </t>
  </si>
  <si>
    <t>18/06/2015 às 17:22</t>
  </si>
  <si>
    <t>Segue para verificar e/ ou ratificar, bem como justificar se for mantido o regime de comodato.</t>
  </si>
  <si>
    <t>18ª) SPO  </t>
  </si>
  <si>
    <t>18/06/2015 às 19:22</t>
  </si>
  <si>
    <t>Para informar.</t>
  </si>
  <si>
    <t>19ª) CO  </t>
  </si>
  <si>
    <t>19/06/2015 às 13:00</t>
  </si>
  <si>
    <t>Com a informação.</t>
  </si>
  <si>
    <t>20ª) SECOFC  </t>
  </si>
  <si>
    <t>19/06/2015 às 14:10</t>
  </si>
  <si>
    <t>21ª) CLC  </t>
  </si>
  <si>
    <t>19/06/2015 às 15:59</t>
  </si>
  <si>
    <t>22ª) SC  </t>
  </si>
  <si>
    <t>01/07/2015 às 14:48</t>
  </si>
  <si>
    <t>11 dias</t>
  </si>
  <si>
    <t>Para retificar Termo de Dispensa.</t>
  </si>
  <si>
    <t>23ª) CLC  </t>
  </si>
  <si>
    <t>01/07/2015 às 18:48</t>
  </si>
  <si>
    <t>Segue o termo de dispensa de licitação retificado.</t>
  </si>
  <si>
    <t>24ª) SCON  </t>
  </si>
  <si>
    <t>08/07/2015 às 14:40</t>
  </si>
  <si>
    <t>Para elaborar minuta do contrato.</t>
  </si>
  <si>
    <t>25ª) CLC  </t>
  </si>
  <si>
    <t>09/07/2015 às 13:36</t>
  </si>
  <si>
    <t>Segue minuta para análise e, se de acordo, para empenho.</t>
  </si>
  <si>
    <t>26ª) SECADM  </t>
  </si>
  <si>
    <t>09/07/2015 às 16:14</t>
  </si>
  <si>
    <t>Para autorizar a dispensa de licitação.</t>
  </si>
  <si>
    <t>27ª) SCON  </t>
  </si>
  <si>
    <t>10/07/2015 às 14:45</t>
  </si>
  <si>
    <t>análise e correções na minuta contratual pertinente</t>
  </si>
  <si>
    <t>28ª) SECADM  </t>
  </si>
  <si>
    <t>10/07/2015 às 17:37</t>
  </si>
  <si>
    <t>29ª) CPL  </t>
  </si>
  <si>
    <t>13/07/2015 às 17:50</t>
  </si>
  <si>
    <t>De acordo com a minuta do Edital e seus anexos Segue para análise dessa CPL e demais encaminhament</t>
  </si>
  <si>
    <t>30ª) ASSDG  </t>
  </si>
  <si>
    <t>13/07/2015 às 19:38</t>
  </si>
  <si>
    <t>Para análise da minuta contratual</t>
  </si>
  <si>
    <t>31ª) SECADM  </t>
  </si>
  <si>
    <t>14/07/2015 às 17:51</t>
  </si>
  <si>
    <t>Para manifestação.</t>
  </si>
  <si>
    <t>32ª) ASSDG  </t>
  </si>
  <si>
    <t>21/07/2015 às 16:49</t>
  </si>
  <si>
    <t>Segue para análise da minuta contratual.</t>
  </si>
  <si>
    <t>33ª) DG  </t>
  </si>
  <si>
    <t>21/07/2015 às 19:28</t>
  </si>
  <si>
    <t>Com a análise da minuta contratual.</t>
  </si>
  <si>
    <t>34ª) CO  </t>
  </si>
  <si>
    <t>22/07/2015 às 14:39</t>
  </si>
  <si>
    <t>Para empenhar.</t>
  </si>
  <si>
    <t>35ª) ACO  </t>
  </si>
  <si>
    <t>23/07/2015 às 15:14</t>
  </si>
  <si>
    <t>Para emissão das notas de empenho.</t>
  </si>
  <si>
    <t>36ª) SECOFC  </t>
  </si>
  <si>
    <t>23/07/2015 às 16:44</t>
  </si>
  <si>
    <t>37ª) DG  </t>
  </si>
  <si>
    <t>23/07/2015 às 19:23</t>
  </si>
  <si>
    <t>38ª) ACO  </t>
  </si>
  <si>
    <t>24/07/2015 às 14:22</t>
  </si>
  <si>
    <t>Conclusão de trâmite colaborativo</t>
  </si>
  <si>
    <t>39ª) SAEO  </t>
  </si>
  <si>
    <t>24/07/2015 às 17:43</t>
  </si>
  <si>
    <t>Para registros.</t>
  </si>
  <si>
    <t>40ª) CLC  </t>
  </si>
  <si>
    <t>24/07/2015 às 19:39</t>
  </si>
  <si>
    <t>Para formalização dos procedimentos contratuais, conforme "item IV" do despacho 136.940/15.</t>
  </si>
  <si>
    <t>41ª) SCON  </t>
  </si>
  <si>
    <t>04/08/2015 às 16:07</t>
  </si>
  <si>
    <t>10 dias</t>
  </si>
  <si>
    <t>Para formalização da contratação.</t>
  </si>
  <si>
    <t>42ª) CLC  </t>
  </si>
  <si>
    <t>05/08/2015 às 14:21</t>
  </si>
  <si>
    <t>Concluídos os procedimentos de formalização do Contrato nº 109/15, anexado extrato de publicação</t>
  </si>
  <si>
    <t xml:space="preserve">2462/2015  - DIPENSA - Alarme-Monitoramento </t>
  </si>
  <si>
    <t>1ª) 140ZE  </t>
  </si>
  <si>
    <t>16/09/2015 às 15:35</t>
  </si>
  <si>
    <t>2ª) ASSISEG  </t>
  </si>
  <si>
    <t>17/09/2015 às 12:53</t>
  </si>
  <si>
    <t>Para análise e providencias.</t>
  </si>
  <si>
    <t>3ª) 140ZE  </t>
  </si>
  <si>
    <t>21/09/2015 às 17:09</t>
  </si>
  <si>
    <t>4ª) ASSISEG  </t>
  </si>
  <si>
    <t>25/09/2015 às 18:33</t>
  </si>
  <si>
    <t>Seguem orçamentos com as complementações solicitadas.</t>
  </si>
  <si>
    <t>5ª) CAA  </t>
  </si>
  <si>
    <t>01/10/2015 às 16:29</t>
  </si>
  <si>
    <t>5 dias</t>
  </si>
  <si>
    <t>6ª) SECADM  </t>
  </si>
  <si>
    <t>01/10/2015 às 18:27</t>
  </si>
  <si>
    <t>7ª) SPO  </t>
  </si>
  <si>
    <t>02/10/2015 às 14:25</t>
  </si>
  <si>
    <t>Solicito informar disponibilidade orçamentária</t>
  </si>
  <si>
    <t>8ª) CO  </t>
  </si>
  <si>
    <t>02/10/2015 às 15:32</t>
  </si>
  <si>
    <t>9ª) SECOFC  </t>
  </si>
  <si>
    <t>02/10/2015 às 18:47</t>
  </si>
  <si>
    <t>10ª) CLC  </t>
  </si>
  <si>
    <t>05/10/2015 às 12:34</t>
  </si>
  <si>
    <t>Para os procedimentos necessários.</t>
  </si>
  <si>
    <t>11ª) SC  </t>
  </si>
  <si>
    <t>16/10/2015 às 17:00</t>
  </si>
  <si>
    <t>Para elaborar Termo de Dispensade Licitação.</t>
  </si>
  <si>
    <t>12ª) CLC  </t>
  </si>
  <si>
    <t>16/10/2015 às 19:15</t>
  </si>
  <si>
    <t>13ª) SCON  </t>
  </si>
  <si>
    <t>27/10/2015 às 13:36</t>
  </si>
  <si>
    <t>Para elaborar minuta do Contrato.</t>
  </si>
  <si>
    <t>14ª) CLC  </t>
  </si>
  <si>
    <t>27/10/2015 às 15:36</t>
  </si>
  <si>
    <t>Para análise da minuta do contrato.</t>
  </si>
  <si>
    <t>15ª) SECADM  </t>
  </si>
  <si>
    <t>28/10/2015 às 12:36</t>
  </si>
  <si>
    <t>Para autorizar a Dispensa de Licitação.</t>
  </si>
  <si>
    <t>16ª) ASSDG  </t>
  </si>
  <si>
    <t>03/11/2015 às 18:15</t>
  </si>
  <si>
    <t>Para anpalise da minuta contratual.</t>
  </si>
  <si>
    <t>Com a designação de gestores em anexo.</t>
  </si>
  <si>
    <t>17ª) DG  </t>
  </si>
  <si>
    <t>03/11/2015 às 18:20</t>
  </si>
  <si>
    <t>Para apreciação.</t>
  </si>
  <si>
    <t>18ª) CO  </t>
  </si>
  <si>
    <t>03/11/2015 às 18:56</t>
  </si>
  <si>
    <t>para empenhar</t>
  </si>
  <si>
    <t>19ª) ACO  </t>
  </si>
  <si>
    <t>05/11/2015 às 14:05</t>
  </si>
  <si>
    <t>20ª) DG  </t>
  </si>
  <si>
    <t>05/11/2015 às 14:46</t>
  </si>
  <si>
    <t>21ª) SECOFC  </t>
  </si>
  <si>
    <t>05/11/2015 às 15:43</t>
  </si>
  <si>
    <t>22ª) ACO  </t>
  </si>
  <si>
    <t>05/11/2015 às 15:45</t>
  </si>
  <si>
    <t>23ª) SAEO  </t>
  </si>
  <si>
    <t>05/11/2015 às 16:48</t>
  </si>
  <si>
    <t>24ª) CLC  </t>
  </si>
  <si>
    <t>05/11/2015 às 19:04</t>
  </si>
  <si>
    <t>Para registro da contratação.</t>
  </si>
  <si>
    <t>25ª) SC  </t>
  </si>
  <si>
    <t>09/11/2015 às 18:26</t>
  </si>
  <si>
    <t>Para registro no SIASG.</t>
  </si>
  <si>
    <t>26ª) SPO  </t>
  </si>
  <si>
    <t>09/11/2015 às 19:45</t>
  </si>
  <si>
    <t>A pedido</t>
  </si>
  <si>
    <t>27ª) CLC  </t>
  </si>
  <si>
    <t>10/11/2015 às 16:08</t>
  </si>
  <si>
    <t>28ª) SC  </t>
  </si>
  <si>
    <t>10/11/2015 às 17:27</t>
  </si>
  <si>
    <t>Para emitir em definitivo o contrato de prestação de serviços.</t>
  </si>
  <si>
    <t>29ª) CLC  </t>
  </si>
  <si>
    <t>10/11/2015 às 18:00</t>
  </si>
  <si>
    <t>30ª) SCON  </t>
  </si>
  <si>
    <t>03/12/2015 às 16:58</t>
  </si>
  <si>
    <t>22 dias</t>
  </si>
  <si>
    <t>Para emitir o contrato de prestação de serviços em definitivo.</t>
  </si>
  <si>
    <t>31ª) CLC  </t>
  </si>
  <si>
    <t>03/12/2015 às 19:01</t>
  </si>
  <si>
    <t>Concluídos os procedimentos.</t>
  </si>
  <si>
    <t>32ª) SAEO  </t>
  </si>
  <si>
    <t>04/12/2015 às 16:00</t>
  </si>
  <si>
    <t>Para lançamentos e registros.</t>
  </si>
  <si>
    <t>6475/2015  - DISPENSA - Alarme-Monitoramento</t>
  </si>
  <si>
    <t>1ª) 150ZE  </t>
  </si>
  <si>
    <t>20/09/2016 às 18:46</t>
  </si>
  <si>
    <t>2ª) SESEG  </t>
  </si>
  <si>
    <t>22/09/2016 às 13:37</t>
  </si>
  <si>
    <t>3ª) CSTA  </t>
  </si>
  <si>
    <t>26/09/2016 às 14:32</t>
  </si>
  <si>
    <t>4ª) SECGS  </t>
  </si>
  <si>
    <t>26/09/2016 às 16:46</t>
  </si>
  <si>
    <t>Para prosseguimento.</t>
  </si>
  <si>
    <t>5ª) SECOFC  </t>
  </si>
  <si>
    <t>26/09/2016 às 17:34</t>
  </si>
  <si>
    <t>Para verificar disponibilidade orçamentária</t>
  </si>
  <si>
    <t>6ª) CO  </t>
  </si>
  <si>
    <t>26/09/2016 às 18:05</t>
  </si>
  <si>
    <t>27/09/2016 às 13:04</t>
  </si>
  <si>
    <t>27/09/2016 às 14:38</t>
  </si>
  <si>
    <t>Com a informação de disponibilidade.</t>
  </si>
  <si>
    <t>27/09/2016 às 16:06</t>
  </si>
  <si>
    <t>28/09/2016 às 18:44</t>
  </si>
  <si>
    <t>11ª) SASG  </t>
  </si>
  <si>
    <t>29/09/2016 às 11:26</t>
  </si>
  <si>
    <t>12ª) SC  </t>
  </si>
  <si>
    <t>30/09/2016 às 15:02</t>
  </si>
  <si>
    <t>03/10/2016 às 19:04</t>
  </si>
  <si>
    <t>14ª) SCON  </t>
  </si>
  <si>
    <t>10/10/2016 às 18:22</t>
  </si>
  <si>
    <t>À SCON: para elaborar minuta contratual.</t>
  </si>
  <si>
    <t>13/10/2016 às 19:40</t>
  </si>
  <si>
    <t>16ª) SECGA  </t>
  </si>
  <si>
    <t>14/10/2016 às 16:34</t>
  </si>
  <si>
    <t>Para análise e encaminhamento.</t>
  </si>
  <si>
    <t>17ª) SASG  </t>
  </si>
  <si>
    <t>20/10/2016 às 12:06</t>
  </si>
  <si>
    <t>Para verificaÃ§Ã£o quanto ao registro da empresa no Sicaf. ApÃ³s, Ã€ CLC Para continuidade.</t>
  </si>
  <si>
    <t>18ª) CLC  </t>
  </si>
  <si>
    <t>20/10/2016 às 16:04</t>
  </si>
  <si>
    <t>COM COMPROVANTE DE CADASTRO DA EMPRESA NO SICAF</t>
  </si>
  <si>
    <t>19ª) SECGA  </t>
  </si>
  <si>
    <t>20/10/2016 às 17:56</t>
  </si>
  <si>
    <t>Para análise e autorização.</t>
  </si>
  <si>
    <t>20ª) ASSDG  </t>
  </si>
  <si>
    <t>21/10/2016 às 18:22</t>
  </si>
  <si>
    <t>para análise da minuta contratual</t>
  </si>
  <si>
    <t>21ª) DG  </t>
  </si>
  <si>
    <t>24/10/2016 às 18:55</t>
  </si>
  <si>
    <t>22ª) CO  </t>
  </si>
  <si>
    <t>24/10/2016 às 19:00</t>
  </si>
  <si>
    <t>23ª) ACO  </t>
  </si>
  <si>
    <t>25/10/2016 às 15:41</t>
  </si>
  <si>
    <t>Segue para emissão das Notas de Empenho conforme autorização constante do documento retro</t>
  </si>
  <si>
    <t>24ª) SECOFC  </t>
  </si>
  <si>
    <t>25/10/2016 às 15:46</t>
  </si>
  <si>
    <t>25ª) ACO  </t>
  </si>
  <si>
    <t>25/10/2016 às 15:49</t>
  </si>
  <si>
    <t>26ª) DG  </t>
  </si>
  <si>
    <t>25/10/2016 às 17:39</t>
  </si>
  <si>
    <t>27ª) ACO  </t>
  </si>
  <si>
    <t>25/10/2016 às 17:42</t>
  </si>
  <si>
    <t>28ª) SAEO  </t>
  </si>
  <si>
    <t>26/10/2016 às 16:03</t>
  </si>
  <si>
    <t>26/10/2016 às 19:35</t>
  </si>
  <si>
    <t>30ª) SC  </t>
  </si>
  <si>
    <t>27/10/2016 às 15:00</t>
  </si>
  <si>
    <t>Para efetuar o registro no SIASG.</t>
  </si>
  <si>
    <t>27/10/2016 às 20:39</t>
  </si>
  <si>
    <t>Com registro no SIASG</t>
  </si>
  <si>
    <t>32ª) SCON  </t>
  </si>
  <si>
    <t>17/11/2016 às 18:15</t>
  </si>
  <si>
    <t>20 dias</t>
  </si>
  <si>
    <t>Para emissão do Contrato.</t>
  </si>
  <si>
    <t>33ª) CLC  </t>
  </si>
  <si>
    <t>18/11/2016 às 18:45</t>
  </si>
  <si>
    <t>Concluídos os procedimentos de formalização do contrato nr 113/2016,</t>
  </si>
  <si>
    <t>34ª) SAEO  </t>
  </si>
  <si>
    <t>21/11/2016 às 14:38</t>
  </si>
  <si>
    <t>Para efetuar os lançamentos e os registros relativo ao contrato nº 113/2016.</t>
  </si>
  <si>
    <t>35ª) SACONT  </t>
  </si>
  <si>
    <t>21/11/2016 às 16:56</t>
  </si>
  <si>
    <t>36ª) ACFIC  </t>
  </si>
  <si>
    <t>para anotações</t>
  </si>
  <si>
    <t>12566/2016 - DISPENSA - Alarme-Monitoramento</t>
  </si>
  <si>
    <t>1ª) 020ZE  </t>
  </si>
  <si>
    <t>22/02/2016 às 18:13</t>
  </si>
  <si>
    <t>25/02/2016 às 16:32</t>
  </si>
  <si>
    <t>Para registro e processamento.</t>
  </si>
  <si>
    <t>3ª) CIP  </t>
  </si>
  <si>
    <t>26/02/2016 às 17:08</t>
  </si>
  <si>
    <t>02/03/2016 às 16:14</t>
  </si>
  <si>
    <t>Previamente, solicito ratificar os valores pertinentes a peças e serviços.</t>
  </si>
  <si>
    <t>5ª) CIP  </t>
  </si>
  <si>
    <t>02/03/2016 às 17:43</t>
  </si>
  <si>
    <t>Encaminha-se com alterações solicitadas</t>
  </si>
  <si>
    <t>6ª) ASSISEG  </t>
  </si>
  <si>
    <t>14/03/2016 às 12:45</t>
  </si>
  <si>
    <t>Para anexar certidões atualizadas.</t>
  </si>
  <si>
    <t>7ª) CIP  </t>
  </si>
  <si>
    <t>21/03/2016 às 17:12</t>
  </si>
  <si>
    <t>7 dias</t>
  </si>
  <si>
    <t>Para continuidade ao processo</t>
  </si>
  <si>
    <t>8ª) ASSISEG  </t>
  </si>
  <si>
    <t>14/04/2016 às 15:04</t>
  </si>
  <si>
    <t>23 dias</t>
  </si>
  <si>
    <t>análise</t>
  </si>
  <si>
    <t>9ª) COGSA  </t>
  </si>
  <si>
    <t>19/04/2016 às 13:22</t>
  </si>
  <si>
    <t>Para autorizar contratação</t>
  </si>
  <si>
    <t>10ª) SECADM  </t>
  </si>
  <si>
    <t>19/04/2016 às 16:01</t>
  </si>
  <si>
    <t>Para prosseguimento do pedido.</t>
  </si>
  <si>
    <t>11ª) COGSA  </t>
  </si>
  <si>
    <t>19/04/2016 às 18:56</t>
  </si>
  <si>
    <t>Em devolução a pedido.</t>
  </si>
  <si>
    <t>12ª) ASSISEG  </t>
  </si>
  <si>
    <t>27/06/2016 às 14:17</t>
  </si>
  <si>
    <t>68 dias</t>
  </si>
  <si>
    <t>Desconsiderar o DOC/PAD n.º 073165/2016 e outras providências.</t>
  </si>
  <si>
    <t>13ª) 020ZE  </t>
  </si>
  <si>
    <t>27/06/2016 às 16:38</t>
  </si>
  <si>
    <t>Para informar</t>
  </si>
  <si>
    <t>14ª) ASSISEG  </t>
  </si>
  <si>
    <t>05/07/2016 às 18:48</t>
  </si>
  <si>
    <t>8 dias</t>
  </si>
  <si>
    <t>Para manutenção do contrato.</t>
  </si>
  <si>
    <t>15ª) COGSA  </t>
  </si>
  <si>
    <t>21/07/2016 às 14:38</t>
  </si>
  <si>
    <t>15 dias</t>
  </si>
  <si>
    <t>16ª) ASSISEG  </t>
  </si>
  <si>
    <t>26/07/2016 às 19:15</t>
  </si>
  <si>
    <t>Para providências.</t>
  </si>
  <si>
    <t>17ª) CSTA  </t>
  </si>
  <si>
    <t>30/07/2016 às 11:49</t>
  </si>
  <si>
    <t>Para continuidade com o termo de referência readequado conforme solicitação documento nº 143764/20</t>
  </si>
  <si>
    <t>01/08/2016 às 18:27</t>
  </si>
  <si>
    <t>19ª) SPO  </t>
  </si>
  <si>
    <t>02/08/2016 às 14:12</t>
  </si>
  <si>
    <t>20ª) CO  </t>
  </si>
  <si>
    <t>02/08/2016 às 14:32</t>
  </si>
  <si>
    <t>Com a informação de disponibilidade</t>
  </si>
  <si>
    <t>02/08/2016 às 15:38</t>
  </si>
  <si>
    <t>Segue para ciência e encaminhamento à Coordenadoria de Licitações e Contratos para as demais provid.</t>
  </si>
  <si>
    <t>22ª) CLC  </t>
  </si>
  <si>
    <t>02/08/2016 às 18:51</t>
  </si>
  <si>
    <t>Com informação de disponibilidade orçamentária, para demais providências.</t>
  </si>
  <si>
    <t>23ª) SC  </t>
  </si>
  <si>
    <t>09/08/2016 às 16:57</t>
  </si>
  <si>
    <t>Para elaborar Termo de Dispensa de Licitação, com fulcro no art. 24, II, da L8666/93.</t>
  </si>
  <si>
    <t>10/08/2016 às 18:44</t>
  </si>
  <si>
    <t>Termo de dispensa de licitação</t>
  </si>
  <si>
    <t>25ª) SCON  </t>
  </si>
  <si>
    <t>29/08/2016 às 15:40</t>
  </si>
  <si>
    <t>18 dias</t>
  </si>
  <si>
    <t>Para elaborar minuta de contrato.</t>
  </si>
  <si>
    <t>26ª) CLC  </t>
  </si>
  <si>
    <t>31/08/2016 às 19:09</t>
  </si>
  <si>
    <t>Segue minuta do contrato para análise e cadastro no SICAF</t>
  </si>
  <si>
    <t>27ª) SECGA  </t>
  </si>
  <si>
    <t>02/09/2016 às 18:05</t>
  </si>
  <si>
    <t>À SECGA, para apreciação do Termo de Dispensa de Licitação 115/16 e designação de gestor do contrato</t>
  </si>
  <si>
    <t>28ª) ASSDG  </t>
  </si>
  <si>
    <t>04/09/2016 às 15:36</t>
  </si>
  <si>
    <t>De acordo com a dispensa de licitação 115/2016.</t>
  </si>
  <si>
    <t>29ª) DG  </t>
  </si>
  <si>
    <t>06/09/2016 às 16:46</t>
  </si>
  <si>
    <t>Para os devidos fins.</t>
  </si>
  <si>
    <t>30ª) CO  </t>
  </si>
  <si>
    <t>06/09/2016 às 17:01</t>
  </si>
  <si>
    <t>31ª) ACO  </t>
  </si>
  <si>
    <t>08/09/2016 às 16:52</t>
  </si>
  <si>
    <t>Para emissão da Nota de Empenho.</t>
  </si>
  <si>
    <t>32ª) SECOFC  </t>
  </si>
  <si>
    <t>08/09/2016 às 17:49</t>
  </si>
  <si>
    <t>09/09/2016 às 13:50</t>
  </si>
  <si>
    <t>34ª) ACO  </t>
  </si>
  <si>
    <t>09/09/2016 às 14:23</t>
  </si>
  <si>
    <t>35ª) SAEO  </t>
  </si>
  <si>
    <t>09/09/2016 às 16:06</t>
  </si>
  <si>
    <t>36ª) CLC  </t>
  </si>
  <si>
    <t>09/09/2016 às 20:37</t>
  </si>
  <si>
    <t>Conforme item IV do documento nº 178915/2016.</t>
  </si>
  <si>
    <t>37ª) SC  </t>
  </si>
  <si>
    <t>13/09/2016 às 15:38</t>
  </si>
  <si>
    <t>38ª) CLC  </t>
  </si>
  <si>
    <t>14/09/2016 às 19:08</t>
  </si>
  <si>
    <t>LANÇAMENTO SIASG</t>
  </si>
  <si>
    <t>39ª) SCON  </t>
  </si>
  <si>
    <t>28/09/2016 às 15:15</t>
  </si>
  <si>
    <t>13 dias</t>
  </si>
  <si>
    <t>Para emitir em definitivo o contrato.</t>
  </si>
  <si>
    <t>30/09/2016 às 16:43</t>
  </si>
  <si>
    <t>Concluídos os procedimentos de formalização do contrato nº 91/2016</t>
  </si>
  <si>
    <t>1247/2016 - DISPENSA - Alarme-Monitoramento</t>
  </si>
  <si>
    <t>1ª) 155ZE  </t>
  </si>
  <si>
    <t>12/11/2014 às 13:24</t>
  </si>
  <si>
    <t>14/12/2014 às 10:55</t>
  </si>
  <si>
    <t>31 dias</t>
  </si>
  <si>
    <t>para conhecimento</t>
  </si>
  <si>
    <t>3ª) 155ZE  </t>
  </si>
  <si>
    <t>02/02/2015 às 14:35</t>
  </si>
  <si>
    <t>50 dias</t>
  </si>
  <si>
    <t>Encaminhem os três orçamentos com as respectivas certidões.</t>
  </si>
  <si>
    <t>04/02/2015 às 17:32</t>
  </si>
  <si>
    <t>PARA PROVIDÊNCIAS</t>
  </si>
  <si>
    <t>06/02/2015 às 17:54</t>
  </si>
  <si>
    <t>Para apreciação</t>
  </si>
  <si>
    <t>06/02/2015 às 18:50</t>
  </si>
  <si>
    <t>Para esclarecer.</t>
  </si>
  <si>
    <t>7ª) 155ZE  </t>
  </si>
  <si>
    <t>18/02/2015 às 18:27</t>
  </si>
  <si>
    <t>Para providência</t>
  </si>
  <si>
    <t>20/02/2015 às 18:12</t>
  </si>
  <si>
    <t>para providências</t>
  </si>
  <si>
    <t>9ª) 155ZE  </t>
  </si>
  <si>
    <t>12/03/2015 às 15:23</t>
  </si>
  <si>
    <t>Conforme documento retro</t>
  </si>
  <si>
    <t>10ª) ASSISEG  </t>
  </si>
  <si>
    <t>16/03/2015 às 17:20</t>
  </si>
  <si>
    <t>PARA PROSSEGUIMENTO</t>
  </si>
  <si>
    <t>11ª) 155ZE  </t>
  </si>
  <si>
    <t>20/03/2015 às 13:28</t>
  </si>
  <si>
    <t>Para verificar</t>
  </si>
  <si>
    <t>31/03/2015 às 18:23</t>
  </si>
  <si>
    <t>para andamento.</t>
  </si>
  <si>
    <t>13ª) CAA  </t>
  </si>
  <si>
    <t>07/04/2015 às 14:28</t>
  </si>
  <si>
    <t>14ª) SECADM  </t>
  </si>
  <si>
    <t>07/04/2015 às 19:24</t>
  </si>
  <si>
    <t>15ª) SPO  </t>
  </si>
  <si>
    <t>10/04/2015 às 20:15</t>
  </si>
  <si>
    <t>solicito informar disponibilidade orçamentária visando a contratação por dispensa de licitação;</t>
  </si>
  <si>
    <t>16ª) CO  </t>
  </si>
  <si>
    <t>13/04/2015 às 13:43</t>
  </si>
  <si>
    <t>17ª) SECOFC  </t>
  </si>
  <si>
    <t>13/04/2015 às 15:02</t>
  </si>
  <si>
    <t>Para ciência e encaminhamento à Assessoria da Direção Geral, conforme documento número 057692/2015.</t>
  </si>
  <si>
    <t>14/04/2015 às 15:41</t>
  </si>
  <si>
    <t>Para demais procedimentos</t>
  </si>
  <si>
    <t>19ª) SC  </t>
  </si>
  <si>
    <t>08/05/2015 às 17:36</t>
  </si>
  <si>
    <t>24 dias</t>
  </si>
  <si>
    <t>Para elaborar o termo de dispensa de Licitação.</t>
  </si>
  <si>
    <t>20ª) CLC  </t>
  </si>
  <si>
    <t>12/05/2015 às 15:41</t>
  </si>
  <si>
    <t>21ª) SC  </t>
  </si>
  <si>
    <t>14/05/2015 às 18:37</t>
  </si>
  <si>
    <t>Para retificação.</t>
  </si>
  <si>
    <t>14/05/2015 às 20:43</t>
  </si>
  <si>
    <t>23ª) SCON  </t>
  </si>
  <si>
    <t>20/05/2015 às 16:18</t>
  </si>
  <si>
    <t>22/05/2015 às 19:58</t>
  </si>
  <si>
    <t>Segue minuta para análise e, se de acorodo para empenho.</t>
  </si>
  <si>
    <t>25ª) SECADM  </t>
  </si>
  <si>
    <t>25/05/2015 às 19:00</t>
  </si>
  <si>
    <t>Para autorizar o Termo de Dispensa de Licitação nº 069/15 e designar os fiscais/gestores da contratação.</t>
  </si>
  <si>
    <t>26ª) ASSDG  </t>
  </si>
  <si>
    <t>29/05/2015 às 15:23</t>
  </si>
  <si>
    <t>análise e demais encaminhamentos pertinentes</t>
  </si>
  <si>
    <t>27ª) DG  </t>
  </si>
  <si>
    <t>29/05/2015 às 19:26</t>
  </si>
  <si>
    <t>28ª) CO  </t>
  </si>
  <si>
    <t>29/05/2015 às 19:53</t>
  </si>
  <si>
    <t>29ª) ACO  </t>
  </si>
  <si>
    <t>02/06/2015 às 17:33</t>
  </si>
  <si>
    <t>Para emissão da nota de empenho.</t>
  </si>
  <si>
    <t>30ª) SECOFC  </t>
  </si>
  <si>
    <t>02/06/2015 às 18:14</t>
  </si>
  <si>
    <t>31ª) DG  </t>
  </si>
  <si>
    <t>02/06/2015 às 18:21</t>
  </si>
  <si>
    <t>32ª) ACO  </t>
  </si>
  <si>
    <t>02/06/2015 às 18:38</t>
  </si>
  <si>
    <t>33ª) SAEO  </t>
  </si>
  <si>
    <t>02/06/2015 às 19:13</t>
  </si>
  <si>
    <t>34ª) CLC  </t>
  </si>
  <si>
    <t>03/06/2015 às 15:11</t>
  </si>
  <si>
    <t>Conforme item IV do documento nº 099844/2015.</t>
  </si>
  <si>
    <t>35ª) SC  </t>
  </si>
  <si>
    <t>03/06/2015 às 15:58</t>
  </si>
  <si>
    <t>03/06/2015 às 19:32</t>
  </si>
  <si>
    <t>37ª) SCON  </t>
  </si>
  <si>
    <t>23/06/2015 às 18:52</t>
  </si>
  <si>
    <t>24/06/2015 às 15:23</t>
  </si>
  <si>
    <t>Concluídos os procedimentos de formalização do Contrato nº 82/15, anexado o extrato de publicação</t>
  </si>
  <si>
    <t>24/06/2015 às 16:51</t>
  </si>
  <si>
    <t>8379/2014  - DISPENSA - Alarme-Monitoramento</t>
  </si>
  <si>
    <t>1ª) 147ZE  </t>
  </si>
  <si>
    <t>09/04/2014 às 16:20</t>
  </si>
  <si>
    <t>23/04/2014 às 13:57</t>
  </si>
  <si>
    <t>3ª) 147ZE  </t>
  </si>
  <si>
    <t>28/04/2014 às 19:23</t>
  </si>
  <si>
    <t>Para adequações conforme e-mail encaminhado nesta data.</t>
  </si>
  <si>
    <t>19/05/2014 às 11:41</t>
  </si>
  <si>
    <t>Devolutiva dos orçamentos readequados.</t>
  </si>
  <si>
    <t>20/05/2014 às 16:17</t>
  </si>
  <si>
    <t>21/05/2014 às 15:00</t>
  </si>
  <si>
    <t>7ª) CAA  </t>
  </si>
  <si>
    <t>22/05/2014 às 15:04</t>
  </si>
  <si>
    <t>8ª) SECADM  </t>
  </si>
  <si>
    <t>22/05/2014 às 19:17</t>
  </si>
  <si>
    <t>Segue para os procedimentos necessários aos serviços de monitoramento do Fórum de Foz do Iguaçú.</t>
  </si>
  <si>
    <t>9ª) SPO  </t>
  </si>
  <si>
    <t>23/05/2014 às 19:28</t>
  </si>
  <si>
    <t>10ª) CO  </t>
  </si>
  <si>
    <t>26/05/2014 às 13:22</t>
  </si>
  <si>
    <t>11ª) SECOFC  </t>
  </si>
  <si>
    <t>26/05/2014 às 14:29</t>
  </si>
  <si>
    <t>04/06/2014 às 18:30</t>
  </si>
  <si>
    <t>Para procedimentos.</t>
  </si>
  <si>
    <t>13ª) SC  </t>
  </si>
  <si>
    <t>13/06/2014 às 12:20</t>
  </si>
  <si>
    <t>Para elaborar Termo de Dispensa de Licitação - art. 24, II, da Lei nº 8.666/93.</t>
  </si>
  <si>
    <t>18/06/2014 às 18:25</t>
  </si>
  <si>
    <t>com termo de dispensa</t>
  </si>
  <si>
    <t>15ª) SCON  </t>
  </si>
  <si>
    <t>26/06/2014 às 13:05</t>
  </si>
  <si>
    <t>Para elaboração de minuta contratual.</t>
  </si>
  <si>
    <t>16ª) CLC  </t>
  </si>
  <si>
    <t>27/06/2014 às 15:58</t>
  </si>
  <si>
    <t>Segue minuta do contrato, para análise, com o aceite da empresa. Já considerando a adequação</t>
  </si>
  <si>
    <t>17ª) SC  </t>
  </si>
  <si>
    <t>27/06/2014 às 18:57</t>
  </si>
  <si>
    <t>Para adequação.</t>
  </si>
  <si>
    <t>30/06/2014 às 19:39</t>
  </si>
  <si>
    <t>Alterações no Termo de dispensa</t>
  </si>
  <si>
    <t>19ª) SECADM  </t>
  </si>
  <si>
    <t>01/07/2014 às 19:47</t>
  </si>
  <si>
    <t>Para autorizar a dispensa de licitação, na forma do art. 24, II, da Lei nº 8.666/93.</t>
  </si>
  <si>
    <t>05/07/2014 às 16:23</t>
  </si>
  <si>
    <t>Para análise da minuta contratual, após encaminhe-se à Direção Geral.</t>
  </si>
  <si>
    <t>07/07/2014 às 17:28</t>
  </si>
  <si>
    <t>07/07/2014 às 17:53</t>
  </si>
  <si>
    <t>para publicação</t>
  </si>
  <si>
    <t>23ª) CO  </t>
  </si>
  <si>
    <t>07/07/2014 às 18:39</t>
  </si>
  <si>
    <t>À Coordenadoria de Orçamento Para empenhar.</t>
  </si>
  <si>
    <t>24ª) ACO  </t>
  </si>
  <si>
    <t>08/07/2014 às 11:44</t>
  </si>
  <si>
    <t>Para emissão de empenho</t>
  </si>
  <si>
    <t>25ª) SECOFC  </t>
  </si>
  <si>
    <t>08/07/2014 às 13:10</t>
  </si>
  <si>
    <t>09/07/2014 às 14:11</t>
  </si>
  <si>
    <t>09/07/2014 às 14:21</t>
  </si>
  <si>
    <t>09/07/2014 às 16:57</t>
  </si>
  <si>
    <t>10/07/2014 às 14:44</t>
  </si>
  <si>
    <t>Conforme item 2 do despacho doc.129470/14.</t>
  </si>
  <si>
    <t>15/07/2014 às 13:01</t>
  </si>
  <si>
    <t>Para registro no SIASG</t>
  </si>
  <si>
    <t>31ª) SCON  </t>
  </si>
  <si>
    <t>28/07/2014 às 18:02</t>
  </si>
  <si>
    <t>Para emitir contrato.</t>
  </si>
  <si>
    <t>32ª) CLC  </t>
  </si>
  <si>
    <t>29/07/2014 às 19:18</t>
  </si>
  <si>
    <t>Concluídos os procedimentos referentes ao Contrato nº 102/14.</t>
  </si>
  <si>
    <t>30/07/2014 às 15:04</t>
  </si>
  <si>
    <t>Para lançamentos e registros</t>
  </si>
  <si>
    <t>2370/2014  - DISPENSA - Alarme-Monitoramento</t>
  </si>
  <si>
    <t>DEPTO</t>
  </si>
  <si>
    <t>DADOS EXTRAIDOS:</t>
  </si>
  <si>
    <t>140ZE  </t>
  </si>
  <si>
    <t>ASSISEG  </t>
  </si>
  <si>
    <t>CAA  </t>
  </si>
  <si>
    <t>SECADM  </t>
  </si>
  <si>
    <t>SPO  </t>
  </si>
  <si>
    <t>CO  </t>
  </si>
  <si>
    <t>SECOFC  </t>
  </si>
  <si>
    <t>CLC  </t>
  </si>
  <si>
    <t>SC  </t>
  </si>
  <si>
    <t>SCON  </t>
  </si>
  <si>
    <t>ASSDG  </t>
  </si>
  <si>
    <t>DG  </t>
  </si>
  <si>
    <t>ACO  </t>
  </si>
  <si>
    <t>SAEO  </t>
  </si>
  <si>
    <t>NR DIAS</t>
  </si>
  <si>
    <t>041ZE  </t>
  </si>
  <si>
    <t xml:space="preserve"> SPO  </t>
  </si>
  <si>
    <t xml:space="preserve"> CO  </t>
  </si>
  <si>
    <t>CPL  </t>
  </si>
  <si>
    <t>150ZE  </t>
  </si>
  <si>
    <t>SESEG  </t>
  </si>
  <si>
    <t>CSTA  </t>
  </si>
  <si>
    <t>SECGS  </t>
  </si>
  <si>
    <t>SASG  </t>
  </si>
  <si>
    <t>SECGA  </t>
  </si>
  <si>
    <t>SACONT  </t>
  </si>
  <si>
    <t>ACFIC  </t>
  </si>
  <si>
    <t>020ZE  </t>
  </si>
  <si>
    <t>CIP  </t>
  </si>
  <si>
    <t>COGSA  </t>
  </si>
  <si>
    <t>155ZE  </t>
  </si>
  <si>
    <t>55ZE  </t>
  </si>
  <si>
    <t>147ZE  </t>
  </si>
  <si>
    <t>PO  </t>
  </si>
  <si>
    <t>DADOS AGRUPADOS:</t>
  </si>
  <si>
    <t>304/2016 -Licitação - CONTRATAÇÃO - SERVIÇO DE MANUTENÇÃO PREDIAL -   LIMPEZA DE VIDROS - CAPITAL/ INTERIOR</t>
  </si>
  <si>
    <t>2ª) CAA  </t>
  </si>
  <si>
    <t>16/01/2015 às 17:01</t>
  </si>
  <si>
    <t>3ª) SAPC  </t>
  </si>
  <si>
    <t>24/01/2015 às 16:49</t>
  </si>
  <si>
    <t>PARA APRECIAÇÃO</t>
  </si>
  <si>
    <t>19/02/2015 às 16:36</t>
  </si>
  <si>
    <t>25 dias</t>
  </si>
  <si>
    <t>informar</t>
  </si>
  <si>
    <t>5ª) SAPC  </t>
  </si>
  <si>
    <t>24/02/2015 às 14:34</t>
  </si>
  <si>
    <t>para apreciação superior</t>
  </si>
  <si>
    <t>6ª) CAA  </t>
  </si>
  <si>
    <t>06/03/2015 às 17:52</t>
  </si>
  <si>
    <t>Para complementar.</t>
  </si>
  <si>
    <t>7ª) SAPC  </t>
  </si>
  <si>
    <t>12/03/2015 às 15:54</t>
  </si>
  <si>
    <t>Com as alterações solicitadas.</t>
  </si>
  <si>
    <t>18/03/2015 às 18:31</t>
  </si>
  <si>
    <t>23/03/2015 às 16:04</t>
  </si>
  <si>
    <t>23/03/2015 às 19:59</t>
  </si>
  <si>
    <t>para orçamento</t>
  </si>
  <si>
    <t>24/03/2015 às 13:58</t>
  </si>
  <si>
    <t>Para verificar orçamentos.</t>
  </si>
  <si>
    <t>13/05/2015 às 12:21</t>
  </si>
  <si>
    <t>49 dias</t>
  </si>
  <si>
    <t>Para orçar.</t>
  </si>
  <si>
    <t>13ª) SPO  </t>
  </si>
  <si>
    <t>13/05/2015 às 15:52</t>
  </si>
  <si>
    <t>Segue Pesquisa de Preços, e orçamentos das empresas consultadas.</t>
  </si>
  <si>
    <t>14ª) SAPC  </t>
  </si>
  <si>
    <t>13/05/2015 às 18:17</t>
  </si>
  <si>
    <t>14/05/2015 às 17:59</t>
  </si>
  <si>
    <t>Para ratificar a estimativa de execução para 2015.</t>
  </si>
  <si>
    <t>14/05/2015 às 18:56</t>
  </si>
  <si>
    <t>14/05/2015 às 19:33</t>
  </si>
  <si>
    <t>15/05/2015 às 16:53</t>
  </si>
  <si>
    <t>15/05/2015 às 19:29</t>
  </si>
  <si>
    <t>20/05/2015 às 16:26</t>
  </si>
  <si>
    <t>Para elaborar Termo de Abertura de Licitação.</t>
  </si>
  <si>
    <t>21ª) SECADM  </t>
  </si>
  <si>
    <t>20/05/2015 às 18:31</t>
  </si>
  <si>
    <t>Segue Termo de Abertura de Licitação</t>
  </si>
  <si>
    <t>20/05/2015 às 20:35</t>
  </si>
  <si>
    <t>Para autorizar o Termo de Abertura de Licitação.</t>
  </si>
  <si>
    <t>23ª) SLIC  </t>
  </si>
  <si>
    <t>21/05/2015 às 14:55</t>
  </si>
  <si>
    <t>Para elaboração da minuta do edital.</t>
  </si>
  <si>
    <t>26/05/2015 às 17:33</t>
  </si>
  <si>
    <t>Para emissão do edital. À SCON Para emissão da minuta de contrato.</t>
  </si>
  <si>
    <t>25ª) SLIC  </t>
  </si>
  <si>
    <t>27/05/2015 às 16:46</t>
  </si>
  <si>
    <t>Para elaboração da minuta contratual - Anexo IV.</t>
  </si>
  <si>
    <t>27/05/2015 às 18:41</t>
  </si>
  <si>
    <t>Inserida minuta contratual em campo próprio.</t>
  </si>
  <si>
    <t>27ª) SECADM  </t>
  </si>
  <si>
    <t>27/05/2015 às 19:48</t>
  </si>
  <si>
    <t>28ª) CAA  </t>
  </si>
  <si>
    <t>28/05/2015 às 19:16</t>
  </si>
  <si>
    <t>À apreciação superior.</t>
  </si>
  <si>
    <t>29ª) SAPC  </t>
  </si>
  <si>
    <t>29/05/2015 às 10:20</t>
  </si>
  <si>
    <t>readequação do Projeto Básico</t>
  </si>
  <si>
    <t>30ª) SLIC  </t>
  </si>
  <si>
    <t>29/05/2015 às 13:11</t>
  </si>
  <si>
    <t>Para adequar a redação do ANS - item 11.</t>
  </si>
  <si>
    <t>01/06/2015 às 18:40</t>
  </si>
  <si>
    <t>Para ciência da retificação do projeto básico.</t>
  </si>
  <si>
    <t>32ª) SECADM  </t>
  </si>
  <si>
    <t>01/06/2015 às 20:20</t>
  </si>
  <si>
    <t>33ª) CPL  </t>
  </si>
  <si>
    <t>03/06/2015 às 19:52</t>
  </si>
  <si>
    <t>34ª) ASSDG  </t>
  </si>
  <si>
    <t>05/06/2015 às 15:30</t>
  </si>
  <si>
    <t>35ª) DG  </t>
  </si>
  <si>
    <t>12/06/2015 às 15:28</t>
  </si>
  <si>
    <t>para análise e aprovação.</t>
  </si>
  <si>
    <t>36ª) SLIC  </t>
  </si>
  <si>
    <t>12/06/2015 às 16:48</t>
  </si>
  <si>
    <t>37ª) CPL  </t>
  </si>
  <si>
    <t>17/06/2015 às 14:58</t>
  </si>
  <si>
    <t>PARA PUBLICAÇÃO DO EDITAL</t>
  </si>
  <si>
    <t>38ª) SLIC  </t>
  </si>
  <si>
    <t>17/06/2015 às 18:20</t>
  </si>
  <si>
    <t>Com edital e anexos, em definitivo, para assinatura.</t>
  </si>
  <si>
    <t>39ª) CPL  </t>
  </si>
  <si>
    <t>18/06/2015 às 15:27</t>
  </si>
  <si>
    <t>Edital assinado.</t>
  </si>
  <si>
    <t>40ª) CAA  </t>
  </si>
  <si>
    <t>24/06/2015 às 15:19</t>
  </si>
  <si>
    <t>Para aguardar a data de abertura do certame.</t>
  </si>
  <si>
    <t>41ª) SAPC  </t>
  </si>
  <si>
    <t>25/06/2015 às 16:30</t>
  </si>
  <si>
    <t>para manifestação e alterações, no que couber.</t>
  </si>
  <si>
    <t>42ª) CPL  </t>
  </si>
  <si>
    <t>25/06/2015 às 18:59</t>
  </si>
  <si>
    <t>Informo que foi enviado email para consulta por escrito ao CREA.</t>
  </si>
  <si>
    <t>43ª) SAPC  </t>
  </si>
  <si>
    <t>25/06/2015 às 19:14</t>
  </si>
  <si>
    <t>A pedido. Atenciosamente,</t>
  </si>
  <si>
    <t>44ª) CAA  </t>
  </si>
  <si>
    <t>26/06/2015 às 13:54</t>
  </si>
  <si>
    <t>para manifestação.</t>
  </si>
  <si>
    <t>45ª) CPL  </t>
  </si>
  <si>
    <t>26/06/2015 às 14:24</t>
  </si>
  <si>
    <t>Com as informações solicitadas.</t>
  </si>
  <si>
    <t>46ª) SLIC  </t>
  </si>
  <si>
    <t>26/06/2015 às 14:33</t>
  </si>
  <si>
    <t>Conforme doc. 119835, estamos aguardando resposta por escrito do CREA.</t>
  </si>
  <si>
    <t>47ª) CPL  </t>
  </si>
  <si>
    <t>30/06/2015 às 09:42</t>
  </si>
  <si>
    <t>para suspender.</t>
  </si>
  <si>
    <t>48ª) CAA  </t>
  </si>
  <si>
    <t>30/06/2015 às 16:08</t>
  </si>
  <si>
    <t>Em devolução.</t>
  </si>
  <si>
    <t>49ª) SAPC  </t>
  </si>
  <si>
    <t>01/07/2015 às 14:58</t>
  </si>
  <si>
    <t>Para aguardar manifestação do CREA</t>
  </si>
  <si>
    <t>50ª) CAA  </t>
  </si>
  <si>
    <t>10/07/2015 às 17:21</t>
  </si>
  <si>
    <t>Com base nas respostas do CREA à consulta realizada, não há razão para que se proceda alteração.</t>
  </si>
  <si>
    <t>51ª) SAPC  </t>
  </si>
  <si>
    <t>13/07/2015 às 16:54</t>
  </si>
  <si>
    <t>Com as alterações para apreciação superior. Atenciosamente,</t>
  </si>
  <si>
    <t>52ª) CAA  </t>
  </si>
  <si>
    <t>14/07/2015 às 14:59</t>
  </si>
  <si>
    <t>Para justificar as exigências pertinentes à habilitação.</t>
  </si>
  <si>
    <t>53ª) SAPC  </t>
  </si>
  <si>
    <t>15/07/2015 às 13:35</t>
  </si>
  <si>
    <t>54ª) CAA  </t>
  </si>
  <si>
    <t>21/08/2015 às 18:09</t>
  </si>
  <si>
    <t>37 dias</t>
  </si>
  <si>
    <t>Para adequações ao projeto básico, conforme minuta anexada.</t>
  </si>
  <si>
    <t>55ª) SAPC  </t>
  </si>
  <si>
    <t>25/08/2015 às 16:51</t>
  </si>
  <si>
    <t>Para apreciação superior.</t>
  </si>
  <si>
    <t>56ª) CAA  </t>
  </si>
  <si>
    <t>31/08/2015 às 15:01</t>
  </si>
  <si>
    <t>57ª) SECADM  </t>
  </si>
  <si>
    <t>01/09/2015 às 14:41</t>
  </si>
  <si>
    <t>Para análise e tramitação.</t>
  </si>
  <si>
    <t>58ª) CAA  </t>
  </si>
  <si>
    <t>01/09/2015 às 18:19</t>
  </si>
  <si>
    <t>Para ciencia e encaminhamento.</t>
  </si>
  <si>
    <t>59ª) SECADM  </t>
  </si>
  <si>
    <t>02/09/2015 às 12:57</t>
  </si>
  <si>
    <t>a pedido</t>
  </si>
  <si>
    <t>60ª) CPL  </t>
  </si>
  <si>
    <t>03/09/2015 às 19:21</t>
  </si>
  <si>
    <t>Conforme desp 164146, houve alteração do projeto básico.</t>
  </si>
  <si>
    <t>61ª) SLIC  </t>
  </si>
  <si>
    <t>03/09/2015 às 20:01</t>
  </si>
  <si>
    <t>providências pertinentes</t>
  </si>
  <si>
    <t>62ª) CLC  </t>
  </si>
  <si>
    <t>11/09/2015 às 17:26</t>
  </si>
  <si>
    <t>Para providências cabíveis.</t>
  </si>
  <si>
    <t>63ª) SECADM  </t>
  </si>
  <si>
    <t>15/09/2015 às 18:31</t>
  </si>
  <si>
    <t>A pedido.</t>
  </si>
  <si>
    <t>64ª) CAA  </t>
  </si>
  <si>
    <t>15/09/2015 às 19:48</t>
  </si>
  <si>
    <t>com informação</t>
  </si>
  <si>
    <t>65ª) SAPC  </t>
  </si>
  <si>
    <t>21/09/2015 às 17:49</t>
  </si>
  <si>
    <t>Para adequações visando atender ao despacho exarado pela CLC no doc. 173528 deste PAD.</t>
  </si>
  <si>
    <t>66ª) CAA  </t>
  </si>
  <si>
    <t>01/10/2015 às 17:50</t>
  </si>
  <si>
    <t>Para adequações.</t>
  </si>
  <si>
    <t>67ª) SECADM  </t>
  </si>
  <si>
    <t>06/10/2015 às 13:50</t>
  </si>
  <si>
    <t>Encaminho para apreciação superior, com as alterações solicitadas. Atenciosamente,</t>
  </si>
  <si>
    <t>68ª) CLC  </t>
  </si>
  <si>
    <t>08/10/2015 às 16:50</t>
  </si>
  <si>
    <t>69ª) SLIC  </t>
  </si>
  <si>
    <t>08/10/2015 às 18:05</t>
  </si>
  <si>
    <t>Segue o projeto básico com as readequações.</t>
  </si>
  <si>
    <t>70ª) SCON  </t>
  </si>
  <si>
    <t>16/10/2015 às 16:09</t>
  </si>
  <si>
    <t>Para readequar minuta do Edital.</t>
  </si>
  <si>
    <t>71ª) SLIC  </t>
  </si>
  <si>
    <t>20/10/2015 às 17:15</t>
  </si>
  <si>
    <t>Para adequações à minuta contratual.</t>
  </si>
  <si>
    <t>72ª) CLC  </t>
  </si>
  <si>
    <t>20/10/2015 às 19:54</t>
  </si>
  <si>
    <t>Anexada minuta do contrato anexo IV e anexo IV-I</t>
  </si>
  <si>
    <t>73ª) SECADM  </t>
  </si>
  <si>
    <t>21/10/2015 às 19:50</t>
  </si>
  <si>
    <t>Para encaminhamento.</t>
  </si>
  <si>
    <t>74ª) CPL  </t>
  </si>
  <si>
    <t>21/10/2015 às 20:35</t>
  </si>
  <si>
    <t>75ª) ASSDG  </t>
  </si>
  <si>
    <t>22/10/2015 às 19:29</t>
  </si>
  <si>
    <t>análise e demais providências</t>
  </si>
  <si>
    <t>76ª) SLIC  </t>
  </si>
  <si>
    <t>23/10/2015 às 16:21</t>
  </si>
  <si>
    <t>Para análise e aprovação.</t>
  </si>
  <si>
    <t>77ª) ASSDG  </t>
  </si>
  <si>
    <t>26/10/2015 às 16:28</t>
  </si>
  <si>
    <t>78ª) DG  </t>
  </si>
  <si>
    <t>27/10/2015 às 16:12</t>
  </si>
  <si>
    <t>79ª) SLIC  </t>
  </si>
  <si>
    <t>27/10/2015 às 18:41</t>
  </si>
  <si>
    <t>Com a análise da minuta do edital e seus anexos</t>
  </si>
  <si>
    <t>80ª) CPL  </t>
  </si>
  <si>
    <t>28/10/2015 às 11:14</t>
  </si>
  <si>
    <t>À Seção de Licitações.</t>
  </si>
  <si>
    <t>81ª) SLIC  </t>
  </si>
  <si>
    <t>28/10/2015 às 14:09</t>
  </si>
  <si>
    <t>Seguem edital e demais anexos, em definitivo, para assinaturas.</t>
  </si>
  <si>
    <t>82ª) CPL  </t>
  </si>
  <si>
    <t>03/11/2015 às 16:32</t>
  </si>
  <si>
    <t>83ª) CAA  </t>
  </si>
  <si>
    <t>10/11/2015 às 17:52</t>
  </si>
  <si>
    <t>Para aguardar a data de abertura do certame - 12Nov2015.</t>
  </si>
  <si>
    <t>84ª) CPL  </t>
  </si>
  <si>
    <t>11/11/2015 às 16:46</t>
  </si>
  <si>
    <t>85ª) ASSDG  </t>
  </si>
  <si>
    <t>12/11/2015 às 17:08</t>
  </si>
  <si>
    <t>86ª) DG  </t>
  </si>
  <si>
    <t>12/11/2015 às 18:29</t>
  </si>
  <si>
    <t>para análise.</t>
  </si>
  <si>
    <t>87ª) CPL  </t>
  </si>
  <si>
    <t>12/11/2015 às 18:35</t>
  </si>
  <si>
    <t>88ª) SLIC  </t>
  </si>
  <si>
    <t>12/11/2015 às 19:32</t>
  </si>
  <si>
    <t>para dar continuidade.</t>
  </si>
  <si>
    <t>89ª) CPL  </t>
  </si>
  <si>
    <t>13/11/2015 às 14:20</t>
  </si>
  <si>
    <t>Para anexar comprovante de suspensão no sistema comprasnet</t>
  </si>
  <si>
    <t>90ª) SLIC  </t>
  </si>
  <si>
    <t>13/11/2015 às 15:23</t>
  </si>
  <si>
    <t>Edital com reabertura de prazo.</t>
  </si>
  <si>
    <t>91ª) CPL  </t>
  </si>
  <si>
    <t>16/11/2015 às 17:57</t>
  </si>
  <si>
    <t>92ª) ASSDG  </t>
  </si>
  <si>
    <t>17/12/2015 às 14:42</t>
  </si>
  <si>
    <t>30 dias</t>
  </si>
  <si>
    <t>Para aguardar a data de abertura do certame - 26Nov2015 as 15hs.</t>
  </si>
  <si>
    <t>93ª) DG  </t>
  </si>
  <si>
    <t>17/12/2015 às 18:45</t>
  </si>
  <si>
    <t>para análise</t>
  </si>
  <si>
    <t>94ª) CPL  </t>
  </si>
  <si>
    <t>17/12/2015 às 19:03</t>
  </si>
  <si>
    <t>Com o parecer, para apreciação.</t>
  </si>
  <si>
    <t>95ª) ASSDG  </t>
  </si>
  <si>
    <t>22/12/2015 às 11:20</t>
  </si>
  <si>
    <t>Para dar continuidade.</t>
  </si>
  <si>
    <t>96ª) DG  </t>
  </si>
  <si>
    <t>22/12/2015 às 15:44</t>
  </si>
  <si>
    <t>Para análise, homologação e adjudicação</t>
  </si>
  <si>
    <t>97ª) CO  </t>
  </si>
  <si>
    <t>22/12/2015 às 18:30</t>
  </si>
  <si>
    <t>Com o parecer.</t>
  </si>
  <si>
    <t>98ª) ACO  </t>
  </si>
  <si>
    <t>22/12/2015 às 19:23</t>
  </si>
  <si>
    <t>99ª) SECOFC  </t>
  </si>
  <si>
    <t>23/12/2015 às 14:11</t>
  </si>
  <si>
    <t>Para emissão de nota de empenho.</t>
  </si>
  <si>
    <t>100ª) DG  </t>
  </si>
  <si>
    <t>23/12/2015 às 15:41</t>
  </si>
  <si>
    <t>101ª) ACO  </t>
  </si>
  <si>
    <t>23/12/2015 às 16:44</t>
  </si>
  <si>
    <t>102ª) SAEO  </t>
  </si>
  <si>
    <t>23/12/2015 às 17:51</t>
  </si>
  <si>
    <t>103ª) SCON  </t>
  </si>
  <si>
    <t>23/12/2015 às 20:50</t>
  </si>
  <si>
    <t>104ª) CLC  </t>
  </si>
  <si>
    <t>19/01/2016 às 16:37</t>
  </si>
  <si>
    <t>26 dias</t>
  </si>
  <si>
    <t>Para formalização dos procedimentos contratuais.</t>
  </si>
  <si>
    <t>105ª) SAEO  </t>
  </si>
  <si>
    <t>19/01/2016 às 17:48</t>
  </si>
  <si>
    <t>Concluídos os procedimentos referentes ao Contrato nº 12/16.</t>
  </si>
  <si>
    <t>106ª) SMOP  </t>
  </si>
  <si>
    <t>21/01/2016 às 13:27</t>
  </si>
  <si>
    <t>107ª) SAPRE  </t>
  </si>
  <si>
    <t>22/01/2016 às 18:01</t>
  </si>
  <si>
    <t>108ª) SAEO  </t>
  </si>
  <si>
    <t>28/01/2016 às 16:53</t>
  </si>
  <si>
    <t>Para verificar.</t>
  </si>
  <si>
    <t>28/01/2016 às 18:55</t>
  </si>
  <si>
    <t>Com as informações de previsão de execução solicitadas.</t>
  </si>
  <si>
    <t>109ª) SPO  </t>
  </si>
  <si>
    <t>110ª) CO  </t>
  </si>
  <si>
    <t>29/01/2016 às 15:45</t>
  </si>
  <si>
    <t>DISP. ORÇAMENTÁRIA - EMISSÃO NE 2016 - CANCELAMENTO DE RP - SERV. DE LIMP. DE VIDROS EM ALTURA</t>
  </si>
  <si>
    <t>111ª) SECOFC  </t>
  </si>
  <si>
    <t>29/01/2016 às 17:31</t>
  </si>
  <si>
    <t>Com a informação de disponibilidade orçamentária.</t>
  </si>
  <si>
    <t>112ª) DG  </t>
  </si>
  <si>
    <t>29/01/2016 às 18:06</t>
  </si>
  <si>
    <t>113ª) CO  </t>
  </si>
  <si>
    <t>29/01/2016 às 19:53</t>
  </si>
  <si>
    <t>Com solicitação de autorização.</t>
  </si>
  <si>
    <t>114ª) ACO  </t>
  </si>
  <si>
    <t>01/02/2016 às 14:38</t>
  </si>
  <si>
    <t>115ª) DG  </t>
  </si>
  <si>
    <t>01/02/2016 às 15:29</t>
  </si>
  <si>
    <t>Para emissão de Nota de Empenho e cancelamento de saldo inscrito em Restos a Pagar.</t>
  </si>
  <si>
    <t>116ª) CO  </t>
  </si>
  <si>
    <t>02/02/2016 às 15:41</t>
  </si>
  <si>
    <t>Valor autorizado para emissão de nota de empenho difere</t>
  </si>
  <si>
    <t>117ª) ACO  </t>
  </si>
  <si>
    <t>02/02/2016 às 17:02</t>
  </si>
  <si>
    <t>118ª) SECOFC  </t>
  </si>
  <si>
    <t>02/02/2016 às 19:06</t>
  </si>
  <si>
    <t>Para emissão de uma nota de empenho e cancelamento de saldo inscrito em Restos a Pagar.</t>
  </si>
  <si>
    <t>119ª) DG  </t>
  </si>
  <si>
    <t>02/02/2016 às 19:14</t>
  </si>
  <si>
    <t>120ª) ACO  </t>
  </si>
  <si>
    <t>02/02/2016 às 19:47</t>
  </si>
  <si>
    <t>121ª) SAEO  </t>
  </si>
  <si>
    <t>03/02/2016 às 12:43</t>
  </si>
  <si>
    <t>122ª) CO  </t>
  </si>
  <si>
    <t>04/02/2016 às 18:24</t>
  </si>
  <si>
    <t>123ª) SACONT  </t>
  </si>
  <si>
    <t>04/02/2016 às 18:56</t>
  </si>
  <si>
    <t>Para ciência e encaminhamento à SACONT.</t>
  </si>
  <si>
    <t>124ª) ACFIC  </t>
  </si>
  <si>
    <t>05/02/2016 às 14:34</t>
  </si>
  <si>
    <t>Para os lançamentos e registros devidos referentes ao Contrato nº 12/16.</t>
  </si>
  <si>
    <t>125ª) SPCF  </t>
  </si>
  <si>
    <t>15/02/2016 às 17:14</t>
  </si>
  <si>
    <t>para indicar retenções</t>
  </si>
  <si>
    <t>126ª) CFIC  </t>
  </si>
  <si>
    <t>18/02/2016 às 13:30</t>
  </si>
  <si>
    <t>Para anotações</t>
  </si>
  <si>
    <t>127ª) SCL  </t>
  </si>
  <si>
    <t>18/02/2016 às 15:13</t>
  </si>
  <si>
    <t>128ª) SAPRE  </t>
  </si>
  <si>
    <t>19/02/2016 às 11:26</t>
  </si>
  <si>
    <t>Para auditoria dos procedimentos.</t>
  </si>
  <si>
    <t>129ª) CIP  </t>
  </si>
  <si>
    <t>07/03/2016 às 19:30</t>
  </si>
  <si>
    <t>17 dias</t>
  </si>
  <si>
    <t>De acordo, para acompanhamento da contratação.</t>
  </si>
  <si>
    <t>130ª) SAPRE  </t>
  </si>
  <si>
    <t>10/03/2016 às 12:20</t>
  </si>
  <si>
    <t>Para análise do pedido.</t>
  </si>
  <si>
    <t>131ª) CIP  </t>
  </si>
  <si>
    <t>11/03/2016 às 17:03</t>
  </si>
  <si>
    <t>Para informar se a contratada apresentou toda documentação exigida, no prazo especificado no contrat</t>
  </si>
  <si>
    <t>132ª) SECADM  </t>
  </si>
  <si>
    <t>14/03/2016 às 13:11</t>
  </si>
  <si>
    <t>Com as iformações solicitadas.</t>
  </si>
  <si>
    <t>133ª) CIP  </t>
  </si>
  <si>
    <t>14/03/2016 às 21:23</t>
  </si>
  <si>
    <t>Para análise quanto à possibilidade de atender-se o pedido da empresa Top Team</t>
  </si>
  <si>
    <t>134ª) SAPRE  </t>
  </si>
  <si>
    <t>15/03/2016 às 16:42</t>
  </si>
  <si>
    <t>de acordo.</t>
  </si>
  <si>
    <t>135ª) CIP  </t>
  </si>
  <si>
    <t>14/04/2016 às 11:12</t>
  </si>
  <si>
    <t>29 dias</t>
  </si>
  <si>
    <t>Deferido o pedido do fornecedor.</t>
  </si>
  <si>
    <t>14/04/2016 às 17:33</t>
  </si>
  <si>
    <t>136ª) SECADM  </t>
  </si>
  <si>
    <t>137ª) CCLC  </t>
  </si>
  <si>
    <t>15/04/2016 às 13:15</t>
  </si>
  <si>
    <t>Para ciência e envio para minuta do aditivo.</t>
  </si>
  <si>
    <t>138ª) CLC  </t>
  </si>
  <si>
    <t>15/04/2016 às 13:28</t>
  </si>
  <si>
    <t>Para aditamento contratual</t>
  </si>
  <si>
    <t>139ª) SCON  </t>
  </si>
  <si>
    <t>15/04/2016 às 17:27</t>
  </si>
  <si>
    <t>.</t>
  </si>
  <si>
    <t>140ª) CLC  </t>
  </si>
  <si>
    <t>27/04/2016 às 15:58</t>
  </si>
  <si>
    <t>Para elaborar a minuta do Termo de Supressão parcial dos quantitativos contratados do contrato 12/16</t>
  </si>
  <si>
    <t>141ª) ASSDG  </t>
  </si>
  <si>
    <t>28/04/2016 às 19:18</t>
  </si>
  <si>
    <t>Segue minuta do 1º termo aditivo de supressão parcial, para análise.</t>
  </si>
  <si>
    <t>142ª) DG  </t>
  </si>
  <si>
    <t>29/04/2016 às 14:47</t>
  </si>
  <si>
    <t>Para análise da minuta do Primeiro Termo Aditivo de supressão do contrato nº 12/16.</t>
  </si>
  <si>
    <t>143ª) CO  </t>
  </si>
  <si>
    <t>02/05/2016 às 17:06</t>
  </si>
  <si>
    <t>144ª) SAEO  </t>
  </si>
  <si>
    <t>02/05/2016 às 17:51</t>
  </si>
  <si>
    <t>para adequação da pertinente NE.</t>
  </si>
  <si>
    <t>145ª) SAPRE  </t>
  </si>
  <si>
    <t>03/05/2016 às 18:06</t>
  </si>
  <si>
    <t>Para conhecimento e providências pertinentes a minuta do 1º Termo Aditivo do contrato</t>
  </si>
  <si>
    <t>146ª) SAEO  </t>
  </si>
  <si>
    <t>04/05/2016 às 15:59</t>
  </si>
  <si>
    <t>147ª) CO  </t>
  </si>
  <si>
    <t>04/05/2016 às 17:58</t>
  </si>
  <si>
    <t>Para anulação parcial de saldos de empenho.</t>
  </si>
  <si>
    <t>148ª) SECOFC  </t>
  </si>
  <si>
    <t>04/05/2016 às 18:50</t>
  </si>
  <si>
    <t>Para solicitar autorização a fim de adequar saldo de nota de empenho.</t>
  </si>
  <si>
    <t>149ª) DG  </t>
  </si>
  <si>
    <t>05/05/2016 às 14:19</t>
  </si>
  <si>
    <t>150ª) CO  </t>
  </si>
  <si>
    <t>05/05/2016 às 18:16</t>
  </si>
  <si>
    <t>151ª) ACO  </t>
  </si>
  <si>
    <t>05/05/2016 às 18:42</t>
  </si>
  <si>
    <t>152ª) SECOFC  </t>
  </si>
  <si>
    <t>06/05/2016 às 11:42</t>
  </si>
  <si>
    <t>Para efetivar a anulação parcial da Nota de Empenho conforme autorização retro</t>
  </si>
  <si>
    <t>153ª) DG  </t>
  </si>
  <si>
    <t>06/05/2016 às 12:47</t>
  </si>
  <si>
    <t>154ª) ACO  </t>
  </si>
  <si>
    <t>06/05/2016 às 19:41</t>
  </si>
  <si>
    <t>155ª) SCON  </t>
  </si>
  <si>
    <t>09/05/2016 às 13:47</t>
  </si>
  <si>
    <t>156ª) CLC  </t>
  </si>
  <si>
    <t>17/05/2016 às 19:07</t>
  </si>
  <si>
    <t>Para emissão do primeiro termo aditivo</t>
  </si>
  <si>
    <t>157ª) SAEO  </t>
  </si>
  <si>
    <t>18/05/2016 às 16:52</t>
  </si>
  <si>
    <t>Concluídos os procedimentos referentes ao 1º Termo aditivo.</t>
  </si>
  <si>
    <t>158ª) CO  </t>
  </si>
  <si>
    <t>18/05/2016 às 19:00</t>
  </si>
  <si>
    <t>Para os registros necessários.</t>
  </si>
  <si>
    <t>159ª) SACONT  </t>
  </si>
  <si>
    <t>18/05/2016 às 19:06</t>
  </si>
  <si>
    <t>Para ciência e encaminhamento à SACONT, conforme despacho anterior.</t>
  </si>
  <si>
    <t>160ª) SPCF  </t>
  </si>
  <si>
    <t>19/05/2016 às 14:57</t>
  </si>
  <si>
    <t>Para registros / anotações, conforme item II do despacho / documento nº 093818/2016</t>
  </si>
  <si>
    <t>161ª) CFIC  </t>
  </si>
  <si>
    <t>20/05/2016 às 13:56</t>
  </si>
  <si>
    <t>Para anotações.</t>
  </si>
  <si>
    <t>162ª) SAPRE  </t>
  </si>
  <si>
    <t>20/05/2016 às 16:41</t>
  </si>
  <si>
    <t>163ª) SACONT  </t>
  </si>
  <si>
    <t>28/10/2016 às 18:45</t>
  </si>
  <si>
    <t>161 dias</t>
  </si>
  <si>
    <t>Para ciência e acompanhamento.</t>
  </si>
  <si>
    <t>Para cálculo de reajuste</t>
  </si>
  <si>
    <t>15/2016 - Licitação - CONTRATAÇÃO DE EMPRESA PARA FORNECIMENTO E INSTLAÇÃO DE FORROS E DIVISÓRIAS</t>
  </si>
  <si>
    <t>1ª) SMOP  </t>
  </si>
  <si>
    <t>10/03/2016 às 18:42</t>
  </si>
  <si>
    <t>66 dias</t>
  </si>
  <si>
    <t>2ª) CIP  </t>
  </si>
  <si>
    <t>17/03/2016 às 14:27</t>
  </si>
  <si>
    <t>3ª) SMOP  </t>
  </si>
  <si>
    <t>21/03/2016 às 17:29</t>
  </si>
  <si>
    <t>4ª) CIP  </t>
  </si>
  <si>
    <t>28/03/2016 às 12:21</t>
  </si>
  <si>
    <t>5ª) SMOP  </t>
  </si>
  <si>
    <t>31/03/2016 às 18:47</t>
  </si>
  <si>
    <t>6ª) CIP  </t>
  </si>
  <si>
    <t>01/04/2016 às 12:48</t>
  </si>
  <si>
    <t>7ª) SECADM  </t>
  </si>
  <si>
    <t>01/04/2016 às 15:37</t>
  </si>
  <si>
    <t>8ª) CLC  </t>
  </si>
  <si>
    <t>01/04/2016 às 18:00</t>
  </si>
  <si>
    <t>9ª) SC  </t>
  </si>
  <si>
    <t>13/06/2016 às 18:32</t>
  </si>
  <si>
    <t>73 dias</t>
  </si>
  <si>
    <t>14/06/2016 às 18:29</t>
  </si>
  <si>
    <t>11ª) SPO  </t>
  </si>
  <si>
    <t>05/07/2016 às 14:59</t>
  </si>
  <si>
    <t>12ª) SECADM  </t>
  </si>
  <si>
    <t>05/07/2016 às 17:03</t>
  </si>
  <si>
    <t>05/07/2016 às 18:47</t>
  </si>
  <si>
    <t>14/07/2016 às 13:48</t>
  </si>
  <si>
    <t>14/07/2016 às 14:19</t>
  </si>
  <si>
    <t>16ª) SECADM  </t>
  </si>
  <si>
    <t>14/07/2016 às 16:55</t>
  </si>
  <si>
    <t>17ª) CLC  </t>
  </si>
  <si>
    <t>14/07/2016 às 17:37</t>
  </si>
  <si>
    <t>18ª) SLIC  </t>
  </si>
  <si>
    <t>18/07/2016 às 15:11</t>
  </si>
  <si>
    <t>19/07/2016 às 13:57</t>
  </si>
  <si>
    <t>20ª) SMOP  </t>
  </si>
  <si>
    <t>19/07/2016 às 14:17</t>
  </si>
  <si>
    <t>09/08/2016 às 14:18</t>
  </si>
  <si>
    <t>21 dias</t>
  </si>
  <si>
    <t>12/08/2016 às 18:47</t>
  </si>
  <si>
    <t>16/08/2016 às 15:59</t>
  </si>
  <si>
    <t>22/08/2016 às 17:58</t>
  </si>
  <si>
    <t>23/08/2016 às 15:11</t>
  </si>
  <si>
    <t>23/08/2016 às 19:38</t>
  </si>
  <si>
    <t>25/08/2016 às 18:15</t>
  </si>
  <si>
    <t>28ª) CLC  </t>
  </si>
  <si>
    <t>26/08/2016 às 18:06</t>
  </si>
  <si>
    <t>29ª) SLIC  </t>
  </si>
  <si>
    <t>26/08/2016 às 19:17</t>
  </si>
  <si>
    <t>30ª) CLC  </t>
  </si>
  <si>
    <t>30/08/2016 às 17:36</t>
  </si>
  <si>
    <t>31ª) SECGA  </t>
  </si>
  <si>
    <t>31/08/2016 às 16:57</t>
  </si>
  <si>
    <t>32ª) CPL  </t>
  </si>
  <si>
    <t>31/08/2016 às 17:50</t>
  </si>
  <si>
    <t>33ª) ASSDG  </t>
  </si>
  <si>
    <t>05/09/2016 às 17:46</t>
  </si>
  <si>
    <t>34ª) SPO  </t>
  </si>
  <si>
    <t>06/09/2016 às 15:03</t>
  </si>
  <si>
    <t>35ª) CO  </t>
  </si>
  <si>
    <t>06/09/2016 às 15:21</t>
  </si>
  <si>
    <t>06/09/2016 às 17:39</t>
  </si>
  <si>
    <t>37ª) CLC  </t>
  </si>
  <si>
    <t>07/09/2016 às 15:14</t>
  </si>
  <si>
    <t>38ª) ASSDG  </t>
  </si>
  <si>
    <t>09/09/2016 às 18:50</t>
  </si>
  <si>
    <t>39ª) DG  </t>
  </si>
  <si>
    <t>12/09/2016 às 18:26</t>
  </si>
  <si>
    <t>14/09/2016 às 16:25</t>
  </si>
  <si>
    <t>41ª) GABDG  </t>
  </si>
  <si>
    <t>15/09/2016 às 19:05</t>
  </si>
  <si>
    <t>16/09/2016 às 18:51</t>
  </si>
  <si>
    <t>43ª) SLIC  </t>
  </si>
  <si>
    <t>19/09/2016 às 15:42</t>
  </si>
  <si>
    <t>44ª) CPL  </t>
  </si>
  <si>
    <t>19/09/2016 às 16:06</t>
  </si>
  <si>
    <t>45ª) SLIC  </t>
  </si>
  <si>
    <t>20/09/2016 às 13:07</t>
  </si>
  <si>
    <t>46ª) CPL  </t>
  </si>
  <si>
    <t>05/10/2016 às 17:43</t>
  </si>
  <si>
    <t>47ª) SMIC  </t>
  </si>
  <si>
    <t>06/10/2016 às 14:41</t>
  </si>
  <si>
    <t>48ª) CPL  </t>
  </si>
  <si>
    <t>11/10/2016 às 18:21</t>
  </si>
  <si>
    <t>49ª) ASSDG  </t>
  </si>
  <si>
    <t>14/10/2016 às 19:27</t>
  </si>
  <si>
    <t>50ª) DG  </t>
  </si>
  <si>
    <t>18/10/2016 às 17:07</t>
  </si>
  <si>
    <t>51ª) CO  </t>
  </si>
  <si>
    <t>18/10/2016 às 18:16</t>
  </si>
  <si>
    <t>52ª) ACO  </t>
  </si>
  <si>
    <t>19/10/2016 às 18:09</t>
  </si>
  <si>
    <t>53ª) SECOFC  </t>
  </si>
  <si>
    <t>20/10/2016 às 14:22</t>
  </si>
  <si>
    <t>54ª) ACO  </t>
  </si>
  <si>
    <t>20/10/2016 às 15:51</t>
  </si>
  <si>
    <t>55ª) DG  </t>
  </si>
  <si>
    <t>23/10/2016 às 18:29</t>
  </si>
  <si>
    <t>56ª) ACO  </t>
  </si>
  <si>
    <t>24/10/2016 às 14:19</t>
  </si>
  <si>
    <t>57ª) SAEO  </t>
  </si>
  <si>
    <t>25/10/2016 às 13:41</t>
  </si>
  <si>
    <t>58ª) SCON  </t>
  </si>
  <si>
    <t>Para avaliação.</t>
  </si>
  <si>
    <t>Para complementar</t>
  </si>
  <si>
    <t>Com o projeto básico revisado.</t>
  </si>
  <si>
    <t>Solicito verificar todos os itens questionados pela coordenadoria, doc. 50653, esclarecendo ou alter</t>
  </si>
  <si>
    <t>Para encaminhamentos.</t>
  </si>
  <si>
    <t>Para os procedimentos necessários à licitação, conforme projeto básico.</t>
  </si>
  <si>
    <t>Encaminha-se para orçar.</t>
  </si>
  <si>
    <t>Para informar a disponibilidade orçamentária.</t>
  </si>
  <si>
    <t>Informamos que, no momento, não há disponibilidade orçamentária.</t>
  </si>
  <si>
    <t>Para seguimento do trâmite até a elaboração de edital, após, retorne à SPO para informar disponibili</t>
  </si>
  <si>
    <t>Segue com Termo de Abertura de Licitação.</t>
  </si>
  <si>
    <t>Para autorização do Termo de Abertura de Licitação n. 102/2016.</t>
  </si>
  <si>
    <t>De acordo. Encaminha-se para elaboração da minuta do Edital.</t>
  </si>
  <si>
    <t>Para elaborar minuta de Edital de Licitação, cfe. despacho retro.</t>
  </si>
  <si>
    <t>Senhora Chefe:</t>
  </si>
  <si>
    <t>Com as retificações sobre o forro, que é só fornecimento.</t>
  </si>
  <si>
    <t>Com o Termo de Abertura de Licitação Retificado.</t>
  </si>
  <si>
    <t>Para elaborar a minuta do edital.</t>
  </si>
  <si>
    <t>Para elaborar a minuta do contrato (Anexo III) para o item 1.</t>
  </si>
  <si>
    <t>Com minuta do contrato anexo III e TErmo de Garantia anexo III -A, a ser entregue pela contratada</t>
  </si>
  <si>
    <t>Para análise da minuta do edital e seus anexos.</t>
  </si>
  <si>
    <t>Submetemos à apreciação superior.</t>
  </si>
  <si>
    <t>Para revisar a minuta do edital.</t>
  </si>
  <si>
    <t>Com a minuta do edital adequada.</t>
  </si>
  <si>
    <t>Atendido despacho doc. 170535. À SECGA: à apreciação superior.</t>
  </si>
  <si>
    <t>De acordo com a minuta do Edital e seus anexos. Segue para análise dessa CPL e demais encaminhamen</t>
  </si>
  <si>
    <t>Para demais providências.</t>
  </si>
  <si>
    <t>À ASSDG: com informação de disponibilidade orçamentária. Para análise das minutas (doc 175777).</t>
  </si>
  <si>
    <t>À SLIC: para emitir edital em definitivo e encaminhar para assinaturas.</t>
  </si>
  <si>
    <t>Para assinatura.</t>
  </si>
  <si>
    <t>Com o edital assinado</t>
  </si>
  <si>
    <t>Para aguardar a abertura do certame.</t>
  </si>
  <si>
    <t>Diligência</t>
  </si>
  <si>
    <t>Para continuidade.</t>
  </si>
  <si>
    <t>Para análise e homologação.</t>
  </si>
  <si>
    <t>Para emissão de notas de empenho.</t>
  </si>
  <si>
    <t>Para registro.</t>
  </si>
  <si>
    <t>Para formalização.</t>
  </si>
  <si>
    <t>5087/2016 - Licitação -AQUISIÇÃO DE XÍCARAS PARA CAFEZINHO PARA ATENDER A SEDE DO ter E FÓRUNS ELEITORIAIS DO PARANÁ</t>
  </si>
  <si>
    <t>1ª) SAPRE  </t>
  </si>
  <si>
    <t>31/05/2016 às 20:13</t>
  </si>
  <si>
    <t>09/06/2016 às 15:29</t>
  </si>
  <si>
    <t>3ª) SAPRE  </t>
  </si>
  <si>
    <t>04/08/2016 às 15:48</t>
  </si>
  <si>
    <t>56 dias</t>
  </si>
  <si>
    <t>09/08/2016 às 18:47</t>
  </si>
  <si>
    <t>5ª) SECGS  </t>
  </si>
  <si>
    <t>10/08/2016 às 11:43</t>
  </si>
  <si>
    <t>6ª) SECGA  </t>
  </si>
  <si>
    <t>12/08/2016 às 15:00</t>
  </si>
  <si>
    <t>7ª) CLC  </t>
  </si>
  <si>
    <t>12/08/2016 às 18:40</t>
  </si>
  <si>
    <t>8ª) SC  </t>
  </si>
  <si>
    <t>01/09/2016 às 16:00</t>
  </si>
  <si>
    <t>9ª) SAPRE  </t>
  </si>
  <si>
    <t>02/09/2016 às 13:15</t>
  </si>
  <si>
    <t>10ª) SC  </t>
  </si>
  <si>
    <t>19/09/2016 às 14:47</t>
  </si>
  <si>
    <t>11ª) CLC  </t>
  </si>
  <si>
    <t>20/09/2016 às 12:58</t>
  </si>
  <si>
    <t>12ª) SPO  </t>
  </si>
  <si>
    <t>20/09/2016 às 16:49</t>
  </si>
  <si>
    <t>13ª) CO  </t>
  </si>
  <si>
    <t>20/09/2016 às 17:20</t>
  </si>
  <si>
    <t>14ª) SECOFC  </t>
  </si>
  <si>
    <t>20/09/2016 às 20:21</t>
  </si>
  <si>
    <t>21/09/2016 às 14:26</t>
  </si>
  <si>
    <t>16ª) SC  </t>
  </si>
  <si>
    <t>22/09/2016 às 18:57</t>
  </si>
  <si>
    <t>27/09/2016 às 18:43</t>
  </si>
  <si>
    <t>18ª) SECGA  </t>
  </si>
  <si>
    <t>28/09/2016 às 15:41</t>
  </si>
  <si>
    <t>19ª) CLC  </t>
  </si>
  <si>
    <t>04/10/2016 às 19:32</t>
  </si>
  <si>
    <t>20ª) SLIC  </t>
  </si>
  <si>
    <t>07/10/2016 às 16:26</t>
  </si>
  <si>
    <t>10/10/2016 às 16:56</t>
  </si>
  <si>
    <t>22ª) SECGA  </t>
  </si>
  <si>
    <t>10/10/2016 às 19:06</t>
  </si>
  <si>
    <t>23ª) CPL  </t>
  </si>
  <si>
    <t>10/10/2016 às 19:31</t>
  </si>
  <si>
    <t>24ª) ASSDG  </t>
  </si>
  <si>
    <t>14/10/2016 às 18:16</t>
  </si>
  <si>
    <t>25ª) DG  </t>
  </si>
  <si>
    <t>14/10/2016 às 18:30</t>
  </si>
  <si>
    <t>26ª) SLIC  </t>
  </si>
  <si>
    <t>16/10/2016 às 10:11</t>
  </si>
  <si>
    <t>27ª) CPL  </t>
  </si>
  <si>
    <t>17/10/2016 às 12:47</t>
  </si>
  <si>
    <t>28ª) SLIC  </t>
  </si>
  <si>
    <t>18/10/2016 às 12:00</t>
  </si>
  <si>
    <t>14 dias</t>
  </si>
  <si>
    <t>PARA APRECIAÇÃO SUPERIOR.</t>
  </si>
  <si>
    <t>informs</t>
  </si>
  <si>
    <t>Com o projeto alterado</t>
  </si>
  <si>
    <t>Para procedimentos cabíveis</t>
  </si>
  <si>
    <t>Para providenciar a contratação verificando preço também de Atas de RP.</t>
  </si>
  <si>
    <t>Para elaborar o Termo de Abertura de Licitação.</t>
  </si>
  <si>
    <t>Para autorizar o Termo de Abertura de Licitação nº 156/2016.</t>
  </si>
  <si>
    <t>para elaboração da minuta do edital na modalidade pregão eletrônico</t>
  </si>
  <si>
    <t>De acordo com a minuta do edital e seus anexos. Segue para análise dessa CPL e demais encaminhamen</t>
  </si>
  <si>
    <t>Com edital e anexos, em definitivo, para assinaturas.</t>
  </si>
  <si>
    <t>Para os procedimentos quanto a fase externa da licitação.</t>
  </si>
  <si>
    <t>1ª) SAPC  </t>
  </si>
  <si>
    <t>29/11/2012 às 17:43</t>
  </si>
  <si>
    <t xml:space="preserve"> 1 dia</t>
  </si>
  <si>
    <t>30/11/2012 às 12:31</t>
  </si>
  <si>
    <t>30/11/2012 às 17:52</t>
  </si>
  <si>
    <t>04/12/2012 às 13:04</t>
  </si>
  <si>
    <t>10/12/2012 às 09:39</t>
  </si>
  <si>
    <t>10/12/2012 às 18:26</t>
  </si>
  <si>
    <t>10/12/2012 às 18:51</t>
  </si>
  <si>
    <t>8ª) SGMC  </t>
  </si>
  <si>
    <t>11/12/2012 às 13:19</t>
  </si>
  <si>
    <t>9ª) SGPA  </t>
  </si>
  <si>
    <t>12/12/2012 às 18:49</t>
  </si>
  <si>
    <t>10ª) SAPC  </t>
  </si>
  <si>
    <t>28/12/2012 às 16:22</t>
  </si>
  <si>
    <t>11ª) CAA  </t>
  </si>
  <si>
    <t>07/01/2013 às 15:02</t>
  </si>
  <si>
    <t>12ª) SAPC  </t>
  </si>
  <si>
    <t>07/01/2013 às 19:30</t>
  </si>
  <si>
    <t>08/01/2013 às 14:46</t>
  </si>
  <si>
    <t>14ª) CMP  </t>
  </si>
  <si>
    <t>09/01/2013 às 18:34</t>
  </si>
  <si>
    <t>15ª) SGPA  </t>
  </si>
  <si>
    <t>09/01/2013 às 18:39</t>
  </si>
  <si>
    <t>16ª) CAA  </t>
  </si>
  <si>
    <t>09/01/2013 às 18:58</t>
  </si>
  <si>
    <t>17ª) SAPC  </t>
  </si>
  <si>
    <t>11/01/2013 às 13:54</t>
  </si>
  <si>
    <t>18ª) CGATI  </t>
  </si>
  <si>
    <t>11/01/2013 às 14:52</t>
  </si>
  <si>
    <t>19ª) CEPCST  </t>
  </si>
  <si>
    <t>15/01/2013 às 14:47</t>
  </si>
  <si>
    <t>20ª) SAPC  </t>
  </si>
  <si>
    <t>15/01/2013 às 17:36</t>
  </si>
  <si>
    <t>21ª) CMP  </t>
  </si>
  <si>
    <t>16/01/2013 às 16:07</t>
  </si>
  <si>
    <t>22ª) CEPCST  </t>
  </si>
  <si>
    <t>23/01/2013 às 16:47</t>
  </si>
  <si>
    <t>23/01/2013 às 19:39</t>
  </si>
  <si>
    <t>24ª) SC  </t>
  </si>
  <si>
    <t>25/01/2013 às 16:57</t>
  </si>
  <si>
    <t>25ª) SAPC  </t>
  </si>
  <si>
    <t>23/02/2013 às 12:02</t>
  </si>
  <si>
    <t>28 dias</t>
  </si>
  <si>
    <t>26ª) SC  </t>
  </si>
  <si>
    <t>28/02/2013 às 16:28</t>
  </si>
  <si>
    <t>27ª) SAPC  </t>
  </si>
  <si>
    <t>12/03/2013 às 14:40</t>
  </si>
  <si>
    <t>12/03/2013 às 17:19</t>
  </si>
  <si>
    <t>12/03/2013 às 19:10</t>
  </si>
  <si>
    <t>18/03/2013 às 16:38</t>
  </si>
  <si>
    <t>18/03/2013 às 17:36</t>
  </si>
  <si>
    <t>32ª) SPO  </t>
  </si>
  <si>
    <t>20/03/2013 às 18:07</t>
  </si>
  <si>
    <t>33ª) CO  </t>
  </si>
  <si>
    <t>20/03/2013 às 18:20</t>
  </si>
  <si>
    <t>34ª) SECOFC  </t>
  </si>
  <si>
    <t>20/03/2013 às 19:35</t>
  </si>
  <si>
    <t>35ª) CLC  </t>
  </si>
  <si>
    <t>22/03/2013 às 14:05</t>
  </si>
  <si>
    <t>36ª) SC  </t>
  </si>
  <si>
    <t>03/04/2013 às 17:28</t>
  </si>
  <si>
    <t>12 dias</t>
  </si>
  <si>
    <t>04/04/2013 às 15:52</t>
  </si>
  <si>
    <t>38ª) SC  </t>
  </si>
  <si>
    <t>04/04/2013 às 18:05</t>
  </si>
  <si>
    <t>39ª) CLC  </t>
  </si>
  <si>
    <t>04/04/2013 às 18:23</t>
  </si>
  <si>
    <t>40ª) SPO  </t>
  </si>
  <si>
    <t>09/04/2013 às 17:46</t>
  </si>
  <si>
    <t>41ª) SAEO  </t>
  </si>
  <si>
    <t>10/04/2013 às 12:23</t>
  </si>
  <si>
    <t>42ª) SPO  </t>
  </si>
  <si>
    <t>10/04/2013 às 19:52</t>
  </si>
  <si>
    <t>43ª) CO  </t>
  </si>
  <si>
    <t>11/04/2013 às 12:45</t>
  </si>
  <si>
    <t>44ª) SECOFC  </t>
  </si>
  <si>
    <t>12/04/2013 às 14:30</t>
  </si>
  <si>
    <t>45ª) SECADM  </t>
  </si>
  <si>
    <t>12/04/2013 às 20:08</t>
  </si>
  <si>
    <t>46ª) CAA  </t>
  </si>
  <si>
    <t>15/04/2013 às 13:52</t>
  </si>
  <si>
    <t>47ª) SECADM  </t>
  </si>
  <si>
    <t>17/04/2013 às 17:49</t>
  </si>
  <si>
    <t>48ª) SECOFC  </t>
  </si>
  <si>
    <t>18/04/2013 às 12:24</t>
  </si>
  <si>
    <t>49ª) CO  </t>
  </si>
  <si>
    <t>18/04/2013 às 16:39</t>
  </si>
  <si>
    <t>50ª) SPO  </t>
  </si>
  <si>
    <t>19/04/2013 às 14:44</t>
  </si>
  <si>
    <t>51ª) CAA  </t>
  </si>
  <si>
    <t>19/04/2013 às 15:58</t>
  </si>
  <si>
    <t>52ª) CLC  </t>
  </si>
  <si>
    <t>22/04/2013 às 13:41</t>
  </si>
  <si>
    <t>53ª) SC  </t>
  </si>
  <si>
    <t>22/04/2013 às 16:33</t>
  </si>
  <si>
    <t>54ª) CLC  </t>
  </si>
  <si>
    <t>22/04/2013 às 18:02</t>
  </si>
  <si>
    <t>55ª) SLIC  </t>
  </si>
  <si>
    <t>24/04/2013 às 13:36</t>
  </si>
  <si>
    <t>56ª) SC  </t>
  </si>
  <si>
    <t>24/04/2013 às 14:06</t>
  </si>
  <si>
    <t>57ª) CLC  </t>
  </si>
  <si>
    <t>24/04/2013 às 14:16</t>
  </si>
  <si>
    <t>58ª) SPO  </t>
  </si>
  <si>
    <t>30/04/2013 às 17:11</t>
  </si>
  <si>
    <t>30/04/2013 às 18:29</t>
  </si>
  <si>
    <t>60ª) CAA  </t>
  </si>
  <si>
    <t>02/05/2013 às 12:25</t>
  </si>
  <si>
    <t>61ª) SC  </t>
  </si>
  <si>
    <t>02/05/2013 às 17:57</t>
  </si>
  <si>
    <t>02/05/2013 às 19:45</t>
  </si>
  <si>
    <t>63ª) SPO  </t>
  </si>
  <si>
    <t>07/05/2013 às 13:49</t>
  </si>
  <si>
    <t>64ª) CO  </t>
  </si>
  <si>
    <t>07/05/2013 às 14:21</t>
  </si>
  <si>
    <t>65ª) SECOFC  </t>
  </si>
  <si>
    <t>07/05/2013 às 14:51</t>
  </si>
  <si>
    <t>66ª) CLC  </t>
  </si>
  <si>
    <t>07/05/2013 às 17:18</t>
  </si>
  <si>
    <t>67ª) SLIC  </t>
  </si>
  <si>
    <t>10/05/2013 às 19:33</t>
  </si>
  <si>
    <t>68ª) SC  </t>
  </si>
  <si>
    <t>13/05/2013 às 13:19</t>
  </si>
  <si>
    <t>14/05/2013 às 18:23</t>
  </si>
  <si>
    <t>16/05/2013 às 19:24</t>
  </si>
  <si>
    <t>17/05/2013 às 18:25</t>
  </si>
  <si>
    <t>17/05/2013 às 19:14</t>
  </si>
  <si>
    <t>73ª) CPL  </t>
  </si>
  <si>
    <t>21/05/2013 às 16:14</t>
  </si>
  <si>
    <t>74ª) ASSDG  </t>
  </si>
  <si>
    <t>22/05/2013 às 15:40</t>
  </si>
  <si>
    <t>75ª) DG  </t>
  </si>
  <si>
    <t>22/05/2013 às 16:02</t>
  </si>
  <si>
    <t>23/05/2013 às 17:56</t>
  </si>
  <si>
    <t>77ª) CPL  </t>
  </si>
  <si>
    <t>23/05/2013 às 18:03</t>
  </si>
  <si>
    <t>78ª) SLIC  </t>
  </si>
  <si>
    <t>23/05/2013 às 18:21</t>
  </si>
  <si>
    <t>79ª) CPL  </t>
  </si>
  <si>
    <t>23/05/2013 às 18:58</t>
  </si>
  <si>
    <t>80ª) SLIC  </t>
  </si>
  <si>
    <t>28/05/2013 às 14:11</t>
  </si>
  <si>
    <t>81ª) SECADM  </t>
  </si>
  <si>
    <t>28/05/2013 às 16:49</t>
  </si>
  <si>
    <t>82ª) SCON  </t>
  </si>
  <si>
    <t>28/05/2013 às 17:21</t>
  </si>
  <si>
    <t>83ª) CPL  </t>
  </si>
  <si>
    <t>25/06/2013 às 15:09</t>
  </si>
  <si>
    <t>27 dias</t>
  </si>
  <si>
    <t>84ª) ASSDG  </t>
  </si>
  <si>
    <t>25/06/2013 às 16:28</t>
  </si>
  <si>
    <t>85ª) CPL  </t>
  </si>
  <si>
    <t>25/06/2013 às 18:00</t>
  </si>
  <si>
    <t>86ª) ASSDG  </t>
  </si>
  <si>
    <t>25/06/2013 às 18:45</t>
  </si>
  <si>
    <t>87ª) DG  </t>
  </si>
  <si>
    <t>25/06/2013 às 18:57</t>
  </si>
  <si>
    <t>88ª) CO  </t>
  </si>
  <si>
    <t>25/06/2013 às 19:08</t>
  </si>
  <si>
    <t>89ª) ACO  </t>
  </si>
  <si>
    <t>26/06/2013 às 11:08</t>
  </si>
  <si>
    <t>90ª) SECOFC  </t>
  </si>
  <si>
    <t>26/06/2013 às 11:12</t>
  </si>
  <si>
    <t>91ª) DG  </t>
  </si>
  <si>
    <t>92ª) ACO  </t>
  </si>
  <si>
    <t>26/06/2013 às 11:18</t>
  </si>
  <si>
    <t>93ª) SCON  </t>
  </si>
  <si>
    <t>05/07/2013 às 17:23</t>
  </si>
  <si>
    <t>94ª) SIASG  </t>
  </si>
  <si>
    <t>08/07/2013 às 16:26</t>
  </si>
  <si>
    <t>95ª) SCON  </t>
  </si>
  <si>
    <t>12/07/2013 às 14:17</t>
  </si>
  <si>
    <t>96ª) CLC  </t>
  </si>
  <si>
    <t>12/07/2013 às 15:52</t>
  </si>
  <si>
    <t>97ª) SAEO  </t>
  </si>
  <si>
    <t>15/07/2013 às 17:31</t>
  </si>
  <si>
    <t>98ª) CO  </t>
  </si>
  <si>
    <t>16/07/2013 às 14:52</t>
  </si>
  <si>
    <t>16/07/2013 às 16:57</t>
  </si>
  <si>
    <t>16/07/2013 às 19:14</t>
  </si>
  <si>
    <t>101ª) CO  </t>
  </si>
  <si>
    <t>16/07/2013 às 19:16</t>
  </si>
  <si>
    <t>102ª) ACO  </t>
  </si>
  <si>
    <t>17/07/2013 às 17:08</t>
  </si>
  <si>
    <t>Para apreciação superior</t>
  </si>
  <si>
    <t>Segue com as complementações e questionamentos ao projeto básico - minuta anexa para análise.</t>
  </si>
  <si>
    <t>Para apreciação, com as correções solicitadas. Atenciosamente,</t>
  </si>
  <si>
    <t>Solicito verificar todas as alterações/complementações inseridas na minuta anexa.</t>
  </si>
  <si>
    <t>Para apreciação, com as devida retificações e inclusões. Atenciosamente,</t>
  </si>
  <si>
    <t>A pedido, para demais complementações dos cargos da CMP.</t>
  </si>
  <si>
    <t>Para informar com a urgência devida</t>
  </si>
  <si>
    <t>a pedido.</t>
  </si>
  <si>
    <t>Enviadas informações solicitadas.</t>
  </si>
  <si>
    <t>adequações</t>
  </si>
  <si>
    <t>Com as alterações solicitadas. Atenciosamente,</t>
  </si>
  <si>
    <t>Para ciência e ratificação ao projeto básico respectivamente ao item que caberá a essa Coordenadoria</t>
  </si>
  <si>
    <t>Para ciência e ratificação.</t>
  </si>
  <si>
    <t>Segue sugestão de alterações no projeto básico.</t>
  </si>
  <si>
    <t>Segue para adequações, de acordo com as sugestões apresentadas pela CMP.</t>
  </si>
  <si>
    <t>Conforme doc. 3293/2012. Atenciosamente,</t>
  </si>
  <si>
    <t>Ratifico o projeto basico</t>
  </si>
  <si>
    <t>PARA INFORMAR</t>
  </si>
  <si>
    <t>Encaminho para informar - doc. 8696/2013. Atenciosamente,</t>
  </si>
  <si>
    <t>para analise</t>
  </si>
  <si>
    <t>À PEDIDO</t>
  </si>
  <si>
    <t>Encaminha processo com alterações informadas.</t>
  </si>
  <si>
    <t>Para readequar o projeto básico conforme reunião com a CLC na data de hoje.</t>
  </si>
  <si>
    <t>Encaminho projeto básico com readequações. Atenciosamente,</t>
  </si>
  <si>
    <t>Para continuidade dos procedimentos, projeto readequado conforme reunião.</t>
  </si>
  <si>
    <t>Para emitir novo termo de abertura de licitação.</t>
  </si>
  <si>
    <t>ORÇAMENTO</t>
  </si>
  <si>
    <t>Para solicitar autorização.</t>
  </si>
  <si>
    <t>Para orocedimentos.</t>
  </si>
  <si>
    <t>Para elaborar o termo de Abertura de Licitação.</t>
  </si>
  <si>
    <t>TERMO DE ABERTURA DE LICITAÇÃO</t>
  </si>
  <si>
    <t>Para retificar o termo de abertura de licitação.</t>
  </si>
  <si>
    <t>TERMO DE ABERTURA DE LICITAÇÃO RETIFICADO</t>
  </si>
  <si>
    <t>Para adequar disponibilidade orçamentária.</t>
  </si>
  <si>
    <t>Com a solicitação.</t>
  </si>
  <si>
    <t>Para análise e encaminhamento</t>
  </si>
  <si>
    <t>Para atender ao que dispõe o despacho da SECOFC no doc. 076854.</t>
  </si>
  <si>
    <t>Segue o projeto básico com a redução do objeto - item 01.</t>
  </si>
  <si>
    <t>Com o projeto básico readequado.</t>
  </si>
  <si>
    <t>Para ciência.</t>
  </si>
  <si>
    <t>O projeto básico com a redução de postos, de doc. 078.079/2013, não apresenta valores. Dessa forma,</t>
  </si>
  <si>
    <t>Solicitamos considerar a redução do item 01 - projeto básico adequado doc. 78079.</t>
  </si>
  <si>
    <t>Para readequar a planilha de valores.</t>
  </si>
  <si>
    <t>PLANILHA READEQUADA E TERMO</t>
  </si>
  <si>
    <t>TERMO DE ABERTURA DE LICITAÇÃO CORRIGIDO</t>
  </si>
  <si>
    <t>Para adequar disponiblidade orçamentária.</t>
  </si>
  <si>
    <t>Para informações.</t>
  </si>
  <si>
    <t>Para readequação.</t>
  </si>
  <si>
    <t>Informamos que, conforme solicitação da SA, os quantitativos foram mantidos.</t>
  </si>
  <si>
    <t>TERMO DE ABERTURA DE LICITAÇÃO READEQUADO</t>
  </si>
  <si>
    <t>Para ciência e encaminhamento</t>
  </si>
  <si>
    <t>Para retificar o quantitativo de meses relativo à função de carregador - período eleitoral: 9 meses</t>
  </si>
  <si>
    <t>Encaminha minuta do Edital para elaboração da minuta do respectivo contrato.</t>
  </si>
  <si>
    <t>inserida minuta</t>
  </si>
  <si>
    <t>Com minutas do edital e anexos, para análise.</t>
  </si>
  <si>
    <t>Para providenciar o Edital</t>
  </si>
  <si>
    <t>Edital, em definitivo, para assinaturas.</t>
  </si>
  <si>
    <t>Para designar gestores.</t>
  </si>
  <si>
    <t>Para registrar no sitema a designação de gestores elencada em doc. 115954</t>
  </si>
  <si>
    <t>Para aguardar o certame.</t>
  </si>
  <si>
    <t>com informação.</t>
  </si>
  <si>
    <t>Para formalização do contrato.</t>
  </si>
  <si>
    <t>publicação</t>
  </si>
  <si>
    <t>Com recibo de envio de matéria para publicação no D.O.U.</t>
  </si>
  <si>
    <t>Procedimentos contratuais concluídos.</t>
  </si>
  <si>
    <t>Para lançamentos.</t>
  </si>
  <si>
    <t>Para autorizar.</t>
  </si>
  <si>
    <t>Para solicitar autorização</t>
  </si>
  <si>
    <t>Com solicitação para emissão de NE.</t>
  </si>
  <si>
    <t>Para empenhar</t>
  </si>
  <si>
    <t>5966/2012 - Licitação - CONTRATAÇÃO DE EMPRESA PARA MANUTENÇÃO DE PLACAS INDICATIVAS</t>
  </si>
  <si>
    <t>1ª) SMOEP  </t>
  </si>
  <si>
    <t>28/08/2012 às 11:46</t>
  </si>
  <si>
    <t>29/08/2012 às 17:06</t>
  </si>
  <si>
    <t>3ª) SMOEP  </t>
  </si>
  <si>
    <t>20/10/2012 às 14:33</t>
  </si>
  <si>
    <t>51 dias</t>
  </si>
  <si>
    <t>20/10/2012 às 16:09</t>
  </si>
  <si>
    <t>5ª) SECADM  </t>
  </si>
  <si>
    <t>22/10/2012 às 14:50</t>
  </si>
  <si>
    <t>6ª) ACO  </t>
  </si>
  <si>
    <t>23/10/2012 às 17:31</t>
  </si>
  <si>
    <t>7ª) CO  </t>
  </si>
  <si>
    <t>23/10/2012 às 18:26</t>
  </si>
  <si>
    <t>8ª) SECOFC  </t>
  </si>
  <si>
    <t>23/10/2012 às 21:22</t>
  </si>
  <si>
    <t>9ª) CLC  </t>
  </si>
  <si>
    <t>24/10/2012 às 15:14</t>
  </si>
  <si>
    <t>04/12/2012 às 13:35</t>
  </si>
  <si>
    <t>40 dias</t>
  </si>
  <si>
    <t>05/12/2012 às 14:05</t>
  </si>
  <si>
    <t>05/12/2012 às 19:12</t>
  </si>
  <si>
    <t>11/12/2012 às 17:34</t>
  </si>
  <si>
    <t>12/12/2012 às 13:47</t>
  </si>
  <si>
    <t>15ª) SMOEP  </t>
  </si>
  <si>
    <t>13/12/2012 às 17:40</t>
  </si>
  <si>
    <t>13/12/2012 às 20:05</t>
  </si>
  <si>
    <t>17ª) SMOEP  </t>
  </si>
  <si>
    <t>21/12/2012 às 18:25</t>
  </si>
  <si>
    <t>21/12/2012 às 18:45</t>
  </si>
  <si>
    <t>26/12/2012 às 12:04</t>
  </si>
  <si>
    <t>26/12/2012 às 15:17</t>
  </si>
  <si>
    <t>26/12/2012 às 16:53</t>
  </si>
  <si>
    <t>22ª) CAA  </t>
  </si>
  <si>
    <t>14/01/2013 às 18:02</t>
  </si>
  <si>
    <t>23ª) SMOEP  </t>
  </si>
  <si>
    <t>14/01/2013 às 18:46</t>
  </si>
  <si>
    <t>24ª) CAA  </t>
  </si>
  <si>
    <t>15/01/2013 às 12:54</t>
  </si>
  <si>
    <t>15/01/2013 às 15:53</t>
  </si>
  <si>
    <t>15/01/2013 às 16:48</t>
  </si>
  <si>
    <t>27ª) SC  </t>
  </si>
  <si>
    <t>22/01/2013 às 14:47</t>
  </si>
  <si>
    <t>22/01/2013 às 16:37</t>
  </si>
  <si>
    <t>29ª) SPO  </t>
  </si>
  <si>
    <t>01/03/2013 às 19:48</t>
  </si>
  <si>
    <t>38 dias</t>
  </si>
  <si>
    <t>04/03/2013 às 14:42</t>
  </si>
  <si>
    <t>31ª) SECOFC  </t>
  </si>
  <si>
    <t>04/03/2013 às 15:27</t>
  </si>
  <si>
    <t>04/03/2013 às 18:36</t>
  </si>
  <si>
    <t>33ª) SC  </t>
  </si>
  <si>
    <t>11/03/2013 às 18:34</t>
  </si>
  <si>
    <t>12/03/2013 às 14:09</t>
  </si>
  <si>
    <t>35ª) SECADM  </t>
  </si>
  <si>
    <t>12/03/2013 às 17:25</t>
  </si>
  <si>
    <t>36ª) DG  </t>
  </si>
  <si>
    <t>12/03/2013 às 20:12</t>
  </si>
  <si>
    <t>37ª) CO  </t>
  </si>
  <si>
    <t>13/03/2013 às 13:16</t>
  </si>
  <si>
    <t>Para análise e encaminamentos.</t>
  </si>
  <si>
    <t>Para informar possibilidade de inserção de um orçamento dos serviços ou,se for o caso,anexar fotos</t>
  </si>
  <si>
    <t>Para os encaminhamentos.</t>
  </si>
  <si>
    <t>Segue para os procedimentos necessários à contratação, conforme projeto básico.</t>
  </si>
  <si>
    <t>Com os pré-empenhos.</t>
  </si>
  <si>
    <t>Para verificar a possibilidade de obtenção de outros orçamentos.</t>
  </si>
  <si>
    <t>Para reforço de disponibilidade orçamentária.</t>
  </si>
  <si>
    <t>Considerando as classificações diferentes para aquisição e reforma, conforme demonstrado no doc.</t>
  </si>
  <si>
    <t>Com a informção</t>
  </si>
  <si>
    <t>Com informação.</t>
  </si>
  <si>
    <t>Para anulação de pré-empenho visto que o serviço não será contratadom neste ano.</t>
  </si>
  <si>
    <t>Para anulação de pré-empenho</t>
  </si>
  <si>
    <t>Em devolução com a anulação do pré-empenho.</t>
  </si>
  <si>
    <t>Para ciência e reiterar o pedido de contratação neste exercício 2013.</t>
  </si>
  <si>
    <t>Para dar sequência aos procedimentos de contratação neste exercício.</t>
  </si>
  <si>
    <t>Para cotação. Após, volte.</t>
  </si>
  <si>
    <t>Para análise do orçamento</t>
  </si>
  <si>
    <t>Com o pré-empenho.</t>
  </si>
  <si>
    <t>com informação, para providências</t>
  </si>
  <si>
    <t>Para formalizar a contratação.</t>
  </si>
  <si>
    <t>Para autorizar a contratação direta.</t>
  </si>
  <si>
    <t>Solicita autorização para a contratação por dispensa de licitação.</t>
  </si>
  <si>
    <t>1395/2014 - Licitação - Contratação de limpeza de final de obra para os Fóruns Eleitorais a serem inaugurados em 2014 e 2015</t>
  </si>
  <si>
    <t>1ª) SGACI  </t>
  </si>
  <si>
    <t>28/02/2014 às 15:57</t>
  </si>
  <si>
    <t>07/03/2014 às 17:15</t>
  </si>
  <si>
    <t>3ª) SGACI  </t>
  </si>
  <si>
    <t>11/03/2014 às 16:54</t>
  </si>
  <si>
    <t>12/03/2014 às 14:08</t>
  </si>
  <si>
    <t>12/03/2014 às 16:21</t>
  </si>
  <si>
    <t>6ª) CLC  </t>
  </si>
  <si>
    <t>13/03/2014 às 14:40</t>
  </si>
  <si>
    <t>7ª) SC  </t>
  </si>
  <si>
    <t>07/05/2014 às 15:14</t>
  </si>
  <si>
    <t>55 dias</t>
  </si>
  <si>
    <t>07/05/2014 às 17:31</t>
  </si>
  <si>
    <t>08/05/2014 às 17:22</t>
  </si>
  <si>
    <t>10ª) COBRAS  </t>
  </si>
  <si>
    <t>12/05/2014 às 15:27</t>
  </si>
  <si>
    <t>12/05/2014 às 18:38</t>
  </si>
  <si>
    <t>12ª) CO  </t>
  </si>
  <si>
    <t>12/05/2014 às 19:03</t>
  </si>
  <si>
    <t>13ª) SECOFC  </t>
  </si>
  <si>
    <t>12/05/2014 às 20:35</t>
  </si>
  <si>
    <t>14/05/2014 às 14:26</t>
  </si>
  <si>
    <t>15ª) SC  </t>
  </si>
  <si>
    <t>16/05/2014 às 20:07</t>
  </si>
  <si>
    <t>19/05/2014 às 15:39</t>
  </si>
  <si>
    <t>17ª) SECADM  </t>
  </si>
  <si>
    <t>19/05/2014 às 16:42</t>
  </si>
  <si>
    <t>20/05/2014 às 15:15</t>
  </si>
  <si>
    <t>19ª) SLIC  </t>
  </si>
  <si>
    <t>28/05/2014 às 17:51</t>
  </si>
  <si>
    <t>20ª) SCON  </t>
  </si>
  <si>
    <t>03/06/2014 às 16:34</t>
  </si>
  <si>
    <t>21ª) SGACI  </t>
  </si>
  <si>
    <t>03/06/2014 às 16:41</t>
  </si>
  <si>
    <t>22ª) SPO  </t>
  </si>
  <si>
    <t>03/06/2014 às 18:13</t>
  </si>
  <si>
    <t>03/06/2014 às 18:51</t>
  </si>
  <si>
    <t>04/06/2014 às 13:50</t>
  </si>
  <si>
    <t>04/06/2014 às 14:33</t>
  </si>
  <si>
    <t>26ª) SGACI  </t>
  </si>
  <si>
    <t>04/06/2014 às 15:35</t>
  </si>
  <si>
    <t>04/06/2014 às 15:58</t>
  </si>
  <si>
    <t>05/06/2014 às 18:57</t>
  </si>
  <si>
    <t>06/06/2014 às 18:37</t>
  </si>
  <si>
    <t>10/06/2014 às 16:57</t>
  </si>
  <si>
    <t>11/06/2014 às 14:55</t>
  </si>
  <si>
    <t>12/06/2014 às 11:22</t>
  </si>
  <si>
    <t>12/06/2014 às 12:41</t>
  </si>
  <si>
    <t>13/06/2014 às 15:56</t>
  </si>
  <si>
    <t>13/06/2014 às 18:44</t>
  </si>
  <si>
    <t>16/06/2014 às 11:40</t>
  </si>
  <si>
    <t>16/06/2014 às 12:47</t>
  </si>
  <si>
    <t>18/06/2014 às 15:53</t>
  </si>
  <si>
    <t>09/07/2014 às 17:06</t>
  </si>
  <si>
    <t>40ª) ASSDG  </t>
  </si>
  <si>
    <t>11/07/2014 às 19:08</t>
  </si>
  <si>
    <t>41ª) DG  </t>
  </si>
  <si>
    <t>14/07/2014 às 19:41</t>
  </si>
  <si>
    <t>42ª) CO  </t>
  </si>
  <si>
    <t>15/07/2014 às 12:43</t>
  </si>
  <si>
    <t>43ª) ACO  </t>
  </si>
  <si>
    <t>15/07/2014 às 17:51</t>
  </si>
  <si>
    <t>44ª) SGACI  </t>
  </si>
  <si>
    <t>16/10/2014 às 14:23</t>
  </si>
  <si>
    <t>92 dias</t>
  </si>
  <si>
    <t>45ª) COBRAS  </t>
  </si>
  <si>
    <t>16/10/2014 às 17:27</t>
  </si>
  <si>
    <t>46ª) SGACI  </t>
  </si>
  <si>
    <t>17/10/2014 às 17:10</t>
  </si>
  <si>
    <t>47ª) SPO  </t>
  </si>
  <si>
    <t>17/10/2014 às 17:31</t>
  </si>
  <si>
    <t>48ª) CO  </t>
  </si>
  <si>
    <t>17/10/2014 às 18:01</t>
  </si>
  <si>
    <t>49ª) ACO  </t>
  </si>
  <si>
    <t>20/10/2014 às 13:14</t>
  </si>
  <si>
    <t>Para complementações ao projeto básico.</t>
  </si>
  <si>
    <t>Com as alterações solicitadas</t>
  </si>
  <si>
    <t>Para os procedimentos necessários à licitação.</t>
  </si>
  <si>
    <t>orçar</t>
  </si>
  <si>
    <t>Com a expectativa das inaugurações</t>
  </si>
  <si>
    <t>Para formalização da contratação</t>
  </si>
  <si>
    <t>Com Termo de Abertura de Licitação</t>
  </si>
  <si>
    <t>Para autorizar o termo de abertura de licitação nº 85/14.</t>
  </si>
  <si>
    <t>Ciente e de acordo com o contido no termo de abertura de licitação nº 85/2014</t>
  </si>
  <si>
    <t>Para minutar contrato.</t>
  </si>
  <si>
    <t>Para adequa¿¿</t>
  </si>
  <si>
    <t>Para ci¿ncia e encaminhamento ¿ Coordenadoria de Licita¿¿es e Contratos.</t>
  </si>
  <si>
    <t>para demais providências.</t>
  </si>
  <si>
    <t>Tendo em vista que não faremos contrato solicito que seja excluído os foruns que serão inaugurados n</t>
  </si>
  <si>
    <t>Com a informação</t>
  </si>
  <si>
    <t>Retificar o termo de abertura de licitação excluindo os itens 1, 6,10, e 15 relativo aos fóruns elei</t>
  </si>
  <si>
    <t>com termo de abertura</t>
  </si>
  <si>
    <t>Para emitir edital de licitação de acordo com o termo de abertura retificado. Esclareço que já tem a</t>
  </si>
  <si>
    <t>Para análise da minuta do edital.</t>
  </si>
  <si>
    <t>análise da minuta de edital</t>
  </si>
  <si>
    <t>Com a análise da minuta do edital de licitação e seus anexos.</t>
  </si>
  <si>
    <t>para publicação do edital</t>
  </si>
  <si>
    <t>Com edital, em definitivo, para assinatura.</t>
  </si>
  <si>
    <t>Para análise e homologação</t>
  </si>
  <si>
    <t>6832/2015 - Licitação - AQUISIÇÃO DE SOFTWARE CAD 2016.</t>
  </si>
  <si>
    <t>30/09/2015 às 17:35</t>
  </si>
  <si>
    <t>01/10/2015 às 15:33</t>
  </si>
  <si>
    <t>08/10/2015 às 15:17</t>
  </si>
  <si>
    <t>19/10/2015 às 12:27</t>
  </si>
  <si>
    <t>19/10/2015 às 18:54</t>
  </si>
  <si>
    <t>6ª) SECTI  </t>
  </si>
  <si>
    <t>20/10/2015 às 14:15</t>
  </si>
  <si>
    <t>7ª) ASSTI  </t>
  </si>
  <si>
    <t>20/10/2015 às 19:34</t>
  </si>
  <si>
    <t>8ª) SECTI  </t>
  </si>
  <si>
    <t>22/10/2015 às 07:35</t>
  </si>
  <si>
    <t>9ª) CSUP  </t>
  </si>
  <si>
    <t>22/10/2015 às 14:49</t>
  </si>
  <si>
    <t>10ª) SESOP  </t>
  </si>
  <si>
    <t>11/12/2015 às 15:33</t>
  </si>
  <si>
    <t>11ª) CSUP  </t>
  </si>
  <si>
    <t>11/12/2015 às 16:04</t>
  </si>
  <si>
    <t>12ª) CGEU  </t>
  </si>
  <si>
    <t>16/12/2015 às 15:05</t>
  </si>
  <si>
    <t>13ª) SECTI  </t>
  </si>
  <si>
    <t>17/12/2015 às 12:58</t>
  </si>
  <si>
    <t>17/12/2015 às 16:08</t>
  </si>
  <si>
    <t>15ª) SMOP  </t>
  </si>
  <si>
    <t>01/04/2016 às 16:56</t>
  </si>
  <si>
    <t>106 dias</t>
  </si>
  <si>
    <t>16ª) CIP  </t>
  </si>
  <si>
    <t>20/04/2016 às 14:37</t>
  </si>
  <si>
    <t>27/04/2016 às 20:09</t>
  </si>
  <si>
    <t>18ª) SECTI  </t>
  </si>
  <si>
    <t>02/05/2016 às 17:22</t>
  </si>
  <si>
    <t>19ª) CSUP  </t>
  </si>
  <si>
    <t>03/05/2016 às 14:47</t>
  </si>
  <si>
    <t>20ª) SESOP  </t>
  </si>
  <si>
    <t>03/05/2016 às 17:47</t>
  </si>
  <si>
    <t>21ª) CGEU  </t>
  </si>
  <si>
    <t>05/05/2016 às 13:46</t>
  </si>
  <si>
    <t>22ª) SECTI  </t>
  </si>
  <si>
    <t>09/08/2016 às 16:03</t>
  </si>
  <si>
    <t>96 dias</t>
  </si>
  <si>
    <t>23ª) SECGA  </t>
  </si>
  <si>
    <t>09/08/2016 às 16:54</t>
  </si>
  <si>
    <t>24ª) SECGS  </t>
  </si>
  <si>
    <t>09/08/2016 às 17:16</t>
  </si>
  <si>
    <t>25ª) SMIC  </t>
  </si>
  <si>
    <t>09/08/2016 às 17:33</t>
  </si>
  <si>
    <t>11/08/2016 às 19:03</t>
  </si>
  <si>
    <t>27ª) SOP  </t>
  </si>
  <si>
    <t>25/08/2016 às 16:38</t>
  </si>
  <si>
    <t>28ª) CIP  </t>
  </si>
  <si>
    <t>27/08/2016 às 15:44</t>
  </si>
  <si>
    <t>29ª) SECGS  </t>
  </si>
  <si>
    <t>29/08/2016 às 19:09</t>
  </si>
  <si>
    <t>02/09/2016 às 14:52</t>
  </si>
  <si>
    <t>31ª) SECTI  </t>
  </si>
  <si>
    <t>05/09/2016 às 17:13</t>
  </si>
  <si>
    <t>32ª) CGEU  </t>
  </si>
  <si>
    <t>09/09/2016 às 16:18</t>
  </si>
  <si>
    <t>33ª) SESOP  </t>
  </si>
  <si>
    <t>13/09/2016 às 12:37</t>
  </si>
  <si>
    <t>34ª) SECTI  </t>
  </si>
  <si>
    <t>13/09/2016 às 15:54</t>
  </si>
  <si>
    <t>35ª) SOP  </t>
  </si>
  <si>
    <t>14/09/2016 às 17:27</t>
  </si>
  <si>
    <t>23/09/2016 às 16:06</t>
  </si>
  <si>
    <t>29/09/2016 às 17:47</t>
  </si>
  <si>
    <t>30/09/2016 às 17:00</t>
  </si>
  <si>
    <t>39ª) SPO  </t>
  </si>
  <si>
    <t>30/09/2016 às 19:10</t>
  </si>
  <si>
    <t>40ª) CO  </t>
  </si>
  <si>
    <t>30/09/2016 às 19:15</t>
  </si>
  <si>
    <t>41ª) SECOFC  </t>
  </si>
  <si>
    <t>01/10/2016 às 16:51</t>
  </si>
  <si>
    <t>02/10/2016 às 15:25</t>
  </si>
  <si>
    <t>43ª) SC  </t>
  </si>
  <si>
    <t>03/10/2016 às 15:19</t>
  </si>
  <si>
    <t>44ª) CLC  </t>
  </si>
  <si>
    <t>04/10/2016 às 15:50</t>
  </si>
  <si>
    <t>45ª) SECGA  </t>
  </si>
  <si>
    <t>06/10/2016 às 18:43</t>
  </si>
  <si>
    <t>46ª) CLC  </t>
  </si>
  <si>
    <t>07/10/2016 às 16:12</t>
  </si>
  <si>
    <t>47ª) SLIC  </t>
  </si>
  <si>
    <t>13/10/2016 às 16:56</t>
  </si>
  <si>
    <t>48ª) CLC  </t>
  </si>
  <si>
    <t>13/10/2016 às 18:27</t>
  </si>
  <si>
    <t>49ª) SECGA  </t>
  </si>
  <si>
    <t>13/10/2016 às 18:38</t>
  </si>
  <si>
    <t>50ª) CPL  </t>
  </si>
  <si>
    <t>13/10/2016 às 19:14</t>
  </si>
  <si>
    <t>51ª) ASSDG  </t>
  </si>
  <si>
    <t>16/10/2016 às 11:47</t>
  </si>
  <si>
    <t>52ª) DG  </t>
  </si>
  <si>
    <t>17/10/2016 às 12:29</t>
  </si>
  <si>
    <t>53ª) SLIC  </t>
  </si>
  <si>
    <t>18/10/2016 às 12:52</t>
  </si>
  <si>
    <t>54ª) CPL  </t>
  </si>
  <si>
    <t>18/10/2016 às 14:08</t>
  </si>
  <si>
    <t>18/10/2016 às 15:02</t>
  </si>
  <si>
    <t>56ª) CPL  </t>
  </si>
  <si>
    <t>18/10/2016 às 15:22</t>
  </si>
  <si>
    <t>57ª) SLIC  </t>
  </si>
  <si>
    <t>19/10/2016 às 15:57</t>
  </si>
  <si>
    <t>58ª) CPL  </t>
  </si>
  <si>
    <t>04/11/2016 às 14:46</t>
  </si>
  <si>
    <t>59ª) ASSDG  </t>
  </si>
  <si>
    <t>04/11/2016 às 17:54</t>
  </si>
  <si>
    <t>60ª) DG  </t>
  </si>
  <si>
    <t>07/11/2016 às 19:03</t>
  </si>
  <si>
    <t>61ª) CO  </t>
  </si>
  <si>
    <t>07/11/2016 às 19:16</t>
  </si>
  <si>
    <t>Para análise e encaminhamentos.</t>
  </si>
  <si>
    <t>Encaminha-se para apreciação e especificação técnica do objeto.</t>
  </si>
  <si>
    <t>Para cadastrar a demanda.</t>
  </si>
  <si>
    <t>Para encaminhamento</t>
  </si>
  <si>
    <t>Encaminhar à SESOP para providências.</t>
  </si>
  <si>
    <t>para análise e providências;</t>
  </si>
  <si>
    <t>Segue em atendimento ao despacho exarado no doc.247432</t>
  </si>
  <si>
    <t>Para ciência e encaminhamentos.</t>
  </si>
  <si>
    <t>Tendo em vista a necessidade do software AUTOCAD para os trabalhos de engenharia deste TRE, segue</t>
  </si>
  <si>
    <t>para elaboração do projeto básico</t>
  </si>
  <si>
    <t>Encaminhar à SESOP para informar.</t>
  </si>
  <si>
    <t>Para a aquisição</t>
  </si>
  <si>
    <t>Para ciência e encaminhamento à CLC a fim de providenciar a contratação, se o projeto básico estiver</t>
  </si>
  <si>
    <t>Solicito anexar o documento do SIOFI, se houver orçamento em PO, e enviar, brevemente, à CLC.</t>
  </si>
  <si>
    <t>Conforme doc. 158891/2016.</t>
  </si>
  <si>
    <t>Para análise encaminhamento.</t>
  </si>
  <si>
    <t>Projeto bÃ¡sico readequado e incluÃ­do orÃ§amento, visando sequÃªncia dos trÃ¢mites necessÃ¡rios Ã  contr</t>
  </si>
  <si>
    <t>À SECTI: para atualizar as informações técnicas prestadas. Após, à SOP.</t>
  </si>
  <si>
    <t>Após informações da SECTI, encaminho para providências.</t>
  </si>
  <si>
    <t>Com o projeto bÃ¡sico readequado</t>
  </si>
  <si>
    <t>Para elaborar a planilha de custos.</t>
  </si>
  <si>
    <t>ORÇAMENTOS</t>
  </si>
  <si>
    <t>À SPO: para informar disponibilidade orçamentária.</t>
  </si>
  <si>
    <t>Segue para ciÃªncia e encaminhamento Ã  Coordenadoria de LicitaÃ§Ãµes e Contratos para as demais provid.</t>
  </si>
  <si>
    <t>Senhora Coordenadora:</t>
  </si>
  <si>
    <t>À SECGA: para apreciação do TAL n. 171, designação de gestor/fiscal e definição da modalidade.</t>
  </si>
  <si>
    <t>De acordo com o termo de abertura de licitação, retorno o presente com a designação.</t>
  </si>
  <si>
    <t>À SLIC: para elaborar minuta de edital.</t>
  </si>
  <si>
    <t>Para análise e encaminhamento do edital e seus anexos.</t>
  </si>
  <si>
    <t>Para análise da minuta o Edital e anexos.</t>
  </si>
  <si>
    <t>De acordo com a minuta do edital e seus anexos. Segue para análise dessa CPL e demais encaminhament</t>
  </si>
  <si>
    <t>para publicação do edital.</t>
  </si>
  <si>
    <t>Com edital e anexos, para assinaturas.</t>
  </si>
  <si>
    <t xml:space="preserve">003140/2015 -Dispensa - Contratação de empresa especializada para realizar limpeza de dutos e monitoramento da qualidade do ar condicionado no ambiente do TRE/PR e Fórum Eleitoral de Curitiba para o exercício 2015. </t>
  </si>
  <si>
    <t>12/05/2015 às 18:34</t>
  </si>
  <si>
    <t>14/05/2015 às 12:38</t>
  </si>
  <si>
    <t>3ª) SECADM  </t>
  </si>
  <si>
    <t>14/05/2015 às 18:13</t>
  </si>
  <si>
    <t>4ª) SPO  </t>
  </si>
  <si>
    <t>14/05/2015 às 19:24</t>
  </si>
  <si>
    <t>5ª) CO  </t>
  </si>
  <si>
    <t>15/05/2015 às 13:00</t>
  </si>
  <si>
    <t>6ª) SECOFC  </t>
  </si>
  <si>
    <t>15/05/2015 às 16:56</t>
  </si>
  <si>
    <t>18/05/2015 às 19:50</t>
  </si>
  <si>
    <t>20/05/2015 às 20:29</t>
  </si>
  <si>
    <t>21/05/2015 às 14:57</t>
  </si>
  <si>
    <t>25/05/2015 às 15:49</t>
  </si>
  <si>
    <t>27/05/2015 às 16:51</t>
  </si>
  <si>
    <t>01/06/2015 às 20:14</t>
  </si>
  <si>
    <t>01/06/2015 às 20:26</t>
  </si>
  <si>
    <t>03/06/2015 às 16:23</t>
  </si>
  <si>
    <t>03/06/2015 às 20:08</t>
  </si>
  <si>
    <t>10/06/2015 às 18:06</t>
  </si>
  <si>
    <t>11/06/2015 às 14:48</t>
  </si>
  <si>
    <t>18ª) SCON  </t>
  </si>
  <si>
    <t>11/06/2015 às 17:44</t>
  </si>
  <si>
    <t>12/06/2015 às 16:51</t>
  </si>
  <si>
    <t>20ª) SECADM  </t>
  </si>
  <si>
    <t>15/06/2015 às 16:42</t>
  </si>
  <si>
    <t>21ª) ASSDG  </t>
  </si>
  <si>
    <t>16/06/2015 às 17:36</t>
  </si>
  <si>
    <t>22ª) DG  </t>
  </si>
  <si>
    <t>16/06/2015 às 19:07</t>
  </si>
  <si>
    <t>16/06/2015 às 19:19</t>
  </si>
  <si>
    <t>solicito informar diusponibilidade orçamentária</t>
  </si>
  <si>
    <t>Para análise e conveniência da contratação por dispensa de licitação pelo valor.</t>
  </si>
  <si>
    <t>Para efetivar a contratação.</t>
  </si>
  <si>
    <t>Para emitir Termo de Dispensa de Licitação.</t>
  </si>
  <si>
    <t>À PEDIDO.</t>
  </si>
  <si>
    <t>Submetemos a apreciação superior.</t>
  </si>
  <si>
    <t>Para emitir termo de dispensa de licitação conforme autorização da Secretaria de Administração.</t>
  </si>
  <si>
    <t>TERMO DE DISPENSA DE LICITAÇÃO</t>
  </si>
  <si>
    <t>Para elaborar a minuta do contrato.</t>
  </si>
  <si>
    <t>Para realizar inclusões no Termo de dispensa e incluir a minuta em campo.DOC.</t>
  </si>
  <si>
    <t>Segue minuta do contrato para análise, anexado o aceite da empresa.</t>
  </si>
  <si>
    <t>Para análise da minuta de contrato</t>
  </si>
  <si>
    <t>Com a análise da minuta contratual</t>
  </si>
  <si>
    <t>007816/2013 - Licitação - Serviços de montagem e desmontagem de divisórias e forros, incluindo mão de obra e o fornecimento de materiais/acessórios complementares</t>
  </si>
  <si>
    <t>24/09/2013 às 17:27</t>
  </si>
  <si>
    <t>25/09/2013 às 16:01</t>
  </si>
  <si>
    <t>25/09/2013 às 17:15</t>
  </si>
  <si>
    <t>25/09/2013 às 17:57</t>
  </si>
  <si>
    <t>25/09/2013 às 19:43</t>
  </si>
  <si>
    <t>26/09/2013 às 16:54</t>
  </si>
  <si>
    <t>11/10/2013 às 18:14</t>
  </si>
  <si>
    <t>14/10/2013 às 14:01</t>
  </si>
  <si>
    <t>14/10/2013 às 18:25</t>
  </si>
  <si>
    <t>10ª) SMOEP  </t>
  </si>
  <si>
    <t>15/10/2013 às 13:42</t>
  </si>
  <si>
    <t>15/10/2013 às 16:43</t>
  </si>
  <si>
    <t>17/10/2013 às 20:29</t>
  </si>
  <si>
    <t>18/10/2013 às 18:32</t>
  </si>
  <si>
    <t>14ª) CO  </t>
  </si>
  <si>
    <t>18/10/2013 às 19:21</t>
  </si>
  <si>
    <t>15ª) SECOFC  </t>
  </si>
  <si>
    <t>21/10/2013 às 14:50</t>
  </si>
  <si>
    <t>22/10/2013 às 15:53</t>
  </si>
  <si>
    <t>24/10/2013 às 18:23</t>
  </si>
  <si>
    <t>25/10/2013 às 15:12</t>
  </si>
  <si>
    <t>28/10/2013 às 17:55</t>
  </si>
  <si>
    <t>28/10/2013 às 20:21</t>
  </si>
  <si>
    <t>29/10/2013 às 17:27</t>
  </si>
  <si>
    <t>29/10/2013 às 18:35</t>
  </si>
  <si>
    <t>12/11/2013 às 14:29</t>
  </si>
  <si>
    <t>20/11/2013 às 14:49</t>
  </si>
  <si>
    <t>20/11/2013 às 16:22</t>
  </si>
  <si>
    <t>20/11/2013 às 17:38</t>
  </si>
  <si>
    <t>20/11/2013 às 20:02</t>
  </si>
  <si>
    <t>28ª) CPL  </t>
  </si>
  <si>
    <t>22/11/2013 às 20:44</t>
  </si>
  <si>
    <t>29ª) ASSDG  </t>
  </si>
  <si>
    <t>28/11/2013 às 19:15</t>
  </si>
  <si>
    <t>30ª) DG  </t>
  </si>
  <si>
    <t>28/11/2013 às 20:15</t>
  </si>
  <si>
    <t>31ª) SLIC  </t>
  </si>
  <si>
    <t>29/11/2013 às 16:18</t>
  </si>
  <si>
    <t>29/11/2013 às 16:27</t>
  </si>
  <si>
    <t>33ª) SLIC  </t>
  </si>
  <si>
    <t>29/11/2013 às 17:33</t>
  </si>
  <si>
    <t>29/11/2013 às 18:44</t>
  </si>
  <si>
    <t>29/11/2013 às 19:04</t>
  </si>
  <si>
    <t>02/12/2013 às 15:17</t>
  </si>
  <si>
    <t>02/12/2013 às 15:28</t>
  </si>
  <si>
    <t>04/12/2013 às 12:54</t>
  </si>
  <si>
    <t>26/12/2013 às 14:36</t>
  </si>
  <si>
    <t>26/12/2013 às 15:24</t>
  </si>
  <si>
    <t>26/12/2013 às 16:15</t>
  </si>
  <si>
    <t>26/12/2013 às 16:34</t>
  </si>
  <si>
    <t>26/12/2013 às 18:44</t>
  </si>
  <si>
    <t>Segue o projeto básico para os procedimentos necessários à licitação.</t>
  </si>
  <si>
    <t>Solicito obter outros orçamentos visando a abertura de procedimento licitatório.</t>
  </si>
  <si>
    <t>Para verificar orçamento</t>
  </si>
  <si>
    <t>Conforme exposto pela gestão contratual, não há viabilidade de exclusão de itens do projeto básico.</t>
  </si>
  <si>
    <t>Solicito informar disponibilidade orçamentária, observando-se a manifestação exarada pela CAA no doc</t>
  </si>
  <si>
    <t>p/ analise</t>
  </si>
  <si>
    <t>Para autorizar Termo de Abertura de Licitação.</t>
  </si>
  <si>
    <t>P/ análise</t>
  </si>
  <si>
    <t>Para autorizar o Termo de Abertura de Licitação nº. 231/13.</t>
  </si>
  <si>
    <t>elaboração da respectiva minuta de edital</t>
  </si>
  <si>
    <t>com minuta do contrato</t>
  </si>
  <si>
    <t>De acordo com a minuta do Edital seus anexos e Contrato. Segue para análise dessa Comissão, após en</t>
  </si>
  <si>
    <t>Com a análise da minuta do edital de licitação e seus anexos</t>
  </si>
  <si>
    <t>PARA OS DEMAIS PROCEDIMENTOS</t>
  </si>
  <si>
    <t>À SLIC Favor considerar a média dos dois preços mais baratos (R$43.500,00 e R$125.906,00 = R$84.703</t>
  </si>
  <si>
    <t>Para rever a disponibilidade orçamentária, em vista do despacho doc 260.367/13</t>
  </si>
  <si>
    <t>Conforme despacho anterior</t>
  </si>
  <si>
    <t>Para assinaturas, após volte.</t>
  </si>
  <si>
    <t>Para aguardar data abertura certame licitatório.</t>
  </si>
  <si>
    <t>28/10/2013 às 14:56</t>
  </si>
  <si>
    <t>28/10/2013 às 16:48</t>
  </si>
  <si>
    <t>29/10/2013 às 17:22</t>
  </si>
  <si>
    <t>4ª) DG  </t>
  </si>
  <si>
    <t>29/10/2013 às 18:32</t>
  </si>
  <si>
    <t>5ª) SPO  </t>
  </si>
  <si>
    <t>30/10/2013 às 14:49</t>
  </si>
  <si>
    <t>30/10/2013 às 15:01</t>
  </si>
  <si>
    <t>7ª) SECOFC  </t>
  </si>
  <si>
    <t>30/10/2013 às 15:58</t>
  </si>
  <si>
    <t>30/10/2013 às 18:00</t>
  </si>
  <si>
    <t>19/11/2013 às 15:06</t>
  </si>
  <si>
    <t>19/11/2013 às 18:08</t>
  </si>
  <si>
    <t>11ª) SECADM  </t>
  </si>
  <si>
    <t>20/11/2013 às 20:03</t>
  </si>
  <si>
    <t>21/11/2013 às 15:59</t>
  </si>
  <si>
    <t>13ª) SLIC  </t>
  </si>
  <si>
    <t>27/11/2013 às 14:04</t>
  </si>
  <si>
    <t>27/11/2013 às 17:16</t>
  </si>
  <si>
    <t>27/11/2013 às 19:17</t>
  </si>
  <si>
    <t>16ª) CPL  </t>
  </si>
  <si>
    <t>29/11/2013 às 18:28</t>
  </si>
  <si>
    <t>17ª) ASSDG  </t>
  </si>
  <si>
    <t>03/12/2013 às 17:24</t>
  </si>
  <si>
    <t>03/12/2013 às 18:09</t>
  </si>
  <si>
    <t>03/12/2013 às 19:08</t>
  </si>
  <si>
    <t>03/12/2013 às 19:15</t>
  </si>
  <si>
    <t>03/12/2013 às 19:30</t>
  </si>
  <si>
    <t>04/12/2013 às 12:27</t>
  </si>
  <si>
    <t>04/12/2013 às 14:14</t>
  </si>
  <si>
    <t>04/12/2013 às 15:10</t>
  </si>
  <si>
    <t>04/12/2013 às 17:29</t>
  </si>
  <si>
    <t>04/12/2013 às 17:51</t>
  </si>
  <si>
    <t>04/12/2013 às 19:00</t>
  </si>
  <si>
    <t>05/12/2013 às 17:31</t>
  </si>
  <si>
    <t>30/12/2013 às 14:17</t>
  </si>
  <si>
    <t>30/12/2013 às 14:37</t>
  </si>
  <si>
    <t>30/12/2013 às 15:37</t>
  </si>
  <si>
    <t>32ª) CO  </t>
  </si>
  <si>
    <t>30/12/2013 às 15:39</t>
  </si>
  <si>
    <t>Segue o projeto básico para análise e trâmites pertinentes à licitação.</t>
  </si>
  <si>
    <t>Submeto à apreciação dessa Direção Geral</t>
  </si>
  <si>
    <t>para informar.</t>
  </si>
  <si>
    <t>Para emissão do Termo de Abertura de Licitação.</t>
  </si>
  <si>
    <t>c/ termo de abertura de licitação para análise</t>
  </si>
  <si>
    <t>Para autorizar o termo de Abertura de Licitação nº 241/13.</t>
  </si>
  <si>
    <t>elaboração da minuta do respectivo edital</t>
  </si>
  <si>
    <t>nálise da minuta do edital</t>
  </si>
  <si>
    <t>Para inclusão de minuta contratual.</t>
  </si>
  <si>
    <t>INCLUÍDA A MINUTA DO CONTRATO.</t>
  </si>
  <si>
    <t>Com minuta do edital e anexos para análise.</t>
  </si>
  <si>
    <t>De acordo com a minuta do Edital, seus anexos e minuta contratual. Segue para análise dessa CPL, ap</t>
  </si>
  <si>
    <t>Para análise da minutas do edital, do contrato e seus anexos.</t>
  </si>
  <si>
    <t>Para assinatura do edital.</t>
  </si>
  <si>
    <t>Para aguardar licitação a qual ocorrerá em 17/12/13 às 11:00hs.</t>
  </si>
  <si>
    <t>para empenhar.</t>
  </si>
  <si>
    <t xml:space="preserve">005779/2015 - Licitação - Contratação de empresa para realizar pacote de serviços de pequenas reformas no prédio sede do TRE/PR e Fórum Eleitoral de Curitiba. </t>
  </si>
  <si>
    <t>13/08/2015 às 13:06</t>
  </si>
  <si>
    <t>20/08/2015 às 10:42</t>
  </si>
  <si>
    <t>20/08/2015 às 20:12</t>
  </si>
  <si>
    <t>21/08/2015 às 11:12</t>
  </si>
  <si>
    <t>24/08/2015 às 16:20</t>
  </si>
  <si>
    <t>6ª) SPO  </t>
  </si>
  <si>
    <t>24/08/2015 às 18:31</t>
  </si>
  <si>
    <t>7ª) SMOEP  </t>
  </si>
  <si>
    <t>25/08/2015 às 15:12</t>
  </si>
  <si>
    <t>8ª) SPO  </t>
  </si>
  <si>
    <t>25/08/2015 às 16:16</t>
  </si>
  <si>
    <t>9ª) CO  </t>
  </si>
  <si>
    <t>25/08/2015 às 17:08</t>
  </si>
  <si>
    <t>10ª) SECOFC  </t>
  </si>
  <si>
    <t>25/08/2015 às 18:15</t>
  </si>
  <si>
    <t>26/08/2015 às 14:37</t>
  </si>
  <si>
    <t>01/09/2015 às 17:26</t>
  </si>
  <si>
    <t>04/09/2015 às 18:10</t>
  </si>
  <si>
    <t>14ª) CAA  </t>
  </si>
  <si>
    <t>09/09/2015 às 14:42</t>
  </si>
  <si>
    <t>14/09/2015 às 19:59</t>
  </si>
  <si>
    <t>17/09/2015 às 16:54</t>
  </si>
  <si>
    <t>17/09/2015 às 17:28</t>
  </si>
  <si>
    <t>18ª) SC  </t>
  </si>
  <si>
    <t>22/09/2015 às 14:00</t>
  </si>
  <si>
    <t>22/09/2015 às 15:37</t>
  </si>
  <si>
    <t>23/09/2015 às 16:56</t>
  </si>
  <si>
    <t>23/09/2015 às 18:37</t>
  </si>
  <si>
    <t>22ª) SLIC  </t>
  </si>
  <si>
    <t>29/09/2015 às 18:39</t>
  </si>
  <si>
    <t>01/10/2015 às 14:49</t>
  </si>
  <si>
    <t>24ª) SLIC  </t>
  </si>
  <si>
    <t>01/10/2015 às 16:16</t>
  </si>
  <si>
    <t>01/10/2015 às 20:05</t>
  </si>
  <si>
    <t>02/10/2015 às 16:33</t>
  </si>
  <si>
    <t>02/10/2015 às 18:42</t>
  </si>
  <si>
    <t>06/10/2015 às 16:46</t>
  </si>
  <si>
    <t>14/10/2015 às 16:15</t>
  </si>
  <si>
    <t>14/10/2015 às 17:39</t>
  </si>
  <si>
    <t>16/10/2015 às 20:05</t>
  </si>
  <si>
    <t>20/10/2015 às 17:54</t>
  </si>
  <si>
    <t>23/10/2015 às 16:09</t>
  </si>
  <si>
    <t>35ª) SLIC  </t>
  </si>
  <si>
    <t>27/10/2015 às 13:53</t>
  </si>
  <si>
    <t>36ª) SMOEP  </t>
  </si>
  <si>
    <t>30/10/2015 às 12:07</t>
  </si>
  <si>
    <t>37ª) SLIC  </t>
  </si>
  <si>
    <t>05/11/2015 às 14:57</t>
  </si>
  <si>
    <t>05/11/2015 às 16:08</t>
  </si>
  <si>
    <t>05/11/2015 às 17:22</t>
  </si>
  <si>
    <t>09/11/2015 às 14:53</t>
  </si>
  <si>
    <t>09/11/2015 às 17:46</t>
  </si>
  <si>
    <t>42ª) SLIC  </t>
  </si>
  <si>
    <t>10/11/2015 às 19:31</t>
  </si>
  <si>
    <t>43ª) CPL  </t>
  </si>
  <si>
    <t>10/11/2015 às 19:36</t>
  </si>
  <si>
    <t>44ª) SLIC  </t>
  </si>
  <si>
    <t>13/11/2015 às 16:29</t>
  </si>
  <si>
    <t>15/12/2015 às 12:52</t>
  </si>
  <si>
    <t>46ª) ASSDG  </t>
  </si>
  <si>
    <t>15/12/2015 às 19:23</t>
  </si>
  <si>
    <t>47ª) DG  </t>
  </si>
  <si>
    <t>16/12/2015 às 15:37</t>
  </si>
  <si>
    <t>16/12/2015 às 15:53</t>
  </si>
  <si>
    <t>Segue para os procedimentos necessários à contratação nos moldes do projeto básico.</t>
  </si>
  <si>
    <t>Para indicar uma substituição de despesa.</t>
  </si>
  <si>
    <t>Para continuidade dos procedimentos.</t>
  </si>
  <si>
    <t>Para elaborar Termo de Abertura de Licitação na modalidade Pregão Eletrônico.</t>
  </si>
  <si>
    <t>SENHORA COORDENADORA: Segue no documento 164.469/2015 o Termo de Abertura de Licitação.</t>
  </si>
  <si>
    <t>Solicito que seja revisto a planilha de BDI já que a somatoria dos percentuais dos itens da mesma</t>
  </si>
  <si>
    <t>Para verificação dos itens referidos pela CLC e retificação do BDI.</t>
  </si>
  <si>
    <t>Anexada a planilha revisada, encaminho para seguir os tramites da contratação.</t>
  </si>
  <si>
    <t>Segue planilha revisada, conforme solicitação, e informações complementares BDI</t>
  </si>
  <si>
    <t>Para reemitir novo termo de abertura de licitação considerando que houve alteração da planilha de cu</t>
  </si>
  <si>
    <t>SENHORA COORDENADORA: Conforme pedido segue o Termo de abertura de licitação retificado.</t>
  </si>
  <si>
    <t>Para autorizar o Termo de Abertura de Licitação nº 160/2015.</t>
  </si>
  <si>
    <t>Encaminha-se para elaboração da minuta do Edital.</t>
  </si>
  <si>
    <t>Para elaborar minuta do Edital</t>
  </si>
  <si>
    <t>Para elaborar a minuta do contrato (anexo V).</t>
  </si>
  <si>
    <t>Com a minuta do contrato.</t>
  </si>
  <si>
    <t>Para análise das minutas do Edital, contrato e anexos.</t>
  </si>
  <si>
    <t>De acordo com a minuta do Edital e seus anexos. Segue para análise da minuta do Edital e seus anex</t>
  </si>
  <si>
    <t>Para adequações conforme reunião de 30/09/2015 - acórdão 754/2015 TCU</t>
  </si>
  <si>
    <t>adequações pertinentes na minuta de edital</t>
  </si>
  <si>
    <t>Para efetuar as as adequações na minuta do edital sugeridas pela CPL.</t>
  </si>
  <si>
    <t>Com o detalhamento do atestado de capacidade técnica.</t>
  </si>
  <si>
    <t>PARA PUBLICAÇÃO</t>
  </si>
  <si>
    <t>à</t>
  </si>
  <si>
    <t>Aguardar o certame.</t>
  </si>
  <si>
    <t>009280/2016 - Dispensa - Instalação de película na CAE.</t>
  </si>
  <si>
    <t>1ª) 086ZE  </t>
  </si>
  <si>
    <t>29/07/2016 às 14:48</t>
  </si>
  <si>
    <t>2ª) SMIN  </t>
  </si>
  <si>
    <t>02/09/2016 às 19:35</t>
  </si>
  <si>
    <t>35 dias</t>
  </si>
  <si>
    <t>06/09/2016 às 11:54</t>
  </si>
  <si>
    <t>4ª) SMIN  </t>
  </si>
  <si>
    <t>07/09/2016 às 14:27</t>
  </si>
  <si>
    <t>6ª) SECGS  </t>
  </si>
  <si>
    <t>09/09/2016 às 13:36</t>
  </si>
  <si>
    <t>14/09/2016 às 13:35</t>
  </si>
  <si>
    <t>14/09/2016 às 15:19</t>
  </si>
  <si>
    <t>14/09/2016 às 17:11</t>
  </si>
  <si>
    <t>14/09/2016 às 18:44</t>
  </si>
  <si>
    <t>16/09/2016 às 19:07</t>
  </si>
  <si>
    <t>22/09/2016 às 17:32</t>
  </si>
  <si>
    <t>27/09/2016 às 18:47</t>
  </si>
  <si>
    <t>14ª) SECGA  </t>
  </si>
  <si>
    <t>28/09/2016 às 16:00</t>
  </si>
  <si>
    <t>15ª) DG  </t>
  </si>
  <si>
    <t>28/09/2016 às 17:28</t>
  </si>
  <si>
    <t>28/09/2016 às 17:41</t>
  </si>
  <si>
    <t>Para autorização.</t>
  </si>
  <si>
    <t>Para realizar alterações.</t>
  </si>
  <si>
    <t>Com as adequações solicitadas.</t>
  </si>
  <si>
    <t>Para providÊncias.</t>
  </si>
  <si>
    <t>Solicitamos os prÃ©stimos dessa Coordenadoria para contrataÃ§Ã£o de pelÃ­cula para o fÃ³rum eleitoral.</t>
  </si>
  <si>
    <t>À SC: para elaborar Termo de Dispensa de Licitação, com fulcro no art. 24, II, da L8.666/93.</t>
  </si>
  <si>
    <t>Com termo de dispensa de licitação</t>
  </si>
  <si>
    <t>Para autorizar o Termo de Dispensa de Licitação nº 155/2016.</t>
  </si>
  <si>
    <t>solicito autorização para a contratação por dispensa de licitação</t>
  </si>
  <si>
    <t>011378/2016 - Dispensa - Demolição e reconstrução parcial de muro com realocação da caixa de passagem de fios telefônicos no Fórum Eleitoral de Chopinzinho-Pr</t>
  </si>
  <si>
    <t>1ª) SMIN  </t>
  </si>
  <si>
    <t>30/08/2016 às 12:19</t>
  </si>
  <si>
    <t>09/09/2016 às 14:06</t>
  </si>
  <si>
    <t>3ª) SMIN  </t>
  </si>
  <si>
    <t>09/09/2016 às 16:35</t>
  </si>
  <si>
    <t>09/09/2016 às 19:56</t>
  </si>
  <si>
    <t>15/09/2016 às 14:29</t>
  </si>
  <si>
    <t>6ª) GABSOFC  </t>
  </si>
  <si>
    <t>15/09/2016 às 14:59</t>
  </si>
  <si>
    <t>15/09/2016 às 15:42</t>
  </si>
  <si>
    <t>15/09/2016 às 16:20</t>
  </si>
  <si>
    <t>15/09/2016 às 16:44</t>
  </si>
  <si>
    <t>16/09/2016 às 15:05</t>
  </si>
  <si>
    <t>21/09/2016 às 14:10</t>
  </si>
  <si>
    <t>12ª) SMIN  </t>
  </si>
  <si>
    <t>05/10/2016 às 16:53</t>
  </si>
  <si>
    <t>13ª) SECGS  </t>
  </si>
  <si>
    <t>17/10/2016 às 19:04</t>
  </si>
  <si>
    <t>23/10/2016 às 12:07</t>
  </si>
  <si>
    <t>15ª) SECGA  </t>
  </si>
  <si>
    <t>24/10/2016 às 13:06</t>
  </si>
  <si>
    <t>16ª) SECGS  </t>
  </si>
  <si>
    <t>24/10/2016 às 16:10</t>
  </si>
  <si>
    <t>17ª) CIP  </t>
  </si>
  <si>
    <t>25/10/2016 às 13:43</t>
  </si>
  <si>
    <t>18ª) SMIN  </t>
  </si>
  <si>
    <t>25/10/2016 às 14:23</t>
  </si>
  <si>
    <t>19ª) CIP  </t>
  </si>
  <si>
    <t>25/10/2016 às 17:48</t>
  </si>
  <si>
    <t>20ª) SECGS  </t>
  </si>
  <si>
    <t>27/10/2016 às 16:01</t>
  </si>
  <si>
    <t>21ª) SECGA  </t>
  </si>
  <si>
    <t>27/10/2016 às 20:09</t>
  </si>
  <si>
    <t>09/11/2016 às 16:16</t>
  </si>
  <si>
    <t>23ª) SPO  </t>
  </si>
  <si>
    <t>09/11/2016 às 18:54</t>
  </si>
  <si>
    <t>24ª) CO  </t>
  </si>
  <si>
    <t>10/11/2016 às 13:52</t>
  </si>
  <si>
    <t>10/11/2016 às 20:11</t>
  </si>
  <si>
    <t>17/11/2016 às 14:41</t>
  </si>
  <si>
    <t>25/11/2016 às 18:37</t>
  </si>
  <si>
    <t>28/11/2016 às 18:54</t>
  </si>
  <si>
    <t>29ª) SECGA  </t>
  </si>
  <si>
    <t>28/11/2016 às 20:24</t>
  </si>
  <si>
    <t>29/11/2016 às 14:36</t>
  </si>
  <si>
    <t>31ª) CO  </t>
  </si>
  <si>
    <t>29/11/2016 às 16:13</t>
  </si>
  <si>
    <t>30/11/2016 às 19:09</t>
  </si>
  <si>
    <t>Para readequações.</t>
  </si>
  <si>
    <t>Para encaminhamenros.</t>
  </si>
  <si>
    <t>À SMIN: para verificar questões listadas, concernentes ao Projeto Básico apresentado.</t>
  </si>
  <si>
    <t>Sanadas as irregularidades, para prosseguimento</t>
  </si>
  <si>
    <t>Solicitando esclarecimentos.</t>
  </si>
  <si>
    <t>Para informar sobre os questionamentos da CLC, acrescentando esta SECGA que a padronização.</t>
  </si>
  <si>
    <t>Para ciÃªncia e informaÃ§Ãµes da seÃ§Ã£o gestora.</t>
  </si>
  <si>
    <t>Para esclarecer os questionamentos da CLC (doc. 219.561).</t>
  </si>
  <si>
    <t>Esclarecimentos.</t>
  </si>
  <si>
    <t>Com os esclarecimentos solicitados.</t>
  </si>
  <si>
    <t>Ciente, para os procedimentos cabÃ­veis.</t>
  </si>
  <si>
    <t>Para continuidade da contratação a ser efetivada com a empresa designada no Projeto básico.</t>
  </si>
  <si>
    <t>À SPO: para reforçar a disponibilidade orçamentária.</t>
  </si>
  <si>
    <t>Com informação de disponibilidade orçamentária, para demais procedimentos.</t>
  </si>
  <si>
    <t>Para elaborar o Termo de Dispensa de Licitação.</t>
  </si>
  <si>
    <t>com termo de dispensa de licitação</t>
  </si>
  <si>
    <t>Solicita autorização para a contratação por dispensa de licitação</t>
  </si>
  <si>
    <t>Para emissão da Nota de empenho.</t>
  </si>
  <si>
    <t xml:space="preserve">001263/2015 - Registro de Preços - Aquisição de materiais elétricos, de lógica e de instalação de painéis de senhas, ATRAVÉS DE REGISTRO DE PREÇOS, para adequação dos fóruns que realizarão o recadastramento biométrico 2015. </t>
  </si>
  <si>
    <t>1ª) SMCI  </t>
  </si>
  <si>
    <t>05/03/2015 às 16:00</t>
  </si>
  <si>
    <t>05/03/2015 às 16:52</t>
  </si>
  <si>
    <t>3ª) SMCI  </t>
  </si>
  <si>
    <t>05/03/2015 às 16:59</t>
  </si>
  <si>
    <t>05/03/2015 às 17:20</t>
  </si>
  <si>
    <t>05/03/2015 às 19:17</t>
  </si>
  <si>
    <t>06/03/2015 às 12:51</t>
  </si>
  <si>
    <t>7ª) SMCI  </t>
  </si>
  <si>
    <t>06/03/2015 às 13:09</t>
  </si>
  <si>
    <t>06/03/2015 às 14:06</t>
  </si>
  <si>
    <t>06/03/2015 às 17:24</t>
  </si>
  <si>
    <t>09/03/2015 às 13:17</t>
  </si>
  <si>
    <t>09/03/2015 às 13:38</t>
  </si>
  <si>
    <t>09/03/2015 às 17:36</t>
  </si>
  <si>
    <t>09/03/2015 às 18:14</t>
  </si>
  <si>
    <t>10/03/2015 às 13:30</t>
  </si>
  <si>
    <t>10/03/2015 às 17:29</t>
  </si>
  <si>
    <t>10/03/2015 às 18:34</t>
  </si>
  <si>
    <t>10/03/2015 às 20:52</t>
  </si>
  <si>
    <t>12/03/2015 às 16:56</t>
  </si>
  <si>
    <t>12/03/2015 às 18:24</t>
  </si>
  <si>
    <t>13/03/2015 às 17:17</t>
  </si>
  <si>
    <t>21ª) CPL  </t>
  </si>
  <si>
    <t>13/03/2015 às 17:35</t>
  </si>
  <si>
    <t>22ª) ASSDG  </t>
  </si>
  <si>
    <t>16/03/2015 às 13:54</t>
  </si>
  <si>
    <t>23ª) DG  </t>
  </si>
  <si>
    <t>16/03/2015 às 14:07</t>
  </si>
  <si>
    <t>17/03/2015 às 18:00</t>
  </si>
  <si>
    <t>25ª) CPL  </t>
  </si>
  <si>
    <t>17/03/2015 às 18:46</t>
  </si>
  <si>
    <t>19/03/2015 às 13:30</t>
  </si>
  <si>
    <t>23/03/2015 às 14:50</t>
  </si>
  <si>
    <t>23/03/2015 às 17:57</t>
  </si>
  <si>
    <t>10/04/2015 às 16:25</t>
  </si>
  <si>
    <t>13/04/2015 às 13:05</t>
  </si>
  <si>
    <t>13/04/2015 às 14:30</t>
  </si>
  <si>
    <t>32ª) SMCI  </t>
  </si>
  <si>
    <t>17/04/2015 às 18:11</t>
  </si>
  <si>
    <t>17/04/2015 às 19:03</t>
  </si>
  <si>
    <t>34ª) CPL  </t>
  </si>
  <si>
    <t>20/04/2015 às 15:43</t>
  </si>
  <si>
    <t>35ª) SMCI  </t>
  </si>
  <si>
    <t>20/04/2015 às 16:05</t>
  </si>
  <si>
    <t>36ª) CMP  </t>
  </si>
  <si>
    <t>27/04/2015 às 18:16</t>
  </si>
  <si>
    <t>37ª) SMCI  </t>
  </si>
  <si>
    <t>25/05/2015 às 18:16</t>
  </si>
  <si>
    <t>Para constar no projeto básico.</t>
  </si>
  <si>
    <t>Para os procedimentos necessários à aquisição dos materiais.</t>
  </si>
  <si>
    <t>Para anexar projeto básico, em forma de minuta</t>
  </si>
  <si>
    <t>Para anexar e, após, enviar à Secretaria de Administração.</t>
  </si>
  <si>
    <t>Com a inclusão do projeto básico em forma de minuta.</t>
  </si>
  <si>
    <t>elaboração de planilha de custos junto ao setor competente</t>
  </si>
  <si>
    <t>Para orçar visando aquisição por SRP.</t>
  </si>
  <si>
    <t>Para autorizar abertura de licitação pelo sistema de Rgistro de Preços já que a planilha de</t>
  </si>
  <si>
    <t>elaboração Termo de Abertura de Licitação</t>
  </si>
  <si>
    <t>Para emissão do termo de abertura de licitação pelo sistema de rp conforme despacho da Secretaria de</t>
  </si>
  <si>
    <t>Segue Termo de Abertura de Licitação.</t>
  </si>
  <si>
    <t>Para autorizar o Termo de Abertura de Licitação nº 22/2015.</t>
  </si>
  <si>
    <t>Segue para elaboração da minuta do Edital - RP.</t>
  </si>
  <si>
    <t>Submentemos a apreciação superior.</t>
  </si>
  <si>
    <t>análise.</t>
  </si>
  <si>
    <t>Para análise e, se de acordo, para assinatura.</t>
  </si>
  <si>
    <t>edital assinado.</t>
  </si>
  <si>
    <t>para anexar atas</t>
  </si>
  <si>
    <t>Para assinaturas.</t>
  </si>
  <si>
    <t>Para registros da vigência das atas.</t>
  </si>
  <si>
    <t>Para gerenciamento das atas</t>
  </si>
  <si>
    <t>Para publicação no Portal Transparência.</t>
  </si>
  <si>
    <t>Realizada publicação da ata.</t>
  </si>
  <si>
    <t>1ª) SMOI  </t>
  </si>
  <si>
    <t>10/02/2016 às 15:44</t>
  </si>
  <si>
    <t>16/02/2016 às 15:48</t>
  </si>
  <si>
    <t>3ª) SMOI  </t>
  </si>
  <si>
    <t>26/02/2016 às 16:40</t>
  </si>
  <si>
    <t>22/03/2016 às 14:37</t>
  </si>
  <si>
    <t>24/03/2016 às 15:21</t>
  </si>
  <si>
    <t>28/03/2016 às 18:41</t>
  </si>
  <si>
    <t>09/05/2016 às 19:02</t>
  </si>
  <si>
    <t>42 dias</t>
  </si>
  <si>
    <t>10/05/2016 às 18:51</t>
  </si>
  <si>
    <t>12/05/2016 às 18:33</t>
  </si>
  <si>
    <t>13/05/2016 às 18:41</t>
  </si>
  <si>
    <t>16/05/2016 às 15:01</t>
  </si>
  <si>
    <t>16/05/2016 às 17:37</t>
  </si>
  <si>
    <t>25/05/2016 às 14:45</t>
  </si>
  <si>
    <t>30/05/2016 às 18:12</t>
  </si>
  <si>
    <t>30/05/2016 às 19:49</t>
  </si>
  <si>
    <t>31/05/2016 às 18:44</t>
  </si>
  <si>
    <t>13/06/2016 às 17:46</t>
  </si>
  <si>
    <t>13/06/2016 às 18:22</t>
  </si>
  <si>
    <t>19ª) SMOI  </t>
  </si>
  <si>
    <t>08/07/2016 às 18:08</t>
  </si>
  <si>
    <t>11/07/2016 às 13:59</t>
  </si>
  <si>
    <t>18/07/2016 às 15:55</t>
  </si>
  <si>
    <t>19/07/2016 às 16:07</t>
  </si>
  <si>
    <t>23ª) SECADM  </t>
  </si>
  <si>
    <t>19/07/2016 às 19:57</t>
  </si>
  <si>
    <t>20/07/2016 às 15:23</t>
  </si>
  <si>
    <t>25/07/2016 às 17:13</t>
  </si>
  <si>
    <t>27/07/2016 às 19:45</t>
  </si>
  <si>
    <t>29/07/2016 às 14:57</t>
  </si>
  <si>
    <t>29/07/2016 às 15:30</t>
  </si>
  <si>
    <t>01/08/2016 às 17:06</t>
  </si>
  <si>
    <t>02/08/2016 às 16:47</t>
  </si>
  <si>
    <t>03/08/2016 às 16:27</t>
  </si>
  <si>
    <t>03/08/2016 às 17:02</t>
  </si>
  <si>
    <t>08/08/2016 às 15:25</t>
  </si>
  <si>
    <t>05/09/2016 às 14:02</t>
  </si>
  <si>
    <t>35ª) ASSDG  </t>
  </si>
  <si>
    <t>09/09/2016 às 14:10</t>
  </si>
  <si>
    <t>09/09/2016 às 17:57</t>
  </si>
  <si>
    <t>15/09/2016 às 18:58</t>
  </si>
  <si>
    <t>19/09/2016 às 14:42</t>
  </si>
  <si>
    <t>19/09/2016 às 15:48</t>
  </si>
  <si>
    <t>40ª) SMIN  </t>
  </si>
  <si>
    <t>22/09/2016 às 12:55</t>
  </si>
  <si>
    <t>27/09/2016 às 15:51</t>
  </si>
  <si>
    <t>28/09/2016 às 12:36</t>
  </si>
  <si>
    <t>43ª) CMP  </t>
  </si>
  <si>
    <t>28/09/2016 às 15:21</t>
  </si>
  <si>
    <t>44ª) SMIN  </t>
  </si>
  <si>
    <t>16/11/2016 às 18:01</t>
  </si>
  <si>
    <t>000785/2016 - registro de Preços - AQUISIÇÃO BENS DE CONSUMO  PLACAS INDICATIVAS</t>
  </si>
  <si>
    <t>Para ratificar e/ou complementar as alterações sugeridas no Termo de Referência</t>
  </si>
  <si>
    <t>Com o Termo de Referência readequado.</t>
  </si>
  <si>
    <t>Segue com o Projeto Básico RP para os trâmites necessários à licitação.</t>
  </si>
  <si>
    <t>Encaminha-se para orçar tendo em vista o termo de referência em anexo ao doc. 035411.</t>
  </si>
  <si>
    <t>com orçamentos</t>
  </si>
  <si>
    <t>Segue termo de abertura de licitação</t>
  </si>
  <si>
    <t>Para elaborar minuta do Edital de Licitação na modalidade Pregão Eletrônico-RP.</t>
  </si>
  <si>
    <t>Com minutas para análise e encaminhamento.</t>
  </si>
  <si>
    <t>De acordo com a minuta do edital e seus anexos. Segue para análise dessa CPl e demais encaminhamen</t>
  </si>
  <si>
    <t>Com as alterações</t>
  </si>
  <si>
    <t>Para adequar o Termo de Abertura de Licitação.</t>
  </si>
  <si>
    <t>com termo retificado</t>
  </si>
  <si>
    <t>Para análise e autorização do Termo de Abertura de Licitação readequado.</t>
  </si>
  <si>
    <t>Encaminha-se para elaboração da minuta do edital sob a forma de registro de preços.</t>
  </si>
  <si>
    <t>Para readequar a minuta do Edital.</t>
  </si>
  <si>
    <t>Segue minuta do Edital e anexos para análise e encaminhamento.</t>
  </si>
  <si>
    <t>De acordo, para análise da minuta do edital e anexos.</t>
  </si>
  <si>
    <t>com a autorização da DG.</t>
  </si>
  <si>
    <t>Para assinatura do edital e seus anexos.</t>
  </si>
  <si>
    <t>Para análise, adjudicação e homologação.</t>
  </si>
  <si>
    <t>Para anexar as atas de registro de preços.</t>
  </si>
  <si>
    <t>Com ata anexada.</t>
  </si>
  <si>
    <t>Ata assinada.</t>
  </si>
  <si>
    <t>Registrada vigência no Siasg</t>
  </si>
  <si>
    <t>Para ciência e procedimentos devidos</t>
  </si>
  <si>
    <t>008354/2012 - Licitação - Contratação de serviços de manutenção predial para os prédios de Curitiba e interior do Estado -PGE INCORPORADORA DE OBRAS LTDA - ME</t>
  </si>
  <si>
    <t>26/10/2012 às 17:17</t>
  </si>
  <si>
    <t>28/10/2012 às 11:56</t>
  </si>
  <si>
    <t>29/10/2012 às 15:21</t>
  </si>
  <si>
    <t>4ª) CEPCST  </t>
  </si>
  <si>
    <t>07/11/2012 às 17:56</t>
  </si>
  <si>
    <t>08/11/2012 às 19:57</t>
  </si>
  <si>
    <t>14/11/2012 às 15:07</t>
  </si>
  <si>
    <t>21/11/2012 às 18:42</t>
  </si>
  <si>
    <t>21/11/2012 às 19:44</t>
  </si>
  <si>
    <t>22/11/2012 às 12:41</t>
  </si>
  <si>
    <t>23/11/2012 às 15:31</t>
  </si>
  <si>
    <t>23/11/2012 às 15:51</t>
  </si>
  <si>
    <t>23/11/2012 às 19:31</t>
  </si>
  <si>
    <t>26/11/2012 às 12:57</t>
  </si>
  <si>
    <t>29/11/2012 às 17:52</t>
  </si>
  <si>
    <t>29/11/2012 às 19:15</t>
  </si>
  <si>
    <t>02/12/2012 às 14:22</t>
  </si>
  <si>
    <t>03/12/2012 às 20:29</t>
  </si>
  <si>
    <t>06/12/2012 às 13:09</t>
  </si>
  <si>
    <t>06/12/2012 às 13:23</t>
  </si>
  <si>
    <t>20ª) CPL  </t>
  </si>
  <si>
    <t>06/12/2012 às 19:42</t>
  </si>
  <si>
    <t>07/12/2012 às 14:49</t>
  </si>
  <si>
    <t>07/12/2012 às 17:29</t>
  </si>
  <si>
    <t>07/12/2012 às 19:20</t>
  </si>
  <si>
    <t>10/12/2012 às 18:24</t>
  </si>
  <si>
    <t>21/12/2012 às 13:34</t>
  </si>
  <si>
    <t>26ª) SCCLC  </t>
  </si>
  <si>
    <t>21/12/2012 às 16:55</t>
  </si>
  <si>
    <t>27ª) SECIA  </t>
  </si>
  <si>
    <t>21/12/2012 às 17:01</t>
  </si>
  <si>
    <t>26/12/2012 às 15:57</t>
  </si>
  <si>
    <t>29ª) SCCLC  </t>
  </si>
  <si>
    <t>26/12/2012 às 17:22</t>
  </si>
  <si>
    <t>30ª) CCLCE  </t>
  </si>
  <si>
    <t>26/12/2012 às 18:35</t>
  </si>
  <si>
    <t>31ª) CPL  </t>
  </si>
  <si>
    <t>18/01/2013 às 13:59</t>
  </si>
  <si>
    <t>18/01/2013 às 18:04</t>
  </si>
  <si>
    <t>18/01/2013 às 19:15</t>
  </si>
  <si>
    <t>22/01/2013 às 13:58</t>
  </si>
  <si>
    <t>35ª) SPO  </t>
  </si>
  <si>
    <t>22/01/2013 às 16:16</t>
  </si>
  <si>
    <t>36ª) SECADM  </t>
  </si>
  <si>
    <t>22/01/2013 às 17:47</t>
  </si>
  <si>
    <t>23/01/2013 às 16:19</t>
  </si>
  <si>
    <t>38ª) SCON  </t>
  </si>
  <si>
    <t>05/02/2013 às 18:30</t>
  </si>
  <si>
    <t>39ª) SIASG  </t>
  </si>
  <si>
    <t>06/02/2013 às 17:27</t>
  </si>
  <si>
    <t>40ª) SCON  </t>
  </si>
  <si>
    <t>08/02/2013 às 18:22</t>
  </si>
  <si>
    <t>41ª) CLC  </t>
  </si>
  <si>
    <t>08/02/2013 às 19:09</t>
  </si>
  <si>
    <t>42ª) SAEO  </t>
  </si>
  <si>
    <t>13/02/2013 às 17:04</t>
  </si>
  <si>
    <t>43ª) SPO  </t>
  </si>
  <si>
    <t>13/03/2013 às 19:32</t>
  </si>
  <si>
    <t>44ª) CO  </t>
  </si>
  <si>
    <t>14/03/2013 às 13:55</t>
  </si>
  <si>
    <t>45ª) SECOFC  </t>
  </si>
  <si>
    <t>14/03/2013 às 18:27</t>
  </si>
  <si>
    <t>46ª) DG  </t>
  </si>
  <si>
    <t>14/03/2013 às 19:36</t>
  </si>
  <si>
    <t>47ª) CO  </t>
  </si>
  <si>
    <t>15/03/2013 às 17:11</t>
  </si>
  <si>
    <t>48ª) ACO  </t>
  </si>
  <si>
    <t>15/03/2013 às 18:28</t>
  </si>
  <si>
    <t>Solicitamos os trâmites necessários à contratação, iniciando com o envio à Comissão de Planilhas.</t>
  </si>
  <si>
    <t>anexar planilha paradigma</t>
  </si>
  <si>
    <t>Encaminho processo com a juntada de planilha solicitada no doc. 242885/2012</t>
  </si>
  <si>
    <t>Para orçar, conforme planilha de custos e formação de preços em anexo no corpo do PAD.</t>
  </si>
  <si>
    <t>Com orçamentos</t>
  </si>
  <si>
    <t>Para informar disponibilidade orçamentária</t>
  </si>
  <si>
    <t>Para ciência e encaminahmento</t>
  </si>
  <si>
    <t>Para elaborar termo de abertura de licitação.</t>
  </si>
  <si>
    <t>Com termo de abertura de licitação</t>
  </si>
  <si>
    <t>Para autorizar abertura de licitação e designar fiscais do contrato.</t>
  </si>
  <si>
    <t>autorização para abertura de licitação</t>
  </si>
  <si>
    <t>Para aguardar o certame</t>
  </si>
  <si>
    <t>Para análise das planilhas</t>
  </si>
  <si>
    <t>Ciência e encaminhamento à CPL.</t>
  </si>
  <si>
    <t>Considerando o doc. 292.275/12 da SCCLC.</t>
  </si>
  <si>
    <t>Para análise das planilhas.</t>
  </si>
  <si>
    <t>Ciência e encaminhamento à CPL</t>
  </si>
  <si>
    <t>De acordo com o parecer retro.</t>
  </si>
  <si>
    <t>Para análise dos recursos</t>
  </si>
  <si>
    <t>Para dar continuidade</t>
  </si>
  <si>
    <t>Tendo em vista a informação de disponibilidade constar em doc. 265.799/2012 e a LOA 2013 ainda n</t>
  </si>
  <si>
    <t>Para os procedimentos de formalização contratual.</t>
  </si>
  <si>
    <t>Para publicar.</t>
  </si>
  <si>
    <t>Extrato do contrato 17/2013 encaminhado para publicação no DOU.</t>
  </si>
  <si>
    <t>Concluídos os procedimentos referentes ao Contrato.</t>
  </si>
  <si>
    <t>Conforme documento 014531/2013.</t>
  </si>
  <si>
    <t>para autorizar</t>
  </si>
  <si>
    <t xml:space="preserve">007945/2013 - Dispensa - Contratação de pacote de serviços de pequenas reformas e manutenções </t>
  </si>
  <si>
    <t xml:space="preserve">000455/2012 - Registro de Preços - Solicitação de aquisição, mediante registro de preços, de extintores de pó químico classes "A", "B" e "C" </t>
  </si>
  <si>
    <t>19/01/2012 às 19:00</t>
  </si>
  <si>
    <t>2ª) SMOEP  </t>
  </si>
  <si>
    <t>20/01/2012 às 18:46</t>
  </si>
  <si>
    <t>24/01/2012 às 18:57</t>
  </si>
  <si>
    <t>24/01/2012 às 19:47</t>
  </si>
  <si>
    <t>5ª) SC  </t>
  </si>
  <si>
    <t>26/01/2012 às 17:24</t>
  </si>
  <si>
    <t>26/01/2012 às 17:56</t>
  </si>
  <si>
    <t>7ª) SLIC  </t>
  </si>
  <si>
    <t>27/01/2012 às 17:57</t>
  </si>
  <si>
    <t>8ª) GABSA  </t>
  </si>
  <si>
    <t>31/01/2012 às 16:25</t>
  </si>
  <si>
    <t>9ª) DG  </t>
  </si>
  <si>
    <t>31/01/2012 às 18:26</t>
  </si>
  <si>
    <t>31/01/2012 às 18:49</t>
  </si>
  <si>
    <t>11ª) SLIC  </t>
  </si>
  <si>
    <t>01/02/2012 às 13:48</t>
  </si>
  <si>
    <t>01/02/2012 às 15:23</t>
  </si>
  <si>
    <t>13ª) CPL  </t>
  </si>
  <si>
    <t>02/02/2012 às 13:39</t>
  </si>
  <si>
    <t>14ª) ASSDG  </t>
  </si>
  <si>
    <t>02/02/2012 às 17:01</t>
  </si>
  <si>
    <t>15ª) SLIC  </t>
  </si>
  <si>
    <t>07/02/2012 às 14:21</t>
  </si>
  <si>
    <t>07/02/2012 às 15:59</t>
  </si>
  <si>
    <t>17ª) SLIC  </t>
  </si>
  <si>
    <t>08/02/2012 às 18:46</t>
  </si>
  <si>
    <t>18ª) CPL  </t>
  </si>
  <si>
    <t>10/02/2012 às 15:55</t>
  </si>
  <si>
    <t>13/02/2012 às 14:11</t>
  </si>
  <si>
    <t>29/02/2012 às 19:09</t>
  </si>
  <si>
    <t>16 dias</t>
  </si>
  <si>
    <t>01/03/2012 às 16:28</t>
  </si>
  <si>
    <t>01/03/2012 às 18:20</t>
  </si>
  <si>
    <t>23ª) SMCI  </t>
  </si>
  <si>
    <t>16/03/2012 às 17:10</t>
  </si>
  <si>
    <t>24ª) DG  </t>
  </si>
  <si>
    <t>16/03/2012 às 20:02</t>
  </si>
  <si>
    <t>25ª) SMCI  </t>
  </si>
  <si>
    <t>19/03/2012 às 15:56</t>
  </si>
  <si>
    <t>26ª) CPL  </t>
  </si>
  <si>
    <t>19/03/2012 às 18:22</t>
  </si>
  <si>
    <t>27ª) SMCI  </t>
  </si>
  <si>
    <t>19/03/2012 às 19:05</t>
  </si>
  <si>
    <t>11/04/2012 às 16:15</t>
  </si>
  <si>
    <t>29ª) SMCI  </t>
  </si>
  <si>
    <t>12/04/2012 às 18:00</t>
  </si>
  <si>
    <t>30ª) SCCLC  </t>
  </si>
  <si>
    <t>12/04/2012 às 19:27</t>
  </si>
  <si>
    <t>31ª) SMCI  </t>
  </si>
  <si>
    <t>13/04/2012 às 18:30</t>
  </si>
  <si>
    <t>autorizar</t>
  </si>
  <si>
    <t>para ratificar orçamentos e elaborar o termo de abertura de licitação.</t>
  </si>
  <si>
    <t>Com as informações.</t>
  </si>
  <si>
    <t>Para ratificação do termo de abertura de registro de preços.</t>
  </si>
  <si>
    <t>Solicito autorização pra abertura de licitação por RP, tendo em vista os valores retificados para a contratação.</t>
  </si>
  <si>
    <t>Para elaborar a minuta do edital</t>
  </si>
  <si>
    <t>Para análise da minuta de edital e anexos.</t>
  </si>
  <si>
    <t>Analisada a minuta do edital</t>
  </si>
  <si>
    <t>Com o edital assinado.</t>
  </si>
  <si>
    <t>Para aguardar a realização do certame.</t>
  </si>
  <si>
    <t>À SMCI para anexar as Atas.</t>
  </si>
  <si>
    <t>Para assinatura da Ata de Registro de Preços</t>
  </si>
  <si>
    <t>para os demais procedimentos.</t>
  </si>
  <si>
    <t>para registros.</t>
  </si>
  <si>
    <t>Para publicação.</t>
  </si>
  <si>
    <t>Encaminha-se para publicação no Portal da Transparência.</t>
  </si>
  <si>
    <t>para análise do procedimento licitatório.</t>
  </si>
  <si>
    <t>análise da regularidade e legalidade do processo licitatório.</t>
  </si>
  <si>
    <t xml:space="preserve">006761/2014 - Registro de Preços - CONTRATAÇÃO DE EMPRESA PARA FORNECIMENTO ATRAVÉS DE REGISTRO DE PREÇOS DE LÂMPADAS TUBOLED PARA PRÉDIO SEDE E FÓRUM ELEITORAL DE CURITIBA </t>
  </si>
  <si>
    <t>03/09/2014 às 18:49</t>
  </si>
  <si>
    <t>04/09/2014 às 12:57</t>
  </si>
  <si>
    <t>04/09/2014 às 14:42</t>
  </si>
  <si>
    <t>4ª) SMOEP  </t>
  </si>
  <si>
    <t>11/09/2014 às 18:09</t>
  </si>
  <si>
    <t>12/09/2014 às 15:53</t>
  </si>
  <si>
    <t>12/09/2014 às 17:07</t>
  </si>
  <si>
    <t>20/09/2014 às 14:45</t>
  </si>
  <si>
    <t>22/09/2014 às 11:36</t>
  </si>
  <si>
    <t>22/09/2014 às 15:01</t>
  </si>
  <si>
    <t>23/09/2014 às 17:17</t>
  </si>
  <si>
    <t>29/09/2014 às 15:11</t>
  </si>
  <si>
    <t>29/09/2014 às 19:09</t>
  </si>
  <si>
    <t>13ª) SECADM  </t>
  </si>
  <si>
    <t>30/09/2014 às 18:35</t>
  </si>
  <si>
    <t>14ª) CPL  </t>
  </si>
  <si>
    <t>30/09/2014 às 18:51</t>
  </si>
  <si>
    <t>15ª) ASSDG  </t>
  </si>
  <si>
    <t>01/10/2014 às 18:14</t>
  </si>
  <si>
    <t>16ª) DG  </t>
  </si>
  <si>
    <t>01/10/2014 às 19:45</t>
  </si>
  <si>
    <t>13/10/2014 às 16:13</t>
  </si>
  <si>
    <t>13/10/2014 às 19:12</t>
  </si>
  <si>
    <t>15/10/2014 às 19:01</t>
  </si>
  <si>
    <t>23/10/2014 às 15:15</t>
  </si>
  <si>
    <t>21ª) SMOEP  </t>
  </si>
  <si>
    <t>23/10/2014 às 15:20</t>
  </si>
  <si>
    <t>23/10/2014 às 15:26</t>
  </si>
  <si>
    <t>23/10/2014 às 17:39</t>
  </si>
  <si>
    <t>24/10/2014 às 16:30</t>
  </si>
  <si>
    <t>24/10/2014 às 18:25</t>
  </si>
  <si>
    <t>27/10/2014 às 16:12</t>
  </si>
  <si>
    <t>27/10/2014 às 16:53</t>
  </si>
  <si>
    <t>27/10/2014 às 19:31</t>
  </si>
  <si>
    <t>29ª) SECADM  </t>
  </si>
  <si>
    <t>28/10/2014 às 16:51</t>
  </si>
  <si>
    <t>30ª) SMOEP  </t>
  </si>
  <si>
    <t>03/11/2014 às 19:04</t>
  </si>
  <si>
    <t>07/11/2014 às 15:35</t>
  </si>
  <si>
    <t>07/11/2014 às 15:36</t>
  </si>
  <si>
    <t>10/11/2014 às 15:04</t>
  </si>
  <si>
    <t>10/11/2014 às 16:40</t>
  </si>
  <si>
    <t>35ª) SMOEP  </t>
  </si>
  <si>
    <t>10/11/2014 às 20:26</t>
  </si>
  <si>
    <t>11/11/2014 às 14:19</t>
  </si>
  <si>
    <t>11/11/2014 às 18:09</t>
  </si>
  <si>
    <t>12/11/2014 às 13:41</t>
  </si>
  <si>
    <t>24/11/2014 às 17:08</t>
  </si>
  <si>
    <t>40ª) SMOEP  </t>
  </si>
  <si>
    <t>25/11/2014 às 16:11</t>
  </si>
  <si>
    <t>41ª) CPL  </t>
  </si>
  <si>
    <t>26/11/2014 às 17:36</t>
  </si>
  <si>
    <t>42ª) SMOEP  </t>
  </si>
  <si>
    <t>01/12/2014 às 11:04</t>
  </si>
  <si>
    <t>01/12/2014 às 16:26</t>
  </si>
  <si>
    <t>44ª) SMOEP  </t>
  </si>
  <si>
    <t>03/12/2014 às 19:19</t>
  </si>
  <si>
    <t>18/12/2014 às 15:12</t>
  </si>
  <si>
    <t>18/12/2014 às 17:35</t>
  </si>
  <si>
    <t>18/12/2014 às 20:22</t>
  </si>
  <si>
    <t>19/12/2014 às 16:54</t>
  </si>
  <si>
    <t>23/12/2014 às 12:09</t>
  </si>
  <si>
    <t>23/12/2014 às 14:10</t>
  </si>
  <si>
    <t>51ª) SMOEP  </t>
  </si>
  <si>
    <t>23/12/2014 às 16:24</t>
  </si>
  <si>
    <t>52ª) GABDG  </t>
  </si>
  <si>
    <t>23/12/2014 às 17:16</t>
  </si>
  <si>
    <t>53ª) CPL  </t>
  </si>
  <si>
    <t>23/12/2014 às 17:51</t>
  </si>
  <si>
    <t>54ª) CMP  </t>
  </si>
  <si>
    <t>23/12/2014 às 18:56</t>
  </si>
  <si>
    <t>55ª) SMOEP  </t>
  </si>
  <si>
    <t>717 dias</t>
  </si>
  <si>
    <t>Segue para autorizar a licitação por registro de preços.</t>
  </si>
  <si>
    <t>anexar orçamentos</t>
  </si>
  <si>
    <t>Anexados os orçamentos, para seguir o procedimento de contratação.</t>
  </si>
  <si>
    <t>providências</t>
  </si>
  <si>
    <t>Tendo em vista, já constar os orçamentos no pad, solicito que seja emitido o termo de abertura de li</t>
  </si>
  <si>
    <t>Para autorizar abertura de licitação.</t>
  </si>
  <si>
    <t>análise e encaminhamento devido</t>
  </si>
  <si>
    <t>Com edital e anexos, para assinatura.</t>
  </si>
  <si>
    <t>Para suspender o certame.</t>
  </si>
  <si>
    <t>Para juntada e resposta a impugnação interposta ao presente certame.</t>
  </si>
  <si>
    <t>suspender.</t>
  </si>
  <si>
    <t>Para as demais providências pertinentes à impugnação e consequente suspensão do certame.</t>
  </si>
  <si>
    <t>Relatório decisão Pregoeira</t>
  </si>
  <si>
    <t>Para conhecimento e demais providências.</t>
  </si>
  <si>
    <t>providências / continuidade</t>
  </si>
  <si>
    <t>I- Com o projeto básico retificado. II- Para encaminhamentos.</t>
  </si>
  <si>
    <t>Com edital para assinatura.</t>
  </si>
  <si>
    <t>Segue para aguardar a abertura do certame.</t>
  </si>
  <si>
    <t>Para continuidade do pregão.</t>
  </si>
  <si>
    <t>Com as informações da SMOEP</t>
  </si>
  <si>
    <t>para informações complementares.</t>
  </si>
  <si>
    <t>Dar continuidade a licitação</t>
  </si>
  <si>
    <t>Para análise, adjudicação e homologação</t>
  </si>
  <si>
    <t>Para anexar ata de registro de preços.</t>
  </si>
  <si>
    <t>Solicito assinatura da Diretora Geral na Ata de Registro de Preços.</t>
  </si>
  <si>
    <t>Registrada a vigência no Siasg</t>
  </si>
  <si>
    <t>Realizada publicação Portal Transpar</t>
  </si>
  <si>
    <t xml:space="preserve">001060/2012 - Registro de Preços - Contratação de serviços de desinsetização, desratização, esgotamento de fossas, esgotamento de caixas de gordura e de passagem e limpeza de dutos de esgoto para os Fóruns Eleitorais do Interior. </t>
  </si>
  <si>
    <t>06/02/2012 às 19:08</t>
  </si>
  <si>
    <t>07/02/2012 às 21:54</t>
  </si>
  <si>
    <t>4ª) CLC  </t>
  </si>
  <si>
    <t>09/02/2012 às 16:55</t>
  </si>
  <si>
    <t>02/04/2012 às 18:03</t>
  </si>
  <si>
    <t>53 dias</t>
  </si>
  <si>
    <t>03/04/2012 às 14:12</t>
  </si>
  <si>
    <t>11/04/2012 às 14:36</t>
  </si>
  <si>
    <t>8ª) DG  </t>
  </si>
  <si>
    <t>11/04/2012 às 20:03</t>
  </si>
  <si>
    <t>18/04/2012 às 18:27</t>
  </si>
  <si>
    <t>19/04/2012 às 18:46</t>
  </si>
  <si>
    <t>24/04/2012 às 17:48</t>
  </si>
  <si>
    <t>25/04/2012 às 16:46</t>
  </si>
  <si>
    <t>07/05/2012 às 18:59</t>
  </si>
  <si>
    <t>07/05/2012 às 19:10</t>
  </si>
  <si>
    <t>09/05/2012 às 14:27</t>
  </si>
  <si>
    <t>09/05/2012 às 18:15</t>
  </si>
  <si>
    <t>11/05/2012 às 14:44</t>
  </si>
  <si>
    <t>18/05/2012 às 16:42</t>
  </si>
  <si>
    <t>19ª) CPL  </t>
  </si>
  <si>
    <t>18/05/2012 às 17:00</t>
  </si>
  <si>
    <t>21/05/2012 às 13:49</t>
  </si>
  <si>
    <t>12/06/2012 às 19:26</t>
  </si>
  <si>
    <t>13/06/2012 às 18:01</t>
  </si>
  <si>
    <t>13/06/2012 às 18:18</t>
  </si>
  <si>
    <t>24ª) CPL  </t>
  </si>
  <si>
    <t>14/06/2012 às 13:17</t>
  </si>
  <si>
    <t>11/07/2012 às 17:12</t>
  </si>
  <si>
    <t>11/07/2012 às 17:24</t>
  </si>
  <si>
    <t>12/07/2012 às 14:32</t>
  </si>
  <si>
    <t>12/07/2012 às 17:00</t>
  </si>
  <si>
    <t>29ª) CMP  </t>
  </si>
  <si>
    <t>13/07/2012 às 15:44</t>
  </si>
  <si>
    <t>Autorização de abertura de procedimento licitatório para contratação através de Registro de Preço.</t>
  </si>
  <si>
    <t>para elaborar o termo de abertura de licitação.</t>
  </si>
  <si>
    <t>Para análise do termo de abertura de licitação</t>
  </si>
  <si>
    <t>Para autorizar o Termo de Abertura de Licitação n° 96/12.</t>
  </si>
  <si>
    <t>A pedido para inserir planilhas com preços médios.</t>
  </si>
  <si>
    <t>Com a planilha de preços médios unitarios</t>
  </si>
  <si>
    <t>Com edital, em definitivo, para assinaturas.</t>
  </si>
  <si>
    <t>Edital publicado, conforme comprovantes. Segue para aguardar a abertura do certame.</t>
  </si>
  <si>
    <t>para registros de vigência das Atas no Sistema.</t>
  </si>
  <si>
    <t>Para providenciar ata de registro de preços</t>
  </si>
  <si>
    <t>Para publicação</t>
  </si>
  <si>
    <t>003819/2013 - Registro de Preços - Projeto Básico para contratação de serviços de pintura para 08 Fóruns Eleitorais.</t>
  </si>
  <si>
    <t>17/05/2013 às 18:51</t>
  </si>
  <si>
    <t>20/05/2013 às 12:47</t>
  </si>
  <si>
    <t>22/05/2013 às 17:59</t>
  </si>
  <si>
    <t>22/05/2013 às 18:38</t>
  </si>
  <si>
    <t>27/05/2013 às 15:55</t>
  </si>
  <si>
    <t>27/05/2013 às 19:06</t>
  </si>
  <si>
    <t>28/05/2013 às 18:42</t>
  </si>
  <si>
    <t>05/06/2013 às 17:49</t>
  </si>
  <si>
    <t>9ª) CAA  </t>
  </si>
  <si>
    <t>05/06/2013 às 18:10</t>
  </si>
  <si>
    <t>10ª) SMCI  </t>
  </si>
  <si>
    <t>06/06/2013 às 18:34</t>
  </si>
  <si>
    <t>07/06/2013 às 14:14</t>
  </si>
  <si>
    <t>07/06/2013 às 17:24</t>
  </si>
  <si>
    <t>27/06/2013 às 15:38</t>
  </si>
  <si>
    <t>28/06/2013 às 16:00</t>
  </si>
  <si>
    <t>08/07/2013 às 14:02</t>
  </si>
  <si>
    <t>08/07/2013 às 14:20</t>
  </si>
  <si>
    <t>08/07/2013 às 14:32</t>
  </si>
  <si>
    <t>09/07/2013 às 16:21</t>
  </si>
  <si>
    <t>09/07/2013 às 17:38</t>
  </si>
  <si>
    <t>25/07/2013 às 19:03</t>
  </si>
  <si>
    <t>26/07/2013 às 14:34</t>
  </si>
  <si>
    <t>22ª) SMCI  </t>
  </si>
  <si>
    <t>26/07/2013 às 17:07</t>
  </si>
  <si>
    <t>26/07/2013 às 17:27</t>
  </si>
  <si>
    <t>29/07/2013 às 14:51</t>
  </si>
  <si>
    <t>29/07/2013 às 17:07</t>
  </si>
  <si>
    <t>07/08/2013 às 19:02</t>
  </si>
  <si>
    <t>07/08/2013 às 19:44</t>
  </si>
  <si>
    <t>21/08/2013 às 19:40</t>
  </si>
  <si>
    <t>23/08/2013 às 18:06</t>
  </si>
  <si>
    <t>23/08/2013 às 18:22</t>
  </si>
  <si>
    <t>31ª) CAA  </t>
  </si>
  <si>
    <t>26/08/2013 às 17:03</t>
  </si>
  <si>
    <t>32ª) SLIC  </t>
  </si>
  <si>
    <t>26/08/2013 às 17:15</t>
  </si>
  <si>
    <t>26/08/2013 às 20:04</t>
  </si>
  <si>
    <t>34ª) SLIC  </t>
  </si>
  <si>
    <t>28/08/2013 às 19:38</t>
  </si>
  <si>
    <t>28/08/2013 às 19:55</t>
  </si>
  <si>
    <t>36ª) CPL  </t>
  </si>
  <si>
    <t>29/08/2013 às 20:21</t>
  </si>
  <si>
    <t>37ª) ASSDG  </t>
  </si>
  <si>
    <t>04/09/2013 às 18:25</t>
  </si>
  <si>
    <t>13/09/2013 às 15:23</t>
  </si>
  <si>
    <t>13/09/2013 às 18:47</t>
  </si>
  <si>
    <t>40ª) SLIC  </t>
  </si>
  <si>
    <t>16/09/2013 às 15:01</t>
  </si>
  <si>
    <t>05/11/2013 às 16:41</t>
  </si>
  <si>
    <t>42ª) ASSDG  </t>
  </si>
  <si>
    <t>05/11/2013 às 19:59</t>
  </si>
  <si>
    <t>43ª) DG  </t>
  </si>
  <si>
    <t>06/11/2013 às 15:48</t>
  </si>
  <si>
    <t>05/12/2013 às 16:10</t>
  </si>
  <si>
    <t>45ª) ASSDG  </t>
  </si>
  <si>
    <t>11/12/2013 às 20:51</t>
  </si>
  <si>
    <t>12/12/2013 às 20:07</t>
  </si>
  <si>
    <t>16/12/2013 às 16:10</t>
  </si>
  <si>
    <t>16/12/2013 às 16:44</t>
  </si>
  <si>
    <t>49ª) SMCI  </t>
  </si>
  <si>
    <t>18/12/2013 às 12:29</t>
  </si>
  <si>
    <t>18/12/2013 às 13:59</t>
  </si>
  <si>
    <t>51ª) CPL  </t>
  </si>
  <si>
    <t>18/12/2013 às 20:06</t>
  </si>
  <si>
    <t>52ª) CMP  </t>
  </si>
  <si>
    <t>19/12/2013 às 10:44</t>
  </si>
  <si>
    <t>53ª) CAA  </t>
  </si>
  <si>
    <t>19/12/2013 às 14:00</t>
  </si>
  <si>
    <t>54ª) SMCI  </t>
  </si>
  <si>
    <t>20/12/2013 às 13:12</t>
  </si>
  <si>
    <t>55ª) SMCI  </t>
  </si>
  <si>
    <t>24/01/2014 às 18:48</t>
  </si>
  <si>
    <t>24/01/2014 às 18:49</t>
  </si>
  <si>
    <t>56ª) CMP  </t>
  </si>
  <si>
    <t>27/01/2014 às 12:32</t>
  </si>
  <si>
    <t>complementar</t>
  </si>
  <si>
    <t>Segue para análise o projeto básico - RP - pintura para os fóruns eleitorais.</t>
  </si>
  <si>
    <t>Com sugestões, para adequação do Projeto Básico.</t>
  </si>
  <si>
    <t>informações</t>
  </si>
  <si>
    <t>Com esclarecimentos acerca do despacho 115019/2013.</t>
  </si>
  <si>
    <t>Para verificação breve dos itens 01 e 02 postos pela Coord. de Licit. e Contratos.</t>
  </si>
  <si>
    <t>Com as informações</t>
  </si>
  <si>
    <t>Segue o projeto básico.</t>
  </si>
  <si>
    <t>solicita autorização para abertura de licitação sistema de registro de preços.</t>
  </si>
  <si>
    <t>Para emitir Termo de Abertura de Licitação - sistema de REgistro de Preços.</t>
  </si>
  <si>
    <t>TERMO DE ABERTURA DE LICITAÇÃO - RP</t>
  </si>
  <si>
    <t>Para verificar com o setor solicitante de que forma será realizada a licitação (por cidade</t>
  </si>
  <si>
    <t>Para adequação do termo de abertura de licitação com os valores respectivos tendo em vista</t>
  </si>
  <si>
    <t>Para análise da minuta do edital e anexos.</t>
  </si>
  <si>
    <t>Para readequar.</t>
  </si>
  <si>
    <t>Para se manifestar em relação ao documento nº 186.847/2013.</t>
  </si>
  <si>
    <t>Para se manifestar quanto ao documento retro (nº 187.732/2013).</t>
  </si>
  <si>
    <t>Adequação.</t>
  </si>
  <si>
    <t>Com novas minutas para análise.</t>
  </si>
  <si>
    <t>Para análise do edital e anexos com adequações.</t>
  </si>
  <si>
    <t>Para assinaturas do edital. Informando que não houve manifestação de interesse na IRP 05/13 (doc</t>
  </si>
  <si>
    <t>Edital assinado</t>
  </si>
  <si>
    <t>para providências.</t>
  </si>
  <si>
    <t>À Secretaria de Administração.</t>
  </si>
  <si>
    <t>Solicita-se encaminhar aos gestores da contratação, SMCI, para anexar a ata de registro de preços.</t>
  </si>
  <si>
    <t>Para as providências pertinentes às assinaturas das atas do registro de preços.</t>
  </si>
  <si>
    <t>Para registro da vigência.</t>
  </si>
  <si>
    <t>Registrada a vigência</t>
  </si>
  <si>
    <t>Para encaminahr ao fiscal de contrato</t>
  </si>
  <si>
    <t>Para as providências quanto aos registros pertinentes e pedidos para as contratações.</t>
  </si>
  <si>
    <t>Para lançamento no portal transparência</t>
  </si>
  <si>
    <t xml:space="preserve">7017/2016 - Registro de Preços - Contratação de empresa para fornecimento de materiais e serviços para montagem/desmontagem e readequação de forros e divisórias, através de Registro de Preços. </t>
  </si>
  <si>
    <t>23/09/2014 às 19:46</t>
  </si>
  <si>
    <t>24/09/2014 às 14:22</t>
  </si>
  <si>
    <t>26/09/2014 às 15:28</t>
  </si>
  <si>
    <t>26/09/2014 às 18:03</t>
  </si>
  <si>
    <t>12/11/2014 às 12:53</t>
  </si>
  <si>
    <t>46 dias</t>
  </si>
  <si>
    <t>12/11/2014 às 15:17</t>
  </si>
  <si>
    <t>12/11/2014 às 18:59</t>
  </si>
  <si>
    <t>12/11/2014 às 19:56</t>
  </si>
  <si>
    <t>12/11/2014 às 21:05</t>
  </si>
  <si>
    <t>13/11/2014 às 17:47</t>
  </si>
  <si>
    <t>19/11/2014 às 19:11</t>
  </si>
  <si>
    <t>19/11/2014 às 19:18</t>
  </si>
  <si>
    <t>19/11/2014 às 19:41</t>
  </si>
  <si>
    <t>20/11/2014 às 19:29</t>
  </si>
  <si>
    <t>21/11/2014 às 15:51</t>
  </si>
  <si>
    <t>21/11/2014 às 16:55</t>
  </si>
  <si>
    <t>01/12/2014 às 12:54</t>
  </si>
  <si>
    <t>01/12/2014 às 15:40</t>
  </si>
  <si>
    <t>02/12/2014 às 13:20</t>
  </si>
  <si>
    <t>17/12/2014 às 16:53</t>
  </si>
  <si>
    <t>17/12/2014 às 17:37</t>
  </si>
  <si>
    <t>22ª) SMOEP  </t>
  </si>
  <si>
    <t>17/12/2014 às 18:51</t>
  </si>
  <si>
    <t>23/12/2014 às 16:35</t>
  </si>
  <si>
    <t>23/12/2014 às 16:55</t>
  </si>
  <si>
    <t>23/12/2014 às 17:54</t>
  </si>
  <si>
    <t>26ª) SMOEP  </t>
  </si>
  <si>
    <t>23/12/2014 às 18:06</t>
  </si>
  <si>
    <t>27ª) GABDG  </t>
  </si>
  <si>
    <t>23/12/2014 às 18:36</t>
  </si>
  <si>
    <t>26/12/2014 às 11:46</t>
  </si>
  <si>
    <t>26/12/2014 às 15:16</t>
  </si>
  <si>
    <t>714 dias</t>
  </si>
  <si>
    <t>Segue o projeto básico pertinente ao RP de forros e divisórias.</t>
  </si>
  <si>
    <t>Muito embora, intempestivo, segue para vericar orçamentos tendo em vista as justificativas apresenta</t>
  </si>
  <si>
    <t>Para elaborar Termo de Abertura de Licitação - RP</t>
  </si>
  <si>
    <t>Par autorizar o termo de abertura de licitação pelo sistema de RP</t>
  </si>
  <si>
    <t>Para elaboração de minuta de edital de licitação na modalidade Pregão Eletrônico, pelo SRP</t>
  </si>
  <si>
    <t>Encaminhamos minutas de editais para licitação:</t>
  </si>
  <si>
    <t>Edital asisnado.</t>
  </si>
  <si>
    <t>Para Informar</t>
  </si>
  <si>
    <t>para anexar a ata</t>
  </si>
  <si>
    <t>Para assinatura na Ata de Registro de Preços.</t>
  </si>
  <si>
    <t>Publicado ata Portal Transparência</t>
  </si>
  <si>
    <t>7515/2015  - Licitação - Contratação de empresa especializada, com sistema de gerenciamento on line e em tempo real, para o fornecimento de combustível e manutenções dos veículos da frota do TRE-PR.</t>
  </si>
  <si>
    <t>1ª) SST  </t>
  </si>
  <si>
    <t>03/11/2015 às 18:41</t>
  </si>
  <si>
    <t>04/11/2015 às 17:16</t>
  </si>
  <si>
    <t>17/11/2015 às 15:27</t>
  </si>
  <si>
    <t>18/11/2015 às 19:24</t>
  </si>
  <si>
    <t>5ª) SST  </t>
  </si>
  <si>
    <t>19/11/2015 às 16:48</t>
  </si>
  <si>
    <t>19/11/2015 às 16:57</t>
  </si>
  <si>
    <t>7ª) SST  </t>
  </si>
  <si>
    <t>19/11/2015 às 17:18</t>
  </si>
  <si>
    <t>19/11/2015 às 20:07</t>
  </si>
  <si>
    <t>20/11/2015 às 15:58</t>
  </si>
  <si>
    <t>20/11/2015 às 17:18</t>
  </si>
  <si>
    <t>23/11/2015 às 21:01</t>
  </si>
  <si>
    <t>24/11/2015 às 18:51</t>
  </si>
  <si>
    <t>13ª) CIP  </t>
  </si>
  <si>
    <t>25/11/2015 às 13:26</t>
  </si>
  <si>
    <t>14ª) ST  </t>
  </si>
  <si>
    <t>25/11/2015 às 16:54</t>
  </si>
  <si>
    <t>15ª) CIP  </t>
  </si>
  <si>
    <t>25/11/2015 às 18:02</t>
  </si>
  <si>
    <t>26/11/2015 às 20:10</t>
  </si>
  <si>
    <t>27/11/2015 às 15:35</t>
  </si>
  <si>
    <t>02/12/2015 às 18:56</t>
  </si>
  <si>
    <t>02/12/2015 às 19:24</t>
  </si>
  <si>
    <t>20ª) SC  </t>
  </si>
  <si>
    <t>03/12/2015 às 14:41</t>
  </si>
  <si>
    <t>03/12/2015 às 16:02</t>
  </si>
  <si>
    <t>22ª) SECADM  </t>
  </si>
  <si>
    <t>03/12/2015 às 18:01</t>
  </si>
  <si>
    <t>07/12/2015 às 17:44</t>
  </si>
  <si>
    <t>23/12/2015 às 15:42</t>
  </si>
  <si>
    <t>30/12/2015 às 16:54</t>
  </si>
  <si>
    <t>30/12/2015 às 16:59</t>
  </si>
  <si>
    <t>30/12/2015 às 17:27</t>
  </si>
  <si>
    <t>07/01/2016 às 15:28</t>
  </si>
  <si>
    <t>08/01/2016 às 18:01</t>
  </si>
  <si>
    <t>11/01/2016 às 15:45</t>
  </si>
  <si>
    <t>31ª) CFIC  </t>
  </si>
  <si>
    <t>12/01/2016 às 16:02</t>
  </si>
  <si>
    <t>32ª) SACONT  </t>
  </si>
  <si>
    <t>12/01/2016 às 17:05</t>
  </si>
  <si>
    <t>33ª) ACFIC  </t>
  </si>
  <si>
    <t>12/01/2016 às 18:52</t>
  </si>
  <si>
    <t>14/01/2016 às 14:26</t>
  </si>
  <si>
    <t>35ª) SCON  </t>
  </si>
  <si>
    <t>14/01/2016 às 19:11</t>
  </si>
  <si>
    <t>15/01/2016 às 17:15</t>
  </si>
  <si>
    <t>15/01/2016 às 17:23</t>
  </si>
  <si>
    <t>15/01/2016 às 17:51</t>
  </si>
  <si>
    <t>18/01/2016 às 14:56</t>
  </si>
  <si>
    <t>40ª) SECADM  </t>
  </si>
  <si>
    <t>18/01/2016 às 17:45</t>
  </si>
  <si>
    <t>19/01/2016 às 16:50</t>
  </si>
  <si>
    <t>20/01/2016 às 14:40</t>
  </si>
  <si>
    <t>20/01/2016 às 16:25</t>
  </si>
  <si>
    <t>21/01/2016 às 15:21</t>
  </si>
  <si>
    <t>21/01/2016 às 17:00</t>
  </si>
  <si>
    <t>22/01/2016 às 15:29</t>
  </si>
  <si>
    <t>05/02/2016 às 14:41</t>
  </si>
  <si>
    <t>48ª) ASSDG  </t>
  </si>
  <si>
    <t>05/02/2016 às 15:58</t>
  </si>
  <si>
    <t>49ª) DG  </t>
  </si>
  <si>
    <t>05/02/2016 às 19:19</t>
  </si>
  <si>
    <t>50ª) SECADM  </t>
  </si>
  <si>
    <t>11/02/2016 às 19:11</t>
  </si>
  <si>
    <t>51ª) SLIC  </t>
  </si>
  <si>
    <t>12/02/2016 às 14:19</t>
  </si>
  <si>
    <t>52ª) SCON  </t>
  </si>
  <si>
    <t>12/02/2016 às 17:28</t>
  </si>
  <si>
    <t>12/02/2016 às 17:38</t>
  </si>
  <si>
    <t>15/02/2016 às 14:31</t>
  </si>
  <si>
    <t>55ª) SECADM  </t>
  </si>
  <si>
    <t>15/02/2016 às 15:14</t>
  </si>
  <si>
    <t>16/02/2016 às 14:08</t>
  </si>
  <si>
    <t>57ª) ASSDG  </t>
  </si>
  <si>
    <t>24/02/2016 às 15:32</t>
  </si>
  <si>
    <t>25/02/2016 às 17:29</t>
  </si>
  <si>
    <t>59ª) CO  </t>
  </si>
  <si>
    <t>25/02/2016 às 18:38</t>
  </si>
  <si>
    <t>60ª) SECOFC  </t>
  </si>
  <si>
    <t>26/02/2016 às 13:21</t>
  </si>
  <si>
    <t>61ª) ASSDG  </t>
  </si>
  <si>
    <t>26/02/2016 às 17:01</t>
  </si>
  <si>
    <t>62ª) DG  </t>
  </si>
  <si>
    <t>26/02/2016 às 17:52</t>
  </si>
  <si>
    <t>63ª) SLIC  </t>
  </si>
  <si>
    <t>26/02/2016 às 18:49</t>
  </si>
  <si>
    <t>64ª) CPL  </t>
  </si>
  <si>
    <t>26/02/2016 às 19:28</t>
  </si>
  <si>
    <t>65ª) SLIC  </t>
  </si>
  <si>
    <t>01/03/2016 às 19:12</t>
  </si>
  <si>
    <t>66ª) CPL  </t>
  </si>
  <si>
    <t>17/03/2016 às 17:10</t>
  </si>
  <si>
    <t>67ª) ASSDG  </t>
  </si>
  <si>
    <t>21/03/2016 às 13:55</t>
  </si>
  <si>
    <t>Para licitação</t>
  </si>
  <si>
    <t>Para procedimentos de contratação.</t>
  </si>
  <si>
    <t>Para juntar orçamento.</t>
  </si>
  <si>
    <t>Para as providências.</t>
  </si>
  <si>
    <t>Para retificar</t>
  </si>
  <si>
    <t>Segue conforme doc. 221866/2015.</t>
  </si>
  <si>
    <t>Segue a pedido dessa Coordenadoria para manifestar.</t>
  </si>
  <si>
    <t>Entende-se pela continuidade da contratação nos termos propostos no Projeto Básico, conforme fundam</t>
  </si>
  <si>
    <t>Para conhecimento e encaminhamento.</t>
  </si>
  <si>
    <t>Segue com as informações</t>
  </si>
  <si>
    <t>Segue para dar prosseguimento á contratação cuja informações complementares foram juntadas nos docum</t>
  </si>
  <si>
    <t>Em devolução, com a adequação do pedido, conforme solicitação do setor requisitante.</t>
  </si>
  <si>
    <t>Segue o Termo de Abertura de Licitação no documento 234.604/2015.</t>
  </si>
  <si>
    <t>Para autorizar a abertura de Licitação.</t>
  </si>
  <si>
    <t>elaborar minuta de edital</t>
  </si>
  <si>
    <t>Para elaborar a minuta do edital. À seção de Contratos Para minutar contrato.</t>
  </si>
  <si>
    <t>Para elaboração da minuta contratual.</t>
  </si>
  <si>
    <t>Anexada minuta do contrato em campo próprio. Após, à CLC para análise.</t>
  </si>
  <si>
    <t>Para análise minutas do Edital e Contrato.</t>
  </si>
  <si>
    <t>Para análise e posicionamento</t>
  </si>
  <si>
    <t>Para posicionamento</t>
  </si>
  <si>
    <t>Para adequações da Minuta do Contrato.</t>
  </si>
  <si>
    <t>Minuta do contrato adequada e anexada em campo próprio.</t>
  </si>
  <si>
    <t>Aguardar abertura do certame.</t>
  </si>
  <si>
    <t>Para as providências cabíveis.</t>
  </si>
  <si>
    <t>Para providencias.</t>
  </si>
  <si>
    <t>Para adequações da minuta contratual.</t>
  </si>
  <si>
    <t>Anexada minuta do contrato readequada em campo próprio. Após, à CLC, para análise.</t>
  </si>
  <si>
    <t>De acordo com a minuta do Edital e seus anexos. Segue para análise dessa CPL e demais encaminhamento</t>
  </si>
  <si>
    <t>Com solicitação de análise.</t>
  </si>
  <si>
    <t>Com a análise da minuta do edital de licitação</t>
  </si>
  <si>
    <t>Para assinatura do edital de licitação.</t>
  </si>
  <si>
    <t>8751/2012 - Licitação -  - Contratação de ampliação e manutenção da Central Telefônica do TRE/PR</t>
  </si>
  <si>
    <t>1ª) CAA  </t>
  </si>
  <si>
    <t>12/11/2012 às 11:08</t>
  </si>
  <si>
    <t>2ª) SECADM  </t>
  </si>
  <si>
    <t>12/11/2012 às 15:34</t>
  </si>
  <si>
    <t>3ª) ACO  </t>
  </si>
  <si>
    <t>12/11/2012 às 15:38</t>
  </si>
  <si>
    <t>14/11/2012 às 13:50</t>
  </si>
  <si>
    <t>14/11/2012 às 14:57</t>
  </si>
  <si>
    <t>14/11/2012 às 17:21</t>
  </si>
  <si>
    <t>14/11/2012 às 18:38</t>
  </si>
  <si>
    <t>14/11/2012 às 21:15</t>
  </si>
  <si>
    <t>15/11/2012 às 12:39</t>
  </si>
  <si>
    <t>16/11/2012 às 17:16</t>
  </si>
  <si>
    <t>16/11/2012 às 17:34</t>
  </si>
  <si>
    <t>16/11/2012 às 20:52</t>
  </si>
  <si>
    <t>13ª) DG  </t>
  </si>
  <si>
    <t>19/11/2012 às 14:17</t>
  </si>
  <si>
    <t>14ª) SLIC  </t>
  </si>
  <si>
    <t>21/11/2012 às 16:25</t>
  </si>
  <si>
    <t>21/11/2012 às 17:49</t>
  </si>
  <si>
    <t>16ª) SLIC  </t>
  </si>
  <si>
    <t>22/11/2012 às 18:39</t>
  </si>
  <si>
    <t>17ª) SCON  </t>
  </si>
  <si>
    <t>23/11/2012 às 15:05</t>
  </si>
  <si>
    <t>23/11/2012 às 18:53</t>
  </si>
  <si>
    <t>26/11/2012 às 13:45</t>
  </si>
  <si>
    <t>26/11/2012 às 14:41</t>
  </si>
  <si>
    <t>21ª) SLIC  </t>
  </si>
  <si>
    <t>26/11/2012 às 15:37</t>
  </si>
  <si>
    <t>26/11/2012 às 17:08</t>
  </si>
  <si>
    <t>26/11/2012 às 18:31</t>
  </si>
  <si>
    <t>27/11/2012 às 12:28</t>
  </si>
  <si>
    <t>27/11/2012 às 13:01</t>
  </si>
  <si>
    <t>27/11/2012 às 16:30</t>
  </si>
  <si>
    <t>27/11/2012 às 17:42</t>
  </si>
  <si>
    <t>28/11/2012 às 16:59</t>
  </si>
  <si>
    <t>28/11/2012 às 17:04</t>
  </si>
  <si>
    <t>28/11/2012 às 18:26</t>
  </si>
  <si>
    <t>30/11/2012 às 18:17</t>
  </si>
  <si>
    <t>30/11/2012 às 18:26</t>
  </si>
  <si>
    <t>03/12/2012 às 13:23</t>
  </si>
  <si>
    <t>03/12/2012 às 16:12</t>
  </si>
  <si>
    <t>04/12/2012 às 15:48</t>
  </si>
  <si>
    <t>04/12/2012 às 18:44</t>
  </si>
  <si>
    <t>05/12/2012 às 13:03</t>
  </si>
  <si>
    <t>38ª) CPL  </t>
  </si>
  <si>
    <t>20/12/2012 às 15:28</t>
  </si>
  <si>
    <t>39ª) ASSDG  </t>
  </si>
  <si>
    <t>20/12/2012 às 17:35</t>
  </si>
  <si>
    <t>Autorização para emissão do termo.</t>
  </si>
  <si>
    <t>Para emitir termo de abertura de licitação com o orçamento da CAA conforme autorização da Secretaria</t>
  </si>
  <si>
    <t>para elaborar minuta do Edital.</t>
  </si>
  <si>
    <t>Para designação de fiscais. Após volte para feitura do edital.</t>
  </si>
  <si>
    <t>Para feitura do edital. Oportunamente os gestores serão indicados.</t>
  </si>
  <si>
    <t>Para elaborar a minuta contratual.</t>
  </si>
  <si>
    <t>Para informar quanto ao custo mensal e total da manutenção da Central Telefônica.</t>
  </si>
  <si>
    <t>Para complementar oas informações do Termo de Abertura de Licitação.</t>
  </si>
  <si>
    <t>Com o termo de abertura de licitação alterado.</t>
  </si>
  <si>
    <t>Com minuta de edital retificada, para inserir a minuta contratual. Após volte.</t>
  </si>
  <si>
    <t>segue minuta para análise</t>
  </si>
  <si>
    <t>Para continuidade dos procedimentos, observada a disponibilidade orçamentária.</t>
  </si>
  <si>
    <t>Para aguardar a disponibilidade orçamentária.</t>
  </si>
  <si>
    <t>Para demaisprovidências</t>
  </si>
  <si>
    <t>1056/2013 - Licitação - Manutenção De Duplicadoras, Dobradeira E Serrilhadeira</t>
  </si>
  <si>
    <t>1ª) SMI  </t>
  </si>
  <si>
    <t>04/02/2013 às 17:09</t>
  </si>
  <si>
    <t>2ª) CCS  </t>
  </si>
  <si>
    <t>07/02/2013 às 15:57</t>
  </si>
  <si>
    <t>3ª) SECPEG  </t>
  </si>
  <si>
    <t>07/02/2013 às 17:31</t>
  </si>
  <si>
    <t>4ª) SECADM  </t>
  </si>
  <si>
    <t>08/02/2013 às 14:45</t>
  </si>
  <si>
    <t>5ª) CLC  </t>
  </si>
  <si>
    <t>08/02/2013 às 15:41</t>
  </si>
  <si>
    <t>6ª) SC  </t>
  </si>
  <si>
    <t>13/02/2013 às 16:26</t>
  </si>
  <si>
    <t>13/02/2013 às 18:34</t>
  </si>
  <si>
    <t>12/03/2013 às 16:37</t>
  </si>
  <si>
    <t>12/03/2013 às 18:22</t>
  </si>
  <si>
    <t>12/03/2013 às 19:29</t>
  </si>
  <si>
    <t>13/03/2013 às 15:38</t>
  </si>
  <si>
    <t>13/03/2013 às 20:49</t>
  </si>
  <si>
    <t>14/03/2013 às 19:43</t>
  </si>
  <si>
    <t>15/03/2013 às 17:15</t>
  </si>
  <si>
    <t>15/03/2013 às 19:41</t>
  </si>
  <si>
    <t>20/03/2013 às 18:56</t>
  </si>
  <si>
    <t>17ª) SMI  </t>
  </si>
  <si>
    <t>20/03/2013 às 19:25</t>
  </si>
  <si>
    <t>26/03/2013 às 18:38</t>
  </si>
  <si>
    <t>19ª) SCON  </t>
  </si>
  <si>
    <t>02/04/2013 às 15:05</t>
  </si>
  <si>
    <t>03/04/2013 às 15:33</t>
  </si>
  <si>
    <t>03/04/2013 às 16:28</t>
  </si>
  <si>
    <t>22ª) CPL  </t>
  </si>
  <si>
    <t>05/04/2013 às 19:56</t>
  </si>
  <si>
    <t>23ª) ASSDG  </t>
  </si>
  <si>
    <t>08/04/2013 às 16:24</t>
  </si>
  <si>
    <t>09/04/2013 às 19:05</t>
  </si>
  <si>
    <t>25ª) ASSDG  </t>
  </si>
  <si>
    <t>10/04/2013 às 19:56</t>
  </si>
  <si>
    <t>11/04/2013 às 16:34</t>
  </si>
  <si>
    <t>27ª) SMI  </t>
  </si>
  <si>
    <t>15/04/2013 às 15:31</t>
  </si>
  <si>
    <t>22/04/2013 às 13:21</t>
  </si>
  <si>
    <t>22/04/2013 às 15:59</t>
  </si>
  <si>
    <t>23/04/2013 às 15:33</t>
  </si>
  <si>
    <t>07/05/2013 às 16:10</t>
  </si>
  <si>
    <t>07/05/2013 às 20:14</t>
  </si>
  <si>
    <t>08/05/2013 às 16:15</t>
  </si>
  <si>
    <t>34ª) SECADM  </t>
  </si>
  <si>
    <t>09/05/2013 às 18:41</t>
  </si>
  <si>
    <t>10/05/2013 às 14:24</t>
  </si>
  <si>
    <t>15/05/2013 às 18:02</t>
  </si>
  <si>
    <t>15/05/2013 às 18:22</t>
  </si>
  <si>
    <t>21/05/2013 às 14:34</t>
  </si>
  <si>
    <t>05/06/2013 às 18:14</t>
  </si>
  <si>
    <t>06/06/2013 às 14:51</t>
  </si>
  <si>
    <t>PARA ENCAMINHAMENTO</t>
  </si>
  <si>
    <t>Para consideração superior.</t>
  </si>
  <si>
    <t>De acordo, segue para providências e encaminhamentos necessários para contratação.</t>
  </si>
  <si>
    <t>providências cabíveis</t>
  </si>
  <si>
    <t>para contratação</t>
  </si>
  <si>
    <t>Para autorizar o Termo de Abertura de Licitação nº 29/13.</t>
  </si>
  <si>
    <t>autorização abertura licitação</t>
  </si>
  <si>
    <t>Para elaborar minuta contratual.</t>
  </si>
  <si>
    <t>Seguem minutas do edital e anexos, para análise.</t>
  </si>
  <si>
    <t>Com a análise da minuta do edital de licitação.</t>
  </si>
  <si>
    <t>Para definição quanto a item editalício.</t>
  </si>
  <si>
    <t>Com a manifestação.</t>
  </si>
  <si>
    <t>Para justificar atestado de visita.</t>
  </si>
  <si>
    <t>Em devolução, com informação sobre visita técnica.</t>
  </si>
  <si>
    <t>Para aguardar data de abertura.</t>
  </si>
  <si>
    <t>Para análise do pregão deserto</t>
  </si>
  <si>
    <t>para repetir o certame.</t>
  </si>
  <si>
    <t>Para repetição do certame.</t>
  </si>
  <si>
    <t>Com edital em definitivo, para assinatura.</t>
  </si>
  <si>
    <t>5372/2015 - Licitação - Contratação De Empresa Especializada No Fornecimento De Mão De Obra Em Serviços Gráficos</t>
  </si>
  <si>
    <t>24/07/2015 às 17:56</t>
  </si>
  <si>
    <t>05/08/2015 às 15:32</t>
  </si>
  <si>
    <t>3ª) CLC  </t>
  </si>
  <si>
    <t>06/08/2015 às 14:50</t>
  </si>
  <si>
    <t>4ª) SMI  </t>
  </si>
  <si>
    <t>07/08/2015 às 13:02</t>
  </si>
  <si>
    <t>5ª) CCS  </t>
  </si>
  <si>
    <t>10/08/2015 às 07:51</t>
  </si>
  <si>
    <t>12/08/2015 às 13:26</t>
  </si>
  <si>
    <t>7ª) CCS  </t>
  </si>
  <si>
    <t>12/08/2015 às 13:33</t>
  </si>
  <si>
    <t>8ª) SECPEG  </t>
  </si>
  <si>
    <t>12/08/2015 às 19:08</t>
  </si>
  <si>
    <t>13/08/2015 às 19:36</t>
  </si>
  <si>
    <t>14/08/2015 às 16:45</t>
  </si>
  <si>
    <t>11ª) SMI  </t>
  </si>
  <si>
    <t>14/08/2015 às 17:25</t>
  </si>
  <si>
    <t>24/08/2015 às 16:07</t>
  </si>
  <si>
    <t>13ª) SMI  </t>
  </si>
  <si>
    <t>02/09/2015 às 18:51</t>
  </si>
  <si>
    <t>04/09/2015 às 18:25</t>
  </si>
  <si>
    <t>16/09/2015 às 15:57</t>
  </si>
  <si>
    <t>17/09/2015 às 17:17</t>
  </si>
  <si>
    <t>17ª) SIASG  </t>
  </si>
  <si>
    <t>23/09/2015 às 19:20</t>
  </si>
  <si>
    <t>24/09/2015 às 13:19</t>
  </si>
  <si>
    <t>24/09/2015 às 17:04</t>
  </si>
  <si>
    <t>20ª) SIASG  </t>
  </si>
  <si>
    <t>28/09/2015 às 14:25</t>
  </si>
  <si>
    <t>28/09/2015 às 16:35</t>
  </si>
  <si>
    <t>16/10/2015 às 14:26</t>
  </si>
  <si>
    <t>23ª) SMI  </t>
  </si>
  <si>
    <t>21/10/2015 às 16:09</t>
  </si>
  <si>
    <t>05/11/2015 às 16:01</t>
  </si>
  <si>
    <t>05/11/2015 às 17:06</t>
  </si>
  <si>
    <t>05/11/2015 às 18:09</t>
  </si>
  <si>
    <t>09/11/2015 às 17:01</t>
  </si>
  <si>
    <t>28ª) SPO  </t>
  </si>
  <si>
    <t>09/11/2015 às 19:16</t>
  </si>
  <si>
    <t>29ª) CO  </t>
  </si>
  <si>
    <t>10/11/2015 às 13:23</t>
  </si>
  <si>
    <t>10/11/2015 às 15:06</t>
  </si>
  <si>
    <t>10/11/2015 às 18:33</t>
  </si>
  <si>
    <t>32ª) SC  </t>
  </si>
  <si>
    <t>11/11/2015 às 16:14</t>
  </si>
  <si>
    <t>11/11/2015 às 19:12</t>
  </si>
  <si>
    <t>12/11/2015 às 18:20</t>
  </si>
  <si>
    <t>13/11/2015 às 15:02</t>
  </si>
  <si>
    <t>17/12/2015 às 17:35</t>
  </si>
  <si>
    <t>34 dias</t>
  </si>
  <si>
    <t>37ª) SPO  </t>
  </si>
  <si>
    <t>17/12/2015 às 17:54</t>
  </si>
  <si>
    <t>17/12/2015 às 17:58</t>
  </si>
  <si>
    <t>17/12/2015 às 18:12</t>
  </si>
  <si>
    <t>40ª) SSG  </t>
  </si>
  <si>
    <t>18/12/2015 às 17:27</t>
  </si>
  <si>
    <t>41ª) SPO  </t>
  </si>
  <si>
    <t>21/12/2015 às 21:06</t>
  </si>
  <si>
    <t>22/12/2015 às 12:27</t>
  </si>
  <si>
    <t>43ª) SECOFC  </t>
  </si>
  <si>
    <t>22/12/2015 às 14:07</t>
  </si>
  <si>
    <t>44ª) DG  </t>
  </si>
  <si>
    <t>22/12/2015 às 15:20</t>
  </si>
  <si>
    <t>45ª) CLC  </t>
  </si>
  <si>
    <t>22/12/2015 às 17:38</t>
  </si>
  <si>
    <t>23/12/2015 às 14:08</t>
  </si>
  <si>
    <t>47ª) SCON  </t>
  </si>
  <si>
    <t>08/01/2016 às 16:37</t>
  </si>
  <si>
    <t>48ª) SLIC  </t>
  </si>
  <si>
    <t>08/01/2016 às 16:52</t>
  </si>
  <si>
    <t>49ª) SCON  </t>
  </si>
  <si>
    <t>08/01/2016 às 16:53</t>
  </si>
  <si>
    <t>50ª) SLIC  </t>
  </si>
  <si>
    <t>11/01/2016 às 13:53</t>
  </si>
  <si>
    <t>51ª) CLC  </t>
  </si>
  <si>
    <t>11/01/2016 às 15:29</t>
  </si>
  <si>
    <t>52ª) SECADM  </t>
  </si>
  <si>
    <t>12/01/2016 às 17:27</t>
  </si>
  <si>
    <t>53ª) CLC  </t>
  </si>
  <si>
    <t>18/01/2016 às 16:58</t>
  </si>
  <si>
    <t>54ª) SSG  </t>
  </si>
  <si>
    <t>02/02/2016 às 18:09</t>
  </si>
  <si>
    <t>55ª) CLC  </t>
  </si>
  <si>
    <t>03/02/2016 às 14:40</t>
  </si>
  <si>
    <t>56ª) SECADM  </t>
  </si>
  <si>
    <t>11/02/2016 às 13:27</t>
  </si>
  <si>
    <t>57ª) CPL  </t>
  </si>
  <si>
    <t>11/02/2016 às 19:40</t>
  </si>
  <si>
    <t>58ª) ASSDG  </t>
  </si>
  <si>
    <t>12/02/2016 às 15:53</t>
  </si>
  <si>
    <t>59ª) DG  </t>
  </si>
  <si>
    <t>12/02/2016 às 16:18</t>
  </si>
  <si>
    <t>60ª) SLIC  </t>
  </si>
  <si>
    <t>17/02/2016 às 17:18</t>
  </si>
  <si>
    <t>61ª) CLC  </t>
  </si>
  <si>
    <t>17/02/2016 às 20:21</t>
  </si>
  <si>
    <t>62ª) SSG  </t>
  </si>
  <si>
    <t>02/03/2016 às 17:41</t>
  </si>
  <si>
    <t>63ª) CLC  </t>
  </si>
  <si>
    <t>04/03/2016 às 18:13</t>
  </si>
  <si>
    <t>64ª) SSG  </t>
  </si>
  <si>
    <t>11/03/2016 às 16:02</t>
  </si>
  <si>
    <t>65ª) SECADM  </t>
  </si>
  <si>
    <t>14/03/2016 às 21:24</t>
  </si>
  <si>
    <t>66ª) SSG  </t>
  </si>
  <si>
    <t>16/03/2016 às 13:53</t>
  </si>
  <si>
    <t>23/03/2016 às 16:15</t>
  </si>
  <si>
    <t>68ª) SSG  </t>
  </si>
  <si>
    <t>12/04/2016 às 13:39</t>
  </si>
  <si>
    <t>69ª) SECADM  </t>
  </si>
  <si>
    <t>12/04/2016 às 16:06</t>
  </si>
  <si>
    <t>70ª) CLC  </t>
  </si>
  <si>
    <t>14/04/2016 às 17:05</t>
  </si>
  <si>
    <t>71ª) SASG  </t>
  </si>
  <si>
    <t>19/04/2016 às 16:55</t>
  </si>
  <si>
    <t>72ª) SC  </t>
  </si>
  <si>
    <t>22/04/2016 às 16:37</t>
  </si>
  <si>
    <t>73ª) SASG  </t>
  </si>
  <si>
    <t>29/04/2016 às 13:30</t>
  </si>
  <si>
    <t>74ª) SC  </t>
  </si>
  <si>
    <t>03/05/2016 às 17:35</t>
  </si>
  <si>
    <t>75ª) SSG  </t>
  </si>
  <si>
    <t>03/05/2016 às 18:23</t>
  </si>
  <si>
    <t>76ª) SC  </t>
  </si>
  <si>
    <t>04/05/2016 às 15:54</t>
  </si>
  <si>
    <t>77ª) SASG  </t>
  </si>
  <si>
    <t>04/05/2016 às 17:29</t>
  </si>
  <si>
    <t>78ª) SC  </t>
  </si>
  <si>
    <t>31/05/2016 às 16:15</t>
  </si>
  <si>
    <t>79ª) CLC  </t>
  </si>
  <si>
    <t>01/06/2016 às 16:34</t>
  </si>
  <si>
    <t>80ª) SPO  </t>
  </si>
  <si>
    <t>06/06/2016 às 12:30</t>
  </si>
  <si>
    <t>81ª) CO  </t>
  </si>
  <si>
    <t>06/06/2016 às 17:13</t>
  </si>
  <si>
    <t>82ª) SECOFC  </t>
  </si>
  <si>
    <t>06/06/2016 às 20:20</t>
  </si>
  <si>
    <t>83ª) CLC  </t>
  </si>
  <si>
    <t>23/06/2016 às 19:25</t>
  </si>
  <si>
    <t>84ª) SECADM  </t>
  </si>
  <si>
    <t>24/06/2016 às 17:34</t>
  </si>
  <si>
    <t>85ª) COGSA  </t>
  </si>
  <si>
    <t>27/06/2016 às 16:04</t>
  </si>
  <si>
    <t>86ª) SSG  </t>
  </si>
  <si>
    <t>28/06/2016 às 16:24</t>
  </si>
  <si>
    <t>87ª) COGSA  </t>
  </si>
  <si>
    <t>19/08/2016 às 14:57</t>
  </si>
  <si>
    <t>88ª) SPO  </t>
  </si>
  <si>
    <t>19/08/2016 às 15:37</t>
  </si>
  <si>
    <t>89ª) CO  </t>
  </si>
  <si>
    <t>19/08/2016 às 18:32</t>
  </si>
  <si>
    <t>90ª) CSTA  </t>
  </si>
  <si>
    <t>09/09/2016 às 17:48</t>
  </si>
  <si>
    <t>91ª) SECGS  </t>
  </si>
  <si>
    <t>12/09/2016 às 15:55</t>
  </si>
  <si>
    <t>92ª) CSTA  </t>
  </si>
  <si>
    <t>19/09/2016 às 15:28</t>
  </si>
  <si>
    <t>93ª) SECGS  </t>
  </si>
  <si>
    <t>19/09/2016 às 16:29</t>
  </si>
  <si>
    <t>94ª) CLC  </t>
  </si>
  <si>
    <t>22/09/2016 às 18:02</t>
  </si>
  <si>
    <t>95ª) CSTA  </t>
  </si>
  <si>
    <t>25/09/2016 às 15:08</t>
  </si>
  <si>
    <t>96ª) SECGS  </t>
  </si>
  <si>
    <t>26/09/2016 às 12:12</t>
  </si>
  <si>
    <t>97ª) CSTA  </t>
  </si>
  <si>
    <t>26/09/2016 às 12:30</t>
  </si>
  <si>
    <t>98ª) SECGS  </t>
  </si>
  <si>
    <t>26/09/2016 às 13:39</t>
  </si>
  <si>
    <t>99ª) CSTA  </t>
  </si>
  <si>
    <t>26/09/2016 às 14:43</t>
  </si>
  <si>
    <t>100ª) SECGS  </t>
  </si>
  <si>
    <t>26/09/2016 às 18:04</t>
  </si>
  <si>
    <t>101ª) CLC  </t>
  </si>
  <si>
    <t>28/09/2016 às 18:40</t>
  </si>
  <si>
    <t>102ª) SASG  </t>
  </si>
  <si>
    <t>29/09/2016 às 15:27</t>
  </si>
  <si>
    <t>103ª) CSTA  </t>
  </si>
  <si>
    <t>05/10/2016 às 15:43</t>
  </si>
  <si>
    <t>104ª) SECGS  </t>
  </si>
  <si>
    <t>06/10/2016 às 12:25</t>
  </si>
  <si>
    <t>105ª) SASG  </t>
  </si>
  <si>
    <t>18/10/2016 às 18:56</t>
  </si>
  <si>
    <t>106ª) CLC  </t>
  </si>
  <si>
    <t>09/11/2016 às 15:07</t>
  </si>
  <si>
    <t>107ª) CSTA  </t>
  </si>
  <si>
    <t>09/11/2016 às 16:59</t>
  </si>
  <si>
    <t>108ª) SECGS  </t>
  </si>
  <si>
    <t>09/11/2016 às 17:14</t>
  </si>
  <si>
    <t>109ª) SECGA  </t>
  </si>
  <si>
    <t>09/11/2016 às 20:26</t>
  </si>
  <si>
    <t>110ª) CLC  </t>
  </si>
  <si>
    <t>Solicito encaminhamento para licitação de fornecimento de mão de obra para trabalhos gráficos, tendo</t>
  </si>
  <si>
    <t>Para licitação.</t>
  </si>
  <si>
    <t>Para verificar outros orçamentos.</t>
  </si>
  <si>
    <t>Para anexar o Projeto Básico em forma de minuta.</t>
  </si>
  <si>
    <t>Com projeto básico em forma de minuta.</t>
  </si>
  <si>
    <t>Segue sugestões(colorido) para alterações e adequações no Termo de referência. Esclareço</t>
  </si>
  <si>
    <t>Solicito encaminhar ao setro solicitante</t>
  </si>
  <si>
    <t>Para encaminhamento ao Contador contratado.</t>
  </si>
  <si>
    <t>Com Planílha de Formação de Preços elaborada pelo Contador</t>
  </si>
  <si>
    <t>Com Planilhas Paradigmas anexadas</t>
  </si>
  <si>
    <t>Com as informações sobre as planilhas</t>
  </si>
  <si>
    <t>Com orçamento</t>
  </si>
  <si>
    <t>Em atendimento ao DOC 210719/2015</t>
  </si>
  <si>
    <t>Segue termo de Abertura de Licitação</t>
  </si>
  <si>
    <t>Para autorizar a abertura de licitação.</t>
  </si>
  <si>
    <t>de acordo</t>
  </si>
  <si>
    <t>A pedido, após volte.</t>
  </si>
  <si>
    <t>Para informar se a licitação será realizada neste exercício.</t>
  </si>
  <si>
    <t>Informo que como não foi possível a publicação do edital para esse ano, o contrato origfoi prorrogad</t>
  </si>
  <si>
    <t>Para incluírem o pedido referente a 2016 no SIOFI.</t>
  </si>
  <si>
    <t>em atendimento ao DOC 249135/2015</t>
  </si>
  <si>
    <t>Para elaborar minuta do Edital de Licitação na modalidade Pregão Eletrônico.</t>
  </si>
  <si>
    <t>Elaborada minuta do contrato.</t>
  </si>
  <si>
    <t>xxx</t>
  </si>
  <si>
    <t>Seguem edital e demais anexos, para análise e encaminhamento.</t>
  </si>
  <si>
    <t>Para análise das minutas do Edital e anexos.</t>
  </si>
  <si>
    <t>Tendo em vista</t>
  </si>
  <si>
    <t>Para análise do edital e anexos.</t>
  </si>
  <si>
    <t>Para informar e dar providências.</t>
  </si>
  <si>
    <t>Sol</t>
  </si>
  <si>
    <t>Par solicitar a prorrogação no processo original.</t>
  </si>
  <si>
    <t>Para dar procedimento a solicitação de contratação. Atendido o doc 41620/2016</t>
  </si>
  <si>
    <t>Para anexar a nova CCT</t>
  </si>
  <si>
    <t>Tendo em vista ainda estar em andamento o fechamento da convenção de 2016 a STIGPR encaminhou o ofíc</t>
  </si>
  <si>
    <t>Conforme despacho exarado no doc.048108 segue à Seção de Compras</t>
  </si>
  <si>
    <t>Com a Convenção Coletiva 2016</t>
  </si>
  <si>
    <t>Para readequação ao projeto básico tendo em vista a Convenção Coletiva de Trabalho apresentada no do</t>
  </si>
  <si>
    <t>Para encaminhar ao contador e readequar a planilha paradigma de contratação de serviço terceirizado.</t>
  </si>
  <si>
    <t>Para retificação das planilhas</t>
  </si>
  <si>
    <t>Com EPI</t>
  </si>
  <si>
    <t>Conforme o solicitado no doc 82211/2016</t>
  </si>
  <si>
    <t>para alteração de planilhas</t>
  </si>
  <si>
    <t>Para orçamentos.</t>
  </si>
  <si>
    <t>COTAÇÕES DE PREÇOS</t>
  </si>
  <si>
    <t>Solicito encaminhamento à COGSA, para revisão do Projeto Básico.</t>
  </si>
  <si>
    <t>Para providências quanto ao apontado pela Coordenadoria de Licitações e Contratos.</t>
  </si>
  <si>
    <t>Para anulação de Pre-Empenho</t>
  </si>
  <si>
    <t>Com a anulação dos pré-empenhos.</t>
  </si>
  <si>
    <t>PB</t>
  </si>
  <si>
    <t>Para análise do Termo de Referência para a contratação de mão de obras para serviços gráficos.</t>
  </si>
  <si>
    <t>Solicitamos os trÃ¢mites necessÃ¡rios Ã  licitaÃ§Ã£o pertinente aos serviÃ§os grÃ¡ficos prestados de forma.</t>
  </si>
  <si>
    <t>À CSTA: com sugestões quanto ao Termo de Referência e consultas.</t>
  </si>
  <si>
    <t>Para incluir o projeto bÃ¡sico como minuta, com as alteraÃ§Ãµes propostas pela CLC e julgadas pertin</t>
  </si>
  <si>
    <t>Com as minutas</t>
  </si>
  <si>
    <t>Solicito dar continuidade aos trÃ¢mites pertinentes Ã  contrataÃ§Ã£o, haja vista o prazo restrito para o</t>
  </si>
  <si>
    <t>À SASG: para averiguar quanto à necessidade de readequação das planilhas paradigmas.</t>
  </si>
  <si>
    <t>À pedido</t>
  </si>
  <si>
    <t>Para verificar / atualizar planilha paradigma por meio da contratada, cfe despacho da CLC.</t>
  </si>
  <si>
    <t>COM PLANILHA PARADIGMA ADAPTADA AO TERMO DE REFERÃŠNCIA DE 05/10/2016</t>
  </si>
  <si>
    <t>Para complementar informações quanto ao Projeto Básico.</t>
  </si>
  <si>
    <t>Ciente, solicitamos o retorno dos procedimentos com a elaboraÃ§Ã£o da planilha de custos.</t>
  </si>
  <si>
    <t>Para atendimento ao despacho doc. 234938</t>
  </si>
  <si>
    <t>DADOS AGRUPADOS</t>
  </si>
  <si>
    <t>SAPC  </t>
  </si>
  <si>
    <t xml:space="preserve"> DG  </t>
  </si>
  <si>
    <t xml:space="preserve"> SCON  </t>
  </si>
  <si>
    <t xml:space="preserve"> CLC  </t>
  </si>
  <si>
    <t xml:space="preserve"> SECADM  </t>
  </si>
  <si>
    <t xml:space="preserve"> ASSDG  </t>
  </si>
  <si>
    <t xml:space="preserve"> SC  </t>
  </si>
  <si>
    <t xml:space="preserve"> SLIC  </t>
  </si>
  <si>
    <t xml:space="preserve"> CAA  </t>
  </si>
  <si>
    <t xml:space="preserve"> CPL  </t>
  </si>
  <si>
    <t>SLIC  </t>
  </si>
  <si>
    <t>SMOP  </t>
  </si>
  <si>
    <t>SAPRE  </t>
  </si>
  <si>
    <t>SPCF  </t>
  </si>
  <si>
    <t>CFIC  </t>
  </si>
  <si>
    <t>SCL  </t>
  </si>
  <si>
    <t>CCLC  </t>
  </si>
  <si>
    <t>GABDG  </t>
  </si>
  <si>
    <t>SMIC  </t>
  </si>
  <si>
    <t>SGMC  </t>
  </si>
  <si>
    <t>SGPA  </t>
  </si>
  <si>
    <t>CMP  </t>
  </si>
  <si>
    <t>CGATI  </t>
  </si>
  <si>
    <t>CEPCST  </t>
  </si>
  <si>
    <t>SIASG  </t>
  </si>
  <si>
    <t>9656/2012 - Licitação - PROJETO BÁSICO PARA CONTRATAÇÃO PRESTAÇÃO DE SERVIÇOS AUXILIARES DE SERVIÇOS GERAIS - URGÊNCIA NA TRAMITAÇÃO</t>
  </si>
  <si>
    <t>SMOEP  </t>
  </si>
  <si>
    <t>SOMA GERAL DE SETORES RELEVANTES</t>
  </si>
  <si>
    <t>SGACI  </t>
  </si>
  <si>
    <t>COBRAS  </t>
  </si>
  <si>
    <t>SECTI  </t>
  </si>
  <si>
    <t>ASSTI  </t>
  </si>
  <si>
    <t>CSUP  </t>
  </si>
  <si>
    <t>SESOP  </t>
  </si>
  <si>
    <t>CGEU  </t>
  </si>
  <si>
    <t>SOP  </t>
  </si>
  <si>
    <t xml:space="preserve"> SMOEP  </t>
  </si>
  <si>
    <t>086ZE  </t>
  </si>
  <si>
    <t>SMIN  </t>
  </si>
  <si>
    <t>GABSOFC  </t>
  </si>
  <si>
    <t>SMCI  </t>
  </si>
  <si>
    <t>SMOI  </t>
  </si>
  <si>
    <t>SCCLC  </t>
  </si>
  <si>
    <t>SECIA  </t>
  </si>
  <si>
    <t>CCLCE  </t>
  </si>
  <si>
    <t>GABSA  </t>
  </si>
  <si>
    <t>SMI  </t>
  </si>
  <si>
    <t>CCS  </t>
  </si>
  <si>
    <t>SECPEG  </t>
  </si>
  <si>
    <t>SSG  </t>
  </si>
  <si>
    <t>Coordenadoria de Segurança , Transporte e Apoio Administrativo</t>
  </si>
  <si>
    <t>Secretaria de Gestão de Serviços</t>
  </si>
  <si>
    <t>AREAS PERTENCENTES</t>
  </si>
  <si>
    <t>SECGS</t>
  </si>
  <si>
    <t>SECRETARIA DE GESTAO DE SERVIÇOS</t>
  </si>
  <si>
    <t>CIP</t>
  </si>
  <si>
    <t>COORDENADORIA DE INFRAESTRUTURA PREDIAL</t>
  </si>
  <si>
    <t>GABGS</t>
  </si>
  <si>
    <t>GABINETE DA SECRETARIA DE GESTÃO DE SERVIÇOS</t>
  </si>
  <si>
    <t>SAPRE</t>
  </si>
  <si>
    <t>SEÇÃO DE ADMINISTRAÇÃO PREDIAL</t>
  </si>
  <si>
    <t>SMIC</t>
  </si>
  <si>
    <t>SEÇÃO DE MANUTENÇÃO DE IMÓVEIS DA CAPITAL</t>
  </si>
  <si>
    <t>SMIN</t>
  </si>
  <si>
    <t>SEÇÃO DE MANUTENÇÃO DE IMÓVEIS DO INTERIOR</t>
  </si>
  <si>
    <t>SOP</t>
  </si>
  <si>
    <t>SEÇÃO DE OBRAS E PROJETOS</t>
  </si>
  <si>
    <t>CSTA</t>
  </si>
  <si>
    <t>COORDENADORIA DE SEGURANÇA, TRANSPORTE E APOIO ADMINISTRATIVO</t>
  </si>
  <si>
    <t>SEXP</t>
  </si>
  <si>
    <t>SEÇÃO DE EXPEDIÇÃO</t>
  </si>
  <si>
    <t>ST</t>
  </si>
  <si>
    <t>SEÇÃO DE TRANSPORTE</t>
  </si>
  <si>
    <t>SEÇÃO DE SEGURANÇA</t>
  </si>
  <si>
    <t>SESEG</t>
  </si>
  <si>
    <t>Coordenadoria Iva</t>
  </si>
  <si>
    <t>Coordenadoria Flavio</t>
  </si>
  <si>
    <t>Coordenadoria de Segurança, Transporte e Apoio Administrativo</t>
  </si>
  <si>
    <t>SETORES</t>
  </si>
  <si>
    <t>Qtd dias  com o processo</t>
  </si>
  <si>
    <t>Data / Hora fim</t>
  </si>
  <si>
    <t>Data / Hora inicio</t>
  </si>
  <si>
    <t>Total de dias por Depto neste PAD</t>
  </si>
  <si>
    <t>Departamento</t>
  </si>
  <si>
    <t>Coordenadoria de Segurança, 
Transporte e Apoio Administrativo</t>
  </si>
  <si>
    <t>SOMA</t>
  </si>
  <si>
    <t>SETORES RELEVANTES GLOBAL</t>
  </si>
  <si>
    <t>ASSISEG</t>
  </si>
  <si>
    <t>SST  </t>
  </si>
  <si>
    <t>ST  </t>
  </si>
  <si>
    <t>MÉDIA</t>
  </si>
  <si>
    <t>Depto.</t>
  </si>
  <si>
    <t xml:space="preserve"> - Em PADs de Registro de preço, os setores relevantes não participam do processo?</t>
  </si>
  <si>
    <t>Média Geral</t>
  </si>
  <si>
    <t>Comparativo entre Média Geral e Média Secretaria de Segurança e Transporte</t>
  </si>
  <si>
    <t xml:space="preserve"> Média Secretaria de 
Segurança e Transporte</t>
  </si>
  <si>
    <t>CAA</t>
  </si>
  <si>
    <t>SMOEP</t>
  </si>
  <si>
    <t>SMOP</t>
  </si>
  <si>
    <t>SMOI</t>
  </si>
  <si>
    <t>SGACI</t>
  </si>
  <si>
    <t>SST</t>
  </si>
  <si>
    <t>SMI</t>
  </si>
  <si>
    <t>ASG</t>
  </si>
  <si>
    <t>SAFI</t>
  </si>
  <si>
    <t>COGSA</t>
  </si>
  <si>
    <t>TOTAL</t>
  </si>
  <si>
    <t>*PINTAR RELEVANTES</t>
  </si>
  <si>
    <t>outlier desconsiderado</t>
  </si>
  <si>
    <t>META</t>
  </si>
  <si>
    <t>Nova Média</t>
  </si>
  <si>
    <t>GANHO POR PAD/DIAS</t>
  </si>
  <si>
    <t xml:space="preserve">Média Secretaria de Gestão de 
Serviços </t>
  </si>
  <si>
    <t>Comparativo entre Média Geral e Somatório das médias</t>
  </si>
  <si>
    <t>MÉDIA GERAL SECGS</t>
  </si>
  <si>
    <t>GANHO POR PAD/DIAS TOTAL</t>
  </si>
  <si>
    <t>% (GANHO / MÉDIA GERAL)</t>
  </si>
  <si>
    <t>COMPARATIVO GERAL - ANÁLISE DE GARGALOS</t>
  </si>
  <si>
    <t>ÁREA</t>
  </si>
  <si>
    <t>SOMATÓRIO DIAS PAD</t>
  </si>
  <si>
    <t>041ZE</t>
  </si>
  <si>
    <t>Soma de MÉDIA</t>
  </si>
  <si>
    <t>DG</t>
  </si>
  <si>
    <t>Total</t>
  </si>
  <si>
    <t>SECADM</t>
  </si>
  <si>
    <t>020ZE</t>
  </si>
  <si>
    <t>SPO</t>
  </si>
  <si>
    <t>CO</t>
  </si>
  <si>
    <t>086ZE</t>
  </si>
  <si>
    <t>SECOFC</t>
  </si>
  <si>
    <t>140ZE</t>
  </si>
  <si>
    <t>CLC</t>
  </si>
  <si>
    <t>147ZE</t>
  </si>
  <si>
    <t>SC</t>
  </si>
  <si>
    <t>150ZE</t>
  </si>
  <si>
    <t>SCON</t>
  </si>
  <si>
    <t>155ZE</t>
  </si>
  <si>
    <t>CPL</t>
  </si>
  <si>
    <t>55ZE</t>
  </si>
  <si>
    <t>ASSDG</t>
  </si>
  <si>
    <t>ACFIC</t>
  </si>
  <si>
    <t>ACO</t>
  </si>
  <si>
    <t>SAEO</t>
  </si>
  <si>
    <t>ASSTI</t>
  </si>
  <si>
    <t>CCLC</t>
  </si>
  <si>
    <t>CCLCE</t>
  </si>
  <si>
    <t>SASG</t>
  </si>
  <si>
    <t>CCS</t>
  </si>
  <si>
    <t>SECGA</t>
  </si>
  <si>
    <t>CEPCST</t>
  </si>
  <si>
    <t>SACONT</t>
  </si>
  <si>
    <t>CFIC</t>
  </si>
  <si>
    <t>CGATI</t>
  </si>
  <si>
    <t>CGEU</t>
  </si>
  <si>
    <t>CMP</t>
  </si>
  <si>
    <t>COBRAS</t>
  </si>
  <si>
    <t>PO</t>
  </si>
  <si>
    <t>SAPC</t>
  </si>
  <si>
    <t>SLIC</t>
  </si>
  <si>
    <t>CSUP</t>
  </si>
  <si>
    <t>SPCF</t>
  </si>
  <si>
    <t>SCL</t>
  </si>
  <si>
    <t>GABDG</t>
  </si>
  <si>
    <t>GABSA</t>
  </si>
  <si>
    <t>GABSOFC</t>
  </si>
  <si>
    <t>SGMC</t>
  </si>
  <si>
    <t>SGPA</t>
  </si>
  <si>
    <t>SIASG</t>
  </si>
  <si>
    <t>SCCLC</t>
  </si>
  <si>
    <t>SECTI</t>
  </si>
  <si>
    <t>SESOP</t>
  </si>
  <si>
    <t>SECIA</t>
  </si>
  <si>
    <t>SECPE</t>
  </si>
  <si>
    <t>SMCI</t>
  </si>
  <si>
    <t>SSG</t>
  </si>
  <si>
    <t>Total Geral</t>
  </si>
  <si>
    <t xml:space="preserve">DADOS DE TODAS AS ÁREAS E SOMATORIO DE DIAS PARA CADA ÁREA </t>
  </si>
  <si>
    <t>SECPEG</t>
  </si>
  <si>
    <t/>
  </si>
  <si>
    <t>*GRAFICO DINÂMINCO GERADO A PARTIR DA ABA 04</t>
  </si>
  <si>
    <t>SEÇÃO DE CONTRATOS</t>
  </si>
  <si>
    <t>SEÇÃO DE LICITAÇÕES</t>
  </si>
  <si>
    <t>COORDENADORIA LUCIANA</t>
  </si>
  <si>
    <t xml:space="preserve"> COORDENADORIA DE LICITAÇÃO E CONTRATOS</t>
  </si>
  <si>
    <t>SEÇÃO DE ADMIN DE SISTEMAS GOVERNAMENTAIS</t>
  </si>
  <si>
    <t>SEÇÃO DE COMPRAS</t>
  </si>
  <si>
    <t>COORDENADORIA DE MATERIAS  E PATRIMONIO</t>
  </si>
  <si>
    <t>SEÇÃO DE GESTÃO DE</t>
  </si>
  <si>
    <t>SL</t>
  </si>
  <si>
    <t>SGP</t>
  </si>
  <si>
    <t>SEÇÃO DE GESTÃO DE MATERIAL DE CONSUMO</t>
  </si>
  <si>
    <t>Média Coordenadoria de InfraEstrutura Predial</t>
  </si>
  <si>
    <t>Coordenadoria de InfraEstrutura Predial</t>
  </si>
  <si>
    <t>ÁREA ADMINISTRATIVA</t>
  </si>
  <si>
    <t>CLC - COORDENADORIA DE LICITA E CONTRATOS OK</t>
  </si>
  <si>
    <t>SASG - SEÇÃO DE ADMIN DE SISTEMAS GOVERNAMENTAIS</t>
  </si>
  <si>
    <t>SC  -     SEÇÃO DE COMPRAS</t>
  </si>
  <si>
    <t xml:space="preserve">SCON - </t>
  </si>
  <si>
    <t>SL -</t>
  </si>
  <si>
    <t>CMP - COORDENADORIA DE MAT E PAT</t>
  </si>
  <si>
    <t>SGP -</t>
  </si>
  <si>
    <t>SEÇÃO DE GESTAO DE PATRIMONIO</t>
  </si>
  <si>
    <t>SGMC - SEÇÃO DE GESTÃO DE MAT DE CONSUMO</t>
  </si>
  <si>
    <t xml:space="preserve">    </t>
  </si>
  <si>
    <t xml:space="preserve">        </t>
  </si>
  <si>
    <t>ÁREA ADMINISTRATIVA FILTRO</t>
  </si>
  <si>
    <t>Comparativo entre Média Geral e Média Secretaria de Gestão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</si>
</sst>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"/>
  </numFmts>
  <fonts count="18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FF"/>
      <name val="Verdana"/>
      <family val="2"/>
    </font>
    <font>
      <b/>
      <sz val="8"/>
      <color theme="1"/>
      <name val="Verdana"/>
      <family val="2"/>
    </font>
    <font>
      <b/>
      <sz val="8"/>
      <color theme="4" tint="-0.499984740745262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8"/>
      <color rgb="FFFF0000"/>
      <name val="Verdana"/>
      <family val="2"/>
    </font>
    <font>
      <b/>
      <sz val="9"/>
      <color theme="1"/>
      <name val="Verdana"/>
      <family val="2"/>
    </font>
    <font>
      <b/>
      <u/>
      <sz val="16"/>
      <color theme="1"/>
      <name val="Verdana"/>
      <family val="2"/>
    </font>
    <font>
      <b/>
      <sz val="7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8" fillId="0" borderId="0" xfId="0" applyFont="1"/>
    <xf numFmtId="0" fontId="6" fillId="0" borderId="0" xfId="0" applyNumberFormat="1" applyFont="1"/>
    <xf numFmtId="0" fontId="6" fillId="0" borderId="0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5" borderId="0" xfId="0" applyFont="1" applyFill="1"/>
    <xf numFmtId="0" fontId="6" fillId="5" borderId="0" xfId="0" applyFont="1" applyFill="1" applyAlignment="1">
      <alignment horizontal="justify" vertical="center" wrapText="1"/>
    </xf>
    <xf numFmtId="0" fontId="6" fillId="6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0" fontId="0" fillId="5" borderId="0" xfId="0" applyFill="1"/>
    <xf numFmtId="0" fontId="6" fillId="5" borderId="0" xfId="0" applyNumberFormat="1" applyFont="1" applyFill="1"/>
    <xf numFmtId="0" fontId="6" fillId="7" borderId="0" xfId="0" applyFont="1" applyFill="1"/>
    <xf numFmtId="0" fontId="6" fillId="0" borderId="0" xfId="0" applyFont="1" applyBorder="1" applyAlignment="1">
      <alignment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/>
    </xf>
    <xf numFmtId="0" fontId="10" fillId="0" borderId="4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8" fillId="5" borderId="0" xfId="0" applyFont="1" applyFill="1"/>
    <xf numFmtId="1" fontId="6" fillId="0" borderId="0" xfId="0" applyNumberFormat="1" applyFont="1"/>
    <xf numFmtId="0" fontId="6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vertical="center" wrapText="1"/>
    </xf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5" fillId="0" borderId="0" xfId="0" applyFont="1"/>
    <xf numFmtId="0" fontId="6" fillId="0" borderId="1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5" xfId="0" applyBorder="1"/>
    <xf numFmtId="0" fontId="0" fillId="0" borderId="4" xfId="0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justify" vertical="center" wrapText="1"/>
    </xf>
    <xf numFmtId="0" fontId="8" fillId="2" borderId="0" xfId="0" applyFont="1" applyFill="1" applyAlignment="1">
      <alignment horizontal="center" vertical="center" wrapText="1"/>
    </xf>
    <xf numFmtId="0" fontId="6" fillId="9" borderId="13" xfId="0" applyFont="1" applyFill="1" applyBorder="1"/>
    <xf numFmtId="0" fontId="6" fillId="9" borderId="0" xfId="0" applyFont="1" applyFill="1" applyBorder="1"/>
    <xf numFmtId="0" fontId="6" fillId="9" borderId="10" xfId="0" applyFont="1" applyFill="1" applyBorder="1"/>
    <xf numFmtId="0" fontId="6" fillId="10" borderId="13" xfId="0" applyFont="1" applyFill="1" applyBorder="1"/>
    <xf numFmtId="0" fontId="6" fillId="10" borderId="0" xfId="0" applyFont="1" applyFill="1" applyBorder="1"/>
    <xf numFmtId="0" fontId="6" fillId="10" borderId="10" xfId="0" applyFont="1" applyFill="1" applyBorder="1"/>
    <xf numFmtId="0" fontId="6" fillId="9" borderId="14" xfId="0" applyFont="1" applyFill="1" applyBorder="1"/>
    <xf numFmtId="0" fontId="6" fillId="9" borderId="12" xfId="0" applyFont="1" applyFill="1" applyBorder="1"/>
    <xf numFmtId="0" fontId="6" fillId="0" borderId="15" xfId="0" applyFont="1" applyBorder="1" applyAlignment="1">
      <alignment horizontal="justify" vertical="center" wrapText="1"/>
    </xf>
    <xf numFmtId="0" fontId="0" fillId="7" borderId="0" xfId="0" applyFill="1"/>
    <xf numFmtId="0" fontId="8" fillId="0" borderId="16" xfId="0" applyFont="1" applyFill="1" applyBorder="1" applyAlignment="1"/>
    <xf numFmtId="0" fontId="6" fillId="10" borderId="17" xfId="0" applyFont="1" applyFill="1" applyBorder="1"/>
    <xf numFmtId="0" fontId="6" fillId="10" borderId="9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8" fillId="0" borderId="10" xfId="0" applyFont="1" applyFill="1" applyBorder="1" applyAlignment="1"/>
    <xf numFmtId="0" fontId="12" fillId="11" borderId="17" xfId="0" applyFont="1" applyFill="1" applyBorder="1" applyAlignment="1">
      <alignment wrapText="1"/>
    </xf>
    <xf numFmtId="0" fontId="13" fillId="11" borderId="9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5" fillId="7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2" fontId="0" fillId="9" borderId="0" xfId="0" applyNumberFormat="1" applyFill="1" applyAlignment="1">
      <alignment horizontal="center" vertical="center"/>
    </xf>
    <xf numFmtId="0" fontId="6" fillId="12" borderId="9" xfId="0" applyFont="1" applyFill="1" applyBorder="1"/>
    <xf numFmtId="0" fontId="6" fillId="12" borderId="8" xfId="0" applyFont="1" applyFill="1" applyBorder="1"/>
    <xf numFmtId="0" fontId="6" fillId="12" borderId="13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6" fillId="12" borderId="0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6" fillId="9" borderId="11" xfId="0" applyFont="1" applyFill="1" applyBorder="1"/>
    <xf numFmtId="0" fontId="8" fillId="0" borderId="3" xfId="0" applyFont="1" applyBorder="1"/>
    <xf numFmtId="0" fontId="8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6" fillId="12" borderId="17" xfId="0" applyFont="1" applyFill="1" applyBorder="1"/>
    <xf numFmtId="0" fontId="6" fillId="9" borderId="1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center" vertical="top" wrapText="1"/>
    </xf>
    <xf numFmtId="0" fontId="14" fillId="0" borderId="0" xfId="0" applyFont="1"/>
    <xf numFmtId="0" fontId="6" fillId="8" borderId="0" xfId="0" applyFont="1" applyFill="1" applyBorder="1"/>
    <xf numFmtId="0" fontId="0" fillId="8" borderId="0" xfId="0" applyFill="1"/>
    <xf numFmtId="0" fontId="6" fillId="8" borderId="0" xfId="0" applyFont="1" applyFill="1"/>
    <xf numFmtId="184" fontId="6" fillId="12" borderId="10" xfId="0" applyNumberFormat="1" applyFont="1" applyFill="1" applyBorder="1" applyAlignment="1">
      <alignment horizontal="center" vertical="center"/>
    </xf>
    <xf numFmtId="184" fontId="6" fillId="10" borderId="8" xfId="0" applyNumberFormat="1" applyFont="1" applyFill="1" applyBorder="1" applyAlignment="1">
      <alignment horizontal="center" vertical="center"/>
    </xf>
    <xf numFmtId="184" fontId="6" fillId="10" borderId="10" xfId="0" applyNumberFormat="1" applyFont="1" applyFill="1" applyBorder="1" applyAlignment="1">
      <alignment horizontal="center" vertical="center"/>
    </xf>
    <xf numFmtId="184" fontId="6" fillId="8" borderId="10" xfId="0" applyNumberFormat="1" applyFont="1" applyFill="1" applyBorder="1" applyAlignment="1">
      <alignment horizontal="center" vertical="center"/>
    </xf>
    <xf numFmtId="184" fontId="6" fillId="9" borderId="10" xfId="0" applyNumberFormat="1" applyFont="1" applyFill="1" applyBorder="1" applyAlignment="1">
      <alignment horizontal="center" vertical="center"/>
    </xf>
    <xf numFmtId="184" fontId="6" fillId="9" borderId="12" xfId="0" applyNumberFormat="1" applyFont="1" applyFill="1" applyBorder="1" applyAlignment="1">
      <alignment horizontal="center" vertical="center"/>
    </xf>
    <xf numFmtId="0" fontId="5" fillId="2" borderId="0" xfId="0" applyFont="1" applyFill="1"/>
    <xf numFmtId="9" fontId="0" fillId="2" borderId="0" xfId="0" applyNumberFormat="1" applyFill="1"/>
    <xf numFmtId="0" fontId="0" fillId="2" borderId="0" xfId="0" applyFill="1"/>
    <xf numFmtId="9" fontId="5" fillId="2" borderId="0" xfId="1" applyFont="1" applyFill="1"/>
    <xf numFmtId="0" fontId="4" fillId="14" borderId="0" xfId="0" applyFont="1" applyFill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1" xfId="0" applyNumberFormat="1" applyBorder="1"/>
    <xf numFmtId="0" fontId="0" fillId="0" borderId="22" xfId="0" applyBorder="1"/>
    <xf numFmtId="0" fontId="0" fillId="0" borderId="23" xfId="0" applyNumberFormat="1" applyBorder="1"/>
    <xf numFmtId="0" fontId="0" fillId="0" borderId="24" xfId="0" applyBorder="1"/>
    <xf numFmtId="0" fontId="0" fillId="0" borderId="25" xfId="0" applyNumberFormat="1" applyBorder="1"/>
    <xf numFmtId="0" fontId="0" fillId="0" borderId="20" xfId="0" pivotButton="1" applyBorder="1"/>
    <xf numFmtId="0" fontId="5" fillId="0" borderId="16" xfId="0" applyFont="1" applyBorder="1"/>
    <xf numFmtId="0" fontId="5" fillId="0" borderId="14" xfId="0" applyFont="1" applyBorder="1"/>
    <xf numFmtId="0" fontId="8" fillId="0" borderId="0" xfId="0" applyFont="1" applyAlignment="1">
      <alignment horizontal="left" vertical="center"/>
    </xf>
    <xf numFmtId="0" fontId="8" fillId="9" borderId="13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8" fillId="12" borderId="17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2" borderId="14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textRotation="90" wrapText="1"/>
    </xf>
    <xf numFmtId="0" fontId="16" fillId="9" borderId="6" xfId="0" applyFont="1" applyFill="1" applyBorder="1" applyAlignment="1">
      <alignment horizontal="center" vertical="center" textRotation="90" wrapText="1"/>
    </xf>
    <xf numFmtId="0" fontId="16" fillId="9" borderId="4" xfId="0" applyFont="1" applyFill="1" applyBorder="1" applyAlignment="1">
      <alignment horizontal="center" vertical="center" textRotation="90" wrapText="1"/>
    </xf>
    <xf numFmtId="0" fontId="1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left" vertical="center" wrapText="1"/>
    </xf>
    <xf numFmtId="2" fontId="0" fillId="12" borderId="0" xfId="0" applyNumberFormat="1" applyFill="1" applyAlignment="1">
      <alignment horizontal="center" vertical="center"/>
    </xf>
    <xf numFmtId="0" fontId="5" fillId="0" borderId="0" xfId="0" applyFont="1" applyFill="1" applyBorder="1"/>
  </cellXfs>
  <cellStyles count="2">
    <cellStyle name="Normal" xfId="0" builtinId="0"/>
    <cellStyle name="Porcentagem" xfId="1" builtinId="5"/>
  </cellStyles>
  <dxfs count="86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PAD</a:t>
            </a:r>
            <a:r>
              <a:rPr lang="en-US" baseline="0"/>
              <a:t> - 2462 -DISPENSA - Alarme e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8016497937758E-2"/>
          <c:y val="5.1245860858255249E-2"/>
          <c:w val="0.87866415736494474"/>
          <c:h val="0.8535076254724126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'02-PADs'!$L$31:$L$48</c:f>
            </c:multiLvlStrRef>
          </c:cat>
          <c:val>
            <c:numRef>
              <c:f>'02-PADs'!$N$31:$N$48</c:f>
              <c:numCache>
                <c:formatCode>General</c:formatCode>
                <c:ptCount val="18"/>
                <c:pt idx="0">
                  <c:v>4</c:v>
                </c:pt>
                <c:pt idx="1">
                  <c:v>3</c:v>
                </c:pt>
                <c:pt idx="2">
                  <c:v>30</c:v>
                </c:pt>
                <c:pt idx="3">
                  <c:v>9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17</c:v>
                </c:pt>
                <c:pt idx="10">
                  <c:v>18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4928"/>
        <c:axId val="142925120"/>
      </c:barChart>
      <c:catAx>
        <c:axId val="14508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5120"/>
        <c:crosses val="autoZero"/>
        <c:auto val="1"/>
        <c:lblAlgn val="ctr"/>
        <c:lblOffset val="100"/>
        <c:noMultiLvlLbl val="0"/>
      </c:catAx>
      <c:valAx>
        <c:axId val="1429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49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6475/2015</a:t>
            </a:r>
            <a:r>
              <a:rPr lang="en-US" baseline="0"/>
              <a:t> -Dispensa  Alarme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336744329667409E-2"/>
          <c:y val="9.8047899786057949E-2"/>
          <c:w val="0.87916211567945257"/>
          <c:h val="0.8315435157781163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'02-PADs'!$L$78:$L$92</c:f>
            </c:multiLvlStrRef>
          </c:cat>
          <c:val>
            <c:numRef>
              <c:f>'02-PADs'!$N$78:$N$92</c:f>
              <c:numCache>
                <c:formatCode>General</c:formatCode>
                <c:ptCount val="15"/>
                <c:pt idx="0">
                  <c:v>10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12</c:v>
                </c:pt>
                <c:pt idx="9">
                  <c:v>32</c:v>
                </c:pt>
                <c:pt idx="10">
                  <c:v>6</c:v>
                </c:pt>
                <c:pt idx="11">
                  <c:v>8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6464"/>
        <c:axId val="142924544"/>
      </c:barChart>
      <c:catAx>
        <c:axId val="14508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4544"/>
        <c:crosses val="autoZero"/>
        <c:auto val="1"/>
        <c:lblAlgn val="ctr"/>
        <c:lblOffset val="100"/>
        <c:noMultiLvlLbl val="0"/>
      </c:catAx>
      <c:valAx>
        <c:axId val="14292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64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12566/2016</a:t>
            </a:r>
            <a:r>
              <a:rPr lang="en-US" baseline="0"/>
              <a:t> - Dispensa Alarme 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2913844241145"/>
          <c:y val="6.6239806123019995E-2"/>
          <c:w val="0.8801754015966573"/>
          <c:h val="0.819217602307105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'02-PADs'!$L$114:$L$131</c:f>
            </c:multiLvlStrRef>
          </c:cat>
          <c:val>
            <c:numRef>
              <c:f>'02-PADs'!$N$114:$N$131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11</c:v>
                </c:pt>
                <c:pt idx="8">
                  <c:v>6</c:v>
                </c:pt>
                <c:pt idx="9">
                  <c:v>2</c:v>
                </c:pt>
                <c:pt idx="10">
                  <c:v>26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6976"/>
        <c:axId val="145171584"/>
      </c:barChart>
      <c:catAx>
        <c:axId val="14508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1584"/>
        <c:crosses val="autoZero"/>
        <c:auto val="1"/>
        <c:lblAlgn val="ctr"/>
        <c:lblOffset val="100"/>
        <c:noMultiLvlLbl val="0"/>
      </c:catAx>
      <c:valAx>
        <c:axId val="14517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69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1247/2016 Dispensa Alarme</a:t>
            </a:r>
            <a:r>
              <a:rPr lang="en-US" baseline="0"/>
              <a:t> 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'02-PADs'!$L$153:$L$169</c:f>
            </c:multiLvlStrRef>
          </c:cat>
          <c:val>
            <c:numRef>
              <c:f>'02-PADs'!$N$153:$N$169</c:f>
              <c:numCache>
                <c:formatCode>General</c:formatCode>
                <c:ptCount val="17"/>
                <c:pt idx="0">
                  <c:v>2</c:v>
                </c:pt>
                <c:pt idx="1">
                  <c:v>121</c:v>
                </c:pt>
                <c:pt idx="2">
                  <c:v>9</c:v>
                </c:pt>
                <c:pt idx="3">
                  <c:v>20</c:v>
                </c:pt>
                <c:pt idx="4">
                  <c:v>1</c:v>
                </c:pt>
                <c:pt idx="5">
                  <c:v>3</c:v>
                </c:pt>
                <c:pt idx="6">
                  <c:v>10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31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7488"/>
        <c:axId val="145174464"/>
      </c:barChart>
      <c:catAx>
        <c:axId val="14508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4464"/>
        <c:crosses val="autoZero"/>
        <c:auto val="1"/>
        <c:lblAlgn val="ctr"/>
        <c:lblOffset val="100"/>
        <c:noMultiLvlLbl val="0"/>
      </c:catAx>
      <c:valAx>
        <c:axId val="1451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7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8379/2014</a:t>
            </a:r>
            <a:r>
              <a:rPr lang="en-US" baseline="0"/>
              <a:t> Dispensa Alarme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'02-PADs'!$L$196:$L$210</c:f>
            </c:multiLvlStrRef>
          </c:cat>
          <c:val>
            <c:numRef>
              <c:f>'02-PADs'!$N$196:$N$210</c:f>
              <c:numCache>
                <c:formatCode>General</c:formatCode>
                <c:ptCount val="15"/>
                <c:pt idx="0">
                  <c:v>65</c:v>
                </c:pt>
                <c:pt idx="1">
                  <c:v>50</c:v>
                </c:pt>
                <c:pt idx="2">
                  <c:v>8</c:v>
                </c:pt>
                <c:pt idx="3">
                  <c:v>19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10</c:v>
                </c:pt>
                <c:pt idx="9">
                  <c:v>27</c:v>
                </c:pt>
                <c:pt idx="10">
                  <c:v>24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8000"/>
        <c:axId val="145176192"/>
      </c:barChart>
      <c:catAx>
        <c:axId val="145088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6192"/>
        <c:crosses val="autoZero"/>
        <c:auto val="1"/>
        <c:lblAlgn val="ctr"/>
        <c:lblOffset val="100"/>
        <c:noMultiLvlLbl val="0"/>
      </c:catAx>
      <c:valAx>
        <c:axId val="14517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80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2370/2014</a:t>
            </a:r>
            <a:r>
              <a:rPr lang="en-US" baseline="0"/>
              <a:t> Dispensa Alarme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'02-PADs'!$L$238:$L$251</c:f>
            </c:multiLvlStrRef>
          </c:cat>
          <c:val>
            <c:numRef>
              <c:f>'02-PADs'!$N$238:$N$251</c:f>
              <c:numCache>
                <c:formatCode>General</c:formatCode>
                <c:ptCount val="14"/>
                <c:pt idx="0">
                  <c:v>6</c:v>
                </c:pt>
                <c:pt idx="1">
                  <c:v>34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21</c:v>
                </c:pt>
                <c:pt idx="8">
                  <c:v>13</c:v>
                </c:pt>
                <c:pt idx="9">
                  <c:v>20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085440"/>
        <c:axId val="145177920"/>
      </c:barChart>
      <c:catAx>
        <c:axId val="14508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7920"/>
        <c:crosses val="autoZero"/>
        <c:auto val="1"/>
        <c:lblAlgn val="ctr"/>
        <c:lblOffset val="100"/>
        <c:noMultiLvlLbl val="0"/>
      </c:catAx>
      <c:valAx>
        <c:axId val="14517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54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304/2016 - Licitação</a:t>
            </a:r>
            <a:r>
              <a:rPr lang="en-US" baseline="0"/>
              <a:t> Contratação Serviço Predial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'02-PADs'!$L$274:$L$297</c:f>
            </c:multiLvlStrRef>
          </c:cat>
          <c:val>
            <c:numRef>
              <c:f>'02-PADs'!$N$274:$N$297</c:f>
              <c:numCache>
                <c:formatCode>General</c:formatCode>
                <c:ptCount val="24"/>
                <c:pt idx="0">
                  <c:v>108</c:v>
                </c:pt>
                <c:pt idx="1">
                  <c:v>42</c:v>
                </c:pt>
                <c:pt idx="2">
                  <c:v>12</c:v>
                </c:pt>
                <c:pt idx="3">
                  <c:v>17</c:v>
                </c:pt>
                <c:pt idx="4">
                  <c:v>53</c:v>
                </c:pt>
                <c:pt idx="5">
                  <c:v>3</c:v>
                </c:pt>
                <c:pt idx="6">
                  <c:v>11</c:v>
                </c:pt>
                <c:pt idx="7">
                  <c:v>6</c:v>
                </c:pt>
                <c:pt idx="8">
                  <c:v>46</c:v>
                </c:pt>
                <c:pt idx="9">
                  <c:v>50</c:v>
                </c:pt>
                <c:pt idx="10">
                  <c:v>57</c:v>
                </c:pt>
                <c:pt idx="11">
                  <c:v>12</c:v>
                </c:pt>
                <c:pt idx="12">
                  <c:v>14</c:v>
                </c:pt>
                <c:pt idx="13">
                  <c:v>8</c:v>
                </c:pt>
                <c:pt idx="14">
                  <c:v>7</c:v>
                </c:pt>
                <c:pt idx="15">
                  <c:v>1</c:v>
                </c:pt>
                <c:pt idx="16">
                  <c:v>53</c:v>
                </c:pt>
                <c:pt idx="17">
                  <c:v>2</c:v>
                </c:pt>
                <c:pt idx="18">
                  <c:v>10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408640"/>
        <c:axId val="221614016"/>
      </c:barChart>
      <c:catAx>
        <c:axId val="15940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14016"/>
        <c:crosses val="autoZero"/>
        <c:auto val="1"/>
        <c:lblAlgn val="ctr"/>
        <c:lblOffset val="100"/>
        <c:noMultiLvlLbl val="0"/>
      </c:catAx>
      <c:valAx>
        <c:axId val="2216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8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15/2016 - Licitação - CONTRATAÇÃO DE EMPRESA PARA FORNECIMENTO E INSTLAÇÃO DE FORROS E DIVISÓRIAS</a:t>
            </a:r>
          </a:p>
        </c:rich>
      </c:tx>
      <c:layout>
        <c:manualLayout>
          <c:xMode val="edge"/>
          <c:yMode val="edge"/>
          <c:x val="0.11958226642313441"/>
          <c:y val="1.0760238862759605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15/2016 - Licitação</c:v>
          </c:tx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'02-PADs'!$L$438:$L$456</c:f>
            </c:multiLvlStrRef>
          </c:cat>
          <c:val>
            <c:numRef>
              <c:f>'02-PADs'!$N$438:$N$456</c:f>
              <c:numCache>
                <c:formatCode>General</c:formatCode>
                <c:ptCount val="19"/>
                <c:pt idx="0">
                  <c:v>74</c:v>
                </c:pt>
                <c:pt idx="1">
                  <c:v>13</c:v>
                </c:pt>
                <c:pt idx="2">
                  <c:v>3</c:v>
                </c:pt>
                <c:pt idx="3">
                  <c:v>15</c:v>
                </c:pt>
                <c:pt idx="4">
                  <c:v>103</c:v>
                </c:pt>
                <c:pt idx="5">
                  <c:v>1</c:v>
                </c:pt>
                <c:pt idx="6">
                  <c:v>21</c:v>
                </c:pt>
                <c:pt idx="7">
                  <c:v>11</c:v>
                </c:pt>
                <c:pt idx="8">
                  <c:v>13</c:v>
                </c:pt>
                <c:pt idx="9">
                  <c:v>2</c:v>
                </c:pt>
                <c:pt idx="10">
                  <c:v>22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8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993920"/>
        <c:axId val="19416768"/>
      </c:barChart>
      <c:catAx>
        <c:axId val="14299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768"/>
        <c:crosses val="autoZero"/>
        <c:auto val="1"/>
        <c:lblAlgn val="ctr"/>
        <c:lblOffset val="100"/>
        <c:noMultiLvlLbl val="0"/>
      </c:catAx>
      <c:valAx>
        <c:axId val="194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939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5087/2016 - Licitação -AQUISIÇÃO DE XÍCARAS PARA CAFEZINHO PARA ATENDER A SEDE DO ter E FÓRUNS ELEITORIAIS DO PARANÁFORROS E DIVISÓRIAS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'02-PADs'!$L$499:$L$511</c:f>
            </c:multiLvlStrRef>
          </c:cat>
          <c:val>
            <c:numRef>
              <c:f>'02-PADs'!$N$499:$N$511</c:f>
              <c:numCache>
                <c:formatCode>General</c:formatCode>
                <c:ptCount val="13"/>
                <c:pt idx="0">
                  <c:v>58</c:v>
                </c:pt>
                <c:pt idx="1">
                  <c:v>13</c:v>
                </c:pt>
                <c:pt idx="2">
                  <c:v>1</c:v>
                </c:pt>
                <c:pt idx="3">
                  <c:v>4</c:v>
                </c:pt>
                <c:pt idx="4">
                  <c:v>16</c:v>
                </c:pt>
                <c:pt idx="5">
                  <c:v>37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16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409152"/>
        <c:axId val="19418496"/>
      </c:barChart>
      <c:catAx>
        <c:axId val="15940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8496"/>
        <c:crosses val="autoZero"/>
        <c:auto val="1"/>
        <c:lblAlgn val="ctr"/>
        <c:lblOffset val="100"/>
        <c:noMultiLvlLbl val="0"/>
      </c:catAx>
      <c:valAx>
        <c:axId val="1941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91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9656/2012 - Licitação - PROJETO BÁSICO PARA CONTRATAÇÃO PRESTAÇÃO DE SERVIÇOS AUXILIARES DE SERVIÇOS GERAIS - URGÊNCIA NA TRAMITAÇÃO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5510219969594509E-2"/>
          <c:y val="0.11128284389489954"/>
          <c:w val="0.94642916087195628"/>
          <c:h val="0.839258114374033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'02-PADs'!$L$532:$L$553</c:f>
            </c:multiLvlStrRef>
          </c:cat>
          <c:val>
            <c:numRef>
              <c:f>'02-PADs'!$N$532:$N$553</c:f>
              <c:numCache>
                <c:formatCode>General</c:formatCode>
                <c:ptCount val="22"/>
                <c:pt idx="0">
                  <c:v>65</c:v>
                </c:pt>
                <c:pt idx="1">
                  <c:v>21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10</c:v>
                </c:pt>
                <c:pt idx="7">
                  <c:v>14</c:v>
                </c:pt>
                <c:pt idx="8">
                  <c:v>29</c:v>
                </c:pt>
                <c:pt idx="9">
                  <c:v>18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12</c:v>
                </c:pt>
                <c:pt idx="15">
                  <c:v>15</c:v>
                </c:pt>
                <c:pt idx="16">
                  <c:v>33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635264"/>
        <c:axId val="19420224"/>
      </c:barChart>
      <c:catAx>
        <c:axId val="16263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224"/>
        <c:crosses val="autoZero"/>
        <c:auto val="1"/>
        <c:lblAlgn val="ctr"/>
        <c:lblOffset val="100"/>
        <c:noMultiLvlLbl val="0"/>
      </c:catAx>
      <c:valAx>
        <c:axId val="1942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52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9656/2012 - Licitação - PROJETO BÁSICO PARA CONTRATAÇÃO PRESTAÇÃO DE SERVIÇOS AUXILIARES DE SERVIÇOS GERAIS - URGÊNCIA NA TRAMITAÇÃO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multiLvlStrRef>
              <c:f>'02-PADs'!$L$637:$L$647</c:f>
            </c:multiLvlStrRef>
          </c:cat>
          <c:val>
            <c:numRef>
              <c:f>'02-PADs'!$N$637:$N$647</c:f>
              <c:numCache>
                <c:formatCode>General</c:formatCode>
                <c:ptCount val="11"/>
                <c:pt idx="0">
                  <c:v>61</c:v>
                </c:pt>
                <c:pt idx="1">
                  <c:v>22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8</c:v>
                </c:pt>
                <c:pt idx="7">
                  <c:v>57</c:v>
                </c:pt>
                <c:pt idx="8">
                  <c:v>44</c:v>
                </c:pt>
                <c:pt idx="9">
                  <c:v>1</c:v>
                </c:pt>
                <c:pt idx="10">
                  <c:v>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885632"/>
        <c:axId val="19421952"/>
      </c:barChart>
      <c:catAx>
        <c:axId val="16288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1952"/>
        <c:crosses val="autoZero"/>
        <c:auto val="1"/>
        <c:lblAlgn val="ctr"/>
        <c:lblOffset val="100"/>
        <c:noMultiLvlLbl val="0"/>
      </c:catAx>
      <c:valAx>
        <c:axId val="1942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56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4327731092436973"/>
          <c:y val="0.17499999999999999"/>
          <c:w val="0.51050420168067223"/>
          <c:h val="0.7107142857142857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'02-PADs'!$P$30:$P$41</c:f>
              <c:strCache>
                <c:ptCount val="12"/>
                <c:pt idx="0">
                  <c:v>SOMA GERAL DE SETORES RELEVANTES</c:v>
                </c:pt>
                <c:pt idx="1">
                  <c:v>SECGS</c:v>
                </c:pt>
                <c:pt idx="2">
                  <c:v>GABGS</c:v>
                </c:pt>
                <c:pt idx="3">
                  <c:v>CIP</c:v>
                </c:pt>
                <c:pt idx="4">
                  <c:v>SAPRE</c:v>
                </c:pt>
                <c:pt idx="5">
                  <c:v>CAA</c:v>
                </c:pt>
                <c:pt idx="6">
                  <c:v>SMOEP</c:v>
                </c:pt>
                <c:pt idx="7">
                  <c:v>SMOP</c:v>
                </c:pt>
                <c:pt idx="8">
                  <c:v>SMOI</c:v>
                </c:pt>
                <c:pt idx="9">
                  <c:v>SGACI</c:v>
                </c:pt>
                <c:pt idx="10">
                  <c:v>SMIC</c:v>
                </c:pt>
                <c:pt idx="11">
                  <c:v>SMIN</c:v>
                </c:pt>
              </c:strCache>
            </c:strRef>
          </c:cat>
          <c:val>
            <c:numRef>
              <c:f>'02-PADs'!$Q$30:$Q$41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886144"/>
        <c:axId val="22856256"/>
      </c:barChart>
      <c:catAx>
        <c:axId val="16288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56256"/>
        <c:crosses val="autoZero"/>
        <c:auto val="1"/>
        <c:lblAlgn val="ctr"/>
        <c:lblOffset val="100"/>
        <c:noMultiLvlLbl val="0"/>
      </c:catAx>
      <c:valAx>
        <c:axId val="2285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61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Secretaria de Gestão de Serviços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'03-COMPARATIVOS'!$B$11:$B$12</c:f>
              <c:strCache>
                <c:ptCount val="2"/>
                <c:pt idx="0">
                  <c:v>Média Geral</c:v>
                </c:pt>
                <c:pt idx="1">
                  <c:v>Média Secretaria de Gestão de 
Serviços </c:v>
                </c:pt>
              </c:strCache>
            </c:strRef>
          </c:cat>
          <c:val>
            <c:numRef>
              <c:f>'03-COMPARATIVOS'!$C$11:$C$12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80576"/>
        <c:axId val="22857984"/>
      </c:barChart>
      <c:catAx>
        <c:axId val="1442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57984"/>
        <c:crosses val="autoZero"/>
        <c:auto val="1"/>
        <c:lblAlgn val="ctr"/>
        <c:lblOffset val="100"/>
        <c:noMultiLvlLbl val="0"/>
      </c:catAx>
      <c:valAx>
        <c:axId val="228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805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Secretaria de Segurança e Transporte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'03-COMPARATIVOS'!$B$26:$B$27</c:f>
              <c:strCache>
                <c:ptCount val="2"/>
                <c:pt idx="0">
                  <c:v>Média Geral</c:v>
                </c:pt>
                <c:pt idx="1">
                  <c:v> Média Secretaria de 
Segurança e Transporte</c:v>
                </c:pt>
              </c:strCache>
            </c:strRef>
          </c:cat>
          <c:val>
            <c:numRef>
              <c:f>'03-COMPARATIVOS'!$C$26:$C$27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89504"/>
        <c:axId val="22859712"/>
      </c:barChart>
      <c:catAx>
        <c:axId val="1447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59712"/>
        <c:crosses val="autoZero"/>
        <c:auto val="1"/>
        <c:lblAlgn val="ctr"/>
        <c:lblOffset val="100"/>
        <c:noMultiLvlLbl val="0"/>
      </c:catAx>
      <c:valAx>
        <c:axId val="228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895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MÉDIAS</a:t>
            </a:r>
            <a:r>
              <a:rPr lang="en-US" baseline="0"/>
              <a:t> DETALHADAS POR ÁREAS  DA SECGS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12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6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7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8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21"/>
            <c:invertIfNegative val="0"/>
            <c:bubble3D val="0"/>
            <c:spPr>
              <a:solidFill>
                <a:srgbClr val="92D050"/>
              </a:solidFill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'02-PADs'!$N$2:$P$23</c:f>
              <c:multiLvlStrCache>
                <c:ptCount val="22"/>
                <c:lvl>
                  <c:pt idx="0">
                    <c:v>SECGS</c:v>
                  </c:pt>
                  <c:pt idx="1">
                    <c:v>GABGS</c:v>
                  </c:pt>
                  <c:pt idx="2">
                    <c:v>CIP</c:v>
                  </c:pt>
                  <c:pt idx="3">
                    <c:v>SAPRE</c:v>
                  </c:pt>
                  <c:pt idx="4">
                    <c:v>CAA</c:v>
                  </c:pt>
                  <c:pt idx="5">
                    <c:v>SMOEP</c:v>
                  </c:pt>
                  <c:pt idx="6">
                    <c:v>SMOP</c:v>
                  </c:pt>
                  <c:pt idx="7">
                    <c:v>SMOI</c:v>
                  </c:pt>
                  <c:pt idx="8">
                    <c:v>SGACI</c:v>
                  </c:pt>
                  <c:pt idx="9">
                    <c:v>SMIC</c:v>
                  </c:pt>
                  <c:pt idx="10">
                    <c:v>SMIN</c:v>
                  </c:pt>
                  <c:pt idx="11">
                    <c:v>SOP</c:v>
                  </c:pt>
                  <c:pt idx="12">
                    <c:v>CSTA</c:v>
                  </c:pt>
                  <c:pt idx="13">
                    <c:v>SEXP</c:v>
                  </c:pt>
                  <c:pt idx="14">
                    <c:v>ST</c:v>
                  </c:pt>
                  <c:pt idx="15">
                    <c:v>ASSISEG</c:v>
                  </c:pt>
                  <c:pt idx="16">
                    <c:v>SESEG</c:v>
                  </c:pt>
                  <c:pt idx="17">
                    <c:v>SST</c:v>
                  </c:pt>
                  <c:pt idx="18">
                    <c:v>SMI</c:v>
                  </c:pt>
                  <c:pt idx="19">
                    <c:v>ASG</c:v>
                  </c:pt>
                  <c:pt idx="20">
                    <c:v>SAFI</c:v>
                  </c:pt>
                  <c:pt idx="21">
                    <c:v>COGSA</c:v>
                  </c:pt>
                </c:lvl>
                <c:lvl>
                  <c:pt idx="0">
                    <c:v>Secretaria de Gestão de Serviços</c:v>
                  </c:pt>
                  <c:pt idx="2">
                    <c:v>Coordenadoria de InfraEstrutura Predial</c:v>
                  </c:pt>
                  <c:pt idx="12">
                    <c:v>Coordenadoria de Segurança , Transporte e Apoio Administrativo</c:v>
                  </c:pt>
                </c:lvl>
              </c:multiLvlStrCache>
            </c:multiLvlStrRef>
          </c:cat>
          <c:val>
            <c:numRef>
              <c:f>'02-PADs'!$R$2:$R$23</c:f>
              <c:numCache>
                <c:formatCode>0.0</c:formatCode>
                <c:ptCount val="22"/>
                <c:pt idx="0">
                  <c:v>5.5</c:v>
                </c:pt>
                <c:pt idx="2">
                  <c:v>14.1</c:v>
                </c:pt>
                <c:pt idx="3">
                  <c:v>55.5</c:v>
                </c:pt>
                <c:pt idx="4">
                  <c:v>8.304347826086957</c:v>
                </c:pt>
                <c:pt idx="5">
                  <c:v>12.888888888888889</c:v>
                </c:pt>
                <c:pt idx="6">
                  <c:v>28.333333333333332</c:v>
                </c:pt>
                <c:pt idx="7">
                  <c:v>35</c:v>
                </c:pt>
                <c:pt idx="9">
                  <c:v>1</c:v>
                </c:pt>
                <c:pt idx="10">
                  <c:v>34.666666666666664</c:v>
                </c:pt>
                <c:pt idx="11">
                  <c:v>14</c:v>
                </c:pt>
                <c:pt idx="12">
                  <c:v>14.666666666666666</c:v>
                </c:pt>
                <c:pt idx="13">
                  <c:v>0</c:v>
                </c:pt>
                <c:pt idx="14">
                  <c:v>16</c:v>
                </c:pt>
                <c:pt idx="15">
                  <c:v>47.2</c:v>
                </c:pt>
                <c:pt idx="16">
                  <c:v>1</c:v>
                </c:pt>
                <c:pt idx="17">
                  <c:v>6.666666666666667</c:v>
                </c:pt>
                <c:pt idx="18">
                  <c:v>12.5</c:v>
                </c:pt>
                <c:pt idx="19">
                  <c:v>0</c:v>
                </c:pt>
                <c:pt idx="20">
                  <c:v>0</c:v>
                </c:pt>
                <c:pt idx="21">
                  <c:v>36.5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791040"/>
        <c:axId val="22861440"/>
      </c:barChart>
      <c:catAx>
        <c:axId val="144791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861440"/>
        <c:crosses val="autoZero"/>
        <c:auto val="1"/>
        <c:lblAlgn val="ctr"/>
        <c:lblOffset val="100"/>
        <c:noMultiLvlLbl val="0"/>
      </c:catAx>
      <c:valAx>
        <c:axId val="22861440"/>
        <c:scaling>
          <c:orientation val="minMax"/>
        </c:scaling>
        <c:delete val="0"/>
        <c:axPos val="b"/>
        <c:majorGridlines/>
        <c:numFmt formatCode="0.0" sourceLinked="1"/>
        <c:majorTickMark val="out"/>
        <c:minorTickMark val="none"/>
        <c:tickLblPos val="nextTo"/>
        <c:crossAx val="14479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Comparativo entre Média Geral e Somatório das médias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'03-COMPARATIVOS'!$B$41:$B$42</c:f>
              <c:strCache>
                <c:ptCount val="2"/>
                <c:pt idx="0">
                  <c:v>Média Geral</c:v>
                </c:pt>
                <c:pt idx="1">
                  <c:v>MÉDIA GERAL SECGS</c:v>
                </c:pt>
              </c:strCache>
            </c:strRef>
          </c:cat>
          <c:val>
            <c:numRef>
              <c:f>'03-COMPARATIVOS'!$C$41:$C$42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41.643692968330647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91552"/>
        <c:axId val="22863168"/>
      </c:barChart>
      <c:catAx>
        <c:axId val="14479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3168"/>
        <c:crosses val="autoZero"/>
        <c:auto val="1"/>
        <c:lblAlgn val="ctr"/>
        <c:lblOffset val="100"/>
        <c:noMultiLvlLbl val="0"/>
      </c:catAx>
      <c:valAx>
        <c:axId val="228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15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Coordenadoria de InfraEstrutura Predial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'03-COMPARATIVOS'!$B$17:$B$18</c:f>
              <c:strCache>
                <c:ptCount val="2"/>
                <c:pt idx="0">
                  <c:v>Média Geral</c:v>
                </c:pt>
                <c:pt idx="1">
                  <c:v>Média Coordenadoria de InfraEstrutura Predial</c:v>
                </c:pt>
              </c:strCache>
            </c:strRef>
          </c:cat>
          <c:val>
            <c:numRef>
              <c:f>'03-COMPARATIVOS'!$C$17:$C$18</c:f>
              <c:numCache>
                <c:formatCode>General</c:formatCode>
                <c:ptCount val="2"/>
                <c:pt idx="0">
                  <c:v>169</c:v>
                </c:pt>
                <c:pt idx="1">
                  <c:v>22.643692968330647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34080"/>
        <c:axId val="252241024"/>
      </c:barChart>
      <c:catAx>
        <c:axId val="16753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41024"/>
        <c:crosses val="autoZero"/>
        <c:auto val="1"/>
        <c:lblAlgn val="ctr"/>
        <c:lblOffset val="100"/>
        <c:noMultiLvlLbl val="0"/>
      </c:catAx>
      <c:valAx>
        <c:axId val="252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4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[PADS_SECGS.xlsx]04-DADOS COMPARATIVOS GERAIS!Tabela dinâmica1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GRÁFICO</a:t>
            </a:r>
            <a:r>
              <a:rPr lang="en-US" baseline="0"/>
              <a:t> PARA MÉDIAS GERAIS POR ÁREA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'04-DADOS COMPARATIVOS GERAIS'!$L$4:$L$5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'04-DADOS COMPARATIVOS GERAIS'!$K$6:$K$14</c:f>
              <c:strCache>
                <c:ptCount val="8"/>
                <c:pt idx="0">
                  <c:v>CLC</c:v>
                </c:pt>
                <c:pt idx="1">
                  <c:v>CMP</c:v>
                </c:pt>
                <c:pt idx="2">
                  <c:v>SASG</c:v>
                </c:pt>
                <c:pt idx="3">
                  <c:v>SC</c:v>
                </c:pt>
                <c:pt idx="4">
                  <c:v>SCL</c:v>
                </c:pt>
                <c:pt idx="5">
                  <c:v>SCON</c:v>
                </c:pt>
                <c:pt idx="6">
                  <c:v>SGMC</c:v>
                </c:pt>
                <c:pt idx="7">
                  <c:v>SGPA</c:v>
                </c:pt>
              </c:strCache>
            </c:strRef>
          </c:cat>
          <c:val>
            <c:numRef>
              <c:f>'04-DADOS COMPARATIVOS GERAIS'!$L$6:$L$14</c:f>
              <c:numCache>
                <c:formatCode>General</c:formatCode>
                <c:ptCount val="8"/>
                <c:pt idx="0">
                  <c:v>12.885714285714286</c:v>
                </c:pt>
                <c:pt idx="1">
                  <c:v>2.4285714285714284</c:v>
                </c:pt>
                <c:pt idx="2">
                  <c:v>15</c:v>
                </c:pt>
                <c:pt idx="3">
                  <c:v>25.225806451612904</c:v>
                </c:pt>
                <c:pt idx="4">
                  <c:v>1</c:v>
                </c:pt>
                <c:pt idx="5">
                  <c:v>16.166666666666668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993408"/>
        <c:axId val="161187520"/>
      </c:barChart>
      <c:catAx>
        <c:axId val="142993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1187520"/>
        <c:crosses val="autoZero"/>
        <c:auto val="0"/>
        <c:lblAlgn val="ctr"/>
        <c:lblOffset val="100"/>
        <c:noMultiLvlLbl val="0"/>
      </c:catAx>
      <c:valAx>
        <c:axId val="161187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2993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hyperlink" Target="javascript:void(0);" TargetMode="Externa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8.xml"/><Relationship Id="rId5" Type="http://schemas.openxmlformats.org/officeDocument/2006/relationships/chart" Target="../charts/chart5.xml"/><Relationship Id="rId15" Type="http://schemas.openxmlformats.org/officeDocument/2006/relationships/chart" Target="../charts/chart12.xml"/><Relationship Id="rId10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image" Target="http://pad.tre-pr.gov.br/pad/temas/images/tramitacao_processo/tramitacao_detalhe.png" TargetMode="External"/><Relationship Id="rId1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image" Target="../media/image4.png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28575</xdr:rowOff>
    </xdr:from>
    <xdr:to>
      <xdr:col>8</xdr:col>
      <xdr:colOff>9525</xdr:colOff>
      <xdr:row>18</xdr:row>
      <xdr:rowOff>9525</xdr:rowOff>
    </xdr:to>
    <xdr:pic>
      <xdr:nvPicPr>
        <xdr:cNvPr id="8346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09575"/>
          <a:ext cx="4219575" cy="302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495299</xdr:colOff>
      <xdr:row>8</xdr:row>
      <xdr:rowOff>76200</xdr:rowOff>
    </xdr:from>
    <xdr:to>
      <xdr:col>13</xdr:col>
      <xdr:colOff>42366</xdr:colOff>
      <xdr:row>27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 bwMode="auto">
        <a:xfrm>
          <a:off x="5372099" y="1600200"/>
          <a:ext cx="2595067" cy="36861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266700</xdr:colOff>
      <xdr:row>29</xdr:row>
      <xdr:rowOff>447675</xdr:rowOff>
    </xdr:from>
    <xdr:to>
      <xdr:col>35</xdr:col>
      <xdr:colOff>533400</xdr:colOff>
      <xdr:row>67</xdr:row>
      <xdr:rowOff>9525</xdr:rowOff>
    </xdr:to>
    <xdr:graphicFrame macro="">
      <xdr:nvGraphicFramePr>
        <xdr:cNvPr id="132376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47625</xdr:colOff>
      <xdr:row>72</xdr:row>
      <xdr:rowOff>76200</xdr:rowOff>
    </xdr:from>
    <xdr:to>
      <xdr:col>35</xdr:col>
      <xdr:colOff>342900</xdr:colOff>
      <xdr:row>102</xdr:row>
      <xdr:rowOff>66675</xdr:rowOff>
    </xdr:to>
    <xdr:graphicFrame macro="">
      <xdr:nvGraphicFramePr>
        <xdr:cNvPr id="132376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47625</xdr:colOff>
      <xdr:row>112</xdr:row>
      <xdr:rowOff>38100</xdr:rowOff>
    </xdr:from>
    <xdr:to>
      <xdr:col>35</xdr:col>
      <xdr:colOff>257175</xdr:colOff>
      <xdr:row>143</xdr:row>
      <xdr:rowOff>104775</xdr:rowOff>
    </xdr:to>
    <xdr:graphicFrame macro="">
      <xdr:nvGraphicFramePr>
        <xdr:cNvPr id="132376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104775</xdr:colOff>
      <xdr:row>150</xdr:row>
      <xdr:rowOff>238125</xdr:rowOff>
    </xdr:from>
    <xdr:to>
      <xdr:col>36</xdr:col>
      <xdr:colOff>552450</xdr:colOff>
      <xdr:row>188</xdr:row>
      <xdr:rowOff>66675</xdr:rowOff>
    </xdr:to>
    <xdr:graphicFrame macro="">
      <xdr:nvGraphicFramePr>
        <xdr:cNvPr id="132376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114300</xdr:colOff>
      <xdr:row>193</xdr:row>
      <xdr:rowOff>209550</xdr:rowOff>
    </xdr:from>
    <xdr:to>
      <xdr:col>37</xdr:col>
      <xdr:colOff>47625</xdr:colOff>
      <xdr:row>229</xdr:row>
      <xdr:rowOff>47625</xdr:rowOff>
    </xdr:to>
    <xdr:graphicFrame macro="">
      <xdr:nvGraphicFramePr>
        <xdr:cNvPr id="132376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581025</xdr:colOff>
      <xdr:row>236</xdr:row>
      <xdr:rowOff>76200</xdr:rowOff>
    </xdr:from>
    <xdr:to>
      <xdr:col>36</xdr:col>
      <xdr:colOff>390525</xdr:colOff>
      <xdr:row>269</xdr:row>
      <xdr:rowOff>0</xdr:rowOff>
    </xdr:to>
    <xdr:graphicFrame macro="">
      <xdr:nvGraphicFramePr>
        <xdr:cNvPr id="132376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274</xdr:row>
      <xdr:rowOff>0</xdr:rowOff>
    </xdr:to>
    <xdr:pic>
      <xdr:nvPicPr>
        <xdr:cNvPr id="1323766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20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275</xdr:row>
      <xdr:rowOff>0</xdr:rowOff>
    </xdr:to>
    <xdr:pic>
      <xdr:nvPicPr>
        <xdr:cNvPr id="1323767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33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276</xdr:row>
      <xdr:rowOff>0</xdr:rowOff>
    </xdr:to>
    <xdr:pic>
      <xdr:nvPicPr>
        <xdr:cNvPr id="1323768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47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277</xdr:row>
      <xdr:rowOff>0</xdr:rowOff>
    </xdr:to>
    <xdr:pic>
      <xdr:nvPicPr>
        <xdr:cNvPr id="1323769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60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278</xdr:row>
      <xdr:rowOff>0</xdr:rowOff>
    </xdr:to>
    <xdr:pic>
      <xdr:nvPicPr>
        <xdr:cNvPr id="1323770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7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279</xdr:row>
      <xdr:rowOff>0</xdr:rowOff>
    </xdr:to>
    <xdr:pic>
      <xdr:nvPicPr>
        <xdr:cNvPr id="1323771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871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280</xdr:row>
      <xdr:rowOff>0</xdr:rowOff>
    </xdr:to>
    <xdr:pic>
      <xdr:nvPicPr>
        <xdr:cNvPr id="1323772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00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281</xdr:row>
      <xdr:rowOff>0</xdr:rowOff>
    </xdr:to>
    <xdr:pic>
      <xdr:nvPicPr>
        <xdr:cNvPr id="1323773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13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133350</xdr:rowOff>
    </xdr:to>
    <xdr:pic>
      <xdr:nvPicPr>
        <xdr:cNvPr id="1323774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27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133350</xdr:rowOff>
    </xdr:to>
    <xdr:pic>
      <xdr:nvPicPr>
        <xdr:cNvPr id="132377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5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285</xdr:row>
      <xdr:rowOff>0</xdr:rowOff>
    </xdr:to>
    <xdr:pic>
      <xdr:nvPicPr>
        <xdr:cNvPr id="132377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7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286</xdr:row>
      <xdr:rowOff>0</xdr:rowOff>
    </xdr:to>
    <xdr:pic>
      <xdr:nvPicPr>
        <xdr:cNvPr id="132377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852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287</xdr:row>
      <xdr:rowOff>0</xdr:rowOff>
    </xdr:to>
    <xdr:pic>
      <xdr:nvPicPr>
        <xdr:cNvPr id="132377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98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288</xdr:row>
      <xdr:rowOff>0</xdr:rowOff>
    </xdr:to>
    <xdr:pic>
      <xdr:nvPicPr>
        <xdr:cNvPr id="132377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1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289</xdr:row>
      <xdr:rowOff>0</xdr:rowOff>
    </xdr:to>
    <xdr:pic>
      <xdr:nvPicPr>
        <xdr:cNvPr id="132378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252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133350</xdr:rowOff>
    </xdr:to>
    <xdr:pic>
      <xdr:nvPicPr>
        <xdr:cNvPr id="132378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3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291</xdr:row>
      <xdr:rowOff>0</xdr:rowOff>
    </xdr:to>
    <xdr:pic>
      <xdr:nvPicPr>
        <xdr:cNvPr id="132378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54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292</xdr:row>
      <xdr:rowOff>0</xdr:rowOff>
    </xdr:to>
    <xdr:pic>
      <xdr:nvPicPr>
        <xdr:cNvPr id="132378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6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293</xdr:row>
      <xdr:rowOff>0</xdr:rowOff>
    </xdr:to>
    <xdr:pic>
      <xdr:nvPicPr>
        <xdr:cNvPr id="132378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814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294</xdr:row>
      <xdr:rowOff>0</xdr:rowOff>
    </xdr:to>
    <xdr:pic>
      <xdr:nvPicPr>
        <xdr:cNvPr id="132378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94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133350</xdr:rowOff>
    </xdr:to>
    <xdr:pic>
      <xdr:nvPicPr>
        <xdr:cNvPr id="132378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08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296</xdr:row>
      <xdr:rowOff>0</xdr:rowOff>
    </xdr:to>
    <xdr:pic>
      <xdr:nvPicPr>
        <xdr:cNvPr id="132378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21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297</xdr:row>
      <xdr:rowOff>0</xdr:rowOff>
    </xdr:to>
    <xdr:pic>
      <xdr:nvPicPr>
        <xdr:cNvPr id="132378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34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298</xdr:row>
      <xdr:rowOff>0</xdr:rowOff>
    </xdr:to>
    <xdr:pic>
      <xdr:nvPicPr>
        <xdr:cNvPr id="132378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48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299</xdr:row>
      <xdr:rowOff>0</xdr:rowOff>
    </xdr:to>
    <xdr:pic>
      <xdr:nvPicPr>
        <xdr:cNvPr id="132379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61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300</xdr:row>
      <xdr:rowOff>0</xdr:rowOff>
    </xdr:to>
    <xdr:pic>
      <xdr:nvPicPr>
        <xdr:cNvPr id="132379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74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301</xdr:row>
      <xdr:rowOff>0</xdr:rowOff>
    </xdr:to>
    <xdr:pic>
      <xdr:nvPicPr>
        <xdr:cNvPr id="132379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881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133350</xdr:rowOff>
    </xdr:to>
    <xdr:pic>
      <xdr:nvPicPr>
        <xdr:cNvPr id="132379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0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133350</xdr:rowOff>
    </xdr:to>
    <xdr:pic>
      <xdr:nvPicPr>
        <xdr:cNvPr id="132379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2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133350</xdr:rowOff>
    </xdr:to>
    <xdr:pic>
      <xdr:nvPicPr>
        <xdr:cNvPr id="132379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3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133350</xdr:rowOff>
    </xdr:to>
    <xdr:pic>
      <xdr:nvPicPr>
        <xdr:cNvPr id="132379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5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133350</xdr:rowOff>
    </xdr:to>
    <xdr:pic>
      <xdr:nvPicPr>
        <xdr:cNvPr id="132379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7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133350</xdr:rowOff>
    </xdr:to>
    <xdr:pic>
      <xdr:nvPicPr>
        <xdr:cNvPr id="132379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9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133350</xdr:rowOff>
    </xdr:to>
    <xdr:pic>
      <xdr:nvPicPr>
        <xdr:cNvPr id="132379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1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133350</xdr:rowOff>
    </xdr:to>
    <xdr:pic>
      <xdr:nvPicPr>
        <xdr:cNvPr id="132380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3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133350</xdr:rowOff>
    </xdr:to>
    <xdr:pic>
      <xdr:nvPicPr>
        <xdr:cNvPr id="132380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5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133350</xdr:rowOff>
    </xdr:to>
    <xdr:pic>
      <xdr:nvPicPr>
        <xdr:cNvPr id="132380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72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133350</xdr:rowOff>
    </xdr:to>
    <xdr:pic>
      <xdr:nvPicPr>
        <xdr:cNvPr id="1323803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91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133350</xdr:rowOff>
    </xdr:to>
    <xdr:pic>
      <xdr:nvPicPr>
        <xdr:cNvPr id="1323804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11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133350</xdr:rowOff>
    </xdr:to>
    <xdr:pic>
      <xdr:nvPicPr>
        <xdr:cNvPr id="1323805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30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133350</xdr:rowOff>
    </xdr:to>
    <xdr:pic>
      <xdr:nvPicPr>
        <xdr:cNvPr id="1323806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49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133350</xdr:rowOff>
    </xdr:to>
    <xdr:pic>
      <xdr:nvPicPr>
        <xdr:cNvPr id="1323807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133350</xdr:rowOff>
    </xdr:to>
    <xdr:pic>
      <xdr:nvPicPr>
        <xdr:cNvPr id="1323808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87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133350</xdr:rowOff>
    </xdr:to>
    <xdr:pic>
      <xdr:nvPicPr>
        <xdr:cNvPr id="1323809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06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133350</xdr:rowOff>
    </xdr:to>
    <xdr:pic>
      <xdr:nvPicPr>
        <xdr:cNvPr id="1323810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253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133350</xdr:rowOff>
    </xdr:to>
    <xdr:pic>
      <xdr:nvPicPr>
        <xdr:cNvPr id="1323811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44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133350</xdr:rowOff>
    </xdr:to>
    <xdr:pic>
      <xdr:nvPicPr>
        <xdr:cNvPr id="1323812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63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133350</xdr:rowOff>
    </xdr:to>
    <xdr:pic>
      <xdr:nvPicPr>
        <xdr:cNvPr id="1323813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90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133350</xdr:rowOff>
    </xdr:to>
    <xdr:pic>
      <xdr:nvPicPr>
        <xdr:cNvPr id="1323814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09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133350</xdr:rowOff>
    </xdr:to>
    <xdr:pic>
      <xdr:nvPicPr>
        <xdr:cNvPr id="1323815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282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133350</xdr:rowOff>
    </xdr:to>
    <xdr:pic>
      <xdr:nvPicPr>
        <xdr:cNvPr id="1323816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47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133350</xdr:rowOff>
    </xdr:to>
    <xdr:pic>
      <xdr:nvPicPr>
        <xdr:cNvPr id="1323817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66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133350</xdr:rowOff>
    </xdr:to>
    <xdr:pic>
      <xdr:nvPicPr>
        <xdr:cNvPr id="1323818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85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133350</xdr:rowOff>
    </xdr:to>
    <xdr:pic>
      <xdr:nvPicPr>
        <xdr:cNvPr id="1323819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04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133350</xdr:rowOff>
    </xdr:to>
    <xdr:pic>
      <xdr:nvPicPr>
        <xdr:cNvPr id="1323820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2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133350</xdr:rowOff>
    </xdr:to>
    <xdr:pic>
      <xdr:nvPicPr>
        <xdr:cNvPr id="1323821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4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133350</xdr:rowOff>
    </xdr:to>
    <xdr:pic>
      <xdr:nvPicPr>
        <xdr:cNvPr id="1323822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615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133350</xdr:rowOff>
    </xdr:to>
    <xdr:pic>
      <xdr:nvPicPr>
        <xdr:cNvPr id="1323823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80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133350</xdr:rowOff>
    </xdr:to>
    <xdr:pic>
      <xdr:nvPicPr>
        <xdr:cNvPr id="1323824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99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133350</xdr:rowOff>
    </xdr:to>
    <xdr:pic>
      <xdr:nvPicPr>
        <xdr:cNvPr id="1323825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18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133350</xdr:rowOff>
    </xdr:to>
    <xdr:pic>
      <xdr:nvPicPr>
        <xdr:cNvPr id="1323826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37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133350</xdr:rowOff>
    </xdr:to>
    <xdr:pic>
      <xdr:nvPicPr>
        <xdr:cNvPr id="1323827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56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133350</xdr:rowOff>
    </xdr:to>
    <xdr:pic>
      <xdr:nvPicPr>
        <xdr:cNvPr id="1323828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83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133350</xdr:rowOff>
    </xdr:to>
    <xdr:pic>
      <xdr:nvPicPr>
        <xdr:cNvPr id="1323829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02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133350</xdr:rowOff>
    </xdr:to>
    <xdr:pic>
      <xdr:nvPicPr>
        <xdr:cNvPr id="1323830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21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133350</xdr:rowOff>
    </xdr:to>
    <xdr:pic>
      <xdr:nvPicPr>
        <xdr:cNvPr id="1323831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40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133350</xdr:rowOff>
    </xdr:to>
    <xdr:pic>
      <xdr:nvPicPr>
        <xdr:cNvPr id="1323832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59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133350</xdr:rowOff>
    </xdr:to>
    <xdr:pic>
      <xdr:nvPicPr>
        <xdr:cNvPr id="1323833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78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133350</xdr:rowOff>
    </xdr:to>
    <xdr:pic>
      <xdr:nvPicPr>
        <xdr:cNvPr id="1323834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97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133350</xdr:rowOff>
    </xdr:to>
    <xdr:pic>
      <xdr:nvPicPr>
        <xdr:cNvPr id="1323835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1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133350</xdr:rowOff>
    </xdr:to>
    <xdr:pic>
      <xdr:nvPicPr>
        <xdr:cNvPr id="1323836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3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133350</xdr:rowOff>
    </xdr:to>
    <xdr:pic>
      <xdr:nvPicPr>
        <xdr:cNvPr id="1323837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5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133350</xdr:rowOff>
    </xdr:to>
    <xdr:pic>
      <xdr:nvPicPr>
        <xdr:cNvPr id="1323838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7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133350</xdr:rowOff>
    </xdr:to>
    <xdr:pic>
      <xdr:nvPicPr>
        <xdr:cNvPr id="1323839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9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133350</xdr:rowOff>
    </xdr:to>
    <xdr:pic>
      <xdr:nvPicPr>
        <xdr:cNvPr id="1323840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1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133350</xdr:rowOff>
    </xdr:to>
    <xdr:pic>
      <xdr:nvPicPr>
        <xdr:cNvPr id="1323841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3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133350</xdr:rowOff>
    </xdr:to>
    <xdr:pic>
      <xdr:nvPicPr>
        <xdr:cNvPr id="1323842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5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133350</xdr:rowOff>
    </xdr:to>
    <xdr:pic>
      <xdr:nvPicPr>
        <xdr:cNvPr id="1323843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6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133350</xdr:rowOff>
    </xdr:to>
    <xdr:pic>
      <xdr:nvPicPr>
        <xdr:cNvPr id="1323844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8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133350</xdr:rowOff>
    </xdr:to>
    <xdr:pic>
      <xdr:nvPicPr>
        <xdr:cNvPr id="1323845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0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133350</xdr:rowOff>
    </xdr:to>
    <xdr:pic>
      <xdr:nvPicPr>
        <xdr:cNvPr id="1323846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26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133350</xdr:rowOff>
    </xdr:to>
    <xdr:pic>
      <xdr:nvPicPr>
        <xdr:cNvPr id="1323847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45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133350</xdr:rowOff>
    </xdr:to>
    <xdr:pic>
      <xdr:nvPicPr>
        <xdr:cNvPr id="1323848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64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133350</xdr:rowOff>
    </xdr:to>
    <xdr:pic>
      <xdr:nvPicPr>
        <xdr:cNvPr id="1323849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83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133350</xdr:rowOff>
    </xdr:to>
    <xdr:pic>
      <xdr:nvPicPr>
        <xdr:cNvPr id="1323850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02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133350</xdr:rowOff>
    </xdr:to>
    <xdr:pic>
      <xdr:nvPicPr>
        <xdr:cNvPr id="1323851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21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133350</xdr:rowOff>
    </xdr:to>
    <xdr:pic>
      <xdr:nvPicPr>
        <xdr:cNvPr id="1323852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40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133350</xdr:rowOff>
    </xdr:to>
    <xdr:pic>
      <xdr:nvPicPr>
        <xdr:cNvPr id="1323853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59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133350</xdr:rowOff>
    </xdr:to>
    <xdr:pic>
      <xdr:nvPicPr>
        <xdr:cNvPr id="1323854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78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133350</xdr:rowOff>
    </xdr:to>
    <xdr:pic>
      <xdr:nvPicPr>
        <xdr:cNvPr id="1323855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97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133350</xdr:rowOff>
    </xdr:to>
    <xdr:pic>
      <xdr:nvPicPr>
        <xdr:cNvPr id="1323856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16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133350</xdr:rowOff>
    </xdr:to>
    <xdr:pic>
      <xdr:nvPicPr>
        <xdr:cNvPr id="1323857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35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133350</xdr:rowOff>
    </xdr:to>
    <xdr:pic>
      <xdr:nvPicPr>
        <xdr:cNvPr id="1323858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54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133350</xdr:rowOff>
    </xdr:to>
    <xdr:pic>
      <xdr:nvPicPr>
        <xdr:cNvPr id="1323859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74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133350</xdr:rowOff>
    </xdr:to>
    <xdr:pic>
      <xdr:nvPicPr>
        <xdr:cNvPr id="1323860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93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133350</xdr:rowOff>
    </xdr:to>
    <xdr:pic>
      <xdr:nvPicPr>
        <xdr:cNvPr id="1323861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12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133350</xdr:rowOff>
    </xdr:to>
    <xdr:pic>
      <xdr:nvPicPr>
        <xdr:cNvPr id="1323862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31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133350</xdr:rowOff>
    </xdr:to>
    <xdr:pic>
      <xdr:nvPicPr>
        <xdr:cNvPr id="1323863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50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133350</xdr:rowOff>
    </xdr:to>
    <xdr:pic>
      <xdr:nvPicPr>
        <xdr:cNvPr id="1323864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69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133350</xdr:rowOff>
    </xdr:to>
    <xdr:pic>
      <xdr:nvPicPr>
        <xdr:cNvPr id="1323865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88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133350</xdr:rowOff>
    </xdr:to>
    <xdr:pic>
      <xdr:nvPicPr>
        <xdr:cNvPr id="1323866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07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133350</xdr:rowOff>
    </xdr:to>
    <xdr:pic>
      <xdr:nvPicPr>
        <xdr:cNvPr id="1323867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26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133350</xdr:rowOff>
    </xdr:to>
    <xdr:pic>
      <xdr:nvPicPr>
        <xdr:cNvPr id="1323868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45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133350</xdr:rowOff>
    </xdr:to>
    <xdr:pic>
      <xdr:nvPicPr>
        <xdr:cNvPr id="1323869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64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133350</xdr:rowOff>
    </xdr:to>
    <xdr:pic>
      <xdr:nvPicPr>
        <xdr:cNvPr id="1323870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83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380</xdr:row>
      <xdr:rowOff>0</xdr:rowOff>
    </xdr:to>
    <xdr:pic>
      <xdr:nvPicPr>
        <xdr:cNvPr id="1323871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026300"/>
          <a:ext cx="152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23872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381</xdr:row>
      <xdr:rowOff>0</xdr:rowOff>
    </xdr:to>
    <xdr:pic>
      <xdr:nvPicPr>
        <xdr:cNvPr id="1323873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23874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133350</xdr:rowOff>
    </xdr:to>
    <xdr:pic>
      <xdr:nvPicPr>
        <xdr:cNvPr id="1323875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48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133350</xdr:rowOff>
    </xdr:to>
    <xdr:pic>
      <xdr:nvPicPr>
        <xdr:cNvPr id="1323876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67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133350</xdr:rowOff>
    </xdr:to>
    <xdr:pic>
      <xdr:nvPicPr>
        <xdr:cNvPr id="1323877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94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133350</xdr:rowOff>
    </xdr:to>
    <xdr:pic>
      <xdr:nvPicPr>
        <xdr:cNvPr id="1323878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13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133350</xdr:rowOff>
    </xdr:to>
    <xdr:pic>
      <xdr:nvPicPr>
        <xdr:cNvPr id="1323879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32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387</xdr:row>
      <xdr:rowOff>76200</xdr:rowOff>
    </xdr:to>
    <xdr:pic>
      <xdr:nvPicPr>
        <xdr:cNvPr id="1323880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5884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133350</xdr:rowOff>
    </xdr:to>
    <xdr:pic>
      <xdr:nvPicPr>
        <xdr:cNvPr id="1323881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77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133350</xdr:rowOff>
    </xdr:to>
    <xdr:pic>
      <xdr:nvPicPr>
        <xdr:cNvPr id="1323882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96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133350</xdr:rowOff>
    </xdr:to>
    <xdr:pic>
      <xdr:nvPicPr>
        <xdr:cNvPr id="1323883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23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133350</xdr:rowOff>
    </xdr:to>
    <xdr:pic>
      <xdr:nvPicPr>
        <xdr:cNvPr id="1323884" name="Picture 1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50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392</xdr:row>
      <xdr:rowOff>76200</xdr:rowOff>
    </xdr:to>
    <xdr:pic>
      <xdr:nvPicPr>
        <xdr:cNvPr id="1323885" name="Picture 1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6933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133350</xdr:rowOff>
    </xdr:to>
    <xdr:pic>
      <xdr:nvPicPr>
        <xdr:cNvPr id="1323886" name="Picture 1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88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133350</xdr:rowOff>
    </xdr:to>
    <xdr:pic>
      <xdr:nvPicPr>
        <xdr:cNvPr id="1323887" name="Picture 1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07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133350</xdr:rowOff>
    </xdr:to>
    <xdr:pic>
      <xdr:nvPicPr>
        <xdr:cNvPr id="1323888" name="Picture 1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26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133350</xdr:rowOff>
    </xdr:to>
    <xdr:pic>
      <xdr:nvPicPr>
        <xdr:cNvPr id="1323889" name="Picture 1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53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133350</xdr:rowOff>
    </xdr:to>
    <xdr:pic>
      <xdr:nvPicPr>
        <xdr:cNvPr id="1323890" name="Picture 1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72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133350</xdr:rowOff>
    </xdr:to>
    <xdr:pic>
      <xdr:nvPicPr>
        <xdr:cNvPr id="1323891" name="Picture 1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91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133350</xdr:rowOff>
    </xdr:to>
    <xdr:pic>
      <xdr:nvPicPr>
        <xdr:cNvPr id="1323892" name="Picture 1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10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133350</xdr:rowOff>
    </xdr:to>
    <xdr:pic>
      <xdr:nvPicPr>
        <xdr:cNvPr id="1323893" name="Picture 1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29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401</xdr:row>
      <xdr:rowOff>76200</xdr:rowOff>
    </xdr:to>
    <xdr:pic>
      <xdr:nvPicPr>
        <xdr:cNvPr id="1323894" name="Picture 1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4840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133350</xdr:rowOff>
    </xdr:to>
    <xdr:pic>
      <xdr:nvPicPr>
        <xdr:cNvPr id="1323895" name="Picture 1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67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133350</xdr:rowOff>
    </xdr:to>
    <xdr:pic>
      <xdr:nvPicPr>
        <xdr:cNvPr id="1323896" name="Picture 1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94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133350</xdr:rowOff>
    </xdr:to>
    <xdr:pic>
      <xdr:nvPicPr>
        <xdr:cNvPr id="1323897" name="Picture 1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13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405</xdr:row>
      <xdr:rowOff>76200</xdr:rowOff>
    </xdr:to>
    <xdr:pic>
      <xdr:nvPicPr>
        <xdr:cNvPr id="1323898" name="Picture 1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3984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133350</xdr:rowOff>
    </xdr:to>
    <xdr:pic>
      <xdr:nvPicPr>
        <xdr:cNvPr id="1323899" name="Picture 1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5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133350</xdr:rowOff>
    </xdr:to>
    <xdr:pic>
      <xdr:nvPicPr>
        <xdr:cNvPr id="1323900" name="Picture 1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7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1" name="Picture 1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2" name="Picture 1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3" name="Picture 1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133350</xdr:rowOff>
    </xdr:to>
    <xdr:pic>
      <xdr:nvPicPr>
        <xdr:cNvPr id="1323904" name="Picture 1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23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133350</xdr:rowOff>
    </xdr:to>
    <xdr:pic>
      <xdr:nvPicPr>
        <xdr:cNvPr id="1323905" name="Picture 1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42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133350</xdr:rowOff>
    </xdr:to>
    <xdr:pic>
      <xdr:nvPicPr>
        <xdr:cNvPr id="1323906" name="Picture 1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61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133350</xdr:rowOff>
    </xdr:to>
    <xdr:pic>
      <xdr:nvPicPr>
        <xdr:cNvPr id="1323907" name="Picture 1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88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133350</xdr:rowOff>
    </xdr:to>
    <xdr:pic>
      <xdr:nvPicPr>
        <xdr:cNvPr id="1323908" name="Picture 1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07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133350</xdr:rowOff>
    </xdr:to>
    <xdr:pic>
      <xdr:nvPicPr>
        <xdr:cNvPr id="1323909" name="Picture 1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26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415</xdr:row>
      <xdr:rowOff>76200</xdr:rowOff>
    </xdr:to>
    <xdr:pic>
      <xdr:nvPicPr>
        <xdr:cNvPr id="1323910" name="Picture 1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4558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133350</xdr:rowOff>
    </xdr:to>
    <xdr:pic>
      <xdr:nvPicPr>
        <xdr:cNvPr id="1323911" name="Picture 1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64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133350</xdr:rowOff>
    </xdr:to>
    <xdr:pic>
      <xdr:nvPicPr>
        <xdr:cNvPr id="1323912" name="Picture 1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91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133350</xdr:rowOff>
    </xdr:to>
    <xdr:pic>
      <xdr:nvPicPr>
        <xdr:cNvPr id="1323913" name="Picture 1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10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419</xdr:row>
      <xdr:rowOff>76200</xdr:rowOff>
    </xdr:to>
    <xdr:pic>
      <xdr:nvPicPr>
        <xdr:cNvPr id="1323914" name="Picture 1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2940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133350</xdr:rowOff>
    </xdr:to>
    <xdr:pic>
      <xdr:nvPicPr>
        <xdr:cNvPr id="1323915" name="Picture 1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4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133350</xdr:rowOff>
    </xdr:to>
    <xdr:pic>
      <xdr:nvPicPr>
        <xdr:cNvPr id="1323916" name="Picture 1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75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133350</xdr:rowOff>
    </xdr:to>
    <xdr:pic>
      <xdr:nvPicPr>
        <xdr:cNvPr id="1323917" name="Picture 1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94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133350</xdr:rowOff>
    </xdr:to>
    <xdr:pic>
      <xdr:nvPicPr>
        <xdr:cNvPr id="1323918" name="Picture 1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132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133350</xdr:rowOff>
    </xdr:to>
    <xdr:pic>
      <xdr:nvPicPr>
        <xdr:cNvPr id="1323919" name="Picture 1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322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133350</xdr:rowOff>
    </xdr:to>
    <xdr:pic>
      <xdr:nvPicPr>
        <xdr:cNvPr id="1323920" name="Picture 1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58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426</xdr:row>
      <xdr:rowOff>76200</xdr:rowOff>
    </xdr:to>
    <xdr:pic>
      <xdr:nvPicPr>
        <xdr:cNvPr id="1323921" name="Picture 1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7799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133350</xdr:rowOff>
    </xdr:to>
    <xdr:pic>
      <xdr:nvPicPr>
        <xdr:cNvPr id="1323922" name="Picture 1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97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133350</xdr:rowOff>
    </xdr:to>
    <xdr:pic>
      <xdr:nvPicPr>
        <xdr:cNvPr id="1323923" name="Picture 1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16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133350</xdr:rowOff>
    </xdr:to>
    <xdr:pic>
      <xdr:nvPicPr>
        <xdr:cNvPr id="1323924" name="Picture 1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35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430</xdr:row>
      <xdr:rowOff>76200</xdr:rowOff>
    </xdr:to>
    <xdr:pic>
      <xdr:nvPicPr>
        <xdr:cNvPr id="1323925" name="Picture 1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5419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133350</xdr:rowOff>
    </xdr:to>
    <xdr:pic>
      <xdr:nvPicPr>
        <xdr:cNvPr id="1323926" name="Picture 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33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133350</xdr:rowOff>
    </xdr:to>
    <xdr:pic>
      <xdr:nvPicPr>
        <xdr:cNvPr id="1323927" name="Picture 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52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133350</xdr:rowOff>
    </xdr:to>
    <xdr:pic>
      <xdr:nvPicPr>
        <xdr:cNvPr id="1323928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71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133350</xdr:rowOff>
    </xdr:to>
    <xdr:pic>
      <xdr:nvPicPr>
        <xdr:cNvPr id="1323929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90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133350</xdr:rowOff>
    </xdr:to>
    <xdr:pic>
      <xdr:nvPicPr>
        <xdr:cNvPr id="1323930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09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133350</xdr:rowOff>
    </xdr:to>
    <xdr:pic>
      <xdr:nvPicPr>
        <xdr:cNvPr id="1323931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36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133350</xdr:rowOff>
    </xdr:to>
    <xdr:pic>
      <xdr:nvPicPr>
        <xdr:cNvPr id="1323932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55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133350</xdr:rowOff>
    </xdr:to>
    <xdr:pic>
      <xdr:nvPicPr>
        <xdr:cNvPr id="1323933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74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133350</xdr:rowOff>
    </xdr:to>
    <xdr:pic>
      <xdr:nvPicPr>
        <xdr:cNvPr id="1323934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93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133350</xdr:rowOff>
    </xdr:to>
    <xdr:pic>
      <xdr:nvPicPr>
        <xdr:cNvPr id="1323935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12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133350</xdr:rowOff>
    </xdr:to>
    <xdr:pic>
      <xdr:nvPicPr>
        <xdr:cNvPr id="1323936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31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133350</xdr:rowOff>
    </xdr:to>
    <xdr:pic>
      <xdr:nvPicPr>
        <xdr:cNvPr id="1323937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50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133350</xdr:rowOff>
    </xdr:to>
    <xdr:pic>
      <xdr:nvPicPr>
        <xdr:cNvPr id="1323938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69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133350</xdr:rowOff>
    </xdr:to>
    <xdr:pic>
      <xdr:nvPicPr>
        <xdr:cNvPr id="1323939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96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133350</xdr:rowOff>
    </xdr:to>
    <xdr:pic>
      <xdr:nvPicPr>
        <xdr:cNvPr id="1323940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15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133350</xdr:rowOff>
    </xdr:to>
    <xdr:pic>
      <xdr:nvPicPr>
        <xdr:cNvPr id="1323941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34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133350</xdr:rowOff>
    </xdr:to>
    <xdr:pic>
      <xdr:nvPicPr>
        <xdr:cNvPr id="1323942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53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133350</xdr:rowOff>
    </xdr:to>
    <xdr:pic>
      <xdr:nvPicPr>
        <xdr:cNvPr id="1323943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72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133350</xdr:rowOff>
    </xdr:to>
    <xdr:pic>
      <xdr:nvPicPr>
        <xdr:cNvPr id="1323944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91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133350</xdr:rowOff>
    </xdr:to>
    <xdr:pic>
      <xdr:nvPicPr>
        <xdr:cNvPr id="1323945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10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133350</xdr:rowOff>
    </xdr:to>
    <xdr:pic>
      <xdr:nvPicPr>
        <xdr:cNvPr id="1323946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29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133350</xdr:rowOff>
    </xdr:to>
    <xdr:pic>
      <xdr:nvPicPr>
        <xdr:cNvPr id="1323947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48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133350</xdr:rowOff>
    </xdr:to>
    <xdr:pic>
      <xdr:nvPicPr>
        <xdr:cNvPr id="1323948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68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133350</xdr:rowOff>
    </xdr:to>
    <xdr:pic>
      <xdr:nvPicPr>
        <xdr:cNvPr id="1323949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87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133350</xdr:rowOff>
    </xdr:to>
    <xdr:pic>
      <xdr:nvPicPr>
        <xdr:cNvPr id="1323950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06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133350</xdr:rowOff>
    </xdr:to>
    <xdr:pic>
      <xdr:nvPicPr>
        <xdr:cNvPr id="1323951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333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133350</xdr:rowOff>
    </xdr:to>
    <xdr:pic>
      <xdr:nvPicPr>
        <xdr:cNvPr id="1323952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523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133350</xdr:rowOff>
    </xdr:to>
    <xdr:pic>
      <xdr:nvPicPr>
        <xdr:cNvPr id="1323953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714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133350</xdr:rowOff>
    </xdr:to>
    <xdr:pic>
      <xdr:nvPicPr>
        <xdr:cNvPr id="1323954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90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133350</xdr:rowOff>
    </xdr:to>
    <xdr:pic>
      <xdr:nvPicPr>
        <xdr:cNvPr id="1323955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095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133350</xdr:rowOff>
    </xdr:to>
    <xdr:pic>
      <xdr:nvPicPr>
        <xdr:cNvPr id="1323956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285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133350</xdr:rowOff>
    </xdr:to>
    <xdr:pic>
      <xdr:nvPicPr>
        <xdr:cNvPr id="1323957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476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133350</xdr:rowOff>
    </xdr:to>
    <xdr:pic>
      <xdr:nvPicPr>
        <xdr:cNvPr id="1323958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74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133350</xdr:rowOff>
    </xdr:to>
    <xdr:pic>
      <xdr:nvPicPr>
        <xdr:cNvPr id="1323959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93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133350</xdr:rowOff>
    </xdr:to>
    <xdr:pic>
      <xdr:nvPicPr>
        <xdr:cNvPr id="1323960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12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133350</xdr:rowOff>
    </xdr:to>
    <xdr:pic>
      <xdr:nvPicPr>
        <xdr:cNvPr id="1323961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31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133350</xdr:rowOff>
    </xdr:to>
    <xdr:pic>
      <xdr:nvPicPr>
        <xdr:cNvPr id="1323962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50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133350</xdr:rowOff>
    </xdr:to>
    <xdr:pic>
      <xdr:nvPicPr>
        <xdr:cNvPr id="1323963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69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133350</xdr:rowOff>
    </xdr:to>
    <xdr:pic>
      <xdr:nvPicPr>
        <xdr:cNvPr id="1323964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96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133350</xdr:rowOff>
    </xdr:to>
    <xdr:pic>
      <xdr:nvPicPr>
        <xdr:cNvPr id="1323965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152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133350</xdr:rowOff>
    </xdr:to>
    <xdr:pic>
      <xdr:nvPicPr>
        <xdr:cNvPr id="1323966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343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133350</xdr:rowOff>
    </xdr:to>
    <xdr:pic>
      <xdr:nvPicPr>
        <xdr:cNvPr id="1323967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533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133350</xdr:rowOff>
    </xdr:to>
    <xdr:pic>
      <xdr:nvPicPr>
        <xdr:cNvPr id="1323968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724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133350</xdr:rowOff>
    </xdr:to>
    <xdr:pic>
      <xdr:nvPicPr>
        <xdr:cNvPr id="1323969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914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133350</xdr:rowOff>
    </xdr:to>
    <xdr:pic>
      <xdr:nvPicPr>
        <xdr:cNvPr id="1323970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105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133350</xdr:rowOff>
    </xdr:to>
    <xdr:pic>
      <xdr:nvPicPr>
        <xdr:cNvPr id="1323971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295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133350</xdr:rowOff>
    </xdr:to>
    <xdr:pic>
      <xdr:nvPicPr>
        <xdr:cNvPr id="1323972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4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133350</xdr:rowOff>
    </xdr:to>
    <xdr:pic>
      <xdr:nvPicPr>
        <xdr:cNvPr id="1323973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676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133350</xdr:rowOff>
    </xdr:to>
    <xdr:pic>
      <xdr:nvPicPr>
        <xdr:cNvPr id="1323974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86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133350</xdr:rowOff>
    </xdr:to>
    <xdr:pic>
      <xdr:nvPicPr>
        <xdr:cNvPr id="1323975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05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133350</xdr:rowOff>
    </xdr:to>
    <xdr:pic>
      <xdr:nvPicPr>
        <xdr:cNvPr id="1323976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248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133350</xdr:rowOff>
    </xdr:to>
    <xdr:pic>
      <xdr:nvPicPr>
        <xdr:cNvPr id="1323977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4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133350</xdr:rowOff>
    </xdr:to>
    <xdr:pic>
      <xdr:nvPicPr>
        <xdr:cNvPr id="1323978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62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133350</xdr:rowOff>
    </xdr:to>
    <xdr:pic>
      <xdr:nvPicPr>
        <xdr:cNvPr id="1323979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81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133350</xdr:rowOff>
    </xdr:to>
    <xdr:pic>
      <xdr:nvPicPr>
        <xdr:cNvPr id="1323980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01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133350</xdr:rowOff>
    </xdr:to>
    <xdr:pic>
      <xdr:nvPicPr>
        <xdr:cNvPr id="1323981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20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133350</xdr:rowOff>
    </xdr:to>
    <xdr:pic>
      <xdr:nvPicPr>
        <xdr:cNvPr id="1323982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39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133350</xdr:rowOff>
    </xdr:to>
    <xdr:pic>
      <xdr:nvPicPr>
        <xdr:cNvPr id="1323983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58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133350</xdr:rowOff>
    </xdr:to>
    <xdr:pic>
      <xdr:nvPicPr>
        <xdr:cNvPr id="1323984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324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133350</xdr:rowOff>
    </xdr:to>
    <xdr:pic>
      <xdr:nvPicPr>
        <xdr:cNvPr id="132398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515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133350</xdr:rowOff>
    </xdr:to>
    <xdr:pic>
      <xdr:nvPicPr>
        <xdr:cNvPr id="132398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705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133350</xdr:rowOff>
    </xdr:to>
    <xdr:pic>
      <xdr:nvPicPr>
        <xdr:cNvPr id="132398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89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133350</xdr:rowOff>
    </xdr:to>
    <xdr:pic>
      <xdr:nvPicPr>
        <xdr:cNvPr id="132398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086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133350</xdr:rowOff>
    </xdr:to>
    <xdr:pic>
      <xdr:nvPicPr>
        <xdr:cNvPr id="132398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27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133350</xdr:rowOff>
    </xdr:to>
    <xdr:pic>
      <xdr:nvPicPr>
        <xdr:cNvPr id="132399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467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133350</xdr:rowOff>
    </xdr:to>
    <xdr:pic>
      <xdr:nvPicPr>
        <xdr:cNvPr id="132399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658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133350</xdr:rowOff>
    </xdr:to>
    <xdr:pic>
      <xdr:nvPicPr>
        <xdr:cNvPr id="132399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84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133350</xdr:rowOff>
    </xdr:to>
    <xdr:pic>
      <xdr:nvPicPr>
        <xdr:cNvPr id="132399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039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133350</xdr:rowOff>
    </xdr:to>
    <xdr:pic>
      <xdr:nvPicPr>
        <xdr:cNvPr id="132399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229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133350</xdr:rowOff>
    </xdr:to>
    <xdr:pic>
      <xdr:nvPicPr>
        <xdr:cNvPr id="132399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420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133350</xdr:rowOff>
    </xdr:to>
    <xdr:pic>
      <xdr:nvPicPr>
        <xdr:cNvPr id="132399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610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133350</xdr:rowOff>
    </xdr:to>
    <xdr:pic>
      <xdr:nvPicPr>
        <xdr:cNvPr id="132399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801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133350</xdr:rowOff>
    </xdr:to>
    <xdr:pic>
      <xdr:nvPicPr>
        <xdr:cNvPr id="132399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991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133350</xdr:rowOff>
    </xdr:to>
    <xdr:pic>
      <xdr:nvPicPr>
        <xdr:cNvPr id="132399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182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133350</xdr:rowOff>
    </xdr:to>
    <xdr:pic>
      <xdr:nvPicPr>
        <xdr:cNvPr id="132400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372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133350</xdr:rowOff>
    </xdr:to>
    <xdr:pic>
      <xdr:nvPicPr>
        <xdr:cNvPr id="132400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563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133350</xdr:rowOff>
    </xdr:to>
    <xdr:pic>
      <xdr:nvPicPr>
        <xdr:cNvPr id="132400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753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133350</xdr:rowOff>
    </xdr:to>
    <xdr:pic>
      <xdr:nvPicPr>
        <xdr:cNvPr id="132400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944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133350</xdr:rowOff>
    </xdr:to>
    <xdr:pic>
      <xdr:nvPicPr>
        <xdr:cNvPr id="132400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134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133350</xdr:rowOff>
    </xdr:to>
    <xdr:pic>
      <xdr:nvPicPr>
        <xdr:cNvPr id="132400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3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133350</xdr:rowOff>
    </xdr:to>
    <xdr:pic>
      <xdr:nvPicPr>
        <xdr:cNvPr id="132400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5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133350</xdr:rowOff>
    </xdr:to>
    <xdr:pic>
      <xdr:nvPicPr>
        <xdr:cNvPr id="132400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79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133350</xdr:rowOff>
    </xdr:to>
    <xdr:pic>
      <xdr:nvPicPr>
        <xdr:cNvPr id="132400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98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133350</xdr:rowOff>
    </xdr:to>
    <xdr:pic>
      <xdr:nvPicPr>
        <xdr:cNvPr id="132400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17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133350</xdr:rowOff>
    </xdr:to>
    <xdr:pic>
      <xdr:nvPicPr>
        <xdr:cNvPr id="132401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36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133350</xdr:rowOff>
    </xdr:to>
    <xdr:pic>
      <xdr:nvPicPr>
        <xdr:cNvPr id="132401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55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133350</xdr:rowOff>
    </xdr:to>
    <xdr:pic>
      <xdr:nvPicPr>
        <xdr:cNvPr id="132401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74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133350</xdr:rowOff>
    </xdr:to>
    <xdr:pic>
      <xdr:nvPicPr>
        <xdr:cNvPr id="132401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8620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133350</xdr:rowOff>
    </xdr:to>
    <xdr:pic>
      <xdr:nvPicPr>
        <xdr:cNvPr id="132401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881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133350</xdr:rowOff>
    </xdr:to>
    <xdr:pic>
      <xdr:nvPicPr>
        <xdr:cNvPr id="132401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00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133350</xdr:rowOff>
    </xdr:to>
    <xdr:pic>
      <xdr:nvPicPr>
        <xdr:cNvPr id="132401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2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133350</xdr:rowOff>
    </xdr:to>
    <xdr:pic>
      <xdr:nvPicPr>
        <xdr:cNvPr id="132401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4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133350</xdr:rowOff>
    </xdr:to>
    <xdr:pic>
      <xdr:nvPicPr>
        <xdr:cNvPr id="132401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6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133350</xdr:rowOff>
    </xdr:to>
    <xdr:pic>
      <xdr:nvPicPr>
        <xdr:cNvPr id="132401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8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133350</xdr:rowOff>
    </xdr:to>
    <xdr:pic>
      <xdr:nvPicPr>
        <xdr:cNvPr id="132402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0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133350</xdr:rowOff>
    </xdr:to>
    <xdr:pic>
      <xdr:nvPicPr>
        <xdr:cNvPr id="132402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2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133350</xdr:rowOff>
    </xdr:to>
    <xdr:pic>
      <xdr:nvPicPr>
        <xdr:cNvPr id="132402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4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133350</xdr:rowOff>
    </xdr:to>
    <xdr:pic>
      <xdr:nvPicPr>
        <xdr:cNvPr id="132402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6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133350</xdr:rowOff>
    </xdr:to>
    <xdr:pic>
      <xdr:nvPicPr>
        <xdr:cNvPr id="132402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7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133350</xdr:rowOff>
    </xdr:to>
    <xdr:pic>
      <xdr:nvPicPr>
        <xdr:cNvPr id="132402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9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133350</xdr:rowOff>
    </xdr:to>
    <xdr:pic>
      <xdr:nvPicPr>
        <xdr:cNvPr id="132402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1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133350</xdr:rowOff>
    </xdr:to>
    <xdr:pic>
      <xdr:nvPicPr>
        <xdr:cNvPr id="132402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440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133350</xdr:rowOff>
    </xdr:to>
    <xdr:pic>
      <xdr:nvPicPr>
        <xdr:cNvPr id="132402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630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133350</xdr:rowOff>
    </xdr:to>
    <xdr:pic>
      <xdr:nvPicPr>
        <xdr:cNvPr id="132402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821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133350</xdr:rowOff>
    </xdr:to>
    <xdr:pic>
      <xdr:nvPicPr>
        <xdr:cNvPr id="132403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01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133350</xdr:rowOff>
    </xdr:to>
    <xdr:pic>
      <xdr:nvPicPr>
        <xdr:cNvPr id="132403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20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133350</xdr:rowOff>
    </xdr:to>
    <xdr:pic>
      <xdr:nvPicPr>
        <xdr:cNvPr id="134144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39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133350</xdr:rowOff>
    </xdr:to>
    <xdr:pic>
      <xdr:nvPicPr>
        <xdr:cNvPr id="134144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58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133350</xdr:rowOff>
    </xdr:to>
    <xdr:pic>
      <xdr:nvPicPr>
        <xdr:cNvPr id="134144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77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133350</xdr:rowOff>
    </xdr:to>
    <xdr:pic>
      <xdr:nvPicPr>
        <xdr:cNvPr id="134144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97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133350</xdr:rowOff>
    </xdr:to>
    <xdr:pic>
      <xdr:nvPicPr>
        <xdr:cNvPr id="134144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16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133350</xdr:rowOff>
    </xdr:to>
    <xdr:pic>
      <xdr:nvPicPr>
        <xdr:cNvPr id="134144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35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133350</xdr:rowOff>
    </xdr:to>
    <xdr:pic>
      <xdr:nvPicPr>
        <xdr:cNvPr id="134144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54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133350</xdr:rowOff>
    </xdr:to>
    <xdr:pic>
      <xdr:nvPicPr>
        <xdr:cNvPr id="134144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73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133350</xdr:rowOff>
    </xdr:to>
    <xdr:pic>
      <xdr:nvPicPr>
        <xdr:cNvPr id="134144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92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133350</xdr:rowOff>
    </xdr:to>
    <xdr:pic>
      <xdr:nvPicPr>
        <xdr:cNvPr id="134144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11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133350</xdr:rowOff>
    </xdr:to>
    <xdr:pic>
      <xdr:nvPicPr>
        <xdr:cNvPr id="134145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30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133350</xdr:rowOff>
    </xdr:to>
    <xdr:pic>
      <xdr:nvPicPr>
        <xdr:cNvPr id="1341451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49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133350</xdr:rowOff>
    </xdr:to>
    <xdr:pic>
      <xdr:nvPicPr>
        <xdr:cNvPr id="1341452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688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133350</xdr:rowOff>
    </xdr:to>
    <xdr:pic>
      <xdr:nvPicPr>
        <xdr:cNvPr id="1341453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878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133350</xdr:rowOff>
    </xdr:to>
    <xdr:pic>
      <xdr:nvPicPr>
        <xdr:cNvPr id="1341454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069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133350</xdr:rowOff>
    </xdr:to>
    <xdr:pic>
      <xdr:nvPicPr>
        <xdr:cNvPr id="1341455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25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133350</xdr:rowOff>
    </xdr:to>
    <xdr:pic>
      <xdr:nvPicPr>
        <xdr:cNvPr id="1341456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450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133350</xdr:rowOff>
    </xdr:to>
    <xdr:pic>
      <xdr:nvPicPr>
        <xdr:cNvPr id="1341457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640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133350</xdr:rowOff>
    </xdr:to>
    <xdr:pic>
      <xdr:nvPicPr>
        <xdr:cNvPr id="1341458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831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133350</xdr:rowOff>
    </xdr:to>
    <xdr:pic>
      <xdr:nvPicPr>
        <xdr:cNvPr id="1341459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02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133350</xdr:rowOff>
    </xdr:to>
    <xdr:pic>
      <xdr:nvPicPr>
        <xdr:cNvPr id="1341460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21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133350</xdr:rowOff>
    </xdr:to>
    <xdr:pic>
      <xdr:nvPicPr>
        <xdr:cNvPr id="1341461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40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133350</xdr:rowOff>
    </xdr:to>
    <xdr:pic>
      <xdr:nvPicPr>
        <xdr:cNvPr id="1341462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59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133350</xdr:rowOff>
    </xdr:to>
    <xdr:pic>
      <xdr:nvPicPr>
        <xdr:cNvPr id="1341463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78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133350</xdr:rowOff>
    </xdr:to>
    <xdr:pic>
      <xdr:nvPicPr>
        <xdr:cNvPr id="1341464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97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133350</xdr:rowOff>
    </xdr:to>
    <xdr:pic>
      <xdr:nvPicPr>
        <xdr:cNvPr id="1341465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16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133350</xdr:rowOff>
    </xdr:to>
    <xdr:pic>
      <xdr:nvPicPr>
        <xdr:cNvPr id="1341466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35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133350</xdr:rowOff>
    </xdr:to>
    <xdr:pic>
      <xdr:nvPicPr>
        <xdr:cNvPr id="1341467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54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133350</xdr:rowOff>
    </xdr:to>
    <xdr:pic>
      <xdr:nvPicPr>
        <xdr:cNvPr id="1341468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73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133350</xdr:rowOff>
    </xdr:to>
    <xdr:pic>
      <xdr:nvPicPr>
        <xdr:cNvPr id="1341469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92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133350</xdr:rowOff>
    </xdr:to>
    <xdr:pic>
      <xdr:nvPicPr>
        <xdr:cNvPr id="1341470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11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133350</xdr:rowOff>
    </xdr:to>
    <xdr:pic>
      <xdr:nvPicPr>
        <xdr:cNvPr id="1341471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30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133350</xdr:rowOff>
    </xdr:to>
    <xdr:pic>
      <xdr:nvPicPr>
        <xdr:cNvPr id="1341472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574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133350</xdr:rowOff>
    </xdr:to>
    <xdr:pic>
      <xdr:nvPicPr>
        <xdr:cNvPr id="1341473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76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133350</xdr:rowOff>
    </xdr:to>
    <xdr:pic>
      <xdr:nvPicPr>
        <xdr:cNvPr id="1341474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955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133350</xdr:rowOff>
    </xdr:to>
    <xdr:pic>
      <xdr:nvPicPr>
        <xdr:cNvPr id="1341475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145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133350</xdr:rowOff>
    </xdr:to>
    <xdr:pic>
      <xdr:nvPicPr>
        <xdr:cNvPr id="1341476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336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133350</xdr:rowOff>
    </xdr:to>
    <xdr:pic>
      <xdr:nvPicPr>
        <xdr:cNvPr id="1341477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526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133350</xdr:rowOff>
    </xdr:to>
    <xdr:pic>
      <xdr:nvPicPr>
        <xdr:cNvPr id="1341478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717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133350</xdr:rowOff>
    </xdr:to>
    <xdr:pic>
      <xdr:nvPicPr>
        <xdr:cNvPr id="1341479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907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133350</xdr:rowOff>
    </xdr:to>
    <xdr:pic>
      <xdr:nvPicPr>
        <xdr:cNvPr id="1341480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098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133350</xdr:rowOff>
    </xdr:to>
    <xdr:pic>
      <xdr:nvPicPr>
        <xdr:cNvPr id="1341481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28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133350</xdr:rowOff>
    </xdr:to>
    <xdr:pic>
      <xdr:nvPicPr>
        <xdr:cNvPr id="1341482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479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133350</xdr:rowOff>
    </xdr:to>
    <xdr:pic>
      <xdr:nvPicPr>
        <xdr:cNvPr id="1341483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669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133350</xdr:rowOff>
    </xdr:to>
    <xdr:pic>
      <xdr:nvPicPr>
        <xdr:cNvPr id="1341484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860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133350</xdr:rowOff>
    </xdr:to>
    <xdr:pic>
      <xdr:nvPicPr>
        <xdr:cNvPr id="1341485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050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133350</xdr:rowOff>
    </xdr:to>
    <xdr:pic>
      <xdr:nvPicPr>
        <xdr:cNvPr id="1341486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241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133350</xdr:rowOff>
    </xdr:to>
    <xdr:pic>
      <xdr:nvPicPr>
        <xdr:cNvPr id="1341487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43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133350</xdr:rowOff>
    </xdr:to>
    <xdr:pic>
      <xdr:nvPicPr>
        <xdr:cNvPr id="1341488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622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133350</xdr:rowOff>
    </xdr:to>
    <xdr:pic>
      <xdr:nvPicPr>
        <xdr:cNvPr id="1341489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88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133350</xdr:rowOff>
    </xdr:to>
    <xdr:pic>
      <xdr:nvPicPr>
        <xdr:cNvPr id="1341490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07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133350</xdr:rowOff>
    </xdr:to>
    <xdr:pic>
      <xdr:nvPicPr>
        <xdr:cNvPr id="1341491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26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133350</xdr:rowOff>
    </xdr:to>
    <xdr:pic>
      <xdr:nvPicPr>
        <xdr:cNvPr id="1341492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46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133350</xdr:rowOff>
    </xdr:to>
    <xdr:pic>
      <xdr:nvPicPr>
        <xdr:cNvPr id="1341493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65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133350</xdr:rowOff>
    </xdr:to>
    <xdr:pic>
      <xdr:nvPicPr>
        <xdr:cNvPr id="1341494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84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133350</xdr:rowOff>
    </xdr:to>
    <xdr:pic>
      <xdr:nvPicPr>
        <xdr:cNvPr id="1341495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03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133350</xdr:rowOff>
    </xdr:to>
    <xdr:pic>
      <xdr:nvPicPr>
        <xdr:cNvPr id="1341496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22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133350</xdr:rowOff>
    </xdr:to>
    <xdr:pic>
      <xdr:nvPicPr>
        <xdr:cNvPr id="1341497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41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133350</xdr:rowOff>
    </xdr:to>
    <xdr:pic>
      <xdr:nvPicPr>
        <xdr:cNvPr id="1341498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60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133350</xdr:rowOff>
    </xdr:to>
    <xdr:pic>
      <xdr:nvPicPr>
        <xdr:cNvPr id="1341499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79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133350</xdr:rowOff>
    </xdr:to>
    <xdr:pic>
      <xdr:nvPicPr>
        <xdr:cNvPr id="1341500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98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133350</xdr:rowOff>
    </xdr:to>
    <xdr:pic>
      <xdr:nvPicPr>
        <xdr:cNvPr id="1341501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17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133350</xdr:rowOff>
    </xdr:to>
    <xdr:pic>
      <xdr:nvPicPr>
        <xdr:cNvPr id="1341502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36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133350</xdr:rowOff>
    </xdr:to>
    <xdr:pic>
      <xdr:nvPicPr>
        <xdr:cNvPr id="1341503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55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133350</xdr:rowOff>
    </xdr:to>
    <xdr:pic>
      <xdr:nvPicPr>
        <xdr:cNvPr id="1341504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74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133350</xdr:rowOff>
    </xdr:to>
    <xdr:pic>
      <xdr:nvPicPr>
        <xdr:cNvPr id="1341505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93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133350</xdr:rowOff>
    </xdr:to>
    <xdr:pic>
      <xdr:nvPicPr>
        <xdr:cNvPr id="1341506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12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133350</xdr:rowOff>
    </xdr:to>
    <xdr:pic>
      <xdr:nvPicPr>
        <xdr:cNvPr id="1341507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31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133350</xdr:rowOff>
    </xdr:to>
    <xdr:pic>
      <xdr:nvPicPr>
        <xdr:cNvPr id="1341508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50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133350</xdr:rowOff>
    </xdr:to>
    <xdr:pic>
      <xdr:nvPicPr>
        <xdr:cNvPr id="1341509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69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133350</xdr:rowOff>
    </xdr:to>
    <xdr:pic>
      <xdr:nvPicPr>
        <xdr:cNvPr id="1341510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88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133350</xdr:rowOff>
    </xdr:to>
    <xdr:pic>
      <xdr:nvPicPr>
        <xdr:cNvPr id="1341511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07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133350</xdr:rowOff>
    </xdr:to>
    <xdr:pic>
      <xdr:nvPicPr>
        <xdr:cNvPr id="1341512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27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133350</xdr:rowOff>
    </xdr:to>
    <xdr:pic>
      <xdr:nvPicPr>
        <xdr:cNvPr id="1341513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46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133350</xdr:rowOff>
    </xdr:to>
    <xdr:pic>
      <xdr:nvPicPr>
        <xdr:cNvPr id="1341514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65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133350</xdr:rowOff>
    </xdr:to>
    <xdr:pic>
      <xdr:nvPicPr>
        <xdr:cNvPr id="1341515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84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133350</xdr:rowOff>
    </xdr:to>
    <xdr:pic>
      <xdr:nvPicPr>
        <xdr:cNvPr id="1341516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03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133350</xdr:rowOff>
    </xdr:to>
    <xdr:pic>
      <xdr:nvPicPr>
        <xdr:cNvPr id="1341517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22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133350</xdr:rowOff>
    </xdr:to>
    <xdr:pic>
      <xdr:nvPicPr>
        <xdr:cNvPr id="1341518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41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133350</xdr:rowOff>
    </xdr:to>
    <xdr:pic>
      <xdr:nvPicPr>
        <xdr:cNvPr id="1341519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60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133350</xdr:rowOff>
    </xdr:to>
    <xdr:pic>
      <xdr:nvPicPr>
        <xdr:cNvPr id="1341520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79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133350</xdr:rowOff>
    </xdr:to>
    <xdr:pic>
      <xdr:nvPicPr>
        <xdr:cNvPr id="1341521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98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133350</xdr:rowOff>
    </xdr:to>
    <xdr:pic>
      <xdr:nvPicPr>
        <xdr:cNvPr id="1341522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817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133350</xdr:rowOff>
    </xdr:to>
    <xdr:pic>
      <xdr:nvPicPr>
        <xdr:cNvPr id="134152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8918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133350</xdr:rowOff>
    </xdr:to>
    <xdr:pic>
      <xdr:nvPicPr>
        <xdr:cNvPr id="134152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108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133350</xdr:rowOff>
    </xdr:to>
    <xdr:pic>
      <xdr:nvPicPr>
        <xdr:cNvPr id="134152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29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133350</xdr:rowOff>
    </xdr:to>
    <xdr:pic>
      <xdr:nvPicPr>
        <xdr:cNvPr id="134152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56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133350</xdr:rowOff>
    </xdr:to>
    <xdr:pic>
      <xdr:nvPicPr>
        <xdr:cNvPr id="134152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756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133350</xdr:rowOff>
    </xdr:to>
    <xdr:pic>
      <xdr:nvPicPr>
        <xdr:cNvPr id="134152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94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133350</xdr:rowOff>
    </xdr:to>
    <xdr:pic>
      <xdr:nvPicPr>
        <xdr:cNvPr id="134152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137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133350</xdr:rowOff>
    </xdr:to>
    <xdr:pic>
      <xdr:nvPicPr>
        <xdr:cNvPr id="134153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328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133350</xdr:rowOff>
    </xdr:to>
    <xdr:pic>
      <xdr:nvPicPr>
        <xdr:cNvPr id="134153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51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133350</xdr:rowOff>
    </xdr:to>
    <xdr:pic>
      <xdr:nvPicPr>
        <xdr:cNvPr id="134153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709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133350</xdr:rowOff>
    </xdr:to>
    <xdr:pic>
      <xdr:nvPicPr>
        <xdr:cNvPr id="134153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899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133350</xdr:rowOff>
    </xdr:to>
    <xdr:pic>
      <xdr:nvPicPr>
        <xdr:cNvPr id="134153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090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133350</xdr:rowOff>
    </xdr:to>
    <xdr:pic>
      <xdr:nvPicPr>
        <xdr:cNvPr id="134153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280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133350</xdr:rowOff>
    </xdr:to>
    <xdr:pic>
      <xdr:nvPicPr>
        <xdr:cNvPr id="134153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547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133350</xdr:rowOff>
    </xdr:to>
    <xdr:pic>
      <xdr:nvPicPr>
        <xdr:cNvPr id="134153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737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133350</xdr:rowOff>
    </xdr:to>
    <xdr:pic>
      <xdr:nvPicPr>
        <xdr:cNvPr id="134153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928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133350</xdr:rowOff>
    </xdr:to>
    <xdr:pic>
      <xdr:nvPicPr>
        <xdr:cNvPr id="134153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118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133350</xdr:rowOff>
    </xdr:to>
    <xdr:pic>
      <xdr:nvPicPr>
        <xdr:cNvPr id="134154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309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133350</xdr:rowOff>
    </xdr:to>
    <xdr:pic>
      <xdr:nvPicPr>
        <xdr:cNvPr id="134154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499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133350</xdr:rowOff>
    </xdr:to>
    <xdr:pic>
      <xdr:nvPicPr>
        <xdr:cNvPr id="1341542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690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133350</xdr:rowOff>
    </xdr:to>
    <xdr:pic>
      <xdr:nvPicPr>
        <xdr:cNvPr id="1341543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880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133350</xdr:rowOff>
    </xdr:to>
    <xdr:pic>
      <xdr:nvPicPr>
        <xdr:cNvPr id="1341544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071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133350</xdr:rowOff>
    </xdr:to>
    <xdr:pic>
      <xdr:nvPicPr>
        <xdr:cNvPr id="1341545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27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133350</xdr:rowOff>
    </xdr:to>
    <xdr:pic>
      <xdr:nvPicPr>
        <xdr:cNvPr id="1341546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46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133350</xdr:rowOff>
    </xdr:to>
    <xdr:pic>
      <xdr:nvPicPr>
        <xdr:cNvPr id="1341547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65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133350</xdr:rowOff>
    </xdr:to>
    <xdr:pic>
      <xdr:nvPicPr>
        <xdr:cNvPr id="1341548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84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133350</xdr:rowOff>
    </xdr:to>
    <xdr:pic>
      <xdr:nvPicPr>
        <xdr:cNvPr id="1341549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03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133350</xdr:rowOff>
    </xdr:to>
    <xdr:pic>
      <xdr:nvPicPr>
        <xdr:cNvPr id="1341550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22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133350</xdr:rowOff>
    </xdr:to>
    <xdr:pic>
      <xdr:nvPicPr>
        <xdr:cNvPr id="1341551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41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133350</xdr:rowOff>
    </xdr:to>
    <xdr:pic>
      <xdr:nvPicPr>
        <xdr:cNvPr id="1341552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60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133350</xdr:rowOff>
    </xdr:to>
    <xdr:pic>
      <xdr:nvPicPr>
        <xdr:cNvPr id="1341553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79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133350</xdr:rowOff>
    </xdr:to>
    <xdr:pic>
      <xdr:nvPicPr>
        <xdr:cNvPr id="1341554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98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133350</xdr:rowOff>
    </xdr:to>
    <xdr:pic>
      <xdr:nvPicPr>
        <xdr:cNvPr id="1341555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17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133350</xdr:rowOff>
    </xdr:to>
    <xdr:pic>
      <xdr:nvPicPr>
        <xdr:cNvPr id="1341556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36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133350</xdr:rowOff>
    </xdr:to>
    <xdr:pic>
      <xdr:nvPicPr>
        <xdr:cNvPr id="1341557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55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133350</xdr:rowOff>
    </xdr:to>
    <xdr:pic>
      <xdr:nvPicPr>
        <xdr:cNvPr id="1341558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74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133350</xdr:rowOff>
    </xdr:to>
    <xdr:pic>
      <xdr:nvPicPr>
        <xdr:cNvPr id="1341559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9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133350</xdr:rowOff>
    </xdr:to>
    <xdr:pic>
      <xdr:nvPicPr>
        <xdr:cNvPr id="134156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67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133350</xdr:rowOff>
    </xdr:to>
    <xdr:pic>
      <xdr:nvPicPr>
        <xdr:cNvPr id="134156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692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133350</xdr:rowOff>
    </xdr:to>
    <xdr:pic>
      <xdr:nvPicPr>
        <xdr:cNvPr id="134156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11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133350</xdr:rowOff>
    </xdr:to>
    <xdr:pic>
      <xdr:nvPicPr>
        <xdr:cNvPr id="134156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30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133350</xdr:rowOff>
    </xdr:to>
    <xdr:pic>
      <xdr:nvPicPr>
        <xdr:cNvPr id="134156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50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133350</xdr:rowOff>
    </xdr:to>
    <xdr:pic>
      <xdr:nvPicPr>
        <xdr:cNvPr id="134156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69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133350</xdr:rowOff>
    </xdr:to>
    <xdr:pic>
      <xdr:nvPicPr>
        <xdr:cNvPr id="134156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8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133350</xdr:rowOff>
    </xdr:to>
    <xdr:pic>
      <xdr:nvPicPr>
        <xdr:cNvPr id="134156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07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133350</xdr:rowOff>
    </xdr:to>
    <xdr:pic>
      <xdr:nvPicPr>
        <xdr:cNvPr id="134156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26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133350</xdr:rowOff>
    </xdr:to>
    <xdr:pic>
      <xdr:nvPicPr>
        <xdr:cNvPr id="134156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45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133350</xdr:rowOff>
    </xdr:to>
    <xdr:pic>
      <xdr:nvPicPr>
        <xdr:cNvPr id="134157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643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133350</xdr:rowOff>
    </xdr:to>
    <xdr:pic>
      <xdr:nvPicPr>
        <xdr:cNvPr id="134157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83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133350</xdr:rowOff>
    </xdr:to>
    <xdr:pic>
      <xdr:nvPicPr>
        <xdr:cNvPr id="134157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02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133350</xdr:rowOff>
    </xdr:to>
    <xdr:pic>
      <xdr:nvPicPr>
        <xdr:cNvPr id="134157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2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133350</xdr:rowOff>
    </xdr:to>
    <xdr:pic>
      <xdr:nvPicPr>
        <xdr:cNvPr id="134157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4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133350</xdr:rowOff>
    </xdr:to>
    <xdr:pic>
      <xdr:nvPicPr>
        <xdr:cNvPr id="134157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5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133350</xdr:rowOff>
    </xdr:to>
    <xdr:pic>
      <xdr:nvPicPr>
        <xdr:cNvPr id="134157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7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133350</xdr:rowOff>
    </xdr:to>
    <xdr:pic>
      <xdr:nvPicPr>
        <xdr:cNvPr id="134157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9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133350</xdr:rowOff>
    </xdr:to>
    <xdr:pic>
      <xdr:nvPicPr>
        <xdr:cNvPr id="134157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1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133350</xdr:rowOff>
    </xdr:to>
    <xdr:pic>
      <xdr:nvPicPr>
        <xdr:cNvPr id="134157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3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133350</xdr:rowOff>
    </xdr:to>
    <xdr:pic>
      <xdr:nvPicPr>
        <xdr:cNvPr id="134158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5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133350</xdr:rowOff>
    </xdr:to>
    <xdr:pic>
      <xdr:nvPicPr>
        <xdr:cNvPr id="134158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7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133350</xdr:rowOff>
    </xdr:to>
    <xdr:pic>
      <xdr:nvPicPr>
        <xdr:cNvPr id="134158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93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133350</xdr:rowOff>
    </xdr:to>
    <xdr:pic>
      <xdr:nvPicPr>
        <xdr:cNvPr id="1341583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12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133350</xdr:rowOff>
    </xdr:to>
    <xdr:pic>
      <xdr:nvPicPr>
        <xdr:cNvPr id="1341584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31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133350</xdr:rowOff>
    </xdr:to>
    <xdr:pic>
      <xdr:nvPicPr>
        <xdr:cNvPr id="1341585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51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133350</xdr:rowOff>
    </xdr:to>
    <xdr:pic>
      <xdr:nvPicPr>
        <xdr:cNvPr id="1341586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77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133350</xdr:rowOff>
    </xdr:to>
    <xdr:pic>
      <xdr:nvPicPr>
        <xdr:cNvPr id="1341587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96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133350</xdr:rowOff>
    </xdr:to>
    <xdr:pic>
      <xdr:nvPicPr>
        <xdr:cNvPr id="1341588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234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133350</xdr:rowOff>
    </xdr:to>
    <xdr:pic>
      <xdr:nvPicPr>
        <xdr:cNvPr id="1341589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42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133350</xdr:rowOff>
    </xdr:to>
    <xdr:pic>
      <xdr:nvPicPr>
        <xdr:cNvPr id="1341590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69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133350</xdr:rowOff>
    </xdr:to>
    <xdr:pic>
      <xdr:nvPicPr>
        <xdr:cNvPr id="1341591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88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133350</xdr:rowOff>
    </xdr:to>
    <xdr:pic>
      <xdr:nvPicPr>
        <xdr:cNvPr id="1341592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07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133350</xdr:rowOff>
    </xdr:to>
    <xdr:pic>
      <xdr:nvPicPr>
        <xdr:cNvPr id="1341593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26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133350</xdr:rowOff>
    </xdr:to>
    <xdr:pic>
      <xdr:nvPicPr>
        <xdr:cNvPr id="1341594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45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133350</xdr:rowOff>
    </xdr:to>
    <xdr:pic>
      <xdr:nvPicPr>
        <xdr:cNvPr id="1341595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64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133350</xdr:rowOff>
    </xdr:to>
    <xdr:pic>
      <xdr:nvPicPr>
        <xdr:cNvPr id="1341596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83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133350</xdr:rowOff>
    </xdr:to>
    <xdr:pic>
      <xdr:nvPicPr>
        <xdr:cNvPr id="1341597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02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133350</xdr:rowOff>
    </xdr:to>
    <xdr:pic>
      <xdr:nvPicPr>
        <xdr:cNvPr id="1341598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21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133350</xdr:rowOff>
    </xdr:to>
    <xdr:pic>
      <xdr:nvPicPr>
        <xdr:cNvPr id="1341599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40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133350</xdr:rowOff>
    </xdr:to>
    <xdr:pic>
      <xdr:nvPicPr>
        <xdr:cNvPr id="1341600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59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133350</xdr:rowOff>
    </xdr:to>
    <xdr:pic>
      <xdr:nvPicPr>
        <xdr:cNvPr id="1341601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78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133350</xdr:rowOff>
    </xdr:to>
    <xdr:pic>
      <xdr:nvPicPr>
        <xdr:cNvPr id="1341602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97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133350</xdr:rowOff>
    </xdr:to>
    <xdr:pic>
      <xdr:nvPicPr>
        <xdr:cNvPr id="1341603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168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133350</xdr:rowOff>
    </xdr:to>
    <xdr:pic>
      <xdr:nvPicPr>
        <xdr:cNvPr id="1341604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358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133350</xdr:rowOff>
    </xdr:to>
    <xdr:pic>
      <xdr:nvPicPr>
        <xdr:cNvPr id="1341605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549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133350</xdr:rowOff>
    </xdr:to>
    <xdr:pic>
      <xdr:nvPicPr>
        <xdr:cNvPr id="1341606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73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133350</xdr:rowOff>
    </xdr:to>
    <xdr:pic>
      <xdr:nvPicPr>
        <xdr:cNvPr id="1341607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930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133350</xdr:rowOff>
    </xdr:to>
    <xdr:pic>
      <xdr:nvPicPr>
        <xdr:cNvPr id="1341608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6120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133350</xdr:rowOff>
    </xdr:to>
    <xdr:pic>
      <xdr:nvPicPr>
        <xdr:cNvPr id="1341609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6996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133350</xdr:rowOff>
    </xdr:to>
    <xdr:pic>
      <xdr:nvPicPr>
        <xdr:cNvPr id="1341610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187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133350</xdr:rowOff>
    </xdr:to>
    <xdr:pic>
      <xdr:nvPicPr>
        <xdr:cNvPr id="1341611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377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133350</xdr:rowOff>
    </xdr:to>
    <xdr:pic>
      <xdr:nvPicPr>
        <xdr:cNvPr id="1341612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568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133350</xdr:rowOff>
    </xdr:to>
    <xdr:pic>
      <xdr:nvPicPr>
        <xdr:cNvPr id="1341613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758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133350</xdr:rowOff>
    </xdr:to>
    <xdr:pic>
      <xdr:nvPicPr>
        <xdr:cNvPr id="1341614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949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133350</xdr:rowOff>
    </xdr:to>
    <xdr:pic>
      <xdr:nvPicPr>
        <xdr:cNvPr id="1341615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139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133350</xdr:rowOff>
    </xdr:to>
    <xdr:pic>
      <xdr:nvPicPr>
        <xdr:cNvPr id="1341616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330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133350</xdr:rowOff>
    </xdr:to>
    <xdr:pic>
      <xdr:nvPicPr>
        <xdr:cNvPr id="1341617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520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133350</xdr:rowOff>
    </xdr:to>
    <xdr:pic>
      <xdr:nvPicPr>
        <xdr:cNvPr id="1341618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711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133350</xdr:rowOff>
    </xdr:to>
    <xdr:pic>
      <xdr:nvPicPr>
        <xdr:cNvPr id="1341619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90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133350</xdr:rowOff>
    </xdr:to>
    <xdr:pic>
      <xdr:nvPicPr>
        <xdr:cNvPr id="1341620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092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133350</xdr:rowOff>
    </xdr:to>
    <xdr:pic>
      <xdr:nvPicPr>
        <xdr:cNvPr id="1341621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282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133350</xdr:rowOff>
    </xdr:to>
    <xdr:pic>
      <xdr:nvPicPr>
        <xdr:cNvPr id="1341622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47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133350</xdr:rowOff>
    </xdr:to>
    <xdr:pic>
      <xdr:nvPicPr>
        <xdr:cNvPr id="1341623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663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133350</xdr:rowOff>
    </xdr:to>
    <xdr:pic>
      <xdr:nvPicPr>
        <xdr:cNvPr id="1341624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854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133350</xdr:rowOff>
    </xdr:to>
    <xdr:pic>
      <xdr:nvPicPr>
        <xdr:cNvPr id="1341625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04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133350</xdr:rowOff>
    </xdr:to>
    <xdr:pic>
      <xdr:nvPicPr>
        <xdr:cNvPr id="1341626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31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133350</xdr:rowOff>
    </xdr:to>
    <xdr:pic>
      <xdr:nvPicPr>
        <xdr:cNvPr id="1341627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50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133350</xdr:rowOff>
    </xdr:to>
    <xdr:pic>
      <xdr:nvPicPr>
        <xdr:cNvPr id="1341628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69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133350</xdr:rowOff>
    </xdr:to>
    <xdr:pic>
      <xdr:nvPicPr>
        <xdr:cNvPr id="1341629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88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133350</xdr:rowOff>
    </xdr:to>
    <xdr:pic>
      <xdr:nvPicPr>
        <xdr:cNvPr id="1341630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07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133350</xdr:rowOff>
    </xdr:to>
    <xdr:pic>
      <xdr:nvPicPr>
        <xdr:cNvPr id="1341631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273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133350</xdr:rowOff>
    </xdr:to>
    <xdr:pic>
      <xdr:nvPicPr>
        <xdr:cNvPr id="1341632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464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133350</xdr:rowOff>
    </xdr:to>
    <xdr:pic>
      <xdr:nvPicPr>
        <xdr:cNvPr id="1341633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730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133350</xdr:rowOff>
    </xdr:to>
    <xdr:pic>
      <xdr:nvPicPr>
        <xdr:cNvPr id="1341634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997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133350</xdr:rowOff>
    </xdr:to>
    <xdr:pic>
      <xdr:nvPicPr>
        <xdr:cNvPr id="1341635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187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133350</xdr:rowOff>
    </xdr:to>
    <xdr:pic>
      <xdr:nvPicPr>
        <xdr:cNvPr id="1341636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378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133350</xdr:rowOff>
    </xdr:to>
    <xdr:pic>
      <xdr:nvPicPr>
        <xdr:cNvPr id="1341637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568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133350</xdr:rowOff>
    </xdr:to>
    <xdr:pic>
      <xdr:nvPicPr>
        <xdr:cNvPr id="1341638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759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133350</xdr:rowOff>
    </xdr:to>
    <xdr:pic>
      <xdr:nvPicPr>
        <xdr:cNvPr id="1341639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026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133350</xdr:rowOff>
    </xdr:to>
    <xdr:pic>
      <xdr:nvPicPr>
        <xdr:cNvPr id="1341640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216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133350</xdr:rowOff>
    </xdr:to>
    <xdr:pic>
      <xdr:nvPicPr>
        <xdr:cNvPr id="1341641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407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133350</xdr:rowOff>
    </xdr:to>
    <xdr:pic>
      <xdr:nvPicPr>
        <xdr:cNvPr id="1341642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597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133350</xdr:rowOff>
    </xdr:to>
    <xdr:pic>
      <xdr:nvPicPr>
        <xdr:cNvPr id="1341643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78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133350</xdr:rowOff>
    </xdr:to>
    <xdr:pic>
      <xdr:nvPicPr>
        <xdr:cNvPr id="1341644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978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133350</xdr:rowOff>
    </xdr:to>
    <xdr:pic>
      <xdr:nvPicPr>
        <xdr:cNvPr id="1341645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169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133350</xdr:rowOff>
    </xdr:to>
    <xdr:pic>
      <xdr:nvPicPr>
        <xdr:cNvPr id="1341646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359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133350</xdr:rowOff>
    </xdr:to>
    <xdr:pic>
      <xdr:nvPicPr>
        <xdr:cNvPr id="1341647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550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133350</xdr:rowOff>
    </xdr:to>
    <xdr:pic>
      <xdr:nvPicPr>
        <xdr:cNvPr id="1341648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740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133350</xdr:rowOff>
    </xdr:to>
    <xdr:pic>
      <xdr:nvPicPr>
        <xdr:cNvPr id="1341649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931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133350</xdr:rowOff>
    </xdr:to>
    <xdr:pic>
      <xdr:nvPicPr>
        <xdr:cNvPr id="1341650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197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133350</xdr:rowOff>
    </xdr:to>
    <xdr:pic>
      <xdr:nvPicPr>
        <xdr:cNvPr id="1341651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38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133350</xdr:rowOff>
    </xdr:to>
    <xdr:pic>
      <xdr:nvPicPr>
        <xdr:cNvPr id="1341652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578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133350</xdr:rowOff>
    </xdr:to>
    <xdr:pic>
      <xdr:nvPicPr>
        <xdr:cNvPr id="1341653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769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133350</xdr:rowOff>
    </xdr:to>
    <xdr:pic>
      <xdr:nvPicPr>
        <xdr:cNvPr id="1341654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036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133350</xdr:rowOff>
    </xdr:to>
    <xdr:pic>
      <xdr:nvPicPr>
        <xdr:cNvPr id="1341655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302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133350</xdr:rowOff>
    </xdr:to>
    <xdr:pic>
      <xdr:nvPicPr>
        <xdr:cNvPr id="1341656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493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133350</xdr:rowOff>
    </xdr:to>
    <xdr:pic>
      <xdr:nvPicPr>
        <xdr:cNvPr id="1341657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683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133350</xdr:rowOff>
    </xdr:to>
    <xdr:pic>
      <xdr:nvPicPr>
        <xdr:cNvPr id="1341658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874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133350</xdr:rowOff>
    </xdr:to>
    <xdr:pic>
      <xdr:nvPicPr>
        <xdr:cNvPr id="1341659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140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133350</xdr:rowOff>
    </xdr:to>
    <xdr:pic>
      <xdr:nvPicPr>
        <xdr:cNvPr id="1341660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33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133350</xdr:rowOff>
    </xdr:to>
    <xdr:pic>
      <xdr:nvPicPr>
        <xdr:cNvPr id="1341661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521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133350</xdr:rowOff>
    </xdr:to>
    <xdr:pic>
      <xdr:nvPicPr>
        <xdr:cNvPr id="1341662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712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133350</xdr:rowOff>
    </xdr:to>
    <xdr:pic>
      <xdr:nvPicPr>
        <xdr:cNvPr id="1341663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902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133350</xdr:rowOff>
    </xdr:to>
    <xdr:pic>
      <xdr:nvPicPr>
        <xdr:cNvPr id="1341664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093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133350</xdr:rowOff>
    </xdr:to>
    <xdr:pic>
      <xdr:nvPicPr>
        <xdr:cNvPr id="1341665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283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133350</xdr:rowOff>
    </xdr:to>
    <xdr:pic>
      <xdr:nvPicPr>
        <xdr:cNvPr id="1341666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474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133350</xdr:rowOff>
    </xdr:to>
    <xdr:pic>
      <xdr:nvPicPr>
        <xdr:cNvPr id="1341667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66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133350</xdr:rowOff>
    </xdr:to>
    <xdr:pic>
      <xdr:nvPicPr>
        <xdr:cNvPr id="1341668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855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133350</xdr:rowOff>
    </xdr:to>
    <xdr:pic>
      <xdr:nvPicPr>
        <xdr:cNvPr id="1341669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9045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152400</xdr:rowOff>
    </xdr:to>
    <xdr:pic>
      <xdr:nvPicPr>
        <xdr:cNvPr id="134167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055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152400</xdr:rowOff>
    </xdr:to>
    <xdr:pic>
      <xdr:nvPicPr>
        <xdr:cNvPr id="134167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246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152400</xdr:rowOff>
    </xdr:to>
    <xdr:pic>
      <xdr:nvPicPr>
        <xdr:cNvPr id="134167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436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152400</xdr:rowOff>
    </xdr:to>
    <xdr:pic>
      <xdr:nvPicPr>
        <xdr:cNvPr id="134167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627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152400</xdr:rowOff>
    </xdr:to>
    <xdr:pic>
      <xdr:nvPicPr>
        <xdr:cNvPr id="134167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817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152400</xdr:rowOff>
    </xdr:to>
    <xdr:pic>
      <xdr:nvPicPr>
        <xdr:cNvPr id="134167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008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152400</xdr:rowOff>
    </xdr:to>
    <xdr:pic>
      <xdr:nvPicPr>
        <xdr:cNvPr id="134167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198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152400</xdr:rowOff>
    </xdr:to>
    <xdr:pic>
      <xdr:nvPicPr>
        <xdr:cNvPr id="134167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389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152400</xdr:rowOff>
    </xdr:to>
    <xdr:pic>
      <xdr:nvPicPr>
        <xdr:cNvPr id="134167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579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152400</xdr:rowOff>
    </xdr:to>
    <xdr:pic>
      <xdr:nvPicPr>
        <xdr:cNvPr id="134167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770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152400</xdr:rowOff>
    </xdr:to>
    <xdr:pic>
      <xdr:nvPicPr>
        <xdr:cNvPr id="134168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960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152400</xdr:rowOff>
    </xdr:to>
    <xdr:pic>
      <xdr:nvPicPr>
        <xdr:cNvPr id="134168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151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152400</xdr:rowOff>
    </xdr:to>
    <xdr:pic>
      <xdr:nvPicPr>
        <xdr:cNvPr id="134168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341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152400</xdr:rowOff>
    </xdr:to>
    <xdr:pic>
      <xdr:nvPicPr>
        <xdr:cNvPr id="134168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532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152400</xdr:rowOff>
    </xdr:to>
    <xdr:pic>
      <xdr:nvPicPr>
        <xdr:cNvPr id="134168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798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152400</xdr:rowOff>
    </xdr:to>
    <xdr:pic>
      <xdr:nvPicPr>
        <xdr:cNvPr id="134168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989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152400</xdr:rowOff>
    </xdr:to>
    <xdr:pic>
      <xdr:nvPicPr>
        <xdr:cNvPr id="134168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179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152400</xdr:rowOff>
    </xdr:to>
    <xdr:pic>
      <xdr:nvPicPr>
        <xdr:cNvPr id="134168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37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152400</xdr:rowOff>
    </xdr:to>
    <xdr:pic>
      <xdr:nvPicPr>
        <xdr:cNvPr id="134168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56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152400</xdr:rowOff>
    </xdr:to>
    <xdr:pic>
      <xdr:nvPicPr>
        <xdr:cNvPr id="134168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751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152400</xdr:rowOff>
    </xdr:to>
    <xdr:pic>
      <xdr:nvPicPr>
        <xdr:cNvPr id="134169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941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152400</xdr:rowOff>
    </xdr:to>
    <xdr:pic>
      <xdr:nvPicPr>
        <xdr:cNvPr id="134169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4132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152400</xdr:rowOff>
    </xdr:to>
    <xdr:pic>
      <xdr:nvPicPr>
        <xdr:cNvPr id="134169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4332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152400</xdr:rowOff>
    </xdr:to>
    <xdr:pic>
      <xdr:nvPicPr>
        <xdr:cNvPr id="134169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475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152400</xdr:rowOff>
    </xdr:to>
    <xdr:pic>
      <xdr:nvPicPr>
        <xdr:cNvPr id="134169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66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152400</xdr:rowOff>
    </xdr:to>
    <xdr:pic>
      <xdr:nvPicPr>
        <xdr:cNvPr id="134169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856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152400</xdr:rowOff>
    </xdr:to>
    <xdr:pic>
      <xdr:nvPicPr>
        <xdr:cNvPr id="134169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046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152400</xdr:rowOff>
    </xdr:to>
    <xdr:pic>
      <xdr:nvPicPr>
        <xdr:cNvPr id="134169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23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152400</xdr:rowOff>
    </xdr:to>
    <xdr:pic>
      <xdr:nvPicPr>
        <xdr:cNvPr id="134169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427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152400</xdr:rowOff>
    </xdr:to>
    <xdr:pic>
      <xdr:nvPicPr>
        <xdr:cNvPr id="134169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618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152400</xdr:rowOff>
    </xdr:to>
    <xdr:pic>
      <xdr:nvPicPr>
        <xdr:cNvPr id="134170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808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152400</xdr:rowOff>
    </xdr:to>
    <xdr:pic>
      <xdr:nvPicPr>
        <xdr:cNvPr id="134170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999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152400</xdr:rowOff>
    </xdr:to>
    <xdr:pic>
      <xdr:nvPicPr>
        <xdr:cNvPr id="134170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18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152400</xdr:rowOff>
    </xdr:to>
    <xdr:pic>
      <xdr:nvPicPr>
        <xdr:cNvPr id="134170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380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152400</xdr:rowOff>
    </xdr:to>
    <xdr:pic>
      <xdr:nvPicPr>
        <xdr:cNvPr id="134170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570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152400</xdr:rowOff>
    </xdr:to>
    <xdr:pic>
      <xdr:nvPicPr>
        <xdr:cNvPr id="134170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83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152400</xdr:rowOff>
    </xdr:to>
    <xdr:pic>
      <xdr:nvPicPr>
        <xdr:cNvPr id="134170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104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152400</xdr:rowOff>
    </xdr:to>
    <xdr:pic>
      <xdr:nvPicPr>
        <xdr:cNvPr id="134170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294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152400</xdr:rowOff>
    </xdr:to>
    <xdr:pic>
      <xdr:nvPicPr>
        <xdr:cNvPr id="134170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48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152400</xdr:rowOff>
    </xdr:to>
    <xdr:pic>
      <xdr:nvPicPr>
        <xdr:cNvPr id="134170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675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152400</xdr:rowOff>
    </xdr:to>
    <xdr:pic>
      <xdr:nvPicPr>
        <xdr:cNvPr id="134171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866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152400</xdr:rowOff>
    </xdr:to>
    <xdr:pic>
      <xdr:nvPicPr>
        <xdr:cNvPr id="134171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056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152400</xdr:rowOff>
    </xdr:to>
    <xdr:pic>
      <xdr:nvPicPr>
        <xdr:cNvPr id="1341712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247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152400</xdr:rowOff>
    </xdr:to>
    <xdr:pic>
      <xdr:nvPicPr>
        <xdr:cNvPr id="1341713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437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152400</xdr:rowOff>
    </xdr:to>
    <xdr:pic>
      <xdr:nvPicPr>
        <xdr:cNvPr id="1341714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628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152400</xdr:rowOff>
    </xdr:to>
    <xdr:pic>
      <xdr:nvPicPr>
        <xdr:cNvPr id="1341715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82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152400</xdr:rowOff>
    </xdr:to>
    <xdr:pic>
      <xdr:nvPicPr>
        <xdr:cNvPr id="1341716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018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152400</xdr:rowOff>
    </xdr:to>
    <xdr:pic>
      <xdr:nvPicPr>
        <xdr:cNvPr id="1341717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209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152400</xdr:rowOff>
    </xdr:to>
    <xdr:pic>
      <xdr:nvPicPr>
        <xdr:cNvPr id="1341718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39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152400</xdr:rowOff>
    </xdr:to>
    <xdr:pic>
      <xdr:nvPicPr>
        <xdr:cNvPr id="1341719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59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152400</xdr:rowOff>
    </xdr:to>
    <xdr:pic>
      <xdr:nvPicPr>
        <xdr:cNvPr id="1341720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78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152400</xdr:rowOff>
    </xdr:to>
    <xdr:pic>
      <xdr:nvPicPr>
        <xdr:cNvPr id="1341721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047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152400</xdr:rowOff>
    </xdr:to>
    <xdr:pic>
      <xdr:nvPicPr>
        <xdr:cNvPr id="1341722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237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152400</xdr:rowOff>
    </xdr:to>
    <xdr:pic>
      <xdr:nvPicPr>
        <xdr:cNvPr id="1341723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428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152400</xdr:rowOff>
    </xdr:to>
    <xdr:pic>
      <xdr:nvPicPr>
        <xdr:cNvPr id="1341724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61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152400</xdr:rowOff>
    </xdr:to>
    <xdr:pic>
      <xdr:nvPicPr>
        <xdr:cNvPr id="1341725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809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152400</xdr:rowOff>
    </xdr:to>
    <xdr:pic>
      <xdr:nvPicPr>
        <xdr:cNvPr id="1341726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076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152400</xdr:rowOff>
    </xdr:to>
    <xdr:pic>
      <xdr:nvPicPr>
        <xdr:cNvPr id="1341727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266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152400</xdr:rowOff>
    </xdr:to>
    <xdr:pic>
      <xdr:nvPicPr>
        <xdr:cNvPr id="1341728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457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152400</xdr:rowOff>
    </xdr:to>
    <xdr:pic>
      <xdr:nvPicPr>
        <xdr:cNvPr id="1341729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647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152400</xdr:rowOff>
    </xdr:to>
    <xdr:pic>
      <xdr:nvPicPr>
        <xdr:cNvPr id="1341730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838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152400</xdr:colOff>
      <xdr:row>860</xdr:row>
      <xdr:rowOff>152400</xdr:rowOff>
    </xdr:to>
    <xdr:pic>
      <xdr:nvPicPr>
        <xdr:cNvPr id="1341731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028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152400</xdr:rowOff>
    </xdr:to>
    <xdr:pic>
      <xdr:nvPicPr>
        <xdr:cNvPr id="1341732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21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152400</xdr:rowOff>
    </xdr:to>
    <xdr:pic>
      <xdr:nvPicPr>
        <xdr:cNvPr id="1341733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40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152400</xdr:rowOff>
    </xdr:to>
    <xdr:pic>
      <xdr:nvPicPr>
        <xdr:cNvPr id="1341734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60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152400</xdr:rowOff>
    </xdr:to>
    <xdr:pic>
      <xdr:nvPicPr>
        <xdr:cNvPr id="1341735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79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152400</xdr:rowOff>
    </xdr:to>
    <xdr:pic>
      <xdr:nvPicPr>
        <xdr:cNvPr id="1341736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480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152400</xdr:rowOff>
    </xdr:to>
    <xdr:pic>
      <xdr:nvPicPr>
        <xdr:cNvPr id="1341737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499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152400</xdr:rowOff>
    </xdr:to>
    <xdr:pic>
      <xdr:nvPicPr>
        <xdr:cNvPr id="1341738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181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152400</xdr:rowOff>
    </xdr:to>
    <xdr:pic>
      <xdr:nvPicPr>
        <xdr:cNvPr id="1341739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371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152400</xdr:rowOff>
    </xdr:to>
    <xdr:pic>
      <xdr:nvPicPr>
        <xdr:cNvPr id="1341740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562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152400</xdr:rowOff>
    </xdr:to>
    <xdr:pic>
      <xdr:nvPicPr>
        <xdr:cNvPr id="1341741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752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152400</xdr:rowOff>
    </xdr:to>
    <xdr:pic>
      <xdr:nvPicPr>
        <xdr:cNvPr id="1341742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94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152400</xdr:rowOff>
    </xdr:to>
    <xdr:pic>
      <xdr:nvPicPr>
        <xdr:cNvPr id="1341743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13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152400</xdr:rowOff>
    </xdr:to>
    <xdr:pic>
      <xdr:nvPicPr>
        <xdr:cNvPr id="1341744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324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152400</xdr:rowOff>
    </xdr:to>
    <xdr:pic>
      <xdr:nvPicPr>
        <xdr:cNvPr id="1341745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514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152400</xdr:rowOff>
    </xdr:to>
    <xdr:pic>
      <xdr:nvPicPr>
        <xdr:cNvPr id="1341746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705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152400</xdr:rowOff>
    </xdr:to>
    <xdr:pic>
      <xdr:nvPicPr>
        <xdr:cNvPr id="1341747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895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152400</xdr:rowOff>
    </xdr:to>
    <xdr:pic>
      <xdr:nvPicPr>
        <xdr:cNvPr id="1341748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086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152400</xdr:rowOff>
    </xdr:to>
    <xdr:pic>
      <xdr:nvPicPr>
        <xdr:cNvPr id="1341749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276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152400</xdr:rowOff>
    </xdr:to>
    <xdr:pic>
      <xdr:nvPicPr>
        <xdr:cNvPr id="1341750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467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152400</xdr:rowOff>
    </xdr:to>
    <xdr:pic>
      <xdr:nvPicPr>
        <xdr:cNvPr id="1341751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657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152400</xdr:colOff>
      <xdr:row>886</xdr:row>
      <xdr:rowOff>152400</xdr:rowOff>
    </xdr:to>
    <xdr:pic>
      <xdr:nvPicPr>
        <xdr:cNvPr id="1341752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848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152400</xdr:colOff>
      <xdr:row>887</xdr:row>
      <xdr:rowOff>152400</xdr:rowOff>
    </xdr:to>
    <xdr:pic>
      <xdr:nvPicPr>
        <xdr:cNvPr id="1341753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038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152400</xdr:colOff>
      <xdr:row>888</xdr:row>
      <xdr:rowOff>152400</xdr:rowOff>
    </xdr:to>
    <xdr:pic>
      <xdr:nvPicPr>
        <xdr:cNvPr id="1341754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229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152400</xdr:colOff>
      <xdr:row>889</xdr:row>
      <xdr:rowOff>152400</xdr:rowOff>
    </xdr:to>
    <xdr:pic>
      <xdr:nvPicPr>
        <xdr:cNvPr id="1341755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419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152400</xdr:colOff>
      <xdr:row>890</xdr:row>
      <xdr:rowOff>152400</xdr:rowOff>
    </xdr:to>
    <xdr:pic>
      <xdr:nvPicPr>
        <xdr:cNvPr id="1341756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61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152400</xdr:colOff>
      <xdr:row>891</xdr:row>
      <xdr:rowOff>152400</xdr:rowOff>
    </xdr:to>
    <xdr:pic>
      <xdr:nvPicPr>
        <xdr:cNvPr id="1341757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80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152400</xdr:colOff>
      <xdr:row>892</xdr:row>
      <xdr:rowOff>152400</xdr:rowOff>
    </xdr:to>
    <xdr:pic>
      <xdr:nvPicPr>
        <xdr:cNvPr id="1341758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077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152400</xdr:colOff>
      <xdr:row>893</xdr:row>
      <xdr:rowOff>152400</xdr:rowOff>
    </xdr:to>
    <xdr:pic>
      <xdr:nvPicPr>
        <xdr:cNvPr id="1341759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26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152400</xdr:colOff>
      <xdr:row>894</xdr:row>
      <xdr:rowOff>152400</xdr:rowOff>
    </xdr:to>
    <xdr:pic>
      <xdr:nvPicPr>
        <xdr:cNvPr id="1341760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458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152400</xdr:colOff>
      <xdr:row>895</xdr:row>
      <xdr:rowOff>152400</xdr:rowOff>
    </xdr:to>
    <xdr:pic>
      <xdr:nvPicPr>
        <xdr:cNvPr id="1341761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648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152400</xdr:colOff>
      <xdr:row>896</xdr:row>
      <xdr:rowOff>152400</xdr:rowOff>
    </xdr:to>
    <xdr:pic>
      <xdr:nvPicPr>
        <xdr:cNvPr id="1341762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839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152400</xdr:colOff>
      <xdr:row>897</xdr:row>
      <xdr:rowOff>152400</xdr:rowOff>
    </xdr:to>
    <xdr:pic>
      <xdr:nvPicPr>
        <xdr:cNvPr id="1341763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029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152400</xdr:colOff>
      <xdr:row>898</xdr:row>
      <xdr:rowOff>152400</xdr:rowOff>
    </xdr:to>
    <xdr:pic>
      <xdr:nvPicPr>
        <xdr:cNvPr id="1341764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220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152400</xdr:colOff>
      <xdr:row>899</xdr:row>
      <xdr:rowOff>152400</xdr:rowOff>
    </xdr:to>
    <xdr:pic>
      <xdr:nvPicPr>
        <xdr:cNvPr id="1341765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410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152400</xdr:colOff>
      <xdr:row>900</xdr:row>
      <xdr:rowOff>152400</xdr:rowOff>
    </xdr:to>
    <xdr:pic>
      <xdr:nvPicPr>
        <xdr:cNvPr id="1341766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601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152400</xdr:colOff>
      <xdr:row>901</xdr:row>
      <xdr:rowOff>152400</xdr:rowOff>
    </xdr:to>
    <xdr:pic>
      <xdr:nvPicPr>
        <xdr:cNvPr id="1341767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791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152400</xdr:colOff>
      <xdr:row>907</xdr:row>
      <xdr:rowOff>152400</xdr:rowOff>
    </xdr:to>
    <xdr:pic>
      <xdr:nvPicPr>
        <xdr:cNvPr id="1341768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1934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152400</xdr:colOff>
      <xdr:row>908</xdr:row>
      <xdr:rowOff>152400</xdr:rowOff>
    </xdr:to>
    <xdr:pic>
      <xdr:nvPicPr>
        <xdr:cNvPr id="1341769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12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152400</xdr:colOff>
      <xdr:row>909</xdr:row>
      <xdr:rowOff>152400</xdr:rowOff>
    </xdr:to>
    <xdr:pic>
      <xdr:nvPicPr>
        <xdr:cNvPr id="1341770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31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152400</xdr:colOff>
      <xdr:row>910</xdr:row>
      <xdr:rowOff>152400</xdr:rowOff>
    </xdr:to>
    <xdr:pic>
      <xdr:nvPicPr>
        <xdr:cNvPr id="1341771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506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152400</xdr:colOff>
      <xdr:row>911</xdr:row>
      <xdr:rowOff>152400</xdr:rowOff>
    </xdr:to>
    <xdr:pic>
      <xdr:nvPicPr>
        <xdr:cNvPr id="1341772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696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152400</xdr:colOff>
      <xdr:row>912</xdr:row>
      <xdr:rowOff>152400</xdr:rowOff>
    </xdr:to>
    <xdr:pic>
      <xdr:nvPicPr>
        <xdr:cNvPr id="1341773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963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152400</xdr:colOff>
      <xdr:row>913</xdr:row>
      <xdr:rowOff>152400</xdr:rowOff>
    </xdr:to>
    <xdr:pic>
      <xdr:nvPicPr>
        <xdr:cNvPr id="1341774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153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152400</xdr:colOff>
      <xdr:row>914</xdr:row>
      <xdr:rowOff>152400</xdr:rowOff>
    </xdr:to>
    <xdr:pic>
      <xdr:nvPicPr>
        <xdr:cNvPr id="1341775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344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152400</xdr:colOff>
      <xdr:row>915</xdr:row>
      <xdr:rowOff>152400</xdr:rowOff>
    </xdr:to>
    <xdr:pic>
      <xdr:nvPicPr>
        <xdr:cNvPr id="1341776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534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152400</xdr:colOff>
      <xdr:row>916</xdr:row>
      <xdr:rowOff>152400</xdr:rowOff>
    </xdr:to>
    <xdr:pic>
      <xdr:nvPicPr>
        <xdr:cNvPr id="1341777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72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152400</xdr:colOff>
      <xdr:row>917</xdr:row>
      <xdr:rowOff>152400</xdr:rowOff>
    </xdr:to>
    <xdr:pic>
      <xdr:nvPicPr>
        <xdr:cNvPr id="1341778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915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152400</xdr:colOff>
      <xdr:row>918</xdr:row>
      <xdr:rowOff>152400</xdr:rowOff>
    </xdr:to>
    <xdr:pic>
      <xdr:nvPicPr>
        <xdr:cNvPr id="1341779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106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152400</xdr:colOff>
      <xdr:row>919</xdr:row>
      <xdr:rowOff>152400</xdr:rowOff>
    </xdr:to>
    <xdr:pic>
      <xdr:nvPicPr>
        <xdr:cNvPr id="1341780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296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152400</xdr:colOff>
      <xdr:row>920</xdr:row>
      <xdr:rowOff>152400</xdr:rowOff>
    </xdr:to>
    <xdr:pic>
      <xdr:nvPicPr>
        <xdr:cNvPr id="1341781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563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152400</xdr:colOff>
      <xdr:row>921</xdr:row>
      <xdr:rowOff>152400</xdr:rowOff>
    </xdr:to>
    <xdr:pic>
      <xdr:nvPicPr>
        <xdr:cNvPr id="1341782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83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152400</xdr:colOff>
      <xdr:row>922</xdr:row>
      <xdr:rowOff>152400</xdr:rowOff>
    </xdr:to>
    <xdr:pic>
      <xdr:nvPicPr>
        <xdr:cNvPr id="1341783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02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152400</xdr:colOff>
      <xdr:row>923</xdr:row>
      <xdr:rowOff>152400</xdr:rowOff>
    </xdr:to>
    <xdr:pic>
      <xdr:nvPicPr>
        <xdr:cNvPr id="1341784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21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152400</xdr:colOff>
      <xdr:row>924</xdr:row>
      <xdr:rowOff>152400</xdr:rowOff>
    </xdr:to>
    <xdr:pic>
      <xdr:nvPicPr>
        <xdr:cNvPr id="1341785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40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152400</xdr:colOff>
      <xdr:row>925</xdr:row>
      <xdr:rowOff>152400</xdr:rowOff>
    </xdr:to>
    <xdr:pic>
      <xdr:nvPicPr>
        <xdr:cNvPr id="1341786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668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152400</xdr:colOff>
      <xdr:row>926</xdr:row>
      <xdr:rowOff>152400</xdr:rowOff>
    </xdr:to>
    <xdr:pic>
      <xdr:nvPicPr>
        <xdr:cNvPr id="1341787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152400</xdr:colOff>
      <xdr:row>927</xdr:row>
      <xdr:rowOff>152400</xdr:rowOff>
    </xdr:to>
    <xdr:pic>
      <xdr:nvPicPr>
        <xdr:cNvPr id="1341788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12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152400</xdr:colOff>
      <xdr:row>928</xdr:row>
      <xdr:rowOff>152400</xdr:rowOff>
    </xdr:to>
    <xdr:pic>
      <xdr:nvPicPr>
        <xdr:cNvPr id="1341789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316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152400</xdr:colOff>
      <xdr:row>929</xdr:row>
      <xdr:rowOff>152400</xdr:rowOff>
    </xdr:to>
    <xdr:pic>
      <xdr:nvPicPr>
        <xdr:cNvPr id="1341790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516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152400</xdr:colOff>
      <xdr:row>930</xdr:row>
      <xdr:rowOff>152400</xdr:rowOff>
    </xdr:to>
    <xdr:pic>
      <xdr:nvPicPr>
        <xdr:cNvPr id="1341791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706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152400</xdr:colOff>
      <xdr:row>931</xdr:row>
      <xdr:rowOff>152400</xdr:rowOff>
    </xdr:to>
    <xdr:pic>
      <xdr:nvPicPr>
        <xdr:cNvPr id="1341792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897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152400</xdr:colOff>
      <xdr:row>932</xdr:row>
      <xdr:rowOff>152400</xdr:rowOff>
    </xdr:to>
    <xdr:pic>
      <xdr:nvPicPr>
        <xdr:cNvPr id="1341793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087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152400</xdr:colOff>
      <xdr:row>933</xdr:row>
      <xdr:rowOff>152400</xdr:rowOff>
    </xdr:to>
    <xdr:pic>
      <xdr:nvPicPr>
        <xdr:cNvPr id="1341794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278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152400</xdr:colOff>
      <xdr:row>934</xdr:row>
      <xdr:rowOff>152400</xdr:rowOff>
    </xdr:to>
    <xdr:pic>
      <xdr:nvPicPr>
        <xdr:cNvPr id="1341795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54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152400</xdr:colOff>
      <xdr:row>935</xdr:row>
      <xdr:rowOff>152400</xdr:rowOff>
    </xdr:to>
    <xdr:pic>
      <xdr:nvPicPr>
        <xdr:cNvPr id="1341796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73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152400</xdr:colOff>
      <xdr:row>936</xdr:row>
      <xdr:rowOff>152400</xdr:rowOff>
    </xdr:to>
    <xdr:pic>
      <xdr:nvPicPr>
        <xdr:cNvPr id="1341797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925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152400</xdr:colOff>
      <xdr:row>937</xdr:row>
      <xdr:rowOff>152400</xdr:rowOff>
    </xdr:to>
    <xdr:pic>
      <xdr:nvPicPr>
        <xdr:cNvPr id="1341798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116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152400</xdr:colOff>
      <xdr:row>938</xdr:row>
      <xdr:rowOff>152400</xdr:rowOff>
    </xdr:to>
    <xdr:pic>
      <xdr:nvPicPr>
        <xdr:cNvPr id="1341799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306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152400</xdr:colOff>
      <xdr:row>939</xdr:row>
      <xdr:rowOff>152400</xdr:rowOff>
    </xdr:to>
    <xdr:pic>
      <xdr:nvPicPr>
        <xdr:cNvPr id="1341800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497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152400</xdr:colOff>
      <xdr:row>940</xdr:row>
      <xdr:rowOff>152400</xdr:rowOff>
    </xdr:to>
    <xdr:pic>
      <xdr:nvPicPr>
        <xdr:cNvPr id="1341801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687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152400</xdr:colOff>
      <xdr:row>941</xdr:row>
      <xdr:rowOff>152400</xdr:rowOff>
    </xdr:to>
    <xdr:pic>
      <xdr:nvPicPr>
        <xdr:cNvPr id="1341802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87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152400</xdr:colOff>
      <xdr:row>942</xdr:row>
      <xdr:rowOff>152400</xdr:rowOff>
    </xdr:to>
    <xdr:pic>
      <xdr:nvPicPr>
        <xdr:cNvPr id="1341803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068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152400</xdr:colOff>
      <xdr:row>943</xdr:row>
      <xdr:rowOff>152400</xdr:rowOff>
    </xdr:to>
    <xdr:pic>
      <xdr:nvPicPr>
        <xdr:cNvPr id="1341804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259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152400</xdr:colOff>
      <xdr:row>944</xdr:row>
      <xdr:rowOff>152400</xdr:rowOff>
    </xdr:to>
    <xdr:pic>
      <xdr:nvPicPr>
        <xdr:cNvPr id="1341805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44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152400</xdr:colOff>
      <xdr:row>945</xdr:row>
      <xdr:rowOff>152400</xdr:rowOff>
    </xdr:to>
    <xdr:pic>
      <xdr:nvPicPr>
        <xdr:cNvPr id="1341806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64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152400</xdr:colOff>
      <xdr:row>946</xdr:row>
      <xdr:rowOff>152400</xdr:rowOff>
    </xdr:to>
    <xdr:pic>
      <xdr:nvPicPr>
        <xdr:cNvPr id="1341807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83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152400</xdr:rowOff>
    </xdr:to>
    <xdr:pic>
      <xdr:nvPicPr>
        <xdr:cNvPr id="1341808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02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152400</xdr:colOff>
      <xdr:row>948</xdr:row>
      <xdr:rowOff>152400</xdr:rowOff>
    </xdr:to>
    <xdr:pic>
      <xdr:nvPicPr>
        <xdr:cNvPr id="1341809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21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152400</xdr:colOff>
      <xdr:row>949</xdr:row>
      <xdr:rowOff>152400</xdr:rowOff>
    </xdr:to>
    <xdr:pic>
      <xdr:nvPicPr>
        <xdr:cNvPr id="1341810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40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152400</xdr:colOff>
      <xdr:row>950</xdr:row>
      <xdr:rowOff>152400</xdr:rowOff>
    </xdr:to>
    <xdr:pic>
      <xdr:nvPicPr>
        <xdr:cNvPr id="1341811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59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152400</xdr:colOff>
      <xdr:row>951</xdr:row>
      <xdr:rowOff>152400</xdr:rowOff>
    </xdr:to>
    <xdr:pic>
      <xdr:nvPicPr>
        <xdr:cNvPr id="1341812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78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152400</xdr:colOff>
      <xdr:row>952</xdr:row>
      <xdr:rowOff>152400</xdr:rowOff>
    </xdr:to>
    <xdr:pic>
      <xdr:nvPicPr>
        <xdr:cNvPr id="1341813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97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152400</xdr:colOff>
      <xdr:row>953</xdr:row>
      <xdr:rowOff>152400</xdr:rowOff>
    </xdr:to>
    <xdr:pic>
      <xdr:nvPicPr>
        <xdr:cNvPr id="1341814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116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152400</xdr:colOff>
      <xdr:row>954</xdr:row>
      <xdr:rowOff>152400</xdr:rowOff>
    </xdr:to>
    <xdr:pic>
      <xdr:nvPicPr>
        <xdr:cNvPr id="1341815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135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152400</xdr:colOff>
      <xdr:row>960</xdr:row>
      <xdr:rowOff>152400</xdr:rowOff>
    </xdr:to>
    <xdr:pic>
      <xdr:nvPicPr>
        <xdr:cNvPr id="1341816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364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152400</xdr:colOff>
      <xdr:row>961</xdr:row>
      <xdr:rowOff>152400</xdr:rowOff>
    </xdr:to>
    <xdr:pic>
      <xdr:nvPicPr>
        <xdr:cNvPr id="1341817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554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152400</xdr:colOff>
      <xdr:row>962</xdr:row>
      <xdr:rowOff>152400</xdr:rowOff>
    </xdr:to>
    <xdr:pic>
      <xdr:nvPicPr>
        <xdr:cNvPr id="1341818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745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152400</xdr:colOff>
      <xdr:row>963</xdr:row>
      <xdr:rowOff>152400</xdr:rowOff>
    </xdr:to>
    <xdr:pic>
      <xdr:nvPicPr>
        <xdr:cNvPr id="1341819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935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152400</xdr:colOff>
      <xdr:row>964</xdr:row>
      <xdr:rowOff>152400</xdr:rowOff>
    </xdr:to>
    <xdr:pic>
      <xdr:nvPicPr>
        <xdr:cNvPr id="1341820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126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152400</xdr:colOff>
      <xdr:row>965</xdr:row>
      <xdr:rowOff>152400</xdr:rowOff>
    </xdr:to>
    <xdr:pic>
      <xdr:nvPicPr>
        <xdr:cNvPr id="1341821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316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152400</xdr:colOff>
      <xdr:row>966</xdr:row>
      <xdr:rowOff>152400</xdr:rowOff>
    </xdr:to>
    <xdr:pic>
      <xdr:nvPicPr>
        <xdr:cNvPr id="1341822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507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152400</xdr:colOff>
      <xdr:row>967</xdr:row>
      <xdr:rowOff>152400</xdr:rowOff>
    </xdr:to>
    <xdr:pic>
      <xdr:nvPicPr>
        <xdr:cNvPr id="1341823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774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152400</xdr:colOff>
      <xdr:row>968</xdr:row>
      <xdr:rowOff>152400</xdr:rowOff>
    </xdr:to>
    <xdr:pic>
      <xdr:nvPicPr>
        <xdr:cNvPr id="1341824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964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152400</xdr:colOff>
      <xdr:row>969</xdr:row>
      <xdr:rowOff>152400</xdr:rowOff>
    </xdr:to>
    <xdr:pic>
      <xdr:nvPicPr>
        <xdr:cNvPr id="1341825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155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152400</xdr:colOff>
      <xdr:row>970</xdr:row>
      <xdr:rowOff>152400</xdr:rowOff>
    </xdr:to>
    <xdr:pic>
      <xdr:nvPicPr>
        <xdr:cNvPr id="1341826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345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152400</xdr:colOff>
      <xdr:row>971</xdr:row>
      <xdr:rowOff>152400</xdr:rowOff>
    </xdr:to>
    <xdr:pic>
      <xdr:nvPicPr>
        <xdr:cNvPr id="1341827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536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152400</xdr:colOff>
      <xdr:row>972</xdr:row>
      <xdr:rowOff>152400</xdr:rowOff>
    </xdr:to>
    <xdr:pic>
      <xdr:nvPicPr>
        <xdr:cNvPr id="1341828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802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152400</xdr:colOff>
      <xdr:row>973</xdr:row>
      <xdr:rowOff>152400</xdr:rowOff>
    </xdr:to>
    <xdr:pic>
      <xdr:nvPicPr>
        <xdr:cNvPr id="1341829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99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152400</xdr:colOff>
      <xdr:row>974</xdr:row>
      <xdr:rowOff>152400</xdr:rowOff>
    </xdr:to>
    <xdr:pic>
      <xdr:nvPicPr>
        <xdr:cNvPr id="1341830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518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152400</xdr:colOff>
      <xdr:row>975</xdr:row>
      <xdr:rowOff>152400</xdr:rowOff>
    </xdr:to>
    <xdr:pic>
      <xdr:nvPicPr>
        <xdr:cNvPr id="1341831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5374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152400</xdr:colOff>
      <xdr:row>985</xdr:row>
      <xdr:rowOff>152400</xdr:rowOff>
    </xdr:to>
    <xdr:pic>
      <xdr:nvPicPr>
        <xdr:cNvPr id="1341832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34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152400</xdr:colOff>
      <xdr:row>986</xdr:row>
      <xdr:rowOff>152400</xdr:rowOff>
    </xdr:to>
    <xdr:pic>
      <xdr:nvPicPr>
        <xdr:cNvPr id="1341833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53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152400</xdr:colOff>
      <xdr:row>987</xdr:row>
      <xdr:rowOff>152400</xdr:rowOff>
    </xdr:to>
    <xdr:pic>
      <xdr:nvPicPr>
        <xdr:cNvPr id="1341834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72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152400</xdr:colOff>
      <xdr:row>988</xdr:row>
      <xdr:rowOff>152400</xdr:rowOff>
    </xdr:to>
    <xdr:pic>
      <xdr:nvPicPr>
        <xdr:cNvPr id="1341835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91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152400</xdr:colOff>
      <xdr:row>989</xdr:row>
      <xdr:rowOff>152400</xdr:rowOff>
    </xdr:to>
    <xdr:pic>
      <xdr:nvPicPr>
        <xdr:cNvPr id="1341836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10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152400</xdr:colOff>
      <xdr:row>990</xdr:row>
      <xdr:rowOff>152400</xdr:rowOff>
    </xdr:to>
    <xdr:pic>
      <xdr:nvPicPr>
        <xdr:cNvPr id="1341837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29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152400</xdr:colOff>
      <xdr:row>991</xdr:row>
      <xdr:rowOff>152400</xdr:rowOff>
    </xdr:to>
    <xdr:pic>
      <xdr:nvPicPr>
        <xdr:cNvPr id="1341838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48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152400</xdr:colOff>
      <xdr:row>992</xdr:row>
      <xdr:rowOff>152400</xdr:rowOff>
    </xdr:to>
    <xdr:pic>
      <xdr:nvPicPr>
        <xdr:cNvPr id="1341839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67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152400</xdr:colOff>
      <xdr:row>993</xdr:row>
      <xdr:rowOff>152400</xdr:rowOff>
    </xdr:to>
    <xdr:pic>
      <xdr:nvPicPr>
        <xdr:cNvPr id="1341840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86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152400</xdr:colOff>
      <xdr:row>994</xdr:row>
      <xdr:rowOff>152400</xdr:rowOff>
    </xdr:to>
    <xdr:pic>
      <xdr:nvPicPr>
        <xdr:cNvPr id="1341841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06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152400</xdr:colOff>
      <xdr:row>995</xdr:row>
      <xdr:rowOff>133350</xdr:rowOff>
    </xdr:to>
    <xdr:pic>
      <xdr:nvPicPr>
        <xdr:cNvPr id="1341842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250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152400</xdr:colOff>
      <xdr:row>996</xdr:row>
      <xdr:rowOff>9525</xdr:rowOff>
    </xdr:to>
    <xdr:pic>
      <xdr:nvPicPr>
        <xdr:cNvPr id="1341843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441475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152400</xdr:colOff>
      <xdr:row>997</xdr:row>
      <xdr:rowOff>152400</xdr:rowOff>
    </xdr:to>
    <xdr:pic>
      <xdr:nvPicPr>
        <xdr:cNvPr id="1341844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63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152400</xdr:colOff>
      <xdr:row>998</xdr:row>
      <xdr:rowOff>152400</xdr:rowOff>
    </xdr:to>
    <xdr:pic>
      <xdr:nvPicPr>
        <xdr:cNvPr id="1341845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82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152400</xdr:colOff>
      <xdr:row>999</xdr:row>
      <xdr:rowOff>152400</xdr:rowOff>
    </xdr:to>
    <xdr:pic>
      <xdr:nvPicPr>
        <xdr:cNvPr id="1341846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012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152400</xdr:colOff>
      <xdr:row>1000</xdr:row>
      <xdr:rowOff>152400</xdr:rowOff>
    </xdr:to>
    <xdr:pic>
      <xdr:nvPicPr>
        <xdr:cNvPr id="1341847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20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152400</xdr:colOff>
      <xdr:row>1001</xdr:row>
      <xdr:rowOff>152400</xdr:rowOff>
    </xdr:to>
    <xdr:pic>
      <xdr:nvPicPr>
        <xdr:cNvPr id="1341848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47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152400</xdr:colOff>
      <xdr:row>1002</xdr:row>
      <xdr:rowOff>152400</xdr:rowOff>
    </xdr:to>
    <xdr:pic>
      <xdr:nvPicPr>
        <xdr:cNvPr id="1341849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66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152400</xdr:colOff>
      <xdr:row>1003</xdr:row>
      <xdr:rowOff>152400</xdr:rowOff>
    </xdr:to>
    <xdr:pic>
      <xdr:nvPicPr>
        <xdr:cNvPr id="1341850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85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152400</xdr:colOff>
      <xdr:row>1004</xdr:row>
      <xdr:rowOff>152400</xdr:rowOff>
    </xdr:to>
    <xdr:pic>
      <xdr:nvPicPr>
        <xdr:cNvPr id="1341851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04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152400</xdr:colOff>
      <xdr:row>1005</xdr:row>
      <xdr:rowOff>152400</xdr:rowOff>
    </xdr:to>
    <xdr:pic>
      <xdr:nvPicPr>
        <xdr:cNvPr id="1341852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23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152400</xdr:colOff>
      <xdr:row>1006</xdr:row>
      <xdr:rowOff>152400</xdr:rowOff>
    </xdr:to>
    <xdr:pic>
      <xdr:nvPicPr>
        <xdr:cNvPr id="1341853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42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152400</xdr:colOff>
      <xdr:row>1007</xdr:row>
      <xdr:rowOff>152400</xdr:rowOff>
    </xdr:to>
    <xdr:pic>
      <xdr:nvPicPr>
        <xdr:cNvPr id="1341854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69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152400</xdr:colOff>
      <xdr:row>1008</xdr:row>
      <xdr:rowOff>152400</xdr:rowOff>
    </xdr:to>
    <xdr:pic>
      <xdr:nvPicPr>
        <xdr:cNvPr id="1341855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88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152400</xdr:colOff>
      <xdr:row>1009</xdr:row>
      <xdr:rowOff>152400</xdr:rowOff>
    </xdr:to>
    <xdr:pic>
      <xdr:nvPicPr>
        <xdr:cNvPr id="1341856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079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152400</xdr:colOff>
      <xdr:row>1010</xdr:row>
      <xdr:rowOff>152400</xdr:rowOff>
    </xdr:to>
    <xdr:pic>
      <xdr:nvPicPr>
        <xdr:cNvPr id="1341857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270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152400</xdr:colOff>
      <xdr:row>1011</xdr:row>
      <xdr:rowOff>152400</xdr:rowOff>
    </xdr:to>
    <xdr:pic>
      <xdr:nvPicPr>
        <xdr:cNvPr id="1341858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460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152400</xdr:colOff>
      <xdr:row>1012</xdr:row>
      <xdr:rowOff>152400</xdr:rowOff>
    </xdr:to>
    <xdr:pic>
      <xdr:nvPicPr>
        <xdr:cNvPr id="1341859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651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152400</xdr:colOff>
      <xdr:row>1013</xdr:row>
      <xdr:rowOff>152400</xdr:rowOff>
    </xdr:to>
    <xdr:pic>
      <xdr:nvPicPr>
        <xdr:cNvPr id="1341860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841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1</xdr:col>
      <xdr:colOff>152400</xdr:colOff>
      <xdr:row>1014</xdr:row>
      <xdr:rowOff>152400</xdr:rowOff>
    </xdr:to>
    <xdr:pic>
      <xdr:nvPicPr>
        <xdr:cNvPr id="1341861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032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152400</xdr:colOff>
      <xdr:row>1015</xdr:row>
      <xdr:rowOff>152400</xdr:rowOff>
    </xdr:to>
    <xdr:pic>
      <xdr:nvPicPr>
        <xdr:cNvPr id="1341862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222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152400</xdr:colOff>
      <xdr:row>1016</xdr:row>
      <xdr:rowOff>152400</xdr:rowOff>
    </xdr:to>
    <xdr:pic>
      <xdr:nvPicPr>
        <xdr:cNvPr id="1341863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41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341864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68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34186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88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34186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07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34186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26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34186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45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34186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64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34187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83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34187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02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34187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21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34187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40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34187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59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34187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78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34187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05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34187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242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34187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50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34187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69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34188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89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34188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08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34188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271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34188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461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34188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652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34188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842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34188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04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34188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23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34188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42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34188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614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34189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804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34189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99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34189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18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341893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37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341894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56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341895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7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341896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94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341897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13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341898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32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341899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51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341900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70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341901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68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341902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88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341903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07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341904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26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341905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45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341906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64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341907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83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341908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02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341909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21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341910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40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341911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59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341912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78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341913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05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341914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242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341915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50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341916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69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341917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89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341918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08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341919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271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341920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461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341921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652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341922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842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341923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04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341924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23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341925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42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341926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614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341927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804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341928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99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341929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18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341930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37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341931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56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341932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7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341933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94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341934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13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341935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32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341936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51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341937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70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152400</xdr:colOff>
      <xdr:row>1063</xdr:row>
      <xdr:rowOff>152400</xdr:rowOff>
    </xdr:to>
    <xdr:pic>
      <xdr:nvPicPr>
        <xdr:cNvPr id="1341938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58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152400</xdr:colOff>
      <xdr:row>1064</xdr:row>
      <xdr:rowOff>152400</xdr:rowOff>
    </xdr:to>
    <xdr:pic>
      <xdr:nvPicPr>
        <xdr:cNvPr id="1341939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77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152400</xdr:colOff>
      <xdr:row>1065</xdr:row>
      <xdr:rowOff>152400</xdr:rowOff>
    </xdr:to>
    <xdr:pic>
      <xdr:nvPicPr>
        <xdr:cNvPr id="1341940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96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152400</xdr:colOff>
      <xdr:row>1066</xdr:row>
      <xdr:rowOff>152400</xdr:rowOff>
    </xdr:to>
    <xdr:pic>
      <xdr:nvPicPr>
        <xdr:cNvPr id="1341941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15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152400</xdr:colOff>
      <xdr:row>1067</xdr:row>
      <xdr:rowOff>152400</xdr:rowOff>
    </xdr:to>
    <xdr:pic>
      <xdr:nvPicPr>
        <xdr:cNvPr id="1341942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34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152400</xdr:colOff>
      <xdr:row>1068</xdr:row>
      <xdr:rowOff>152400</xdr:rowOff>
    </xdr:to>
    <xdr:pic>
      <xdr:nvPicPr>
        <xdr:cNvPr id="1341943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53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152400</xdr:colOff>
      <xdr:row>1069</xdr:row>
      <xdr:rowOff>152400</xdr:rowOff>
    </xdr:to>
    <xdr:pic>
      <xdr:nvPicPr>
        <xdr:cNvPr id="1341944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80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152400</xdr:colOff>
      <xdr:row>1070</xdr:row>
      <xdr:rowOff>152400</xdr:rowOff>
    </xdr:to>
    <xdr:pic>
      <xdr:nvPicPr>
        <xdr:cNvPr id="1341945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99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152400</xdr:colOff>
      <xdr:row>1071</xdr:row>
      <xdr:rowOff>152400</xdr:rowOff>
    </xdr:to>
    <xdr:pic>
      <xdr:nvPicPr>
        <xdr:cNvPr id="1341946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18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152400</xdr:colOff>
      <xdr:row>1072</xdr:row>
      <xdr:rowOff>152400</xdr:rowOff>
    </xdr:to>
    <xdr:pic>
      <xdr:nvPicPr>
        <xdr:cNvPr id="1341947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37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152400</xdr:colOff>
      <xdr:row>1073</xdr:row>
      <xdr:rowOff>152400</xdr:rowOff>
    </xdr:to>
    <xdr:pic>
      <xdr:nvPicPr>
        <xdr:cNvPr id="1341948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56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1</xdr:col>
      <xdr:colOff>152400</xdr:colOff>
      <xdr:row>1074</xdr:row>
      <xdr:rowOff>152400</xdr:rowOff>
    </xdr:to>
    <xdr:pic>
      <xdr:nvPicPr>
        <xdr:cNvPr id="1341949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75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152400</xdr:colOff>
      <xdr:row>1075</xdr:row>
      <xdr:rowOff>152400</xdr:rowOff>
    </xdr:to>
    <xdr:pic>
      <xdr:nvPicPr>
        <xdr:cNvPr id="1341950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94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152400</xdr:colOff>
      <xdr:row>1076</xdr:row>
      <xdr:rowOff>152400</xdr:rowOff>
    </xdr:to>
    <xdr:pic>
      <xdr:nvPicPr>
        <xdr:cNvPr id="1341951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13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152400</xdr:colOff>
      <xdr:row>1077</xdr:row>
      <xdr:rowOff>152400</xdr:rowOff>
    </xdr:to>
    <xdr:pic>
      <xdr:nvPicPr>
        <xdr:cNvPr id="1341952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32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152400</xdr:colOff>
      <xdr:row>1078</xdr:row>
      <xdr:rowOff>152400</xdr:rowOff>
    </xdr:to>
    <xdr:pic>
      <xdr:nvPicPr>
        <xdr:cNvPr id="1341953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51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152400</xdr:colOff>
      <xdr:row>1079</xdr:row>
      <xdr:rowOff>152400</xdr:rowOff>
    </xdr:to>
    <xdr:pic>
      <xdr:nvPicPr>
        <xdr:cNvPr id="1341954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786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152400</xdr:colOff>
      <xdr:row>1080</xdr:row>
      <xdr:rowOff>152400</xdr:rowOff>
    </xdr:to>
    <xdr:pic>
      <xdr:nvPicPr>
        <xdr:cNvPr id="1341955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976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152400</xdr:colOff>
      <xdr:row>1081</xdr:row>
      <xdr:rowOff>152400</xdr:rowOff>
    </xdr:to>
    <xdr:pic>
      <xdr:nvPicPr>
        <xdr:cNvPr id="1341956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16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152400</xdr:colOff>
      <xdr:row>1082</xdr:row>
      <xdr:rowOff>152400</xdr:rowOff>
    </xdr:to>
    <xdr:pic>
      <xdr:nvPicPr>
        <xdr:cNvPr id="1341957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357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152400</xdr:colOff>
      <xdr:row>1083</xdr:row>
      <xdr:rowOff>152400</xdr:rowOff>
    </xdr:to>
    <xdr:pic>
      <xdr:nvPicPr>
        <xdr:cNvPr id="1341958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548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152400</xdr:colOff>
      <xdr:row>1084</xdr:row>
      <xdr:rowOff>152400</xdr:rowOff>
    </xdr:to>
    <xdr:pic>
      <xdr:nvPicPr>
        <xdr:cNvPr id="1341959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73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152400</xdr:colOff>
      <xdr:row>1085</xdr:row>
      <xdr:rowOff>152400</xdr:rowOff>
    </xdr:to>
    <xdr:pic>
      <xdr:nvPicPr>
        <xdr:cNvPr id="1341960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93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152400</xdr:colOff>
      <xdr:row>1086</xdr:row>
      <xdr:rowOff>152400</xdr:rowOff>
    </xdr:to>
    <xdr:pic>
      <xdr:nvPicPr>
        <xdr:cNvPr id="1341961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12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152400</xdr:colOff>
      <xdr:row>1087</xdr:row>
      <xdr:rowOff>152400</xdr:rowOff>
    </xdr:to>
    <xdr:pic>
      <xdr:nvPicPr>
        <xdr:cNvPr id="1341962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319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152400</xdr:colOff>
      <xdr:row>1088</xdr:row>
      <xdr:rowOff>152400</xdr:rowOff>
    </xdr:to>
    <xdr:pic>
      <xdr:nvPicPr>
        <xdr:cNvPr id="1341963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510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152400</xdr:colOff>
      <xdr:row>1089</xdr:row>
      <xdr:rowOff>152400</xdr:rowOff>
    </xdr:to>
    <xdr:pic>
      <xdr:nvPicPr>
        <xdr:cNvPr id="1341964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700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152400</xdr:colOff>
      <xdr:row>1090</xdr:row>
      <xdr:rowOff>152400</xdr:rowOff>
    </xdr:to>
    <xdr:pic>
      <xdr:nvPicPr>
        <xdr:cNvPr id="1341965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891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152400</xdr:colOff>
      <xdr:row>1091</xdr:row>
      <xdr:rowOff>152400</xdr:rowOff>
    </xdr:to>
    <xdr:pic>
      <xdr:nvPicPr>
        <xdr:cNvPr id="1341966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081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152400</xdr:colOff>
      <xdr:row>1092</xdr:row>
      <xdr:rowOff>152400</xdr:rowOff>
    </xdr:to>
    <xdr:pic>
      <xdr:nvPicPr>
        <xdr:cNvPr id="1341967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272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152400</xdr:colOff>
      <xdr:row>1093</xdr:row>
      <xdr:rowOff>152400</xdr:rowOff>
    </xdr:to>
    <xdr:pic>
      <xdr:nvPicPr>
        <xdr:cNvPr id="1341968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462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152400</xdr:colOff>
      <xdr:row>1094</xdr:row>
      <xdr:rowOff>152400</xdr:rowOff>
    </xdr:to>
    <xdr:pic>
      <xdr:nvPicPr>
        <xdr:cNvPr id="1341969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65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152400</xdr:colOff>
      <xdr:row>1095</xdr:row>
      <xdr:rowOff>152400</xdr:rowOff>
    </xdr:to>
    <xdr:pic>
      <xdr:nvPicPr>
        <xdr:cNvPr id="1341970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843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152400</xdr:colOff>
      <xdr:row>1096</xdr:row>
      <xdr:rowOff>152400</xdr:rowOff>
    </xdr:to>
    <xdr:pic>
      <xdr:nvPicPr>
        <xdr:cNvPr id="1341971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034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152400</xdr:colOff>
      <xdr:row>1097</xdr:row>
      <xdr:rowOff>152400</xdr:rowOff>
    </xdr:to>
    <xdr:pic>
      <xdr:nvPicPr>
        <xdr:cNvPr id="1341972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224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152400</xdr:colOff>
      <xdr:row>1098</xdr:row>
      <xdr:rowOff>152400</xdr:rowOff>
    </xdr:to>
    <xdr:pic>
      <xdr:nvPicPr>
        <xdr:cNvPr id="1341973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415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152400</xdr:colOff>
      <xdr:row>1099</xdr:row>
      <xdr:rowOff>152400</xdr:rowOff>
    </xdr:to>
    <xdr:pic>
      <xdr:nvPicPr>
        <xdr:cNvPr id="1341974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605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152400</xdr:colOff>
      <xdr:row>1100</xdr:row>
      <xdr:rowOff>152400</xdr:rowOff>
    </xdr:to>
    <xdr:pic>
      <xdr:nvPicPr>
        <xdr:cNvPr id="1341975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796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152400</xdr:colOff>
      <xdr:row>1101</xdr:row>
      <xdr:rowOff>152400</xdr:rowOff>
    </xdr:to>
    <xdr:pic>
      <xdr:nvPicPr>
        <xdr:cNvPr id="1341976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986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152400</xdr:colOff>
      <xdr:row>1102</xdr:row>
      <xdr:rowOff>152400</xdr:rowOff>
    </xdr:to>
    <xdr:pic>
      <xdr:nvPicPr>
        <xdr:cNvPr id="1341977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177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152400</xdr:colOff>
      <xdr:row>1103</xdr:row>
      <xdr:rowOff>152400</xdr:rowOff>
    </xdr:to>
    <xdr:pic>
      <xdr:nvPicPr>
        <xdr:cNvPr id="1341978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367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152400</xdr:colOff>
      <xdr:row>1104</xdr:row>
      <xdr:rowOff>152400</xdr:rowOff>
    </xdr:to>
    <xdr:pic>
      <xdr:nvPicPr>
        <xdr:cNvPr id="1341979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558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152400</xdr:colOff>
      <xdr:row>1105</xdr:row>
      <xdr:rowOff>152400</xdr:rowOff>
    </xdr:to>
    <xdr:pic>
      <xdr:nvPicPr>
        <xdr:cNvPr id="1341980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74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152400</xdr:colOff>
      <xdr:row>1106</xdr:row>
      <xdr:rowOff>152400</xdr:rowOff>
    </xdr:to>
    <xdr:pic>
      <xdr:nvPicPr>
        <xdr:cNvPr id="1341981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93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152400</xdr:colOff>
      <xdr:row>1111</xdr:row>
      <xdr:rowOff>152400</xdr:rowOff>
    </xdr:to>
    <xdr:pic>
      <xdr:nvPicPr>
        <xdr:cNvPr id="1341982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1949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152400</xdr:colOff>
      <xdr:row>1112</xdr:row>
      <xdr:rowOff>152400</xdr:rowOff>
    </xdr:to>
    <xdr:pic>
      <xdr:nvPicPr>
        <xdr:cNvPr id="1341983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139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152400</xdr:colOff>
      <xdr:row>1113</xdr:row>
      <xdr:rowOff>152400</xdr:rowOff>
    </xdr:to>
    <xdr:pic>
      <xdr:nvPicPr>
        <xdr:cNvPr id="1341984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330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152400</xdr:colOff>
      <xdr:row>1114</xdr:row>
      <xdr:rowOff>152400</xdr:rowOff>
    </xdr:to>
    <xdr:pic>
      <xdr:nvPicPr>
        <xdr:cNvPr id="1341985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596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152400</xdr:colOff>
      <xdr:row>1115</xdr:row>
      <xdr:rowOff>152400</xdr:rowOff>
    </xdr:to>
    <xdr:pic>
      <xdr:nvPicPr>
        <xdr:cNvPr id="1341986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787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152400</xdr:colOff>
      <xdr:row>1116</xdr:row>
      <xdr:rowOff>152400</xdr:rowOff>
    </xdr:to>
    <xdr:pic>
      <xdr:nvPicPr>
        <xdr:cNvPr id="1341987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977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152400</xdr:colOff>
      <xdr:row>1117</xdr:row>
      <xdr:rowOff>152400</xdr:rowOff>
    </xdr:to>
    <xdr:pic>
      <xdr:nvPicPr>
        <xdr:cNvPr id="1341988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16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152400</xdr:colOff>
      <xdr:row>1118</xdr:row>
      <xdr:rowOff>152400</xdr:rowOff>
    </xdr:to>
    <xdr:pic>
      <xdr:nvPicPr>
        <xdr:cNvPr id="1341989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434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152400</xdr:colOff>
      <xdr:row>1119</xdr:row>
      <xdr:rowOff>152400</xdr:rowOff>
    </xdr:to>
    <xdr:pic>
      <xdr:nvPicPr>
        <xdr:cNvPr id="1341990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625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152400</xdr:colOff>
      <xdr:row>1120</xdr:row>
      <xdr:rowOff>152400</xdr:rowOff>
    </xdr:to>
    <xdr:pic>
      <xdr:nvPicPr>
        <xdr:cNvPr id="1341991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815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152400</xdr:colOff>
      <xdr:row>1121</xdr:row>
      <xdr:rowOff>152400</xdr:rowOff>
    </xdr:to>
    <xdr:pic>
      <xdr:nvPicPr>
        <xdr:cNvPr id="1341992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006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152400</xdr:colOff>
      <xdr:row>1122</xdr:row>
      <xdr:rowOff>152400</xdr:rowOff>
    </xdr:to>
    <xdr:pic>
      <xdr:nvPicPr>
        <xdr:cNvPr id="1341993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196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152400</xdr:colOff>
      <xdr:row>1123</xdr:row>
      <xdr:rowOff>152400</xdr:rowOff>
    </xdr:to>
    <xdr:pic>
      <xdr:nvPicPr>
        <xdr:cNvPr id="1341994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387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152400</xdr:colOff>
      <xdr:row>1124</xdr:row>
      <xdr:rowOff>152400</xdr:rowOff>
    </xdr:to>
    <xdr:pic>
      <xdr:nvPicPr>
        <xdr:cNvPr id="1341995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577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152400</xdr:colOff>
      <xdr:row>1125</xdr:row>
      <xdr:rowOff>152400</xdr:rowOff>
    </xdr:to>
    <xdr:pic>
      <xdr:nvPicPr>
        <xdr:cNvPr id="1341996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768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152400</xdr:colOff>
      <xdr:row>1126</xdr:row>
      <xdr:rowOff>152400</xdr:rowOff>
    </xdr:to>
    <xdr:pic>
      <xdr:nvPicPr>
        <xdr:cNvPr id="1341997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95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152400</xdr:colOff>
      <xdr:row>1127</xdr:row>
      <xdr:rowOff>152400</xdr:rowOff>
    </xdr:to>
    <xdr:pic>
      <xdr:nvPicPr>
        <xdr:cNvPr id="1341998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149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1</xdr:col>
      <xdr:colOff>152400</xdr:colOff>
      <xdr:row>1128</xdr:row>
      <xdr:rowOff>152400</xdr:rowOff>
    </xdr:to>
    <xdr:pic>
      <xdr:nvPicPr>
        <xdr:cNvPr id="1341999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339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152400</xdr:colOff>
      <xdr:row>1129</xdr:row>
      <xdr:rowOff>152400</xdr:rowOff>
    </xdr:to>
    <xdr:pic>
      <xdr:nvPicPr>
        <xdr:cNvPr id="1342000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530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152400</xdr:colOff>
      <xdr:row>1130</xdr:row>
      <xdr:rowOff>152400</xdr:rowOff>
    </xdr:to>
    <xdr:pic>
      <xdr:nvPicPr>
        <xdr:cNvPr id="1342001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720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152400</xdr:colOff>
      <xdr:row>1131</xdr:row>
      <xdr:rowOff>152400</xdr:rowOff>
    </xdr:to>
    <xdr:pic>
      <xdr:nvPicPr>
        <xdr:cNvPr id="1342002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911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1</xdr:col>
      <xdr:colOff>152400</xdr:colOff>
      <xdr:row>1132</xdr:row>
      <xdr:rowOff>152400</xdr:rowOff>
    </xdr:to>
    <xdr:pic>
      <xdr:nvPicPr>
        <xdr:cNvPr id="1342003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10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152400</xdr:colOff>
      <xdr:row>1133</xdr:row>
      <xdr:rowOff>152400</xdr:rowOff>
    </xdr:to>
    <xdr:pic>
      <xdr:nvPicPr>
        <xdr:cNvPr id="1342004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3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152400</xdr:colOff>
      <xdr:row>1134</xdr:row>
      <xdr:rowOff>152400</xdr:rowOff>
    </xdr:to>
    <xdr:pic>
      <xdr:nvPicPr>
        <xdr:cNvPr id="1342005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49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152400</xdr:colOff>
      <xdr:row>1135</xdr:row>
      <xdr:rowOff>152400</xdr:rowOff>
    </xdr:to>
    <xdr:pic>
      <xdr:nvPicPr>
        <xdr:cNvPr id="1342006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682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1</xdr:col>
      <xdr:colOff>152400</xdr:colOff>
      <xdr:row>1136</xdr:row>
      <xdr:rowOff>152400</xdr:rowOff>
    </xdr:to>
    <xdr:pic>
      <xdr:nvPicPr>
        <xdr:cNvPr id="1342007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87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152400</xdr:colOff>
      <xdr:row>1137</xdr:row>
      <xdr:rowOff>152400</xdr:rowOff>
    </xdr:to>
    <xdr:pic>
      <xdr:nvPicPr>
        <xdr:cNvPr id="1342008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063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152400</xdr:colOff>
      <xdr:row>1138</xdr:row>
      <xdr:rowOff>152400</xdr:rowOff>
    </xdr:to>
    <xdr:pic>
      <xdr:nvPicPr>
        <xdr:cNvPr id="1342009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254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152400</xdr:colOff>
      <xdr:row>1139</xdr:row>
      <xdr:rowOff>152400</xdr:rowOff>
    </xdr:to>
    <xdr:pic>
      <xdr:nvPicPr>
        <xdr:cNvPr id="1342010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444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152400</xdr:colOff>
      <xdr:row>1140</xdr:row>
      <xdr:rowOff>152400</xdr:rowOff>
    </xdr:to>
    <xdr:pic>
      <xdr:nvPicPr>
        <xdr:cNvPr id="1342011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635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152400</xdr:colOff>
      <xdr:row>1141</xdr:row>
      <xdr:rowOff>152400</xdr:rowOff>
    </xdr:to>
    <xdr:pic>
      <xdr:nvPicPr>
        <xdr:cNvPr id="1342012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82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152400</xdr:colOff>
      <xdr:row>1142</xdr:row>
      <xdr:rowOff>152400</xdr:rowOff>
    </xdr:to>
    <xdr:pic>
      <xdr:nvPicPr>
        <xdr:cNvPr id="1342013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01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152400</xdr:colOff>
      <xdr:row>1143</xdr:row>
      <xdr:rowOff>152400</xdr:rowOff>
    </xdr:to>
    <xdr:pic>
      <xdr:nvPicPr>
        <xdr:cNvPr id="1342014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20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152400</xdr:colOff>
      <xdr:row>1144</xdr:row>
      <xdr:rowOff>152400</xdr:rowOff>
    </xdr:to>
    <xdr:pic>
      <xdr:nvPicPr>
        <xdr:cNvPr id="1342015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39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152400</xdr:colOff>
      <xdr:row>1145</xdr:row>
      <xdr:rowOff>152400</xdr:rowOff>
    </xdr:to>
    <xdr:pic>
      <xdr:nvPicPr>
        <xdr:cNvPr id="1342016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58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152400</xdr:colOff>
      <xdr:row>1146</xdr:row>
      <xdr:rowOff>152400</xdr:rowOff>
    </xdr:to>
    <xdr:pic>
      <xdr:nvPicPr>
        <xdr:cNvPr id="1342017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77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152400</xdr:colOff>
      <xdr:row>1147</xdr:row>
      <xdr:rowOff>152400</xdr:rowOff>
    </xdr:to>
    <xdr:pic>
      <xdr:nvPicPr>
        <xdr:cNvPr id="1342018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04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152400</xdr:colOff>
      <xdr:row>1148</xdr:row>
      <xdr:rowOff>152400</xdr:rowOff>
    </xdr:to>
    <xdr:pic>
      <xdr:nvPicPr>
        <xdr:cNvPr id="1342019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23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152400</xdr:colOff>
      <xdr:row>1149</xdr:row>
      <xdr:rowOff>152400</xdr:rowOff>
    </xdr:to>
    <xdr:pic>
      <xdr:nvPicPr>
        <xdr:cNvPr id="1342020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4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152400</xdr:colOff>
      <xdr:row>1150</xdr:row>
      <xdr:rowOff>152400</xdr:rowOff>
    </xdr:to>
    <xdr:pic>
      <xdr:nvPicPr>
        <xdr:cNvPr id="1342021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61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152400</xdr:colOff>
      <xdr:row>1151</xdr:row>
      <xdr:rowOff>152400</xdr:rowOff>
    </xdr:to>
    <xdr:pic>
      <xdr:nvPicPr>
        <xdr:cNvPr id="1342022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80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152400</xdr:colOff>
      <xdr:row>1152</xdr:row>
      <xdr:rowOff>152400</xdr:rowOff>
    </xdr:to>
    <xdr:pic>
      <xdr:nvPicPr>
        <xdr:cNvPr id="1342023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99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152400</xdr:colOff>
      <xdr:row>1153</xdr:row>
      <xdr:rowOff>152400</xdr:rowOff>
    </xdr:to>
    <xdr:pic>
      <xdr:nvPicPr>
        <xdr:cNvPr id="1342024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18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152400</xdr:colOff>
      <xdr:row>1154</xdr:row>
      <xdr:rowOff>152400</xdr:rowOff>
    </xdr:to>
    <xdr:pic>
      <xdr:nvPicPr>
        <xdr:cNvPr id="1342025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37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152400</xdr:colOff>
      <xdr:row>1155</xdr:row>
      <xdr:rowOff>152400</xdr:rowOff>
    </xdr:to>
    <xdr:pic>
      <xdr:nvPicPr>
        <xdr:cNvPr id="1342026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56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152400</xdr:colOff>
      <xdr:row>1156</xdr:row>
      <xdr:rowOff>152400</xdr:rowOff>
    </xdr:to>
    <xdr:pic>
      <xdr:nvPicPr>
        <xdr:cNvPr id="1342027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75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152400</xdr:colOff>
      <xdr:row>1157</xdr:row>
      <xdr:rowOff>152400</xdr:rowOff>
    </xdr:to>
    <xdr:pic>
      <xdr:nvPicPr>
        <xdr:cNvPr id="1342028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95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152400</xdr:colOff>
      <xdr:row>1158</xdr:row>
      <xdr:rowOff>152400</xdr:rowOff>
    </xdr:to>
    <xdr:pic>
      <xdr:nvPicPr>
        <xdr:cNvPr id="1342029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114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152400</xdr:colOff>
      <xdr:row>1163</xdr:row>
      <xdr:rowOff>152400</xdr:rowOff>
    </xdr:to>
    <xdr:pic>
      <xdr:nvPicPr>
        <xdr:cNvPr id="134203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01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1</xdr:col>
      <xdr:colOff>152400</xdr:colOff>
      <xdr:row>1164</xdr:row>
      <xdr:rowOff>152400</xdr:rowOff>
    </xdr:to>
    <xdr:pic>
      <xdr:nvPicPr>
        <xdr:cNvPr id="134203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20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152400</xdr:colOff>
      <xdr:row>1165</xdr:row>
      <xdr:rowOff>152400</xdr:rowOff>
    </xdr:to>
    <xdr:pic>
      <xdr:nvPicPr>
        <xdr:cNvPr id="134203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39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152400</xdr:colOff>
      <xdr:row>1166</xdr:row>
      <xdr:rowOff>152400</xdr:rowOff>
    </xdr:to>
    <xdr:pic>
      <xdr:nvPicPr>
        <xdr:cNvPr id="134203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58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152400</xdr:colOff>
      <xdr:row>1167</xdr:row>
      <xdr:rowOff>152400</xdr:rowOff>
    </xdr:to>
    <xdr:pic>
      <xdr:nvPicPr>
        <xdr:cNvPr id="134203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77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152400</xdr:colOff>
      <xdr:row>1168</xdr:row>
      <xdr:rowOff>152400</xdr:rowOff>
    </xdr:to>
    <xdr:pic>
      <xdr:nvPicPr>
        <xdr:cNvPr id="134203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96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152400</xdr:colOff>
      <xdr:row>1169</xdr:row>
      <xdr:rowOff>152400</xdr:rowOff>
    </xdr:to>
    <xdr:pic>
      <xdr:nvPicPr>
        <xdr:cNvPr id="134203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15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152400</xdr:colOff>
      <xdr:row>1170</xdr:row>
      <xdr:rowOff>152400</xdr:rowOff>
    </xdr:to>
    <xdr:pic>
      <xdr:nvPicPr>
        <xdr:cNvPr id="134203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35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152400</xdr:colOff>
      <xdr:row>1171</xdr:row>
      <xdr:rowOff>152400</xdr:rowOff>
    </xdr:to>
    <xdr:pic>
      <xdr:nvPicPr>
        <xdr:cNvPr id="134203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540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152400</xdr:colOff>
      <xdr:row>1172</xdr:row>
      <xdr:rowOff>152400</xdr:rowOff>
    </xdr:to>
    <xdr:pic>
      <xdr:nvPicPr>
        <xdr:cNvPr id="134203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80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152400</xdr:colOff>
      <xdr:row>1173</xdr:row>
      <xdr:rowOff>152400</xdr:rowOff>
    </xdr:to>
    <xdr:pic>
      <xdr:nvPicPr>
        <xdr:cNvPr id="134204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99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152400</xdr:colOff>
      <xdr:row>1174</xdr:row>
      <xdr:rowOff>152400</xdr:rowOff>
    </xdr:to>
    <xdr:pic>
      <xdr:nvPicPr>
        <xdr:cNvPr id="134204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18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152400</xdr:colOff>
      <xdr:row>1175</xdr:row>
      <xdr:rowOff>152400</xdr:rowOff>
    </xdr:to>
    <xdr:pic>
      <xdr:nvPicPr>
        <xdr:cNvPr id="134204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37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152400</xdr:colOff>
      <xdr:row>1176</xdr:row>
      <xdr:rowOff>152400</xdr:rowOff>
    </xdr:to>
    <xdr:pic>
      <xdr:nvPicPr>
        <xdr:cNvPr id="134204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56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152400</xdr:colOff>
      <xdr:row>1177</xdr:row>
      <xdr:rowOff>152400</xdr:rowOff>
    </xdr:to>
    <xdr:pic>
      <xdr:nvPicPr>
        <xdr:cNvPr id="134204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76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1</xdr:col>
      <xdr:colOff>152400</xdr:colOff>
      <xdr:row>1178</xdr:row>
      <xdr:rowOff>152400</xdr:rowOff>
    </xdr:to>
    <xdr:pic>
      <xdr:nvPicPr>
        <xdr:cNvPr id="134204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95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152400</xdr:colOff>
      <xdr:row>1179</xdr:row>
      <xdr:rowOff>152400</xdr:rowOff>
    </xdr:to>
    <xdr:pic>
      <xdr:nvPicPr>
        <xdr:cNvPr id="134204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14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1</xdr:col>
      <xdr:colOff>152400</xdr:colOff>
      <xdr:row>1180</xdr:row>
      <xdr:rowOff>152400</xdr:rowOff>
    </xdr:to>
    <xdr:pic>
      <xdr:nvPicPr>
        <xdr:cNvPr id="134204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33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152400</xdr:colOff>
      <xdr:row>1181</xdr:row>
      <xdr:rowOff>152400</xdr:rowOff>
    </xdr:to>
    <xdr:pic>
      <xdr:nvPicPr>
        <xdr:cNvPr id="134204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52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1</xdr:col>
      <xdr:colOff>152400</xdr:colOff>
      <xdr:row>1182</xdr:row>
      <xdr:rowOff>152400</xdr:rowOff>
    </xdr:to>
    <xdr:pic>
      <xdr:nvPicPr>
        <xdr:cNvPr id="134204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71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152400</xdr:colOff>
      <xdr:row>1183</xdr:row>
      <xdr:rowOff>152400</xdr:rowOff>
    </xdr:to>
    <xdr:pic>
      <xdr:nvPicPr>
        <xdr:cNvPr id="134205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90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1184</xdr:row>
      <xdr:rowOff>0</xdr:rowOff>
    </xdr:from>
    <xdr:to>
      <xdr:col>1</xdr:col>
      <xdr:colOff>152400</xdr:colOff>
      <xdr:row>1184</xdr:row>
      <xdr:rowOff>152400</xdr:rowOff>
    </xdr:to>
    <xdr:pic>
      <xdr:nvPicPr>
        <xdr:cNvPr id="134205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09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152400</xdr:colOff>
      <xdr:row>1185</xdr:row>
      <xdr:rowOff>152400</xdr:rowOff>
    </xdr:to>
    <xdr:pic>
      <xdr:nvPicPr>
        <xdr:cNvPr id="134205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29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1</xdr:col>
      <xdr:colOff>152400</xdr:colOff>
      <xdr:row>1186</xdr:row>
      <xdr:rowOff>152400</xdr:rowOff>
    </xdr:to>
    <xdr:pic>
      <xdr:nvPicPr>
        <xdr:cNvPr id="1342053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484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152400</xdr:colOff>
      <xdr:row>1187</xdr:row>
      <xdr:rowOff>152400</xdr:rowOff>
    </xdr:to>
    <xdr:pic>
      <xdr:nvPicPr>
        <xdr:cNvPr id="1342054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674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152400</xdr:colOff>
      <xdr:row>1188</xdr:row>
      <xdr:rowOff>152400</xdr:rowOff>
    </xdr:to>
    <xdr:pic>
      <xdr:nvPicPr>
        <xdr:cNvPr id="1342055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865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152400</xdr:colOff>
      <xdr:row>1189</xdr:row>
      <xdr:rowOff>152400</xdr:rowOff>
    </xdr:to>
    <xdr:pic>
      <xdr:nvPicPr>
        <xdr:cNvPr id="1342056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055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152400</xdr:colOff>
      <xdr:row>1190</xdr:row>
      <xdr:rowOff>152400</xdr:rowOff>
    </xdr:to>
    <xdr:pic>
      <xdr:nvPicPr>
        <xdr:cNvPr id="1342057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246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152400</xdr:colOff>
      <xdr:row>1191</xdr:row>
      <xdr:rowOff>152400</xdr:rowOff>
    </xdr:to>
    <xdr:pic>
      <xdr:nvPicPr>
        <xdr:cNvPr id="1342058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436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152400</xdr:colOff>
      <xdr:row>1192</xdr:row>
      <xdr:rowOff>152400</xdr:rowOff>
    </xdr:to>
    <xdr:pic>
      <xdr:nvPicPr>
        <xdr:cNvPr id="1342059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627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152400</xdr:colOff>
      <xdr:row>1193</xdr:row>
      <xdr:rowOff>152400</xdr:rowOff>
    </xdr:to>
    <xdr:pic>
      <xdr:nvPicPr>
        <xdr:cNvPr id="1342060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817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152400</xdr:colOff>
      <xdr:row>1197</xdr:row>
      <xdr:rowOff>133350</xdr:rowOff>
    </xdr:to>
    <xdr:pic>
      <xdr:nvPicPr>
        <xdr:cNvPr id="1342061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869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152400</xdr:colOff>
      <xdr:row>1198</xdr:row>
      <xdr:rowOff>133350</xdr:rowOff>
    </xdr:to>
    <xdr:pic>
      <xdr:nvPicPr>
        <xdr:cNvPr id="1342062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88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152400</xdr:colOff>
      <xdr:row>1199</xdr:row>
      <xdr:rowOff>133350</xdr:rowOff>
    </xdr:to>
    <xdr:pic>
      <xdr:nvPicPr>
        <xdr:cNvPr id="1342063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07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152400</xdr:colOff>
      <xdr:row>1200</xdr:row>
      <xdr:rowOff>133350</xdr:rowOff>
    </xdr:to>
    <xdr:pic>
      <xdr:nvPicPr>
        <xdr:cNvPr id="1342064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26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152400</xdr:colOff>
      <xdr:row>1201</xdr:row>
      <xdr:rowOff>133350</xdr:rowOff>
    </xdr:to>
    <xdr:pic>
      <xdr:nvPicPr>
        <xdr:cNvPr id="1342065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45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1</xdr:col>
      <xdr:colOff>152400</xdr:colOff>
      <xdr:row>1202</xdr:row>
      <xdr:rowOff>133350</xdr:rowOff>
    </xdr:to>
    <xdr:pic>
      <xdr:nvPicPr>
        <xdr:cNvPr id="1342066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64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152400</xdr:colOff>
      <xdr:row>1203</xdr:row>
      <xdr:rowOff>133350</xdr:rowOff>
    </xdr:to>
    <xdr:pic>
      <xdr:nvPicPr>
        <xdr:cNvPr id="1342067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83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152400</xdr:colOff>
      <xdr:row>1204</xdr:row>
      <xdr:rowOff>133350</xdr:rowOff>
    </xdr:to>
    <xdr:pic>
      <xdr:nvPicPr>
        <xdr:cNvPr id="1342068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103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152400</xdr:colOff>
      <xdr:row>1205</xdr:row>
      <xdr:rowOff>133350</xdr:rowOff>
    </xdr:to>
    <xdr:pic>
      <xdr:nvPicPr>
        <xdr:cNvPr id="1342069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294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152400</xdr:colOff>
      <xdr:row>1206</xdr:row>
      <xdr:rowOff>133350</xdr:rowOff>
    </xdr:to>
    <xdr:pic>
      <xdr:nvPicPr>
        <xdr:cNvPr id="1342070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484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152400</xdr:colOff>
      <xdr:row>1207</xdr:row>
      <xdr:rowOff>133350</xdr:rowOff>
    </xdr:to>
    <xdr:pic>
      <xdr:nvPicPr>
        <xdr:cNvPr id="1342071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675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1</xdr:col>
      <xdr:colOff>152400</xdr:colOff>
      <xdr:row>1208</xdr:row>
      <xdr:rowOff>133350</xdr:rowOff>
    </xdr:to>
    <xdr:pic>
      <xdr:nvPicPr>
        <xdr:cNvPr id="1342072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865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152400</xdr:colOff>
      <xdr:row>1209</xdr:row>
      <xdr:rowOff>133350</xdr:rowOff>
    </xdr:to>
    <xdr:pic>
      <xdr:nvPicPr>
        <xdr:cNvPr id="1342073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056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152400</xdr:colOff>
      <xdr:row>1210</xdr:row>
      <xdr:rowOff>133350</xdr:rowOff>
    </xdr:to>
    <xdr:pic>
      <xdr:nvPicPr>
        <xdr:cNvPr id="1342074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246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152400</xdr:colOff>
      <xdr:row>1211</xdr:row>
      <xdr:rowOff>133350</xdr:rowOff>
    </xdr:to>
    <xdr:pic>
      <xdr:nvPicPr>
        <xdr:cNvPr id="1342075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437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1</xdr:col>
      <xdr:colOff>152400</xdr:colOff>
      <xdr:row>1212</xdr:row>
      <xdr:rowOff>133350</xdr:rowOff>
    </xdr:to>
    <xdr:pic>
      <xdr:nvPicPr>
        <xdr:cNvPr id="1342076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627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152400</xdr:colOff>
      <xdr:row>1213</xdr:row>
      <xdr:rowOff>133350</xdr:rowOff>
    </xdr:to>
    <xdr:pic>
      <xdr:nvPicPr>
        <xdr:cNvPr id="1342077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81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152400</xdr:colOff>
      <xdr:row>1214</xdr:row>
      <xdr:rowOff>133350</xdr:rowOff>
    </xdr:to>
    <xdr:pic>
      <xdr:nvPicPr>
        <xdr:cNvPr id="1342078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008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1</xdr:col>
      <xdr:colOff>152400</xdr:colOff>
      <xdr:row>1215</xdr:row>
      <xdr:rowOff>133350</xdr:rowOff>
    </xdr:to>
    <xdr:pic>
      <xdr:nvPicPr>
        <xdr:cNvPr id="1342079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199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152400</xdr:colOff>
      <xdr:row>1216</xdr:row>
      <xdr:rowOff>133350</xdr:rowOff>
    </xdr:to>
    <xdr:pic>
      <xdr:nvPicPr>
        <xdr:cNvPr id="1342080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389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152400</xdr:colOff>
      <xdr:row>1217</xdr:row>
      <xdr:rowOff>133350</xdr:rowOff>
    </xdr:to>
    <xdr:pic>
      <xdr:nvPicPr>
        <xdr:cNvPr id="1342081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580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1</xdr:col>
      <xdr:colOff>152400</xdr:colOff>
      <xdr:row>1218</xdr:row>
      <xdr:rowOff>133350</xdr:rowOff>
    </xdr:to>
    <xdr:pic>
      <xdr:nvPicPr>
        <xdr:cNvPr id="1342082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77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152400</xdr:colOff>
      <xdr:row>1219</xdr:row>
      <xdr:rowOff>133350</xdr:rowOff>
    </xdr:to>
    <xdr:pic>
      <xdr:nvPicPr>
        <xdr:cNvPr id="1342083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970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152400</xdr:colOff>
      <xdr:row>1220</xdr:row>
      <xdr:rowOff>133350</xdr:rowOff>
    </xdr:to>
    <xdr:pic>
      <xdr:nvPicPr>
        <xdr:cNvPr id="1342084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161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152400</xdr:colOff>
      <xdr:row>1221</xdr:row>
      <xdr:rowOff>133350</xdr:rowOff>
    </xdr:to>
    <xdr:pic>
      <xdr:nvPicPr>
        <xdr:cNvPr id="1342085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35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1</xdr:col>
      <xdr:colOff>152400</xdr:colOff>
      <xdr:row>1222</xdr:row>
      <xdr:rowOff>133350</xdr:rowOff>
    </xdr:to>
    <xdr:pic>
      <xdr:nvPicPr>
        <xdr:cNvPr id="1342086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61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1223</xdr:row>
      <xdr:rowOff>0</xdr:rowOff>
    </xdr:from>
    <xdr:to>
      <xdr:col>1</xdr:col>
      <xdr:colOff>152400</xdr:colOff>
      <xdr:row>1223</xdr:row>
      <xdr:rowOff>133350</xdr:rowOff>
    </xdr:to>
    <xdr:pic>
      <xdr:nvPicPr>
        <xdr:cNvPr id="1342087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80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152400</xdr:colOff>
      <xdr:row>1224</xdr:row>
      <xdr:rowOff>133350</xdr:rowOff>
    </xdr:to>
    <xdr:pic>
      <xdr:nvPicPr>
        <xdr:cNvPr id="1342088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99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1</xdr:col>
      <xdr:colOff>152400</xdr:colOff>
      <xdr:row>1225</xdr:row>
      <xdr:rowOff>133350</xdr:rowOff>
    </xdr:to>
    <xdr:pic>
      <xdr:nvPicPr>
        <xdr:cNvPr id="1342089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18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152400</xdr:colOff>
      <xdr:row>1226</xdr:row>
      <xdr:rowOff>133350</xdr:rowOff>
    </xdr:to>
    <xdr:pic>
      <xdr:nvPicPr>
        <xdr:cNvPr id="1342090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38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152400</xdr:colOff>
      <xdr:row>1227</xdr:row>
      <xdr:rowOff>133350</xdr:rowOff>
    </xdr:to>
    <xdr:pic>
      <xdr:nvPicPr>
        <xdr:cNvPr id="1342091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57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152400</xdr:colOff>
      <xdr:row>1228</xdr:row>
      <xdr:rowOff>133350</xdr:rowOff>
    </xdr:to>
    <xdr:pic>
      <xdr:nvPicPr>
        <xdr:cNvPr id="1342092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76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152400</xdr:colOff>
      <xdr:row>1229</xdr:row>
      <xdr:rowOff>133350</xdr:rowOff>
    </xdr:to>
    <xdr:pic>
      <xdr:nvPicPr>
        <xdr:cNvPr id="1342093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95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152400</xdr:colOff>
      <xdr:row>1230</xdr:row>
      <xdr:rowOff>133350</xdr:rowOff>
    </xdr:to>
    <xdr:pic>
      <xdr:nvPicPr>
        <xdr:cNvPr id="1342094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14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152400</xdr:colOff>
      <xdr:row>1231</xdr:row>
      <xdr:rowOff>133350</xdr:rowOff>
    </xdr:to>
    <xdr:pic>
      <xdr:nvPicPr>
        <xdr:cNvPr id="1342095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33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152400</xdr:colOff>
      <xdr:row>1232</xdr:row>
      <xdr:rowOff>133350</xdr:rowOff>
    </xdr:to>
    <xdr:pic>
      <xdr:nvPicPr>
        <xdr:cNvPr id="1342096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52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152400</xdr:colOff>
      <xdr:row>1233</xdr:row>
      <xdr:rowOff>133350</xdr:rowOff>
    </xdr:to>
    <xdr:pic>
      <xdr:nvPicPr>
        <xdr:cNvPr id="1342097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71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152400</xdr:colOff>
      <xdr:row>1234</xdr:row>
      <xdr:rowOff>133350</xdr:rowOff>
    </xdr:to>
    <xdr:pic>
      <xdr:nvPicPr>
        <xdr:cNvPr id="1342098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90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152400</xdr:colOff>
      <xdr:row>1235</xdr:row>
      <xdr:rowOff>133350</xdr:rowOff>
    </xdr:to>
    <xdr:pic>
      <xdr:nvPicPr>
        <xdr:cNvPr id="1342099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09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1</xdr:col>
      <xdr:colOff>152400</xdr:colOff>
      <xdr:row>1236</xdr:row>
      <xdr:rowOff>133350</xdr:rowOff>
    </xdr:to>
    <xdr:pic>
      <xdr:nvPicPr>
        <xdr:cNvPr id="1342100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28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1</xdr:col>
      <xdr:colOff>152400</xdr:colOff>
      <xdr:row>1237</xdr:row>
      <xdr:rowOff>133350</xdr:rowOff>
    </xdr:to>
    <xdr:pic>
      <xdr:nvPicPr>
        <xdr:cNvPr id="1342101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47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152400</xdr:colOff>
      <xdr:row>1238</xdr:row>
      <xdr:rowOff>133350</xdr:rowOff>
    </xdr:to>
    <xdr:pic>
      <xdr:nvPicPr>
        <xdr:cNvPr id="1342102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66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1</xdr:col>
      <xdr:colOff>152400</xdr:colOff>
      <xdr:row>1239</xdr:row>
      <xdr:rowOff>133350</xdr:rowOff>
    </xdr:to>
    <xdr:pic>
      <xdr:nvPicPr>
        <xdr:cNvPr id="1342103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85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1</xdr:col>
      <xdr:colOff>152400</xdr:colOff>
      <xdr:row>1240</xdr:row>
      <xdr:rowOff>133350</xdr:rowOff>
    </xdr:to>
    <xdr:pic>
      <xdr:nvPicPr>
        <xdr:cNvPr id="1342104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04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152400</xdr:colOff>
      <xdr:row>1241</xdr:row>
      <xdr:rowOff>133350</xdr:rowOff>
    </xdr:to>
    <xdr:pic>
      <xdr:nvPicPr>
        <xdr:cNvPr id="1342105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23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1</xdr:col>
      <xdr:colOff>152400</xdr:colOff>
      <xdr:row>1242</xdr:row>
      <xdr:rowOff>133350</xdr:rowOff>
    </xdr:to>
    <xdr:pic>
      <xdr:nvPicPr>
        <xdr:cNvPr id="1342106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42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1</xdr:col>
      <xdr:colOff>152400</xdr:colOff>
      <xdr:row>1243</xdr:row>
      <xdr:rowOff>133350</xdr:rowOff>
    </xdr:to>
    <xdr:pic>
      <xdr:nvPicPr>
        <xdr:cNvPr id="1342107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61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152400</xdr:colOff>
      <xdr:row>1244</xdr:row>
      <xdr:rowOff>133350</xdr:rowOff>
    </xdr:to>
    <xdr:pic>
      <xdr:nvPicPr>
        <xdr:cNvPr id="1342108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80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152400</xdr:colOff>
      <xdr:row>1245</xdr:row>
      <xdr:rowOff>133350</xdr:rowOff>
    </xdr:to>
    <xdr:pic>
      <xdr:nvPicPr>
        <xdr:cNvPr id="1342109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99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152400</xdr:colOff>
      <xdr:row>1246</xdr:row>
      <xdr:rowOff>133350</xdr:rowOff>
    </xdr:to>
    <xdr:pic>
      <xdr:nvPicPr>
        <xdr:cNvPr id="1342110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19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152400</xdr:colOff>
      <xdr:row>1247</xdr:row>
      <xdr:rowOff>133350</xdr:rowOff>
    </xdr:to>
    <xdr:pic>
      <xdr:nvPicPr>
        <xdr:cNvPr id="1342111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38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1</xdr:col>
      <xdr:colOff>152400</xdr:colOff>
      <xdr:row>1248</xdr:row>
      <xdr:rowOff>133350</xdr:rowOff>
    </xdr:to>
    <xdr:pic>
      <xdr:nvPicPr>
        <xdr:cNvPr id="1342112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57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1</xdr:col>
      <xdr:colOff>152400</xdr:colOff>
      <xdr:row>1249</xdr:row>
      <xdr:rowOff>133350</xdr:rowOff>
    </xdr:to>
    <xdr:pic>
      <xdr:nvPicPr>
        <xdr:cNvPr id="1342113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76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1</xdr:col>
      <xdr:colOff>152400</xdr:colOff>
      <xdr:row>1250</xdr:row>
      <xdr:rowOff>133350</xdr:rowOff>
    </xdr:to>
    <xdr:pic>
      <xdr:nvPicPr>
        <xdr:cNvPr id="1342114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95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152400</xdr:colOff>
      <xdr:row>1251</xdr:row>
      <xdr:rowOff>133350</xdr:rowOff>
    </xdr:to>
    <xdr:pic>
      <xdr:nvPicPr>
        <xdr:cNvPr id="1342115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914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1256</xdr:row>
      <xdr:rowOff>0</xdr:rowOff>
    </xdr:from>
    <xdr:to>
      <xdr:col>1</xdr:col>
      <xdr:colOff>152400</xdr:colOff>
      <xdr:row>1256</xdr:row>
      <xdr:rowOff>133350</xdr:rowOff>
    </xdr:to>
    <xdr:pic>
      <xdr:nvPicPr>
        <xdr:cNvPr id="1342116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28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152400</xdr:colOff>
      <xdr:row>1257</xdr:row>
      <xdr:rowOff>133350</xdr:rowOff>
    </xdr:to>
    <xdr:pic>
      <xdr:nvPicPr>
        <xdr:cNvPr id="1342117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47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1</xdr:col>
      <xdr:colOff>152400</xdr:colOff>
      <xdr:row>1258</xdr:row>
      <xdr:rowOff>133350</xdr:rowOff>
    </xdr:to>
    <xdr:pic>
      <xdr:nvPicPr>
        <xdr:cNvPr id="1342118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66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152400</xdr:colOff>
      <xdr:row>1259</xdr:row>
      <xdr:rowOff>133350</xdr:rowOff>
    </xdr:to>
    <xdr:pic>
      <xdr:nvPicPr>
        <xdr:cNvPr id="1342119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85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152400</xdr:colOff>
      <xdr:row>1260</xdr:row>
      <xdr:rowOff>133350</xdr:rowOff>
    </xdr:to>
    <xdr:pic>
      <xdr:nvPicPr>
        <xdr:cNvPr id="1342120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04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1</xdr:col>
      <xdr:colOff>152400</xdr:colOff>
      <xdr:row>1261</xdr:row>
      <xdr:rowOff>133350</xdr:rowOff>
    </xdr:to>
    <xdr:pic>
      <xdr:nvPicPr>
        <xdr:cNvPr id="1342121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23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1</xdr:col>
      <xdr:colOff>152400</xdr:colOff>
      <xdr:row>1262</xdr:row>
      <xdr:rowOff>133350</xdr:rowOff>
    </xdr:to>
    <xdr:pic>
      <xdr:nvPicPr>
        <xdr:cNvPr id="1342122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42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1</xdr:col>
      <xdr:colOff>152400</xdr:colOff>
      <xdr:row>1263</xdr:row>
      <xdr:rowOff>133350</xdr:rowOff>
    </xdr:to>
    <xdr:pic>
      <xdr:nvPicPr>
        <xdr:cNvPr id="1342123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6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1</xdr:col>
      <xdr:colOff>152400</xdr:colOff>
      <xdr:row>1264</xdr:row>
      <xdr:rowOff>133350</xdr:rowOff>
    </xdr:to>
    <xdr:pic>
      <xdr:nvPicPr>
        <xdr:cNvPr id="1342124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8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152400</xdr:colOff>
      <xdr:row>1265</xdr:row>
      <xdr:rowOff>133350</xdr:rowOff>
    </xdr:to>
    <xdr:pic>
      <xdr:nvPicPr>
        <xdr:cNvPr id="1342125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076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1266</xdr:row>
      <xdr:rowOff>0</xdr:rowOff>
    </xdr:from>
    <xdr:to>
      <xdr:col>1</xdr:col>
      <xdr:colOff>152400</xdr:colOff>
      <xdr:row>1266</xdr:row>
      <xdr:rowOff>133350</xdr:rowOff>
    </xdr:to>
    <xdr:pic>
      <xdr:nvPicPr>
        <xdr:cNvPr id="1342126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26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152400</xdr:colOff>
      <xdr:row>1267</xdr:row>
      <xdr:rowOff>133350</xdr:rowOff>
    </xdr:to>
    <xdr:pic>
      <xdr:nvPicPr>
        <xdr:cNvPr id="1342127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45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1</xdr:col>
      <xdr:colOff>152400</xdr:colOff>
      <xdr:row>1268</xdr:row>
      <xdr:rowOff>133350</xdr:rowOff>
    </xdr:to>
    <xdr:pic>
      <xdr:nvPicPr>
        <xdr:cNvPr id="1342128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648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152400</xdr:colOff>
      <xdr:row>1269</xdr:row>
      <xdr:rowOff>133350</xdr:rowOff>
    </xdr:to>
    <xdr:pic>
      <xdr:nvPicPr>
        <xdr:cNvPr id="1342129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8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1270</xdr:row>
      <xdr:rowOff>0</xdr:rowOff>
    </xdr:from>
    <xdr:to>
      <xdr:col>1</xdr:col>
      <xdr:colOff>152400</xdr:colOff>
      <xdr:row>1270</xdr:row>
      <xdr:rowOff>133350</xdr:rowOff>
    </xdr:to>
    <xdr:pic>
      <xdr:nvPicPr>
        <xdr:cNvPr id="1342130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02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152400</xdr:colOff>
      <xdr:row>1271</xdr:row>
      <xdr:rowOff>133350</xdr:rowOff>
    </xdr:to>
    <xdr:pic>
      <xdr:nvPicPr>
        <xdr:cNvPr id="1342131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21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1272</xdr:row>
      <xdr:rowOff>0</xdr:rowOff>
    </xdr:from>
    <xdr:to>
      <xdr:col>1</xdr:col>
      <xdr:colOff>152400</xdr:colOff>
      <xdr:row>1272</xdr:row>
      <xdr:rowOff>133350</xdr:rowOff>
    </xdr:to>
    <xdr:pic>
      <xdr:nvPicPr>
        <xdr:cNvPr id="1342132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41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152400</xdr:colOff>
      <xdr:row>1273</xdr:row>
      <xdr:rowOff>133350</xdr:rowOff>
    </xdr:to>
    <xdr:pic>
      <xdr:nvPicPr>
        <xdr:cNvPr id="1342133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60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1</xdr:col>
      <xdr:colOff>152400</xdr:colOff>
      <xdr:row>1274</xdr:row>
      <xdr:rowOff>133350</xdr:rowOff>
    </xdr:to>
    <xdr:pic>
      <xdr:nvPicPr>
        <xdr:cNvPr id="1342134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79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1275</xdr:row>
      <xdr:rowOff>0</xdr:rowOff>
    </xdr:from>
    <xdr:to>
      <xdr:col>1</xdr:col>
      <xdr:colOff>152400</xdr:colOff>
      <xdr:row>1275</xdr:row>
      <xdr:rowOff>133350</xdr:rowOff>
    </xdr:to>
    <xdr:pic>
      <xdr:nvPicPr>
        <xdr:cNvPr id="1342135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98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1</xdr:col>
      <xdr:colOff>152400</xdr:colOff>
      <xdr:row>1276</xdr:row>
      <xdr:rowOff>133350</xdr:rowOff>
    </xdr:to>
    <xdr:pic>
      <xdr:nvPicPr>
        <xdr:cNvPr id="1342136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17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152400</xdr:colOff>
      <xdr:row>1277</xdr:row>
      <xdr:rowOff>133350</xdr:rowOff>
    </xdr:to>
    <xdr:pic>
      <xdr:nvPicPr>
        <xdr:cNvPr id="1342137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438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1</xdr:col>
      <xdr:colOff>152400</xdr:colOff>
      <xdr:row>1278</xdr:row>
      <xdr:rowOff>133350</xdr:rowOff>
    </xdr:to>
    <xdr:pic>
      <xdr:nvPicPr>
        <xdr:cNvPr id="1342138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638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1</xdr:col>
      <xdr:colOff>152400</xdr:colOff>
      <xdr:row>1279</xdr:row>
      <xdr:rowOff>133350</xdr:rowOff>
    </xdr:to>
    <xdr:pic>
      <xdr:nvPicPr>
        <xdr:cNvPr id="1342139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829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152400</xdr:colOff>
      <xdr:row>1280</xdr:row>
      <xdr:rowOff>133350</xdr:rowOff>
    </xdr:to>
    <xdr:pic>
      <xdr:nvPicPr>
        <xdr:cNvPr id="1342140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019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152400</xdr:colOff>
      <xdr:row>1281</xdr:row>
      <xdr:rowOff>133350</xdr:rowOff>
    </xdr:to>
    <xdr:pic>
      <xdr:nvPicPr>
        <xdr:cNvPr id="1342141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210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1</xdr:col>
      <xdr:colOff>152400</xdr:colOff>
      <xdr:row>1282</xdr:row>
      <xdr:rowOff>133350</xdr:rowOff>
    </xdr:to>
    <xdr:pic>
      <xdr:nvPicPr>
        <xdr:cNvPr id="1342142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40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152400</xdr:colOff>
      <xdr:row>1283</xdr:row>
      <xdr:rowOff>133350</xdr:rowOff>
    </xdr:to>
    <xdr:pic>
      <xdr:nvPicPr>
        <xdr:cNvPr id="1342143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59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1</xdr:col>
      <xdr:colOff>152400</xdr:colOff>
      <xdr:row>1284</xdr:row>
      <xdr:rowOff>133350</xdr:rowOff>
    </xdr:to>
    <xdr:pic>
      <xdr:nvPicPr>
        <xdr:cNvPr id="1342144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781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1290</xdr:row>
      <xdr:rowOff>0</xdr:rowOff>
    </xdr:from>
    <xdr:to>
      <xdr:col>1</xdr:col>
      <xdr:colOff>152400</xdr:colOff>
      <xdr:row>1290</xdr:row>
      <xdr:rowOff>133350</xdr:rowOff>
    </xdr:to>
    <xdr:pic>
      <xdr:nvPicPr>
        <xdr:cNvPr id="1342145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679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152400</xdr:colOff>
      <xdr:row>1291</xdr:row>
      <xdr:rowOff>133350</xdr:rowOff>
    </xdr:to>
    <xdr:pic>
      <xdr:nvPicPr>
        <xdr:cNvPr id="1342146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698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1</xdr:col>
      <xdr:colOff>152400</xdr:colOff>
      <xdr:row>1292</xdr:row>
      <xdr:rowOff>133350</xdr:rowOff>
    </xdr:to>
    <xdr:pic>
      <xdr:nvPicPr>
        <xdr:cNvPr id="1342147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17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152400</xdr:colOff>
      <xdr:row>1293</xdr:row>
      <xdr:rowOff>133350</xdr:rowOff>
    </xdr:to>
    <xdr:pic>
      <xdr:nvPicPr>
        <xdr:cNvPr id="1342148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36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1</xdr:col>
      <xdr:colOff>152400</xdr:colOff>
      <xdr:row>1294</xdr:row>
      <xdr:rowOff>133350</xdr:rowOff>
    </xdr:to>
    <xdr:pic>
      <xdr:nvPicPr>
        <xdr:cNvPr id="1342149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55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152400</xdr:colOff>
      <xdr:row>1295</xdr:row>
      <xdr:rowOff>133350</xdr:rowOff>
    </xdr:to>
    <xdr:pic>
      <xdr:nvPicPr>
        <xdr:cNvPr id="1342150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74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1</xdr:col>
      <xdr:colOff>152400</xdr:colOff>
      <xdr:row>1296</xdr:row>
      <xdr:rowOff>133350</xdr:rowOff>
    </xdr:to>
    <xdr:pic>
      <xdr:nvPicPr>
        <xdr:cNvPr id="1342151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93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152400</xdr:colOff>
      <xdr:row>1297</xdr:row>
      <xdr:rowOff>133350</xdr:rowOff>
    </xdr:to>
    <xdr:pic>
      <xdr:nvPicPr>
        <xdr:cNvPr id="1342152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12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1</xdr:col>
      <xdr:colOff>152400</xdr:colOff>
      <xdr:row>1298</xdr:row>
      <xdr:rowOff>133350</xdr:rowOff>
    </xdr:to>
    <xdr:pic>
      <xdr:nvPicPr>
        <xdr:cNvPr id="1342153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31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1</xdr:col>
      <xdr:colOff>152400</xdr:colOff>
      <xdr:row>1299</xdr:row>
      <xdr:rowOff>133350</xdr:rowOff>
    </xdr:to>
    <xdr:pic>
      <xdr:nvPicPr>
        <xdr:cNvPr id="1342154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50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1</xdr:col>
      <xdr:colOff>152400</xdr:colOff>
      <xdr:row>1300</xdr:row>
      <xdr:rowOff>133350</xdr:rowOff>
    </xdr:to>
    <xdr:pic>
      <xdr:nvPicPr>
        <xdr:cNvPr id="1342155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69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152400</xdr:colOff>
      <xdr:row>1301</xdr:row>
      <xdr:rowOff>133350</xdr:rowOff>
    </xdr:to>
    <xdr:pic>
      <xdr:nvPicPr>
        <xdr:cNvPr id="1342156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88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1302</xdr:row>
      <xdr:rowOff>0</xdr:rowOff>
    </xdr:from>
    <xdr:to>
      <xdr:col>1</xdr:col>
      <xdr:colOff>152400</xdr:colOff>
      <xdr:row>1302</xdr:row>
      <xdr:rowOff>133350</xdr:rowOff>
    </xdr:to>
    <xdr:pic>
      <xdr:nvPicPr>
        <xdr:cNvPr id="1342157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077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152400</xdr:colOff>
      <xdr:row>1303</xdr:row>
      <xdr:rowOff>133350</xdr:rowOff>
    </xdr:to>
    <xdr:pic>
      <xdr:nvPicPr>
        <xdr:cNvPr id="1342158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268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1</xdr:col>
      <xdr:colOff>152400</xdr:colOff>
      <xdr:row>1304</xdr:row>
      <xdr:rowOff>133350</xdr:rowOff>
    </xdr:to>
    <xdr:pic>
      <xdr:nvPicPr>
        <xdr:cNvPr id="1342159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458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152400</xdr:colOff>
      <xdr:row>1305</xdr:row>
      <xdr:rowOff>133350</xdr:rowOff>
    </xdr:to>
    <xdr:pic>
      <xdr:nvPicPr>
        <xdr:cNvPr id="1342160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649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1</xdr:col>
      <xdr:colOff>152400</xdr:colOff>
      <xdr:row>1306</xdr:row>
      <xdr:rowOff>133350</xdr:rowOff>
    </xdr:to>
    <xdr:pic>
      <xdr:nvPicPr>
        <xdr:cNvPr id="1342161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839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152400</xdr:colOff>
      <xdr:row>1307</xdr:row>
      <xdr:rowOff>133350</xdr:rowOff>
    </xdr:to>
    <xdr:pic>
      <xdr:nvPicPr>
        <xdr:cNvPr id="1342162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030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1308</xdr:row>
      <xdr:rowOff>0</xdr:rowOff>
    </xdr:from>
    <xdr:to>
      <xdr:col>1</xdr:col>
      <xdr:colOff>152400</xdr:colOff>
      <xdr:row>1308</xdr:row>
      <xdr:rowOff>133350</xdr:rowOff>
    </xdr:to>
    <xdr:pic>
      <xdr:nvPicPr>
        <xdr:cNvPr id="1342163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220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152400</xdr:colOff>
      <xdr:row>1309</xdr:row>
      <xdr:rowOff>133350</xdr:rowOff>
    </xdr:to>
    <xdr:pic>
      <xdr:nvPicPr>
        <xdr:cNvPr id="1342164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411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152400</xdr:colOff>
      <xdr:row>1310</xdr:row>
      <xdr:rowOff>133350</xdr:rowOff>
    </xdr:to>
    <xdr:pic>
      <xdr:nvPicPr>
        <xdr:cNvPr id="1342165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60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152400</xdr:colOff>
      <xdr:row>1311</xdr:row>
      <xdr:rowOff>133350</xdr:rowOff>
    </xdr:to>
    <xdr:pic>
      <xdr:nvPicPr>
        <xdr:cNvPr id="1342166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86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1312</xdr:row>
      <xdr:rowOff>0</xdr:rowOff>
    </xdr:from>
    <xdr:to>
      <xdr:col>1</xdr:col>
      <xdr:colOff>152400</xdr:colOff>
      <xdr:row>1312</xdr:row>
      <xdr:rowOff>133350</xdr:rowOff>
    </xdr:to>
    <xdr:pic>
      <xdr:nvPicPr>
        <xdr:cNvPr id="1342167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068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152400</xdr:colOff>
      <xdr:row>1313</xdr:row>
      <xdr:rowOff>133350</xdr:rowOff>
    </xdr:to>
    <xdr:pic>
      <xdr:nvPicPr>
        <xdr:cNvPr id="1342168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25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1314</xdr:row>
      <xdr:rowOff>0</xdr:rowOff>
    </xdr:from>
    <xdr:to>
      <xdr:col>1</xdr:col>
      <xdr:colOff>152400</xdr:colOff>
      <xdr:row>1314</xdr:row>
      <xdr:rowOff>133350</xdr:rowOff>
    </xdr:to>
    <xdr:pic>
      <xdr:nvPicPr>
        <xdr:cNvPr id="1342169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52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152400</xdr:colOff>
      <xdr:row>1315</xdr:row>
      <xdr:rowOff>133350</xdr:rowOff>
    </xdr:to>
    <xdr:pic>
      <xdr:nvPicPr>
        <xdr:cNvPr id="1342170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71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1316</xdr:row>
      <xdr:rowOff>0</xdr:rowOff>
    </xdr:from>
    <xdr:to>
      <xdr:col>1</xdr:col>
      <xdr:colOff>152400</xdr:colOff>
      <xdr:row>1316</xdr:row>
      <xdr:rowOff>133350</xdr:rowOff>
    </xdr:to>
    <xdr:pic>
      <xdr:nvPicPr>
        <xdr:cNvPr id="1342171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90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152400</xdr:colOff>
      <xdr:row>1317</xdr:row>
      <xdr:rowOff>133350</xdr:rowOff>
    </xdr:to>
    <xdr:pic>
      <xdr:nvPicPr>
        <xdr:cNvPr id="1342172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09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1318</xdr:row>
      <xdr:rowOff>0</xdr:rowOff>
    </xdr:from>
    <xdr:to>
      <xdr:col>1</xdr:col>
      <xdr:colOff>152400</xdr:colOff>
      <xdr:row>1318</xdr:row>
      <xdr:rowOff>133350</xdr:rowOff>
    </xdr:to>
    <xdr:pic>
      <xdr:nvPicPr>
        <xdr:cNvPr id="1342173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28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152400</xdr:colOff>
      <xdr:row>1319</xdr:row>
      <xdr:rowOff>133350</xdr:rowOff>
    </xdr:to>
    <xdr:pic>
      <xdr:nvPicPr>
        <xdr:cNvPr id="1342174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47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152400</xdr:colOff>
      <xdr:row>1320</xdr:row>
      <xdr:rowOff>133350</xdr:rowOff>
    </xdr:to>
    <xdr:pic>
      <xdr:nvPicPr>
        <xdr:cNvPr id="1342175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66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1321</xdr:row>
      <xdr:rowOff>0</xdr:rowOff>
    </xdr:from>
    <xdr:to>
      <xdr:col>1</xdr:col>
      <xdr:colOff>152400</xdr:colOff>
      <xdr:row>1321</xdr:row>
      <xdr:rowOff>133350</xdr:rowOff>
    </xdr:to>
    <xdr:pic>
      <xdr:nvPicPr>
        <xdr:cNvPr id="1342176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85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1</xdr:col>
      <xdr:colOff>152400</xdr:colOff>
      <xdr:row>1322</xdr:row>
      <xdr:rowOff>133350</xdr:rowOff>
    </xdr:to>
    <xdr:pic>
      <xdr:nvPicPr>
        <xdr:cNvPr id="1342177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04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1</xdr:col>
      <xdr:colOff>152400</xdr:colOff>
      <xdr:row>1323</xdr:row>
      <xdr:rowOff>133350</xdr:rowOff>
    </xdr:to>
    <xdr:pic>
      <xdr:nvPicPr>
        <xdr:cNvPr id="1342178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23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1</xdr:col>
      <xdr:colOff>152400</xdr:colOff>
      <xdr:row>1324</xdr:row>
      <xdr:rowOff>133350</xdr:rowOff>
    </xdr:to>
    <xdr:pic>
      <xdr:nvPicPr>
        <xdr:cNvPr id="1342179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43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1325</xdr:row>
      <xdr:rowOff>0</xdr:rowOff>
    </xdr:from>
    <xdr:to>
      <xdr:col>1</xdr:col>
      <xdr:colOff>152400</xdr:colOff>
      <xdr:row>1325</xdr:row>
      <xdr:rowOff>133350</xdr:rowOff>
    </xdr:to>
    <xdr:pic>
      <xdr:nvPicPr>
        <xdr:cNvPr id="1342180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62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152400</xdr:colOff>
      <xdr:row>1326</xdr:row>
      <xdr:rowOff>133350</xdr:rowOff>
    </xdr:to>
    <xdr:pic>
      <xdr:nvPicPr>
        <xdr:cNvPr id="1342181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81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1</xdr:col>
      <xdr:colOff>152400</xdr:colOff>
      <xdr:row>1327</xdr:row>
      <xdr:rowOff>133350</xdr:rowOff>
    </xdr:to>
    <xdr:pic>
      <xdr:nvPicPr>
        <xdr:cNvPr id="1342182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00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1328</xdr:row>
      <xdr:rowOff>0</xdr:rowOff>
    </xdr:from>
    <xdr:to>
      <xdr:col>1</xdr:col>
      <xdr:colOff>152400</xdr:colOff>
      <xdr:row>1328</xdr:row>
      <xdr:rowOff>133350</xdr:rowOff>
    </xdr:to>
    <xdr:pic>
      <xdr:nvPicPr>
        <xdr:cNvPr id="1342183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19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152400</xdr:colOff>
      <xdr:row>1329</xdr:row>
      <xdr:rowOff>133350</xdr:rowOff>
    </xdr:to>
    <xdr:pic>
      <xdr:nvPicPr>
        <xdr:cNvPr id="1342184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45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152400</xdr:colOff>
      <xdr:row>1330</xdr:row>
      <xdr:rowOff>133350</xdr:rowOff>
    </xdr:to>
    <xdr:pic>
      <xdr:nvPicPr>
        <xdr:cNvPr id="1342185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64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1331</xdr:row>
      <xdr:rowOff>0</xdr:rowOff>
    </xdr:from>
    <xdr:to>
      <xdr:col>1</xdr:col>
      <xdr:colOff>152400</xdr:colOff>
      <xdr:row>1331</xdr:row>
      <xdr:rowOff>133350</xdr:rowOff>
    </xdr:to>
    <xdr:pic>
      <xdr:nvPicPr>
        <xdr:cNvPr id="1342186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84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1</xdr:col>
      <xdr:colOff>152400</xdr:colOff>
      <xdr:row>1332</xdr:row>
      <xdr:rowOff>133350</xdr:rowOff>
    </xdr:to>
    <xdr:pic>
      <xdr:nvPicPr>
        <xdr:cNvPr id="1342187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03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152400</xdr:colOff>
      <xdr:row>1333</xdr:row>
      <xdr:rowOff>133350</xdr:rowOff>
    </xdr:to>
    <xdr:pic>
      <xdr:nvPicPr>
        <xdr:cNvPr id="1342188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22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1334</xdr:row>
      <xdr:rowOff>0</xdr:rowOff>
    </xdr:from>
    <xdr:to>
      <xdr:col>1</xdr:col>
      <xdr:colOff>152400</xdr:colOff>
      <xdr:row>1334</xdr:row>
      <xdr:rowOff>133350</xdr:rowOff>
    </xdr:to>
    <xdr:pic>
      <xdr:nvPicPr>
        <xdr:cNvPr id="1342189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41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152400</xdr:colOff>
      <xdr:row>1335</xdr:row>
      <xdr:rowOff>133350</xdr:rowOff>
    </xdr:to>
    <xdr:pic>
      <xdr:nvPicPr>
        <xdr:cNvPr id="1342190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60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152400</xdr:colOff>
      <xdr:row>1336</xdr:row>
      <xdr:rowOff>133350</xdr:rowOff>
    </xdr:to>
    <xdr:pic>
      <xdr:nvPicPr>
        <xdr:cNvPr id="1342191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792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152400</xdr:colOff>
      <xdr:row>1337</xdr:row>
      <xdr:rowOff>133350</xdr:rowOff>
    </xdr:to>
    <xdr:pic>
      <xdr:nvPicPr>
        <xdr:cNvPr id="1342192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983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1</xdr:col>
      <xdr:colOff>152400</xdr:colOff>
      <xdr:row>1338</xdr:row>
      <xdr:rowOff>133350</xdr:rowOff>
    </xdr:to>
    <xdr:pic>
      <xdr:nvPicPr>
        <xdr:cNvPr id="1342193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249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152400</xdr:colOff>
      <xdr:row>1339</xdr:row>
      <xdr:rowOff>133350</xdr:rowOff>
    </xdr:to>
    <xdr:pic>
      <xdr:nvPicPr>
        <xdr:cNvPr id="1342194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440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1</xdr:col>
      <xdr:colOff>152400</xdr:colOff>
      <xdr:row>1340</xdr:row>
      <xdr:rowOff>133350</xdr:rowOff>
    </xdr:to>
    <xdr:pic>
      <xdr:nvPicPr>
        <xdr:cNvPr id="1342195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630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152400</xdr:colOff>
      <xdr:row>1341</xdr:row>
      <xdr:rowOff>133350</xdr:rowOff>
    </xdr:to>
    <xdr:pic>
      <xdr:nvPicPr>
        <xdr:cNvPr id="1342196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821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1</xdr:col>
      <xdr:colOff>152400</xdr:colOff>
      <xdr:row>1342</xdr:row>
      <xdr:rowOff>133350</xdr:rowOff>
    </xdr:to>
    <xdr:pic>
      <xdr:nvPicPr>
        <xdr:cNvPr id="1342197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01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152400</xdr:colOff>
      <xdr:row>1343</xdr:row>
      <xdr:rowOff>133350</xdr:rowOff>
    </xdr:to>
    <xdr:pic>
      <xdr:nvPicPr>
        <xdr:cNvPr id="1342198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202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1</xdr:col>
      <xdr:colOff>152400</xdr:colOff>
      <xdr:row>1344</xdr:row>
      <xdr:rowOff>133350</xdr:rowOff>
    </xdr:to>
    <xdr:pic>
      <xdr:nvPicPr>
        <xdr:cNvPr id="1342199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392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152400</xdr:colOff>
      <xdr:row>1345</xdr:row>
      <xdr:rowOff>133350</xdr:rowOff>
    </xdr:to>
    <xdr:pic>
      <xdr:nvPicPr>
        <xdr:cNvPr id="1342200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58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1350</xdr:row>
      <xdr:rowOff>0</xdr:rowOff>
    </xdr:from>
    <xdr:to>
      <xdr:col>1</xdr:col>
      <xdr:colOff>152400</xdr:colOff>
      <xdr:row>1350</xdr:row>
      <xdr:rowOff>133350</xdr:rowOff>
    </xdr:to>
    <xdr:pic>
      <xdr:nvPicPr>
        <xdr:cNvPr id="1342201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592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152400</xdr:colOff>
      <xdr:row>1351</xdr:row>
      <xdr:rowOff>133350</xdr:rowOff>
    </xdr:to>
    <xdr:pic>
      <xdr:nvPicPr>
        <xdr:cNvPr id="1342202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783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1352</xdr:row>
      <xdr:rowOff>0</xdr:rowOff>
    </xdr:from>
    <xdr:to>
      <xdr:col>1</xdr:col>
      <xdr:colOff>152400</xdr:colOff>
      <xdr:row>1352</xdr:row>
      <xdr:rowOff>133350</xdr:rowOff>
    </xdr:to>
    <xdr:pic>
      <xdr:nvPicPr>
        <xdr:cNvPr id="1342203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973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152400</xdr:colOff>
      <xdr:row>1353</xdr:row>
      <xdr:rowOff>133350</xdr:rowOff>
    </xdr:to>
    <xdr:pic>
      <xdr:nvPicPr>
        <xdr:cNvPr id="1342204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164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152400</xdr:colOff>
      <xdr:row>1354</xdr:row>
      <xdr:rowOff>133350</xdr:rowOff>
    </xdr:to>
    <xdr:pic>
      <xdr:nvPicPr>
        <xdr:cNvPr id="1342205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354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152400</xdr:colOff>
      <xdr:row>1355</xdr:row>
      <xdr:rowOff>133350</xdr:rowOff>
    </xdr:to>
    <xdr:pic>
      <xdr:nvPicPr>
        <xdr:cNvPr id="1342206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621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152400</xdr:colOff>
      <xdr:row>1356</xdr:row>
      <xdr:rowOff>133350</xdr:rowOff>
    </xdr:to>
    <xdr:pic>
      <xdr:nvPicPr>
        <xdr:cNvPr id="1342207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812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152400</xdr:colOff>
      <xdr:row>1357</xdr:row>
      <xdr:rowOff>133350</xdr:rowOff>
    </xdr:to>
    <xdr:pic>
      <xdr:nvPicPr>
        <xdr:cNvPr id="1342208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002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152400</xdr:colOff>
      <xdr:row>1358</xdr:row>
      <xdr:rowOff>133350</xdr:rowOff>
    </xdr:to>
    <xdr:pic>
      <xdr:nvPicPr>
        <xdr:cNvPr id="1342209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193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152400</xdr:colOff>
      <xdr:row>1359</xdr:row>
      <xdr:rowOff>133350</xdr:rowOff>
    </xdr:to>
    <xdr:pic>
      <xdr:nvPicPr>
        <xdr:cNvPr id="1342210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383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152400</xdr:colOff>
      <xdr:row>1360</xdr:row>
      <xdr:rowOff>133350</xdr:rowOff>
    </xdr:to>
    <xdr:pic>
      <xdr:nvPicPr>
        <xdr:cNvPr id="1342211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574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1361</xdr:row>
      <xdr:rowOff>0</xdr:rowOff>
    </xdr:from>
    <xdr:to>
      <xdr:col>1</xdr:col>
      <xdr:colOff>152400</xdr:colOff>
      <xdr:row>1361</xdr:row>
      <xdr:rowOff>133350</xdr:rowOff>
    </xdr:to>
    <xdr:pic>
      <xdr:nvPicPr>
        <xdr:cNvPr id="1342212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840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152400</xdr:colOff>
      <xdr:row>1362</xdr:row>
      <xdr:rowOff>133350</xdr:rowOff>
    </xdr:to>
    <xdr:pic>
      <xdr:nvPicPr>
        <xdr:cNvPr id="1342213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031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1363</xdr:row>
      <xdr:rowOff>0</xdr:rowOff>
    </xdr:from>
    <xdr:to>
      <xdr:col>1</xdr:col>
      <xdr:colOff>152400</xdr:colOff>
      <xdr:row>1363</xdr:row>
      <xdr:rowOff>133350</xdr:rowOff>
    </xdr:to>
    <xdr:pic>
      <xdr:nvPicPr>
        <xdr:cNvPr id="1342214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221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152400</xdr:colOff>
      <xdr:row>1364</xdr:row>
      <xdr:rowOff>133350</xdr:rowOff>
    </xdr:to>
    <xdr:pic>
      <xdr:nvPicPr>
        <xdr:cNvPr id="1342215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412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1</xdr:col>
      <xdr:colOff>152400</xdr:colOff>
      <xdr:row>1365</xdr:row>
      <xdr:rowOff>133350</xdr:rowOff>
    </xdr:to>
    <xdr:pic>
      <xdr:nvPicPr>
        <xdr:cNvPr id="1342216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602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1</xdr:col>
      <xdr:colOff>152400</xdr:colOff>
      <xdr:row>1366</xdr:row>
      <xdr:rowOff>133350</xdr:rowOff>
    </xdr:to>
    <xdr:pic>
      <xdr:nvPicPr>
        <xdr:cNvPr id="1342217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793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152400</xdr:colOff>
      <xdr:row>1367</xdr:row>
      <xdr:rowOff>133350</xdr:rowOff>
    </xdr:to>
    <xdr:pic>
      <xdr:nvPicPr>
        <xdr:cNvPr id="1342218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983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1368</xdr:row>
      <xdr:rowOff>0</xdr:rowOff>
    </xdr:from>
    <xdr:to>
      <xdr:col>1</xdr:col>
      <xdr:colOff>152400</xdr:colOff>
      <xdr:row>1368</xdr:row>
      <xdr:rowOff>133350</xdr:rowOff>
    </xdr:to>
    <xdr:pic>
      <xdr:nvPicPr>
        <xdr:cNvPr id="1342219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174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152400</xdr:colOff>
      <xdr:row>1369</xdr:row>
      <xdr:rowOff>133350</xdr:rowOff>
    </xdr:to>
    <xdr:pic>
      <xdr:nvPicPr>
        <xdr:cNvPr id="134222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364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1370</xdr:row>
      <xdr:rowOff>0</xdr:rowOff>
    </xdr:from>
    <xdr:to>
      <xdr:col>1</xdr:col>
      <xdr:colOff>152400</xdr:colOff>
      <xdr:row>1370</xdr:row>
      <xdr:rowOff>133350</xdr:rowOff>
    </xdr:to>
    <xdr:pic>
      <xdr:nvPicPr>
        <xdr:cNvPr id="134222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555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152400</xdr:colOff>
      <xdr:row>1371</xdr:row>
      <xdr:rowOff>133350</xdr:rowOff>
    </xdr:to>
    <xdr:pic>
      <xdr:nvPicPr>
        <xdr:cNvPr id="134222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745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1372</xdr:row>
      <xdr:rowOff>0</xdr:rowOff>
    </xdr:from>
    <xdr:to>
      <xdr:col>1</xdr:col>
      <xdr:colOff>152400</xdr:colOff>
      <xdr:row>1372</xdr:row>
      <xdr:rowOff>133350</xdr:rowOff>
    </xdr:to>
    <xdr:pic>
      <xdr:nvPicPr>
        <xdr:cNvPr id="134222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94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152400</xdr:colOff>
      <xdr:row>1373</xdr:row>
      <xdr:rowOff>133350</xdr:rowOff>
    </xdr:to>
    <xdr:pic>
      <xdr:nvPicPr>
        <xdr:cNvPr id="134222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13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1</xdr:col>
      <xdr:colOff>152400</xdr:colOff>
      <xdr:row>1374</xdr:row>
      <xdr:rowOff>133350</xdr:rowOff>
    </xdr:to>
    <xdr:pic>
      <xdr:nvPicPr>
        <xdr:cNvPr id="134222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32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152400</xdr:colOff>
      <xdr:row>1375</xdr:row>
      <xdr:rowOff>133350</xdr:rowOff>
    </xdr:to>
    <xdr:pic>
      <xdr:nvPicPr>
        <xdr:cNvPr id="134222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51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1376</xdr:row>
      <xdr:rowOff>0</xdr:rowOff>
    </xdr:from>
    <xdr:to>
      <xdr:col>1</xdr:col>
      <xdr:colOff>152400</xdr:colOff>
      <xdr:row>1376</xdr:row>
      <xdr:rowOff>133350</xdr:rowOff>
    </xdr:to>
    <xdr:pic>
      <xdr:nvPicPr>
        <xdr:cNvPr id="134222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70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152400</xdr:colOff>
      <xdr:row>1377</xdr:row>
      <xdr:rowOff>133350</xdr:rowOff>
    </xdr:to>
    <xdr:pic>
      <xdr:nvPicPr>
        <xdr:cNvPr id="134222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89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1</xdr:col>
      <xdr:colOff>152400</xdr:colOff>
      <xdr:row>1378</xdr:row>
      <xdr:rowOff>133350</xdr:rowOff>
    </xdr:to>
    <xdr:pic>
      <xdr:nvPicPr>
        <xdr:cNvPr id="134222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40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1</xdr:col>
      <xdr:colOff>152400</xdr:colOff>
      <xdr:row>1379</xdr:row>
      <xdr:rowOff>133350</xdr:rowOff>
    </xdr:to>
    <xdr:pic>
      <xdr:nvPicPr>
        <xdr:cNvPr id="134223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42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1543</xdr:row>
      <xdr:rowOff>0</xdr:rowOff>
    </xdr:from>
    <xdr:to>
      <xdr:col>1</xdr:col>
      <xdr:colOff>152400</xdr:colOff>
      <xdr:row>1543</xdr:row>
      <xdr:rowOff>19050</xdr:rowOff>
    </xdr:to>
    <xdr:pic>
      <xdr:nvPicPr>
        <xdr:cNvPr id="1342231" name="Imagem 117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4076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1544</xdr:row>
      <xdr:rowOff>0</xdr:rowOff>
    </xdr:from>
    <xdr:to>
      <xdr:col>1</xdr:col>
      <xdr:colOff>152400</xdr:colOff>
      <xdr:row>1544</xdr:row>
      <xdr:rowOff>19050</xdr:rowOff>
    </xdr:to>
    <xdr:pic>
      <xdr:nvPicPr>
        <xdr:cNvPr id="1342232" name="Imagem 117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731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1545</xdr:row>
      <xdr:rowOff>0</xdr:rowOff>
    </xdr:from>
    <xdr:to>
      <xdr:col>1</xdr:col>
      <xdr:colOff>152400</xdr:colOff>
      <xdr:row>1545</xdr:row>
      <xdr:rowOff>19050</xdr:rowOff>
    </xdr:to>
    <xdr:pic>
      <xdr:nvPicPr>
        <xdr:cNvPr id="1342233" name="Imagem 117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921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1546</xdr:row>
      <xdr:rowOff>0</xdr:rowOff>
    </xdr:from>
    <xdr:to>
      <xdr:col>1</xdr:col>
      <xdr:colOff>152400</xdr:colOff>
      <xdr:row>1546</xdr:row>
      <xdr:rowOff>19050</xdr:rowOff>
    </xdr:to>
    <xdr:pic>
      <xdr:nvPicPr>
        <xdr:cNvPr id="1342234" name="Imagem 117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112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1547</xdr:row>
      <xdr:rowOff>0</xdr:rowOff>
    </xdr:from>
    <xdr:to>
      <xdr:col>1</xdr:col>
      <xdr:colOff>152400</xdr:colOff>
      <xdr:row>1547</xdr:row>
      <xdr:rowOff>19050</xdr:rowOff>
    </xdr:to>
    <xdr:pic>
      <xdr:nvPicPr>
        <xdr:cNvPr id="1342235" name="Imagem 118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302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1548</xdr:row>
      <xdr:rowOff>0</xdr:rowOff>
    </xdr:from>
    <xdr:to>
      <xdr:col>1</xdr:col>
      <xdr:colOff>152400</xdr:colOff>
      <xdr:row>1548</xdr:row>
      <xdr:rowOff>19050</xdr:rowOff>
    </xdr:to>
    <xdr:pic>
      <xdr:nvPicPr>
        <xdr:cNvPr id="1342236" name="Imagem 118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493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1549</xdr:row>
      <xdr:rowOff>0</xdr:rowOff>
    </xdr:from>
    <xdr:to>
      <xdr:col>1</xdr:col>
      <xdr:colOff>152400</xdr:colOff>
      <xdr:row>1549</xdr:row>
      <xdr:rowOff>19050</xdr:rowOff>
    </xdr:to>
    <xdr:pic>
      <xdr:nvPicPr>
        <xdr:cNvPr id="1342237" name="Imagem 118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683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1550</xdr:row>
      <xdr:rowOff>0</xdr:rowOff>
    </xdr:from>
    <xdr:to>
      <xdr:col>1</xdr:col>
      <xdr:colOff>152400</xdr:colOff>
      <xdr:row>1550</xdr:row>
      <xdr:rowOff>19050</xdr:rowOff>
    </xdr:to>
    <xdr:pic>
      <xdr:nvPicPr>
        <xdr:cNvPr id="1342238" name="Imagem 118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874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1551</xdr:row>
      <xdr:rowOff>0</xdr:rowOff>
    </xdr:from>
    <xdr:to>
      <xdr:col>1</xdr:col>
      <xdr:colOff>152400</xdr:colOff>
      <xdr:row>1551</xdr:row>
      <xdr:rowOff>19050</xdr:rowOff>
    </xdr:to>
    <xdr:pic>
      <xdr:nvPicPr>
        <xdr:cNvPr id="1342239" name="Imagem 118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064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1552</xdr:row>
      <xdr:rowOff>0</xdr:rowOff>
    </xdr:from>
    <xdr:to>
      <xdr:col>1</xdr:col>
      <xdr:colOff>152400</xdr:colOff>
      <xdr:row>1552</xdr:row>
      <xdr:rowOff>19050</xdr:rowOff>
    </xdr:to>
    <xdr:pic>
      <xdr:nvPicPr>
        <xdr:cNvPr id="1342240" name="Imagem 118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255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1553</xdr:row>
      <xdr:rowOff>0</xdr:rowOff>
    </xdr:from>
    <xdr:to>
      <xdr:col>1</xdr:col>
      <xdr:colOff>152400</xdr:colOff>
      <xdr:row>1553</xdr:row>
      <xdr:rowOff>19050</xdr:rowOff>
    </xdr:to>
    <xdr:pic>
      <xdr:nvPicPr>
        <xdr:cNvPr id="1342241" name="Imagem 118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445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1554</xdr:row>
      <xdr:rowOff>0</xdr:rowOff>
    </xdr:from>
    <xdr:to>
      <xdr:col>1</xdr:col>
      <xdr:colOff>152400</xdr:colOff>
      <xdr:row>1554</xdr:row>
      <xdr:rowOff>19050</xdr:rowOff>
    </xdr:to>
    <xdr:pic>
      <xdr:nvPicPr>
        <xdr:cNvPr id="1342242" name="Imagem 118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636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1555</xdr:row>
      <xdr:rowOff>0</xdr:rowOff>
    </xdr:from>
    <xdr:to>
      <xdr:col>1</xdr:col>
      <xdr:colOff>152400</xdr:colOff>
      <xdr:row>1555</xdr:row>
      <xdr:rowOff>19050</xdr:rowOff>
    </xdr:to>
    <xdr:pic>
      <xdr:nvPicPr>
        <xdr:cNvPr id="1342243" name="Imagem 118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960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1556</xdr:row>
      <xdr:rowOff>0</xdr:rowOff>
    </xdr:from>
    <xdr:to>
      <xdr:col>1</xdr:col>
      <xdr:colOff>152400</xdr:colOff>
      <xdr:row>1556</xdr:row>
      <xdr:rowOff>19050</xdr:rowOff>
    </xdr:to>
    <xdr:pic>
      <xdr:nvPicPr>
        <xdr:cNvPr id="1342244" name="Imagem 118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150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1557</xdr:row>
      <xdr:rowOff>0</xdr:rowOff>
    </xdr:from>
    <xdr:to>
      <xdr:col>1</xdr:col>
      <xdr:colOff>152400</xdr:colOff>
      <xdr:row>1557</xdr:row>
      <xdr:rowOff>19050</xdr:rowOff>
    </xdr:to>
    <xdr:pic>
      <xdr:nvPicPr>
        <xdr:cNvPr id="1342245" name="Imagem 119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341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1558</xdr:row>
      <xdr:rowOff>0</xdr:rowOff>
    </xdr:from>
    <xdr:to>
      <xdr:col>1</xdr:col>
      <xdr:colOff>152400</xdr:colOff>
      <xdr:row>1558</xdr:row>
      <xdr:rowOff>19050</xdr:rowOff>
    </xdr:to>
    <xdr:pic>
      <xdr:nvPicPr>
        <xdr:cNvPr id="1342246" name="Imagem 119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531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1559</xdr:row>
      <xdr:rowOff>0</xdr:rowOff>
    </xdr:from>
    <xdr:to>
      <xdr:col>1</xdr:col>
      <xdr:colOff>152400</xdr:colOff>
      <xdr:row>1559</xdr:row>
      <xdr:rowOff>19050</xdr:rowOff>
    </xdr:to>
    <xdr:pic>
      <xdr:nvPicPr>
        <xdr:cNvPr id="1342247" name="Imagem 119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722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1560</xdr:row>
      <xdr:rowOff>0</xdr:rowOff>
    </xdr:from>
    <xdr:to>
      <xdr:col>1</xdr:col>
      <xdr:colOff>152400</xdr:colOff>
      <xdr:row>1560</xdr:row>
      <xdr:rowOff>19050</xdr:rowOff>
    </xdr:to>
    <xdr:pic>
      <xdr:nvPicPr>
        <xdr:cNvPr id="1342248" name="Imagem 119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912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1561</xdr:row>
      <xdr:rowOff>0</xdr:rowOff>
    </xdr:from>
    <xdr:to>
      <xdr:col>1</xdr:col>
      <xdr:colOff>152400</xdr:colOff>
      <xdr:row>1561</xdr:row>
      <xdr:rowOff>19050</xdr:rowOff>
    </xdr:to>
    <xdr:pic>
      <xdr:nvPicPr>
        <xdr:cNvPr id="1342249" name="Imagem 119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103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1562</xdr:row>
      <xdr:rowOff>0</xdr:rowOff>
    </xdr:from>
    <xdr:to>
      <xdr:col>1</xdr:col>
      <xdr:colOff>152400</xdr:colOff>
      <xdr:row>1562</xdr:row>
      <xdr:rowOff>19050</xdr:rowOff>
    </xdr:to>
    <xdr:pic>
      <xdr:nvPicPr>
        <xdr:cNvPr id="1342250" name="Imagem 119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293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1563</xdr:row>
      <xdr:rowOff>0</xdr:rowOff>
    </xdr:from>
    <xdr:to>
      <xdr:col>1</xdr:col>
      <xdr:colOff>152400</xdr:colOff>
      <xdr:row>1563</xdr:row>
      <xdr:rowOff>19050</xdr:rowOff>
    </xdr:to>
    <xdr:pic>
      <xdr:nvPicPr>
        <xdr:cNvPr id="1342251" name="Imagem 119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484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1564</xdr:row>
      <xdr:rowOff>0</xdr:rowOff>
    </xdr:from>
    <xdr:to>
      <xdr:col>1</xdr:col>
      <xdr:colOff>152400</xdr:colOff>
      <xdr:row>1564</xdr:row>
      <xdr:rowOff>19050</xdr:rowOff>
    </xdr:to>
    <xdr:pic>
      <xdr:nvPicPr>
        <xdr:cNvPr id="1342252" name="Imagem 119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684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1565</xdr:row>
      <xdr:rowOff>0</xdr:rowOff>
    </xdr:from>
    <xdr:to>
      <xdr:col>1</xdr:col>
      <xdr:colOff>152400</xdr:colOff>
      <xdr:row>1565</xdr:row>
      <xdr:rowOff>19050</xdr:rowOff>
    </xdr:to>
    <xdr:pic>
      <xdr:nvPicPr>
        <xdr:cNvPr id="1342253" name="Imagem 119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87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1566</xdr:row>
      <xdr:rowOff>0</xdr:rowOff>
    </xdr:from>
    <xdr:to>
      <xdr:col>1</xdr:col>
      <xdr:colOff>152400</xdr:colOff>
      <xdr:row>1566</xdr:row>
      <xdr:rowOff>19050</xdr:rowOff>
    </xdr:to>
    <xdr:pic>
      <xdr:nvPicPr>
        <xdr:cNvPr id="1342254" name="Imagem 119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065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1567</xdr:row>
      <xdr:rowOff>0</xdr:rowOff>
    </xdr:from>
    <xdr:to>
      <xdr:col>1</xdr:col>
      <xdr:colOff>152400</xdr:colOff>
      <xdr:row>1567</xdr:row>
      <xdr:rowOff>19050</xdr:rowOff>
    </xdr:to>
    <xdr:pic>
      <xdr:nvPicPr>
        <xdr:cNvPr id="1342255" name="Imagem 120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255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1568</xdr:row>
      <xdr:rowOff>0</xdr:rowOff>
    </xdr:from>
    <xdr:to>
      <xdr:col>1</xdr:col>
      <xdr:colOff>152400</xdr:colOff>
      <xdr:row>1568</xdr:row>
      <xdr:rowOff>19050</xdr:rowOff>
    </xdr:to>
    <xdr:pic>
      <xdr:nvPicPr>
        <xdr:cNvPr id="1342256" name="Imagem 120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446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1569</xdr:row>
      <xdr:rowOff>0</xdr:rowOff>
    </xdr:from>
    <xdr:to>
      <xdr:col>1</xdr:col>
      <xdr:colOff>152400</xdr:colOff>
      <xdr:row>1569</xdr:row>
      <xdr:rowOff>19050</xdr:rowOff>
    </xdr:to>
    <xdr:pic>
      <xdr:nvPicPr>
        <xdr:cNvPr id="1342257" name="Imagem 120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636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1570</xdr:row>
      <xdr:rowOff>0</xdr:rowOff>
    </xdr:from>
    <xdr:to>
      <xdr:col>1</xdr:col>
      <xdr:colOff>152400</xdr:colOff>
      <xdr:row>1570</xdr:row>
      <xdr:rowOff>19050</xdr:rowOff>
    </xdr:to>
    <xdr:pic>
      <xdr:nvPicPr>
        <xdr:cNvPr id="1342258" name="Imagem 120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827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1571</xdr:row>
      <xdr:rowOff>0</xdr:rowOff>
    </xdr:from>
    <xdr:to>
      <xdr:col>1</xdr:col>
      <xdr:colOff>152400</xdr:colOff>
      <xdr:row>1571</xdr:row>
      <xdr:rowOff>19050</xdr:rowOff>
    </xdr:to>
    <xdr:pic>
      <xdr:nvPicPr>
        <xdr:cNvPr id="1342259" name="Imagem 120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017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1572</xdr:row>
      <xdr:rowOff>0</xdr:rowOff>
    </xdr:from>
    <xdr:to>
      <xdr:col>1</xdr:col>
      <xdr:colOff>152400</xdr:colOff>
      <xdr:row>1572</xdr:row>
      <xdr:rowOff>19050</xdr:rowOff>
    </xdr:to>
    <xdr:pic>
      <xdr:nvPicPr>
        <xdr:cNvPr id="1342260" name="Imagem 120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208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1573</xdr:row>
      <xdr:rowOff>0</xdr:rowOff>
    </xdr:from>
    <xdr:to>
      <xdr:col>1</xdr:col>
      <xdr:colOff>152400</xdr:colOff>
      <xdr:row>1573</xdr:row>
      <xdr:rowOff>19050</xdr:rowOff>
    </xdr:to>
    <xdr:pic>
      <xdr:nvPicPr>
        <xdr:cNvPr id="1342261" name="Imagem 120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398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1574</xdr:row>
      <xdr:rowOff>0</xdr:rowOff>
    </xdr:from>
    <xdr:to>
      <xdr:col>1</xdr:col>
      <xdr:colOff>152400</xdr:colOff>
      <xdr:row>1574</xdr:row>
      <xdr:rowOff>19050</xdr:rowOff>
    </xdr:to>
    <xdr:pic>
      <xdr:nvPicPr>
        <xdr:cNvPr id="1342262" name="Imagem 120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589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1575</xdr:row>
      <xdr:rowOff>0</xdr:rowOff>
    </xdr:from>
    <xdr:to>
      <xdr:col>1</xdr:col>
      <xdr:colOff>152400</xdr:colOff>
      <xdr:row>1575</xdr:row>
      <xdr:rowOff>19050</xdr:rowOff>
    </xdr:to>
    <xdr:pic>
      <xdr:nvPicPr>
        <xdr:cNvPr id="1342263" name="Imagem 120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779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1576</xdr:row>
      <xdr:rowOff>0</xdr:rowOff>
    </xdr:from>
    <xdr:to>
      <xdr:col>1</xdr:col>
      <xdr:colOff>152400</xdr:colOff>
      <xdr:row>1576</xdr:row>
      <xdr:rowOff>19050</xdr:rowOff>
    </xdr:to>
    <xdr:pic>
      <xdr:nvPicPr>
        <xdr:cNvPr id="1342264" name="Imagem 120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970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1577</xdr:row>
      <xdr:rowOff>0</xdr:rowOff>
    </xdr:from>
    <xdr:to>
      <xdr:col>1</xdr:col>
      <xdr:colOff>152400</xdr:colOff>
      <xdr:row>1577</xdr:row>
      <xdr:rowOff>19050</xdr:rowOff>
    </xdr:to>
    <xdr:pic>
      <xdr:nvPicPr>
        <xdr:cNvPr id="1342265" name="Imagem 121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160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1578</xdr:row>
      <xdr:rowOff>0</xdr:rowOff>
    </xdr:from>
    <xdr:to>
      <xdr:col>1</xdr:col>
      <xdr:colOff>152400</xdr:colOff>
      <xdr:row>1578</xdr:row>
      <xdr:rowOff>19050</xdr:rowOff>
    </xdr:to>
    <xdr:pic>
      <xdr:nvPicPr>
        <xdr:cNvPr id="1342266" name="Imagem 121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351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1579</xdr:row>
      <xdr:rowOff>0</xdr:rowOff>
    </xdr:from>
    <xdr:to>
      <xdr:col>1</xdr:col>
      <xdr:colOff>152400</xdr:colOff>
      <xdr:row>1579</xdr:row>
      <xdr:rowOff>19050</xdr:rowOff>
    </xdr:to>
    <xdr:pic>
      <xdr:nvPicPr>
        <xdr:cNvPr id="1342267" name="Imagem 121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541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1580</xdr:row>
      <xdr:rowOff>0</xdr:rowOff>
    </xdr:from>
    <xdr:to>
      <xdr:col>1</xdr:col>
      <xdr:colOff>152400</xdr:colOff>
      <xdr:row>1580</xdr:row>
      <xdr:rowOff>19050</xdr:rowOff>
    </xdr:to>
    <xdr:pic>
      <xdr:nvPicPr>
        <xdr:cNvPr id="1342268" name="Imagem 121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732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1581</xdr:row>
      <xdr:rowOff>0</xdr:rowOff>
    </xdr:from>
    <xdr:to>
      <xdr:col>1</xdr:col>
      <xdr:colOff>152400</xdr:colOff>
      <xdr:row>1581</xdr:row>
      <xdr:rowOff>19050</xdr:rowOff>
    </xdr:to>
    <xdr:pic>
      <xdr:nvPicPr>
        <xdr:cNvPr id="1342269" name="Imagem 121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056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1582</xdr:row>
      <xdr:rowOff>0</xdr:rowOff>
    </xdr:from>
    <xdr:to>
      <xdr:col>1</xdr:col>
      <xdr:colOff>152400</xdr:colOff>
      <xdr:row>1582</xdr:row>
      <xdr:rowOff>19050</xdr:rowOff>
    </xdr:to>
    <xdr:pic>
      <xdr:nvPicPr>
        <xdr:cNvPr id="1342270" name="Imagem 121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246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1583</xdr:row>
      <xdr:rowOff>0</xdr:rowOff>
    </xdr:from>
    <xdr:to>
      <xdr:col>1</xdr:col>
      <xdr:colOff>152400</xdr:colOff>
      <xdr:row>1583</xdr:row>
      <xdr:rowOff>19050</xdr:rowOff>
    </xdr:to>
    <xdr:pic>
      <xdr:nvPicPr>
        <xdr:cNvPr id="1342271" name="Imagem 121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437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1584</xdr:row>
      <xdr:rowOff>0</xdr:rowOff>
    </xdr:from>
    <xdr:to>
      <xdr:col>1</xdr:col>
      <xdr:colOff>152400</xdr:colOff>
      <xdr:row>1584</xdr:row>
      <xdr:rowOff>19050</xdr:rowOff>
    </xdr:to>
    <xdr:pic>
      <xdr:nvPicPr>
        <xdr:cNvPr id="1342272" name="Imagem 121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627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1585</xdr:row>
      <xdr:rowOff>0</xdr:rowOff>
    </xdr:from>
    <xdr:to>
      <xdr:col>1</xdr:col>
      <xdr:colOff>152400</xdr:colOff>
      <xdr:row>1585</xdr:row>
      <xdr:rowOff>19050</xdr:rowOff>
    </xdr:to>
    <xdr:pic>
      <xdr:nvPicPr>
        <xdr:cNvPr id="1342273" name="Imagem 121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818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1586</xdr:row>
      <xdr:rowOff>0</xdr:rowOff>
    </xdr:from>
    <xdr:to>
      <xdr:col>1</xdr:col>
      <xdr:colOff>152400</xdr:colOff>
      <xdr:row>1586</xdr:row>
      <xdr:rowOff>19050</xdr:rowOff>
    </xdr:to>
    <xdr:pic>
      <xdr:nvPicPr>
        <xdr:cNvPr id="1342274" name="Imagem 121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008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1587</xdr:row>
      <xdr:rowOff>0</xdr:rowOff>
    </xdr:from>
    <xdr:to>
      <xdr:col>1</xdr:col>
      <xdr:colOff>152400</xdr:colOff>
      <xdr:row>1587</xdr:row>
      <xdr:rowOff>19050</xdr:rowOff>
    </xdr:to>
    <xdr:pic>
      <xdr:nvPicPr>
        <xdr:cNvPr id="1342275" name="Imagem 122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199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1588</xdr:row>
      <xdr:rowOff>0</xdr:rowOff>
    </xdr:from>
    <xdr:to>
      <xdr:col>1</xdr:col>
      <xdr:colOff>152400</xdr:colOff>
      <xdr:row>1588</xdr:row>
      <xdr:rowOff>19050</xdr:rowOff>
    </xdr:to>
    <xdr:pic>
      <xdr:nvPicPr>
        <xdr:cNvPr id="1342276" name="Imagem 122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523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1589</xdr:row>
      <xdr:rowOff>0</xdr:rowOff>
    </xdr:from>
    <xdr:to>
      <xdr:col>1</xdr:col>
      <xdr:colOff>152400</xdr:colOff>
      <xdr:row>1589</xdr:row>
      <xdr:rowOff>19050</xdr:rowOff>
    </xdr:to>
    <xdr:pic>
      <xdr:nvPicPr>
        <xdr:cNvPr id="1342277" name="Imagem 122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713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1590</xdr:row>
      <xdr:rowOff>0</xdr:rowOff>
    </xdr:from>
    <xdr:to>
      <xdr:col>1</xdr:col>
      <xdr:colOff>152400</xdr:colOff>
      <xdr:row>1590</xdr:row>
      <xdr:rowOff>19050</xdr:rowOff>
    </xdr:to>
    <xdr:pic>
      <xdr:nvPicPr>
        <xdr:cNvPr id="1342278" name="Imagem 122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904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1591</xdr:row>
      <xdr:rowOff>0</xdr:rowOff>
    </xdr:from>
    <xdr:to>
      <xdr:col>1</xdr:col>
      <xdr:colOff>152400</xdr:colOff>
      <xdr:row>1591</xdr:row>
      <xdr:rowOff>19050</xdr:rowOff>
    </xdr:to>
    <xdr:pic>
      <xdr:nvPicPr>
        <xdr:cNvPr id="1342279" name="Imagem 122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094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1592</xdr:row>
      <xdr:rowOff>0</xdr:rowOff>
    </xdr:from>
    <xdr:to>
      <xdr:col>1</xdr:col>
      <xdr:colOff>152400</xdr:colOff>
      <xdr:row>1592</xdr:row>
      <xdr:rowOff>19050</xdr:rowOff>
    </xdr:to>
    <xdr:pic>
      <xdr:nvPicPr>
        <xdr:cNvPr id="1342280" name="Imagem 122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285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1593</xdr:row>
      <xdr:rowOff>0</xdr:rowOff>
    </xdr:from>
    <xdr:to>
      <xdr:col>1</xdr:col>
      <xdr:colOff>152400</xdr:colOff>
      <xdr:row>1593</xdr:row>
      <xdr:rowOff>19050</xdr:rowOff>
    </xdr:to>
    <xdr:pic>
      <xdr:nvPicPr>
        <xdr:cNvPr id="1342281" name="Imagem 122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475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1594</xdr:row>
      <xdr:rowOff>0</xdr:rowOff>
    </xdr:from>
    <xdr:to>
      <xdr:col>1</xdr:col>
      <xdr:colOff>152400</xdr:colOff>
      <xdr:row>1594</xdr:row>
      <xdr:rowOff>19050</xdr:rowOff>
    </xdr:to>
    <xdr:pic>
      <xdr:nvPicPr>
        <xdr:cNvPr id="1342282" name="Imagem 122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666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1595</xdr:row>
      <xdr:rowOff>0</xdr:rowOff>
    </xdr:from>
    <xdr:to>
      <xdr:col>1</xdr:col>
      <xdr:colOff>152400</xdr:colOff>
      <xdr:row>1595</xdr:row>
      <xdr:rowOff>19050</xdr:rowOff>
    </xdr:to>
    <xdr:pic>
      <xdr:nvPicPr>
        <xdr:cNvPr id="1342283" name="Imagem 122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856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1596</xdr:row>
      <xdr:rowOff>0</xdr:rowOff>
    </xdr:from>
    <xdr:to>
      <xdr:col>1</xdr:col>
      <xdr:colOff>152400</xdr:colOff>
      <xdr:row>1596</xdr:row>
      <xdr:rowOff>19050</xdr:rowOff>
    </xdr:to>
    <xdr:pic>
      <xdr:nvPicPr>
        <xdr:cNvPr id="1342284" name="Imagem 122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047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1597</xdr:row>
      <xdr:rowOff>0</xdr:rowOff>
    </xdr:from>
    <xdr:to>
      <xdr:col>1</xdr:col>
      <xdr:colOff>152400</xdr:colOff>
      <xdr:row>1597</xdr:row>
      <xdr:rowOff>19050</xdr:rowOff>
    </xdr:to>
    <xdr:pic>
      <xdr:nvPicPr>
        <xdr:cNvPr id="1342285" name="Imagem 123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237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1598</xdr:row>
      <xdr:rowOff>0</xdr:rowOff>
    </xdr:from>
    <xdr:to>
      <xdr:col>1</xdr:col>
      <xdr:colOff>152400</xdr:colOff>
      <xdr:row>1598</xdr:row>
      <xdr:rowOff>19050</xdr:rowOff>
    </xdr:to>
    <xdr:pic>
      <xdr:nvPicPr>
        <xdr:cNvPr id="1342286" name="Imagem 123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428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1599</xdr:row>
      <xdr:rowOff>0</xdr:rowOff>
    </xdr:from>
    <xdr:to>
      <xdr:col>1</xdr:col>
      <xdr:colOff>152400</xdr:colOff>
      <xdr:row>1599</xdr:row>
      <xdr:rowOff>19050</xdr:rowOff>
    </xdr:to>
    <xdr:pic>
      <xdr:nvPicPr>
        <xdr:cNvPr id="1342287" name="Imagem 123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618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1600</xdr:row>
      <xdr:rowOff>0</xdr:rowOff>
    </xdr:from>
    <xdr:to>
      <xdr:col>1</xdr:col>
      <xdr:colOff>152400</xdr:colOff>
      <xdr:row>1600</xdr:row>
      <xdr:rowOff>19050</xdr:rowOff>
    </xdr:to>
    <xdr:pic>
      <xdr:nvPicPr>
        <xdr:cNvPr id="1342288" name="Imagem 123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809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1601</xdr:row>
      <xdr:rowOff>0</xdr:rowOff>
    </xdr:from>
    <xdr:to>
      <xdr:col>1</xdr:col>
      <xdr:colOff>152400</xdr:colOff>
      <xdr:row>1601</xdr:row>
      <xdr:rowOff>19050</xdr:rowOff>
    </xdr:to>
    <xdr:pic>
      <xdr:nvPicPr>
        <xdr:cNvPr id="1342289" name="Imagem 123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999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1602</xdr:row>
      <xdr:rowOff>0</xdr:rowOff>
    </xdr:from>
    <xdr:to>
      <xdr:col>1</xdr:col>
      <xdr:colOff>152400</xdr:colOff>
      <xdr:row>1602</xdr:row>
      <xdr:rowOff>19050</xdr:rowOff>
    </xdr:to>
    <xdr:pic>
      <xdr:nvPicPr>
        <xdr:cNvPr id="1342290" name="Imagem 123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190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1603</xdr:row>
      <xdr:rowOff>0</xdr:rowOff>
    </xdr:from>
    <xdr:to>
      <xdr:col>1</xdr:col>
      <xdr:colOff>152400</xdr:colOff>
      <xdr:row>1603</xdr:row>
      <xdr:rowOff>19050</xdr:rowOff>
    </xdr:to>
    <xdr:pic>
      <xdr:nvPicPr>
        <xdr:cNvPr id="1342291" name="Imagem 123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380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1604</xdr:row>
      <xdr:rowOff>0</xdr:rowOff>
    </xdr:from>
    <xdr:to>
      <xdr:col>1</xdr:col>
      <xdr:colOff>152400</xdr:colOff>
      <xdr:row>1604</xdr:row>
      <xdr:rowOff>19050</xdr:rowOff>
    </xdr:to>
    <xdr:pic>
      <xdr:nvPicPr>
        <xdr:cNvPr id="1342292" name="Imagem 123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571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1605</xdr:row>
      <xdr:rowOff>0</xdr:rowOff>
    </xdr:from>
    <xdr:to>
      <xdr:col>1</xdr:col>
      <xdr:colOff>152400</xdr:colOff>
      <xdr:row>1605</xdr:row>
      <xdr:rowOff>19050</xdr:rowOff>
    </xdr:to>
    <xdr:pic>
      <xdr:nvPicPr>
        <xdr:cNvPr id="1342293" name="Imagem 123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761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1606</xdr:row>
      <xdr:rowOff>0</xdr:rowOff>
    </xdr:from>
    <xdr:to>
      <xdr:col>1</xdr:col>
      <xdr:colOff>152400</xdr:colOff>
      <xdr:row>1606</xdr:row>
      <xdr:rowOff>19050</xdr:rowOff>
    </xdr:to>
    <xdr:pic>
      <xdr:nvPicPr>
        <xdr:cNvPr id="1342294" name="Imagem 123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952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1607</xdr:row>
      <xdr:rowOff>0</xdr:rowOff>
    </xdr:from>
    <xdr:to>
      <xdr:col>1</xdr:col>
      <xdr:colOff>152400</xdr:colOff>
      <xdr:row>1607</xdr:row>
      <xdr:rowOff>19050</xdr:rowOff>
    </xdr:to>
    <xdr:pic>
      <xdr:nvPicPr>
        <xdr:cNvPr id="1342295" name="Imagem 124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2758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1608</xdr:row>
      <xdr:rowOff>0</xdr:rowOff>
    </xdr:from>
    <xdr:to>
      <xdr:col>1</xdr:col>
      <xdr:colOff>152400</xdr:colOff>
      <xdr:row>1608</xdr:row>
      <xdr:rowOff>19050</xdr:rowOff>
    </xdr:to>
    <xdr:pic>
      <xdr:nvPicPr>
        <xdr:cNvPr id="1342296" name="Imagem 124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4663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1609</xdr:row>
      <xdr:rowOff>0</xdr:rowOff>
    </xdr:from>
    <xdr:to>
      <xdr:col>1</xdr:col>
      <xdr:colOff>152400</xdr:colOff>
      <xdr:row>1609</xdr:row>
      <xdr:rowOff>19050</xdr:rowOff>
    </xdr:to>
    <xdr:pic>
      <xdr:nvPicPr>
        <xdr:cNvPr id="1342297" name="Imagem 124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790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1610</xdr:row>
      <xdr:rowOff>0</xdr:rowOff>
    </xdr:from>
    <xdr:to>
      <xdr:col>1</xdr:col>
      <xdr:colOff>152400</xdr:colOff>
      <xdr:row>1610</xdr:row>
      <xdr:rowOff>19050</xdr:rowOff>
    </xdr:to>
    <xdr:pic>
      <xdr:nvPicPr>
        <xdr:cNvPr id="1342298" name="Imagem 124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9807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1611</xdr:row>
      <xdr:rowOff>0</xdr:rowOff>
    </xdr:from>
    <xdr:to>
      <xdr:col>1</xdr:col>
      <xdr:colOff>152400</xdr:colOff>
      <xdr:row>1611</xdr:row>
      <xdr:rowOff>19050</xdr:rowOff>
    </xdr:to>
    <xdr:pic>
      <xdr:nvPicPr>
        <xdr:cNvPr id="1342299" name="Imagem 124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171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1612</xdr:row>
      <xdr:rowOff>0</xdr:rowOff>
    </xdr:from>
    <xdr:to>
      <xdr:col>1</xdr:col>
      <xdr:colOff>152400</xdr:colOff>
      <xdr:row>1612</xdr:row>
      <xdr:rowOff>19050</xdr:rowOff>
    </xdr:to>
    <xdr:pic>
      <xdr:nvPicPr>
        <xdr:cNvPr id="1342300" name="Imagem 124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495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1613</xdr:row>
      <xdr:rowOff>0</xdr:rowOff>
    </xdr:from>
    <xdr:to>
      <xdr:col>1</xdr:col>
      <xdr:colOff>152400</xdr:colOff>
      <xdr:row>1613</xdr:row>
      <xdr:rowOff>19050</xdr:rowOff>
    </xdr:to>
    <xdr:pic>
      <xdr:nvPicPr>
        <xdr:cNvPr id="1342301" name="Imagem 124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818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1614</xdr:row>
      <xdr:rowOff>0</xdr:rowOff>
    </xdr:from>
    <xdr:to>
      <xdr:col>1</xdr:col>
      <xdr:colOff>152400</xdr:colOff>
      <xdr:row>1614</xdr:row>
      <xdr:rowOff>19050</xdr:rowOff>
    </xdr:to>
    <xdr:pic>
      <xdr:nvPicPr>
        <xdr:cNvPr id="1342302" name="Imagem 124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009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1615</xdr:row>
      <xdr:rowOff>0</xdr:rowOff>
    </xdr:from>
    <xdr:to>
      <xdr:col>1</xdr:col>
      <xdr:colOff>152400</xdr:colOff>
      <xdr:row>1615</xdr:row>
      <xdr:rowOff>19050</xdr:rowOff>
    </xdr:to>
    <xdr:pic>
      <xdr:nvPicPr>
        <xdr:cNvPr id="1342303" name="Imagem 124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199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1616</xdr:row>
      <xdr:rowOff>0</xdr:rowOff>
    </xdr:from>
    <xdr:to>
      <xdr:col>1</xdr:col>
      <xdr:colOff>152400</xdr:colOff>
      <xdr:row>1616</xdr:row>
      <xdr:rowOff>19050</xdr:rowOff>
    </xdr:to>
    <xdr:pic>
      <xdr:nvPicPr>
        <xdr:cNvPr id="1342304" name="Imagem 124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390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1617</xdr:row>
      <xdr:rowOff>0</xdr:rowOff>
    </xdr:from>
    <xdr:to>
      <xdr:col>1</xdr:col>
      <xdr:colOff>152400</xdr:colOff>
      <xdr:row>1617</xdr:row>
      <xdr:rowOff>19050</xdr:rowOff>
    </xdr:to>
    <xdr:pic>
      <xdr:nvPicPr>
        <xdr:cNvPr id="1342305" name="Imagem 125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580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1618</xdr:row>
      <xdr:rowOff>0</xdr:rowOff>
    </xdr:from>
    <xdr:to>
      <xdr:col>1</xdr:col>
      <xdr:colOff>152400</xdr:colOff>
      <xdr:row>1618</xdr:row>
      <xdr:rowOff>19050</xdr:rowOff>
    </xdr:to>
    <xdr:pic>
      <xdr:nvPicPr>
        <xdr:cNvPr id="1342306" name="Imagem 125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771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1619</xdr:row>
      <xdr:rowOff>0</xdr:rowOff>
    </xdr:from>
    <xdr:to>
      <xdr:col>1</xdr:col>
      <xdr:colOff>152400</xdr:colOff>
      <xdr:row>1619</xdr:row>
      <xdr:rowOff>19050</xdr:rowOff>
    </xdr:to>
    <xdr:pic>
      <xdr:nvPicPr>
        <xdr:cNvPr id="1342307" name="Imagem 125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961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1620</xdr:row>
      <xdr:rowOff>0</xdr:rowOff>
    </xdr:from>
    <xdr:to>
      <xdr:col>1</xdr:col>
      <xdr:colOff>152400</xdr:colOff>
      <xdr:row>1620</xdr:row>
      <xdr:rowOff>19050</xdr:rowOff>
    </xdr:to>
    <xdr:pic>
      <xdr:nvPicPr>
        <xdr:cNvPr id="1342308" name="Imagem 125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152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1621</xdr:row>
      <xdr:rowOff>0</xdr:rowOff>
    </xdr:from>
    <xdr:to>
      <xdr:col>1</xdr:col>
      <xdr:colOff>152400</xdr:colOff>
      <xdr:row>1621</xdr:row>
      <xdr:rowOff>19050</xdr:rowOff>
    </xdr:to>
    <xdr:pic>
      <xdr:nvPicPr>
        <xdr:cNvPr id="1342309" name="Imagem 125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342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1622</xdr:row>
      <xdr:rowOff>0</xdr:rowOff>
    </xdr:from>
    <xdr:to>
      <xdr:col>1</xdr:col>
      <xdr:colOff>152400</xdr:colOff>
      <xdr:row>1622</xdr:row>
      <xdr:rowOff>19050</xdr:rowOff>
    </xdr:to>
    <xdr:pic>
      <xdr:nvPicPr>
        <xdr:cNvPr id="1342310" name="Imagem 125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533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1623</xdr:row>
      <xdr:rowOff>0</xdr:rowOff>
    </xdr:from>
    <xdr:to>
      <xdr:col>1</xdr:col>
      <xdr:colOff>152400</xdr:colOff>
      <xdr:row>1623</xdr:row>
      <xdr:rowOff>19050</xdr:rowOff>
    </xdr:to>
    <xdr:pic>
      <xdr:nvPicPr>
        <xdr:cNvPr id="1342311" name="Imagem 125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723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1624</xdr:row>
      <xdr:rowOff>0</xdr:rowOff>
    </xdr:from>
    <xdr:to>
      <xdr:col>1</xdr:col>
      <xdr:colOff>152400</xdr:colOff>
      <xdr:row>1624</xdr:row>
      <xdr:rowOff>19050</xdr:rowOff>
    </xdr:to>
    <xdr:pic>
      <xdr:nvPicPr>
        <xdr:cNvPr id="1342312" name="Imagem 125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914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1625</xdr:row>
      <xdr:rowOff>0</xdr:rowOff>
    </xdr:from>
    <xdr:to>
      <xdr:col>1</xdr:col>
      <xdr:colOff>152400</xdr:colOff>
      <xdr:row>1625</xdr:row>
      <xdr:rowOff>19050</xdr:rowOff>
    </xdr:to>
    <xdr:pic>
      <xdr:nvPicPr>
        <xdr:cNvPr id="1342313" name="Imagem 125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104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1626</xdr:row>
      <xdr:rowOff>0</xdr:rowOff>
    </xdr:from>
    <xdr:to>
      <xdr:col>1</xdr:col>
      <xdr:colOff>152400</xdr:colOff>
      <xdr:row>1626</xdr:row>
      <xdr:rowOff>19050</xdr:rowOff>
    </xdr:to>
    <xdr:pic>
      <xdr:nvPicPr>
        <xdr:cNvPr id="1342314" name="Imagem 125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295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1627</xdr:row>
      <xdr:rowOff>0</xdr:rowOff>
    </xdr:from>
    <xdr:to>
      <xdr:col>1</xdr:col>
      <xdr:colOff>152400</xdr:colOff>
      <xdr:row>1627</xdr:row>
      <xdr:rowOff>19050</xdr:rowOff>
    </xdr:to>
    <xdr:pic>
      <xdr:nvPicPr>
        <xdr:cNvPr id="1342315" name="Imagem 126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619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1628</xdr:row>
      <xdr:rowOff>0</xdr:rowOff>
    </xdr:from>
    <xdr:to>
      <xdr:col>1</xdr:col>
      <xdr:colOff>152400</xdr:colOff>
      <xdr:row>1628</xdr:row>
      <xdr:rowOff>19050</xdr:rowOff>
    </xdr:to>
    <xdr:pic>
      <xdr:nvPicPr>
        <xdr:cNvPr id="1342316" name="Imagem 126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809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1629</xdr:row>
      <xdr:rowOff>0</xdr:rowOff>
    </xdr:from>
    <xdr:to>
      <xdr:col>1</xdr:col>
      <xdr:colOff>152400</xdr:colOff>
      <xdr:row>1629</xdr:row>
      <xdr:rowOff>19050</xdr:rowOff>
    </xdr:to>
    <xdr:pic>
      <xdr:nvPicPr>
        <xdr:cNvPr id="1342317" name="Imagem 126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000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1630</xdr:row>
      <xdr:rowOff>0</xdr:rowOff>
    </xdr:from>
    <xdr:to>
      <xdr:col>1</xdr:col>
      <xdr:colOff>152400</xdr:colOff>
      <xdr:row>1630</xdr:row>
      <xdr:rowOff>19050</xdr:rowOff>
    </xdr:to>
    <xdr:pic>
      <xdr:nvPicPr>
        <xdr:cNvPr id="1342318" name="Imagem 126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190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1631</xdr:row>
      <xdr:rowOff>0</xdr:rowOff>
    </xdr:from>
    <xdr:to>
      <xdr:col>1</xdr:col>
      <xdr:colOff>152400</xdr:colOff>
      <xdr:row>1631</xdr:row>
      <xdr:rowOff>19050</xdr:rowOff>
    </xdr:to>
    <xdr:pic>
      <xdr:nvPicPr>
        <xdr:cNvPr id="1342319" name="Imagem 126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381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1632</xdr:row>
      <xdr:rowOff>0</xdr:rowOff>
    </xdr:from>
    <xdr:to>
      <xdr:col>1</xdr:col>
      <xdr:colOff>152400</xdr:colOff>
      <xdr:row>1632</xdr:row>
      <xdr:rowOff>19050</xdr:rowOff>
    </xdr:to>
    <xdr:pic>
      <xdr:nvPicPr>
        <xdr:cNvPr id="1342320" name="Imagem 126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571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1633</xdr:row>
      <xdr:rowOff>0</xdr:rowOff>
    </xdr:from>
    <xdr:to>
      <xdr:col>1</xdr:col>
      <xdr:colOff>152400</xdr:colOff>
      <xdr:row>1633</xdr:row>
      <xdr:rowOff>19050</xdr:rowOff>
    </xdr:to>
    <xdr:pic>
      <xdr:nvPicPr>
        <xdr:cNvPr id="1342321" name="Imagem 126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762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1634</xdr:row>
      <xdr:rowOff>0</xdr:rowOff>
    </xdr:from>
    <xdr:to>
      <xdr:col>1</xdr:col>
      <xdr:colOff>152400</xdr:colOff>
      <xdr:row>1634</xdr:row>
      <xdr:rowOff>19050</xdr:rowOff>
    </xdr:to>
    <xdr:pic>
      <xdr:nvPicPr>
        <xdr:cNvPr id="1342322" name="Imagem 126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952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1635</xdr:row>
      <xdr:rowOff>0</xdr:rowOff>
    </xdr:from>
    <xdr:to>
      <xdr:col>1</xdr:col>
      <xdr:colOff>152400</xdr:colOff>
      <xdr:row>1635</xdr:row>
      <xdr:rowOff>19050</xdr:rowOff>
    </xdr:to>
    <xdr:pic>
      <xdr:nvPicPr>
        <xdr:cNvPr id="1342323" name="Imagem 126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2766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1636</xdr:row>
      <xdr:rowOff>0</xdr:rowOff>
    </xdr:from>
    <xdr:to>
      <xdr:col>1</xdr:col>
      <xdr:colOff>152400</xdr:colOff>
      <xdr:row>1636</xdr:row>
      <xdr:rowOff>19050</xdr:rowOff>
    </xdr:to>
    <xdr:pic>
      <xdr:nvPicPr>
        <xdr:cNvPr id="1342324" name="Imagem 126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6004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1637</xdr:row>
      <xdr:rowOff>0</xdr:rowOff>
    </xdr:from>
    <xdr:to>
      <xdr:col>1</xdr:col>
      <xdr:colOff>152400</xdr:colOff>
      <xdr:row>1637</xdr:row>
      <xdr:rowOff>19050</xdr:rowOff>
    </xdr:to>
    <xdr:pic>
      <xdr:nvPicPr>
        <xdr:cNvPr id="1342325" name="Imagem 127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7909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1638</xdr:row>
      <xdr:rowOff>0</xdr:rowOff>
    </xdr:from>
    <xdr:to>
      <xdr:col>1</xdr:col>
      <xdr:colOff>152400</xdr:colOff>
      <xdr:row>1638</xdr:row>
      <xdr:rowOff>19050</xdr:rowOff>
    </xdr:to>
    <xdr:pic>
      <xdr:nvPicPr>
        <xdr:cNvPr id="1342326" name="Imagem 127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9814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1639</xdr:row>
      <xdr:rowOff>0</xdr:rowOff>
    </xdr:from>
    <xdr:to>
      <xdr:col>1</xdr:col>
      <xdr:colOff>152400</xdr:colOff>
      <xdr:row>1639</xdr:row>
      <xdr:rowOff>19050</xdr:rowOff>
    </xdr:to>
    <xdr:pic>
      <xdr:nvPicPr>
        <xdr:cNvPr id="1342327" name="Imagem 127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305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1640</xdr:row>
      <xdr:rowOff>0</xdr:rowOff>
    </xdr:from>
    <xdr:to>
      <xdr:col>1</xdr:col>
      <xdr:colOff>152400</xdr:colOff>
      <xdr:row>1640</xdr:row>
      <xdr:rowOff>19050</xdr:rowOff>
    </xdr:to>
    <xdr:pic>
      <xdr:nvPicPr>
        <xdr:cNvPr id="1342328" name="Imagem 127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495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1641</xdr:row>
      <xdr:rowOff>0</xdr:rowOff>
    </xdr:from>
    <xdr:to>
      <xdr:col>1</xdr:col>
      <xdr:colOff>152400</xdr:colOff>
      <xdr:row>1641</xdr:row>
      <xdr:rowOff>19050</xdr:rowOff>
    </xdr:to>
    <xdr:pic>
      <xdr:nvPicPr>
        <xdr:cNvPr id="1342329" name="Imagem 127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686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1642</xdr:row>
      <xdr:rowOff>0</xdr:rowOff>
    </xdr:from>
    <xdr:to>
      <xdr:col>1</xdr:col>
      <xdr:colOff>152400</xdr:colOff>
      <xdr:row>1642</xdr:row>
      <xdr:rowOff>19050</xdr:rowOff>
    </xdr:to>
    <xdr:pic>
      <xdr:nvPicPr>
        <xdr:cNvPr id="1342330" name="Imagem 127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876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1643</xdr:row>
      <xdr:rowOff>0</xdr:rowOff>
    </xdr:from>
    <xdr:to>
      <xdr:col>1</xdr:col>
      <xdr:colOff>152400</xdr:colOff>
      <xdr:row>1643</xdr:row>
      <xdr:rowOff>19050</xdr:rowOff>
    </xdr:to>
    <xdr:pic>
      <xdr:nvPicPr>
        <xdr:cNvPr id="1342331" name="Imagem 127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200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1644</xdr:row>
      <xdr:rowOff>0</xdr:rowOff>
    </xdr:from>
    <xdr:to>
      <xdr:col>1</xdr:col>
      <xdr:colOff>152400</xdr:colOff>
      <xdr:row>1644</xdr:row>
      <xdr:rowOff>19050</xdr:rowOff>
    </xdr:to>
    <xdr:pic>
      <xdr:nvPicPr>
        <xdr:cNvPr id="1342332" name="Imagem 127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524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1645</xdr:row>
      <xdr:rowOff>0</xdr:rowOff>
    </xdr:from>
    <xdr:to>
      <xdr:col>1</xdr:col>
      <xdr:colOff>152400</xdr:colOff>
      <xdr:row>1645</xdr:row>
      <xdr:rowOff>19050</xdr:rowOff>
    </xdr:to>
    <xdr:pic>
      <xdr:nvPicPr>
        <xdr:cNvPr id="1342333" name="Imagem 127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715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1646</xdr:row>
      <xdr:rowOff>0</xdr:rowOff>
    </xdr:from>
    <xdr:to>
      <xdr:col>1</xdr:col>
      <xdr:colOff>152400</xdr:colOff>
      <xdr:row>1646</xdr:row>
      <xdr:rowOff>19050</xdr:rowOff>
    </xdr:to>
    <xdr:pic>
      <xdr:nvPicPr>
        <xdr:cNvPr id="1342334" name="Imagem 127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905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1647</xdr:row>
      <xdr:rowOff>0</xdr:rowOff>
    </xdr:from>
    <xdr:to>
      <xdr:col>1</xdr:col>
      <xdr:colOff>152400</xdr:colOff>
      <xdr:row>1647</xdr:row>
      <xdr:rowOff>19050</xdr:rowOff>
    </xdr:to>
    <xdr:pic>
      <xdr:nvPicPr>
        <xdr:cNvPr id="1342335" name="Imagem 128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2293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1648</xdr:row>
      <xdr:rowOff>0</xdr:rowOff>
    </xdr:from>
    <xdr:to>
      <xdr:col>1</xdr:col>
      <xdr:colOff>152400</xdr:colOff>
      <xdr:row>1648</xdr:row>
      <xdr:rowOff>19050</xdr:rowOff>
    </xdr:to>
    <xdr:pic>
      <xdr:nvPicPr>
        <xdr:cNvPr id="1342336" name="Imagem 128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553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1649</xdr:row>
      <xdr:rowOff>0</xdr:rowOff>
    </xdr:from>
    <xdr:to>
      <xdr:col>1</xdr:col>
      <xdr:colOff>152400</xdr:colOff>
      <xdr:row>1649</xdr:row>
      <xdr:rowOff>19050</xdr:rowOff>
    </xdr:to>
    <xdr:pic>
      <xdr:nvPicPr>
        <xdr:cNvPr id="1342337" name="Imagem 128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7437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1650</xdr:row>
      <xdr:rowOff>0</xdr:rowOff>
    </xdr:from>
    <xdr:to>
      <xdr:col>1</xdr:col>
      <xdr:colOff>152400</xdr:colOff>
      <xdr:row>1650</xdr:row>
      <xdr:rowOff>19050</xdr:rowOff>
    </xdr:to>
    <xdr:pic>
      <xdr:nvPicPr>
        <xdr:cNvPr id="1342338" name="Imagem 128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934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1651</xdr:row>
      <xdr:rowOff>0</xdr:rowOff>
    </xdr:from>
    <xdr:to>
      <xdr:col>1</xdr:col>
      <xdr:colOff>152400</xdr:colOff>
      <xdr:row>1651</xdr:row>
      <xdr:rowOff>19050</xdr:rowOff>
    </xdr:to>
    <xdr:pic>
      <xdr:nvPicPr>
        <xdr:cNvPr id="1342339" name="Imagem 128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2258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1652</xdr:row>
      <xdr:rowOff>0</xdr:rowOff>
    </xdr:from>
    <xdr:to>
      <xdr:col>1</xdr:col>
      <xdr:colOff>152400</xdr:colOff>
      <xdr:row>1652</xdr:row>
      <xdr:rowOff>19050</xdr:rowOff>
    </xdr:to>
    <xdr:pic>
      <xdr:nvPicPr>
        <xdr:cNvPr id="1342340" name="Imagem 128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24581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219075</xdr:colOff>
      <xdr:row>273</xdr:row>
      <xdr:rowOff>123825</xdr:rowOff>
    </xdr:from>
    <xdr:to>
      <xdr:col>38</xdr:col>
      <xdr:colOff>266700</xdr:colOff>
      <xdr:row>318</xdr:row>
      <xdr:rowOff>133350</xdr:rowOff>
    </xdr:to>
    <xdr:graphicFrame macro="">
      <xdr:nvGraphicFramePr>
        <xdr:cNvPr id="134234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275</xdr:row>
      <xdr:rowOff>0</xdr:rowOff>
    </xdr:to>
    <xdr:pic>
      <xdr:nvPicPr>
        <xdr:cNvPr id="1342342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33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276</xdr:row>
      <xdr:rowOff>0</xdr:rowOff>
    </xdr:to>
    <xdr:pic>
      <xdr:nvPicPr>
        <xdr:cNvPr id="1342343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47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277</xdr:row>
      <xdr:rowOff>0</xdr:rowOff>
    </xdr:to>
    <xdr:pic>
      <xdr:nvPicPr>
        <xdr:cNvPr id="1342344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60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278</xdr:row>
      <xdr:rowOff>0</xdr:rowOff>
    </xdr:to>
    <xdr:pic>
      <xdr:nvPicPr>
        <xdr:cNvPr id="1342345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7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279</xdr:row>
      <xdr:rowOff>0</xdr:rowOff>
    </xdr:to>
    <xdr:pic>
      <xdr:nvPicPr>
        <xdr:cNvPr id="1342346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871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280</xdr:row>
      <xdr:rowOff>0</xdr:rowOff>
    </xdr:to>
    <xdr:pic>
      <xdr:nvPicPr>
        <xdr:cNvPr id="1342347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00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281</xdr:row>
      <xdr:rowOff>0</xdr:rowOff>
    </xdr:to>
    <xdr:pic>
      <xdr:nvPicPr>
        <xdr:cNvPr id="1342348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13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133350</xdr:rowOff>
    </xdr:to>
    <xdr:pic>
      <xdr:nvPicPr>
        <xdr:cNvPr id="1342349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27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283</xdr:row>
      <xdr:rowOff>0</xdr:rowOff>
    </xdr:to>
    <xdr:pic>
      <xdr:nvPicPr>
        <xdr:cNvPr id="1342350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405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133350</xdr:rowOff>
    </xdr:to>
    <xdr:pic>
      <xdr:nvPicPr>
        <xdr:cNvPr id="1342351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5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285</xdr:row>
      <xdr:rowOff>0</xdr:rowOff>
    </xdr:to>
    <xdr:pic>
      <xdr:nvPicPr>
        <xdr:cNvPr id="1342352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7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286</xdr:row>
      <xdr:rowOff>0</xdr:rowOff>
    </xdr:to>
    <xdr:pic>
      <xdr:nvPicPr>
        <xdr:cNvPr id="1342353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852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287</xdr:row>
      <xdr:rowOff>0</xdr:rowOff>
    </xdr:to>
    <xdr:pic>
      <xdr:nvPicPr>
        <xdr:cNvPr id="1342354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98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288</xdr:row>
      <xdr:rowOff>0</xdr:rowOff>
    </xdr:to>
    <xdr:pic>
      <xdr:nvPicPr>
        <xdr:cNvPr id="1342355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1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289</xdr:row>
      <xdr:rowOff>0</xdr:rowOff>
    </xdr:to>
    <xdr:pic>
      <xdr:nvPicPr>
        <xdr:cNvPr id="1342356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252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133350</xdr:rowOff>
    </xdr:to>
    <xdr:pic>
      <xdr:nvPicPr>
        <xdr:cNvPr id="1342357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3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291</xdr:row>
      <xdr:rowOff>0</xdr:rowOff>
    </xdr:to>
    <xdr:pic>
      <xdr:nvPicPr>
        <xdr:cNvPr id="1342358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54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292</xdr:row>
      <xdr:rowOff>0</xdr:rowOff>
    </xdr:to>
    <xdr:pic>
      <xdr:nvPicPr>
        <xdr:cNvPr id="1342359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6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293</xdr:row>
      <xdr:rowOff>0</xdr:rowOff>
    </xdr:to>
    <xdr:pic>
      <xdr:nvPicPr>
        <xdr:cNvPr id="1342360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814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294</xdr:row>
      <xdr:rowOff>0</xdr:rowOff>
    </xdr:to>
    <xdr:pic>
      <xdr:nvPicPr>
        <xdr:cNvPr id="1342361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94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133350</xdr:rowOff>
    </xdr:to>
    <xdr:pic>
      <xdr:nvPicPr>
        <xdr:cNvPr id="1342362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08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296</xdr:row>
      <xdr:rowOff>0</xdr:rowOff>
    </xdr:to>
    <xdr:pic>
      <xdr:nvPicPr>
        <xdr:cNvPr id="1342363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21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297</xdr:row>
      <xdr:rowOff>0</xdr:rowOff>
    </xdr:to>
    <xdr:pic>
      <xdr:nvPicPr>
        <xdr:cNvPr id="1342364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34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298</xdr:row>
      <xdr:rowOff>0</xdr:rowOff>
    </xdr:to>
    <xdr:pic>
      <xdr:nvPicPr>
        <xdr:cNvPr id="1342365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48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299</xdr:row>
      <xdr:rowOff>0</xdr:rowOff>
    </xdr:to>
    <xdr:pic>
      <xdr:nvPicPr>
        <xdr:cNvPr id="1342366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61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300</xdr:row>
      <xdr:rowOff>0</xdr:rowOff>
    </xdr:to>
    <xdr:pic>
      <xdr:nvPicPr>
        <xdr:cNvPr id="1342367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74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301</xdr:row>
      <xdr:rowOff>0</xdr:rowOff>
    </xdr:to>
    <xdr:pic>
      <xdr:nvPicPr>
        <xdr:cNvPr id="1342368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881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133350</xdr:rowOff>
    </xdr:to>
    <xdr:pic>
      <xdr:nvPicPr>
        <xdr:cNvPr id="1342369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0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133350</xdr:rowOff>
    </xdr:to>
    <xdr:pic>
      <xdr:nvPicPr>
        <xdr:cNvPr id="134237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2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133350</xdr:rowOff>
    </xdr:to>
    <xdr:pic>
      <xdr:nvPicPr>
        <xdr:cNvPr id="134237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3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133350</xdr:rowOff>
    </xdr:to>
    <xdr:pic>
      <xdr:nvPicPr>
        <xdr:cNvPr id="134237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5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133350</xdr:rowOff>
    </xdr:to>
    <xdr:pic>
      <xdr:nvPicPr>
        <xdr:cNvPr id="134237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7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133350</xdr:rowOff>
    </xdr:to>
    <xdr:pic>
      <xdr:nvPicPr>
        <xdr:cNvPr id="134237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9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133350</xdr:rowOff>
    </xdr:to>
    <xdr:pic>
      <xdr:nvPicPr>
        <xdr:cNvPr id="134237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1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133350</xdr:rowOff>
    </xdr:to>
    <xdr:pic>
      <xdr:nvPicPr>
        <xdr:cNvPr id="134237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3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133350</xdr:rowOff>
    </xdr:to>
    <xdr:pic>
      <xdr:nvPicPr>
        <xdr:cNvPr id="134237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5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133350</xdr:rowOff>
    </xdr:to>
    <xdr:pic>
      <xdr:nvPicPr>
        <xdr:cNvPr id="134237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72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133350</xdr:rowOff>
    </xdr:to>
    <xdr:pic>
      <xdr:nvPicPr>
        <xdr:cNvPr id="134237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91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133350</xdr:rowOff>
    </xdr:to>
    <xdr:pic>
      <xdr:nvPicPr>
        <xdr:cNvPr id="134238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11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133350</xdr:rowOff>
    </xdr:to>
    <xdr:pic>
      <xdr:nvPicPr>
        <xdr:cNvPr id="1342381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30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133350</xdr:rowOff>
    </xdr:to>
    <xdr:pic>
      <xdr:nvPicPr>
        <xdr:cNvPr id="1342382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49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133350</xdr:rowOff>
    </xdr:to>
    <xdr:pic>
      <xdr:nvPicPr>
        <xdr:cNvPr id="1342383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133350</xdr:rowOff>
    </xdr:to>
    <xdr:pic>
      <xdr:nvPicPr>
        <xdr:cNvPr id="1342384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87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133350</xdr:rowOff>
    </xdr:to>
    <xdr:pic>
      <xdr:nvPicPr>
        <xdr:cNvPr id="1342385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06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1342386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25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133350</xdr:rowOff>
    </xdr:to>
    <xdr:pic>
      <xdr:nvPicPr>
        <xdr:cNvPr id="1342387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44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133350</xdr:rowOff>
    </xdr:to>
    <xdr:pic>
      <xdr:nvPicPr>
        <xdr:cNvPr id="1342388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63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133350</xdr:rowOff>
    </xdr:to>
    <xdr:pic>
      <xdr:nvPicPr>
        <xdr:cNvPr id="1342389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90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133350</xdr:rowOff>
    </xdr:to>
    <xdr:pic>
      <xdr:nvPicPr>
        <xdr:cNvPr id="1342390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09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133350</xdr:rowOff>
    </xdr:to>
    <xdr:pic>
      <xdr:nvPicPr>
        <xdr:cNvPr id="1342391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282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133350</xdr:rowOff>
    </xdr:to>
    <xdr:pic>
      <xdr:nvPicPr>
        <xdr:cNvPr id="1342392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47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133350</xdr:rowOff>
    </xdr:to>
    <xdr:pic>
      <xdr:nvPicPr>
        <xdr:cNvPr id="1342393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66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133350</xdr:rowOff>
    </xdr:to>
    <xdr:pic>
      <xdr:nvPicPr>
        <xdr:cNvPr id="1342394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85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133350</xdr:rowOff>
    </xdr:to>
    <xdr:pic>
      <xdr:nvPicPr>
        <xdr:cNvPr id="1342395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04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133350</xdr:rowOff>
    </xdr:to>
    <xdr:pic>
      <xdr:nvPicPr>
        <xdr:cNvPr id="1342396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2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133350</xdr:rowOff>
    </xdr:to>
    <xdr:pic>
      <xdr:nvPicPr>
        <xdr:cNvPr id="1342397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4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133350</xdr:rowOff>
    </xdr:to>
    <xdr:pic>
      <xdr:nvPicPr>
        <xdr:cNvPr id="1342398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615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133350</xdr:rowOff>
    </xdr:to>
    <xdr:pic>
      <xdr:nvPicPr>
        <xdr:cNvPr id="1342399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80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133350</xdr:rowOff>
    </xdr:to>
    <xdr:pic>
      <xdr:nvPicPr>
        <xdr:cNvPr id="1342400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99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133350</xdr:rowOff>
    </xdr:to>
    <xdr:pic>
      <xdr:nvPicPr>
        <xdr:cNvPr id="1342401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18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133350</xdr:rowOff>
    </xdr:to>
    <xdr:pic>
      <xdr:nvPicPr>
        <xdr:cNvPr id="1342402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37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133350</xdr:rowOff>
    </xdr:to>
    <xdr:pic>
      <xdr:nvPicPr>
        <xdr:cNvPr id="1342403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56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133350</xdr:rowOff>
    </xdr:to>
    <xdr:pic>
      <xdr:nvPicPr>
        <xdr:cNvPr id="1342404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83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133350</xdr:rowOff>
    </xdr:to>
    <xdr:pic>
      <xdr:nvPicPr>
        <xdr:cNvPr id="1342405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02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133350</xdr:rowOff>
    </xdr:to>
    <xdr:pic>
      <xdr:nvPicPr>
        <xdr:cNvPr id="1342406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21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133350</xdr:rowOff>
    </xdr:to>
    <xdr:pic>
      <xdr:nvPicPr>
        <xdr:cNvPr id="1342407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40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133350</xdr:rowOff>
    </xdr:to>
    <xdr:pic>
      <xdr:nvPicPr>
        <xdr:cNvPr id="1342408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59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133350</xdr:rowOff>
    </xdr:to>
    <xdr:pic>
      <xdr:nvPicPr>
        <xdr:cNvPr id="1342409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78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133350</xdr:rowOff>
    </xdr:to>
    <xdr:pic>
      <xdr:nvPicPr>
        <xdr:cNvPr id="1342410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97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133350</xdr:rowOff>
    </xdr:to>
    <xdr:pic>
      <xdr:nvPicPr>
        <xdr:cNvPr id="1342411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1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133350</xdr:rowOff>
    </xdr:to>
    <xdr:pic>
      <xdr:nvPicPr>
        <xdr:cNvPr id="1342412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3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133350</xdr:rowOff>
    </xdr:to>
    <xdr:pic>
      <xdr:nvPicPr>
        <xdr:cNvPr id="1342413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5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133350</xdr:rowOff>
    </xdr:to>
    <xdr:pic>
      <xdr:nvPicPr>
        <xdr:cNvPr id="1342414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7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133350</xdr:rowOff>
    </xdr:to>
    <xdr:pic>
      <xdr:nvPicPr>
        <xdr:cNvPr id="1342415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9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133350</xdr:rowOff>
    </xdr:to>
    <xdr:pic>
      <xdr:nvPicPr>
        <xdr:cNvPr id="1342416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1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133350</xdr:rowOff>
    </xdr:to>
    <xdr:pic>
      <xdr:nvPicPr>
        <xdr:cNvPr id="1342417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3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133350</xdr:rowOff>
    </xdr:to>
    <xdr:pic>
      <xdr:nvPicPr>
        <xdr:cNvPr id="1342418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5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133350</xdr:rowOff>
    </xdr:to>
    <xdr:pic>
      <xdr:nvPicPr>
        <xdr:cNvPr id="1342419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6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133350</xdr:rowOff>
    </xdr:to>
    <xdr:pic>
      <xdr:nvPicPr>
        <xdr:cNvPr id="1342420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8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133350</xdr:rowOff>
    </xdr:to>
    <xdr:pic>
      <xdr:nvPicPr>
        <xdr:cNvPr id="1342421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0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1342422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26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133350</xdr:rowOff>
    </xdr:to>
    <xdr:pic>
      <xdr:nvPicPr>
        <xdr:cNvPr id="1342423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45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133350</xdr:rowOff>
    </xdr:to>
    <xdr:pic>
      <xdr:nvPicPr>
        <xdr:cNvPr id="1342424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64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133350</xdr:rowOff>
    </xdr:to>
    <xdr:pic>
      <xdr:nvPicPr>
        <xdr:cNvPr id="1342425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83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133350</xdr:rowOff>
    </xdr:to>
    <xdr:pic>
      <xdr:nvPicPr>
        <xdr:cNvPr id="1342426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02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133350</xdr:rowOff>
    </xdr:to>
    <xdr:pic>
      <xdr:nvPicPr>
        <xdr:cNvPr id="1342427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21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133350</xdr:rowOff>
    </xdr:to>
    <xdr:pic>
      <xdr:nvPicPr>
        <xdr:cNvPr id="1342428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40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133350</xdr:rowOff>
    </xdr:to>
    <xdr:pic>
      <xdr:nvPicPr>
        <xdr:cNvPr id="1342429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59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133350</xdr:rowOff>
    </xdr:to>
    <xdr:pic>
      <xdr:nvPicPr>
        <xdr:cNvPr id="1342430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78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133350</xdr:rowOff>
    </xdr:to>
    <xdr:pic>
      <xdr:nvPicPr>
        <xdr:cNvPr id="1342431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97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133350</xdr:rowOff>
    </xdr:to>
    <xdr:pic>
      <xdr:nvPicPr>
        <xdr:cNvPr id="1342432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16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133350</xdr:rowOff>
    </xdr:to>
    <xdr:pic>
      <xdr:nvPicPr>
        <xdr:cNvPr id="1342433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35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133350</xdr:rowOff>
    </xdr:to>
    <xdr:pic>
      <xdr:nvPicPr>
        <xdr:cNvPr id="1342434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54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133350</xdr:rowOff>
    </xdr:to>
    <xdr:pic>
      <xdr:nvPicPr>
        <xdr:cNvPr id="1342435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74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133350</xdr:rowOff>
    </xdr:to>
    <xdr:pic>
      <xdr:nvPicPr>
        <xdr:cNvPr id="1342436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93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133350</xdr:rowOff>
    </xdr:to>
    <xdr:pic>
      <xdr:nvPicPr>
        <xdr:cNvPr id="1342437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12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133350</xdr:rowOff>
    </xdr:to>
    <xdr:pic>
      <xdr:nvPicPr>
        <xdr:cNvPr id="1342438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31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133350</xdr:rowOff>
    </xdr:to>
    <xdr:pic>
      <xdr:nvPicPr>
        <xdr:cNvPr id="1342439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50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133350</xdr:rowOff>
    </xdr:to>
    <xdr:pic>
      <xdr:nvPicPr>
        <xdr:cNvPr id="1342440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69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133350</xdr:rowOff>
    </xdr:to>
    <xdr:pic>
      <xdr:nvPicPr>
        <xdr:cNvPr id="1342441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88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133350</xdr:rowOff>
    </xdr:to>
    <xdr:pic>
      <xdr:nvPicPr>
        <xdr:cNvPr id="1342442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07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133350</xdr:rowOff>
    </xdr:to>
    <xdr:pic>
      <xdr:nvPicPr>
        <xdr:cNvPr id="1342443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26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133350</xdr:rowOff>
    </xdr:to>
    <xdr:pic>
      <xdr:nvPicPr>
        <xdr:cNvPr id="1342444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45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133350</xdr:rowOff>
    </xdr:to>
    <xdr:pic>
      <xdr:nvPicPr>
        <xdr:cNvPr id="1342445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64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133350</xdr:rowOff>
    </xdr:to>
    <xdr:pic>
      <xdr:nvPicPr>
        <xdr:cNvPr id="1342446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83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133350</xdr:rowOff>
    </xdr:to>
    <xdr:pic>
      <xdr:nvPicPr>
        <xdr:cNvPr id="1342447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02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42448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133350</xdr:rowOff>
    </xdr:to>
    <xdr:pic>
      <xdr:nvPicPr>
        <xdr:cNvPr id="1342449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48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133350</xdr:rowOff>
    </xdr:to>
    <xdr:pic>
      <xdr:nvPicPr>
        <xdr:cNvPr id="1342450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67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133350</xdr:rowOff>
    </xdr:to>
    <xdr:pic>
      <xdr:nvPicPr>
        <xdr:cNvPr id="1342451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94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133350</xdr:rowOff>
    </xdr:to>
    <xdr:pic>
      <xdr:nvPicPr>
        <xdr:cNvPr id="1342452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13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133350</xdr:rowOff>
    </xdr:to>
    <xdr:pic>
      <xdr:nvPicPr>
        <xdr:cNvPr id="1342453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32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133350</xdr:rowOff>
    </xdr:to>
    <xdr:pic>
      <xdr:nvPicPr>
        <xdr:cNvPr id="1342454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58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133350</xdr:rowOff>
    </xdr:to>
    <xdr:pic>
      <xdr:nvPicPr>
        <xdr:cNvPr id="1342455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77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133350</xdr:rowOff>
    </xdr:to>
    <xdr:pic>
      <xdr:nvPicPr>
        <xdr:cNvPr id="1342456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96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133350</xdr:rowOff>
    </xdr:to>
    <xdr:pic>
      <xdr:nvPicPr>
        <xdr:cNvPr id="1342457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23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133350</xdr:rowOff>
    </xdr:to>
    <xdr:pic>
      <xdr:nvPicPr>
        <xdr:cNvPr id="1342458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50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1342459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69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133350</xdr:rowOff>
    </xdr:to>
    <xdr:pic>
      <xdr:nvPicPr>
        <xdr:cNvPr id="1342460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88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133350</xdr:rowOff>
    </xdr:to>
    <xdr:pic>
      <xdr:nvPicPr>
        <xdr:cNvPr id="1342461" name="Picture 1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07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133350</xdr:rowOff>
    </xdr:to>
    <xdr:pic>
      <xdr:nvPicPr>
        <xdr:cNvPr id="1342462" name="Picture 1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26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133350</xdr:rowOff>
    </xdr:to>
    <xdr:pic>
      <xdr:nvPicPr>
        <xdr:cNvPr id="1342463" name="Picture 1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53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133350</xdr:rowOff>
    </xdr:to>
    <xdr:pic>
      <xdr:nvPicPr>
        <xdr:cNvPr id="1343488" name="Picture 1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72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133350</xdr:rowOff>
    </xdr:to>
    <xdr:pic>
      <xdr:nvPicPr>
        <xdr:cNvPr id="1343489" name="Picture 1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91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133350</xdr:rowOff>
    </xdr:to>
    <xdr:pic>
      <xdr:nvPicPr>
        <xdr:cNvPr id="1343490" name="Picture 1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10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133350</xdr:rowOff>
    </xdr:to>
    <xdr:pic>
      <xdr:nvPicPr>
        <xdr:cNvPr id="1343491" name="Picture 1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29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133350</xdr:rowOff>
    </xdr:to>
    <xdr:pic>
      <xdr:nvPicPr>
        <xdr:cNvPr id="1343492" name="Picture 1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48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133350</xdr:rowOff>
    </xdr:to>
    <xdr:pic>
      <xdr:nvPicPr>
        <xdr:cNvPr id="1343493" name="Picture 1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67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133350</xdr:rowOff>
    </xdr:to>
    <xdr:pic>
      <xdr:nvPicPr>
        <xdr:cNvPr id="1343494" name="Picture 1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94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133350</xdr:rowOff>
    </xdr:to>
    <xdr:pic>
      <xdr:nvPicPr>
        <xdr:cNvPr id="1343495" name="Picture 1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13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133350</xdr:rowOff>
    </xdr:to>
    <xdr:pic>
      <xdr:nvPicPr>
        <xdr:cNvPr id="1343496" name="Picture 1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39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133350</xdr:rowOff>
    </xdr:to>
    <xdr:pic>
      <xdr:nvPicPr>
        <xdr:cNvPr id="1343497" name="Picture 1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5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133350</xdr:rowOff>
    </xdr:to>
    <xdr:pic>
      <xdr:nvPicPr>
        <xdr:cNvPr id="1343498" name="Picture 1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7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43499" name="Picture 1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133350</xdr:rowOff>
    </xdr:to>
    <xdr:pic>
      <xdr:nvPicPr>
        <xdr:cNvPr id="1343500" name="Picture 1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23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133350</xdr:rowOff>
    </xdr:to>
    <xdr:pic>
      <xdr:nvPicPr>
        <xdr:cNvPr id="1343501" name="Picture 1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42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133350</xdr:rowOff>
    </xdr:to>
    <xdr:pic>
      <xdr:nvPicPr>
        <xdr:cNvPr id="1343502" name="Picture 1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61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133350</xdr:rowOff>
    </xdr:to>
    <xdr:pic>
      <xdr:nvPicPr>
        <xdr:cNvPr id="1343503" name="Picture 1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88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133350</xdr:rowOff>
    </xdr:to>
    <xdr:pic>
      <xdr:nvPicPr>
        <xdr:cNvPr id="1343504" name="Picture 1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07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133350</xdr:rowOff>
    </xdr:to>
    <xdr:pic>
      <xdr:nvPicPr>
        <xdr:cNvPr id="1343505" name="Picture 1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26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133350</xdr:rowOff>
    </xdr:to>
    <xdr:pic>
      <xdr:nvPicPr>
        <xdr:cNvPr id="1343506" name="Picture 1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45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133350</xdr:rowOff>
    </xdr:to>
    <xdr:pic>
      <xdr:nvPicPr>
        <xdr:cNvPr id="1343507" name="Picture 1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64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133350</xdr:rowOff>
    </xdr:to>
    <xdr:pic>
      <xdr:nvPicPr>
        <xdr:cNvPr id="1343508" name="Picture 1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91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133350</xdr:rowOff>
    </xdr:to>
    <xdr:pic>
      <xdr:nvPicPr>
        <xdr:cNvPr id="1343509" name="Picture 1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10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133350</xdr:rowOff>
    </xdr:to>
    <xdr:pic>
      <xdr:nvPicPr>
        <xdr:cNvPr id="1343510" name="Picture 1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29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133350</xdr:rowOff>
    </xdr:to>
    <xdr:pic>
      <xdr:nvPicPr>
        <xdr:cNvPr id="1343511" name="Picture 1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4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133350</xdr:rowOff>
    </xdr:to>
    <xdr:pic>
      <xdr:nvPicPr>
        <xdr:cNvPr id="1343512" name="Picture 1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75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133350</xdr:rowOff>
    </xdr:to>
    <xdr:pic>
      <xdr:nvPicPr>
        <xdr:cNvPr id="1343513" name="Picture 1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94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133350</xdr:rowOff>
    </xdr:to>
    <xdr:pic>
      <xdr:nvPicPr>
        <xdr:cNvPr id="1343514" name="Picture 1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132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133350</xdr:rowOff>
    </xdr:to>
    <xdr:pic>
      <xdr:nvPicPr>
        <xdr:cNvPr id="1343515" name="Picture 1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322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133350</xdr:rowOff>
    </xdr:to>
    <xdr:pic>
      <xdr:nvPicPr>
        <xdr:cNvPr id="1343516" name="Picture 1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58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133350</xdr:rowOff>
    </xdr:to>
    <xdr:pic>
      <xdr:nvPicPr>
        <xdr:cNvPr id="1343517" name="Picture 1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77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133350</xdr:rowOff>
    </xdr:to>
    <xdr:pic>
      <xdr:nvPicPr>
        <xdr:cNvPr id="1343518" name="Picture 1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97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133350</xdr:rowOff>
    </xdr:to>
    <xdr:pic>
      <xdr:nvPicPr>
        <xdr:cNvPr id="1343519" name="Picture 1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16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133350</xdr:rowOff>
    </xdr:to>
    <xdr:pic>
      <xdr:nvPicPr>
        <xdr:cNvPr id="1343520" name="Picture 1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35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133350</xdr:rowOff>
    </xdr:to>
    <xdr:pic>
      <xdr:nvPicPr>
        <xdr:cNvPr id="1343521" name="Picture 1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54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133350</xdr:rowOff>
    </xdr:to>
    <xdr:pic>
      <xdr:nvPicPr>
        <xdr:cNvPr id="1343522" name="Picture 1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73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133350</xdr:rowOff>
    </xdr:to>
    <xdr:pic>
      <xdr:nvPicPr>
        <xdr:cNvPr id="1343523" name="Picture 1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999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1343524" name="Picture 1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189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133350</xdr:rowOff>
    </xdr:to>
    <xdr:pic>
      <xdr:nvPicPr>
        <xdr:cNvPr id="1343525" name="Picture 1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380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133350</xdr:rowOff>
    </xdr:to>
    <xdr:pic>
      <xdr:nvPicPr>
        <xdr:cNvPr id="1343526" name="Picture 1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570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333375</xdr:colOff>
      <xdr:row>435</xdr:row>
      <xdr:rowOff>152400</xdr:rowOff>
    </xdr:from>
    <xdr:to>
      <xdr:col>37</xdr:col>
      <xdr:colOff>381000</xdr:colOff>
      <xdr:row>470</xdr:row>
      <xdr:rowOff>152400</xdr:rowOff>
    </xdr:to>
    <xdr:graphicFrame macro="">
      <xdr:nvGraphicFramePr>
        <xdr:cNvPr id="134352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123825</xdr:colOff>
      <xdr:row>497</xdr:row>
      <xdr:rowOff>142875</xdr:rowOff>
    </xdr:from>
    <xdr:to>
      <xdr:col>35</xdr:col>
      <xdr:colOff>85725</xdr:colOff>
      <xdr:row>524</xdr:row>
      <xdr:rowOff>47625</xdr:rowOff>
    </xdr:to>
    <xdr:graphicFrame macro="">
      <xdr:nvGraphicFramePr>
        <xdr:cNvPr id="134352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180975</xdr:colOff>
      <xdr:row>530</xdr:row>
      <xdr:rowOff>9525</xdr:rowOff>
    </xdr:from>
    <xdr:to>
      <xdr:col>35</xdr:col>
      <xdr:colOff>152400</xdr:colOff>
      <xdr:row>561</xdr:row>
      <xdr:rowOff>19050</xdr:rowOff>
    </xdr:to>
    <xdr:graphicFrame macro="">
      <xdr:nvGraphicFramePr>
        <xdr:cNvPr id="134352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495300</xdr:colOff>
      <xdr:row>635</xdr:row>
      <xdr:rowOff>19050</xdr:rowOff>
    </xdr:from>
    <xdr:to>
      <xdr:col>35</xdr:col>
      <xdr:colOff>466725</xdr:colOff>
      <xdr:row>666</xdr:row>
      <xdr:rowOff>123825</xdr:rowOff>
    </xdr:to>
    <xdr:graphicFrame macro="">
      <xdr:nvGraphicFramePr>
        <xdr:cNvPr id="134353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30</xdr:col>
      <xdr:colOff>295275</xdr:colOff>
      <xdr:row>29</xdr:row>
      <xdr:rowOff>257175</xdr:rowOff>
    </xdr:from>
    <xdr:to>
      <xdr:col>37</xdr:col>
      <xdr:colOff>561975</xdr:colOff>
      <xdr:row>47</xdr:row>
      <xdr:rowOff>123825</xdr:rowOff>
    </xdr:to>
    <xdr:graphicFrame macro="">
      <xdr:nvGraphicFramePr>
        <xdr:cNvPr id="134353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462804</xdr:colOff>
      <xdr:row>8</xdr:row>
      <xdr:rowOff>163045</xdr:rowOff>
    </xdr:from>
    <xdr:to>
      <xdr:col>15</xdr:col>
      <xdr:colOff>181535</xdr:colOff>
      <xdr:row>21</xdr:row>
      <xdr:rowOff>20170</xdr:rowOff>
    </xdr:to>
    <xdr:graphicFrame macro="">
      <xdr:nvGraphicFramePr>
        <xdr:cNvPr id="102712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383802</xdr:colOff>
      <xdr:row>24</xdr:row>
      <xdr:rowOff>120463</xdr:rowOff>
    </xdr:from>
    <xdr:to>
      <xdr:col>15</xdr:col>
      <xdr:colOff>102533</xdr:colOff>
      <xdr:row>36</xdr:row>
      <xdr:rowOff>168088</xdr:rowOff>
    </xdr:to>
    <xdr:graphicFrame macro="">
      <xdr:nvGraphicFramePr>
        <xdr:cNvPr id="102712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1133475</xdr:colOff>
      <xdr:row>57</xdr:row>
      <xdr:rowOff>114300</xdr:rowOff>
    </xdr:from>
    <xdr:to>
      <xdr:col>13</xdr:col>
      <xdr:colOff>419100</xdr:colOff>
      <xdr:row>88</xdr:row>
      <xdr:rowOff>180975</xdr:rowOff>
    </xdr:to>
    <xdr:graphicFrame macro="">
      <xdr:nvGraphicFramePr>
        <xdr:cNvPr id="1027130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200025</xdr:colOff>
      <xdr:row>40</xdr:row>
      <xdr:rowOff>133350</xdr:rowOff>
    </xdr:from>
    <xdr:to>
      <xdr:col>10</xdr:col>
      <xdr:colOff>523875</xdr:colOff>
      <xdr:row>54</xdr:row>
      <xdr:rowOff>19050</xdr:rowOff>
    </xdr:to>
    <xdr:graphicFrame macro="">
      <xdr:nvGraphicFramePr>
        <xdr:cNvPr id="1027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403412</xdr:colOff>
      <xdr:row>8</xdr:row>
      <xdr:rowOff>156882</xdr:rowOff>
    </xdr:from>
    <xdr:to>
      <xdr:col>23</xdr:col>
      <xdr:colOff>122144</xdr:colOff>
      <xdr:row>21</xdr:row>
      <xdr:rowOff>14007</xdr:rowOff>
    </xdr:to>
    <xdr:graphicFrame macro="">
      <xdr:nvGraphicFramePr>
        <xdr:cNvPr id="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369792</xdr:colOff>
      <xdr:row>38</xdr:row>
      <xdr:rowOff>100854</xdr:rowOff>
    </xdr:from>
    <xdr:to>
      <xdr:col>21</xdr:col>
      <xdr:colOff>242638</xdr:colOff>
      <xdr:row>57</xdr:row>
      <xdr:rowOff>27290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6057" y="8650942"/>
          <a:ext cx="5318905" cy="3545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3</xdr:row>
      <xdr:rowOff>190500</xdr:rowOff>
    </xdr:from>
    <xdr:to>
      <xdr:col>13</xdr:col>
      <xdr:colOff>0</xdr:colOff>
      <xdr:row>37</xdr:row>
      <xdr:rowOff>171450</xdr:rowOff>
    </xdr:to>
    <xdr:graphicFrame macro="">
      <xdr:nvGraphicFramePr>
        <xdr:cNvPr id="1294339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s%20files/PADS_Consolidador_MEDIAS_FEVEREI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ORGANOGRAMA"/>
      <sheetName val="02-PADs"/>
      <sheetName val="03-COMPARATIVOS ÁREAS FOCO"/>
      <sheetName val="04-DADOS COMPARATIVOS GERAIS"/>
      <sheetName val="Areas TRE"/>
      <sheetName val="05-GRAFICO COMPARATIVO GERAL"/>
      <sheetName val="DADOS PARA MINITAB"/>
    </sheetNames>
    <sheetDataSet>
      <sheetData sheetId="0" refreshError="1"/>
      <sheetData sheetId="1">
        <row r="30">
          <cell r="N30" t="str">
            <v>041ZE</v>
          </cell>
          <cell r="O30">
            <v>4</v>
          </cell>
        </row>
        <row r="31">
          <cell r="N31" t="e">
            <v>#N/A</v>
          </cell>
          <cell r="O31">
            <v>3</v>
          </cell>
        </row>
        <row r="32">
          <cell r="N32" t="str">
            <v>ASSISEG</v>
          </cell>
          <cell r="O32">
            <v>30</v>
          </cell>
        </row>
        <row r="33">
          <cell r="N33" t="str">
            <v>CAA</v>
          </cell>
          <cell r="O33">
            <v>9</v>
          </cell>
        </row>
        <row r="34">
          <cell r="N34" t="str">
            <v>SECADM</v>
          </cell>
          <cell r="O34">
            <v>4</v>
          </cell>
        </row>
        <row r="35">
          <cell r="N35" t="str">
            <v>SPO</v>
          </cell>
          <cell r="O35">
            <v>1</v>
          </cell>
        </row>
        <row r="36">
          <cell r="N36" t="str">
            <v>CO</v>
          </cell>
          <cell r="O36">
            <v>1</v>
          </cell>
        </row>
        <row r="37">
          <cell r="N37" t="str">
            <v>SECOFC</v>
          </cell>
          <cell r="O37">
            <v>3</v>
          </cell>
        </row>
        <row r="38">
          <cell r="N38" t="str">
            <v>CLC</v>
          </cell>
          <cell r="O38">
            <v>7</v>
          </cell>
        </row>
        <row r="39">
          <cell r="N39" t="str">
            <v>SC</v>
          </cell>
          <cell r="O39">
            <v>17</v>
          </cell>
        </row>
        <row r="40">
          <cell r="N40" t="str">
            <v>SCON</v>
          </cell>
          <cell r="O40">
            <v>18</v>
          </cell>
        </row>
        <row r="41">
          <cell r="N41" t="str">
            <v>SECOFC</v>
          </cell>
          <cell r="O41">
            <v>3</v>
          </cell>
        </row>
        <row r="42">
          <cell r="N42" t="str">
            <v>SPO</v>
          </cell>
          <cell r="O42">
            <v>1</v>
          </cell>
        </row>
        <row r="43">
          <cell r="N43" t="str">
            <v>CO</v>
          </cell>
          <cell r="O43">
            <v>2</v>
          </cell>
        </row>
        <row r="44">
          <cell r="N44" t="str">
            <v>CPL</v>
          </cell>
          <cell r="O44">
            <v>3</v>
          </cell>
        </row>
        <row r="45">
          <cell r="N45" t="str">
            <v>ASSDG</v>
          </cell>
          <cell r="O45">
            <v>7</v>
          </cell>
        </row>
        <row r="46">
          <cell r="N46" t="str">
            <v>ACO</v>
          </cell>
          <cell r="O46">
            <v>2</v>
          </cell>
        </row>
        <row r="47">
          <cell r="N47" t="str">
            <v>SAEO</v>
          </cell>
          <cell r="O47">
            <v>1</v>
          </cell>
        </row>
        <row r="48">
          <cell r="N48" t="str">
            <v/>
          </cell>
        </row>
        <row r="49">
          <cell r="N49" t="str">
            <v>TOTAL</v>
          </cell>
        </row>
        <row r="53">
          <cell r="N53" t="str">
            <v/>
          </cell>
        </row>
        <row r="54">
          <cell r="N54" t="str">
            <v/>
          </cell>
        </row>
        <row r="55">
          <cell r="N55" t="str">
            <v/>
          </cell>
        </row>
        <row r="56">
          <cell r="N56" t="str">
            <v/>
          </cell>
        </row>
        <row r="57">
          <cell r="N57" t="str">
            <v/>
          </cell>
        </row>
        <row r="58">
          <cell r="N58" t="str">
            <v/>
          </cell>
        </row>
        <row r="59">
          <cell r="N59" t="str">
            <v/>
          </cell>
        </row>
        <row r="60">
          <cell r="N60" t="str">
            <v/>
          </cell>
        </row>
        <row r="61">
          <cell r="N61" t="str">
            <v/>
          </cell>
        </row>
        <row r="62">
          <cell r="N62" t="str">
            <v/>
          </cell>
        </row>
        <row r="63">
          <cell r="N63" t="str">
            <v/>
          </cell>
        </row>
        <row r="64">
          <cell r="N64" t="str">
            <v/>
          </cell>
        </row>
        <row r="65">
          <cell r="N65" t="str">
            <v/>
          </cell>
        </row>
        <row r="75">
          <cell r="N75" t="str">
            <v>DADOS AGRUPADOS:</v>
          </cell>
        </row>
        <row r="76">
          <cell r="N76" t="str">
            <v/>
          </cell>
        </row>
        <row r="77">
          <cell r="N77" t="str">
            <v>140ZE</v>
          </cell>
          <cell r="O77">
            <v>10</v>
          </cell>
        </row>
        <row r="78">
          <cell r="N78" t="str">
            <v>ASSISEG</v>
          </cell>
          <cell r="O78">
            <v>1</v>
          </cell>
        </row>
        <row r="79">
          <cell r="N79" t="str">
            <v>CAA</v>
          </cell>
          <cell r="O79">
            <v>5</v>
          </cell>
        </row>
        <row r="80">
          <cell r="N80" t="str">
            <v>SECADM</v>
          </cell>
          <cell r="O80">
            <v>2</v>
          </cell>
        </row>
        <row r="81">
          <cell r="N81" t="str">
            <v>SPO</v>
          </cell>
          <cell r="O81">
            <v>2</v>
          </cell>
        </row>
        <row r="82">
          <cell r="N82" t="str">
            <v>CO</v>
          </cell>
          <cell r="O82">
            <v>2</v>
          </cell>
        </row>
        <row r="83">
          <cell r="N83" t="str">
            <v>SECOFC</v>
          </cell>
          <cell r="O83">
            <v>2</v>
          </cell>
        </row>
        <row r="84">
          <cell r="N84" t="str">
            <v>CLC</v>
          </cell>
          <cell r="O84">
            <v>6</v>
          </cell>
        </row>
        <row r="85">
          <cell r="N85" t="str">
            <v>SC</v>
          </cell>
          <cell r="O85">
            <v>12</v>
          </cell>
        </row>
        <row r="86">
          <cell r="N86" t="str">
            <v>SCON</v>
          </cell>
          <cell r="O86">
            <v>32</v>
          </cell>
        </row>
        <row r="87">
          <cell r="N87" t="str">
            <v>ASSDG</v>
          </cell>
          <cell r="O87">
            <v>6</v>
          </cell>
        </row>
        <row r="88">
          <cell r="N88" t="str">
            <v>CLC</v>
          </cell>
          <cell r="O88">
            <v>8</v>
          </cell>
        </row>
        <row r="89">
          <cell r="N89" t="str">
            <v>DG</v>
          </cell>
          <cell r="O89">
            <v>2</v>
          </cell>
        </row>
        <row r="90">
          <cell r="N90" t="str">
            <v>ACO</v>
          </cell>
          <cell r="O90">
            <v>1</v>
          </cell>
        </row>
        <row r="91">
          <cell r="N91" t="str">
            <v>SAEO</v>
          </cell>
          <cell r="O91">
            <v>2</v>
          </cell>
        </row>
        <row r="92">
          <cell r="N92" t="str">
            <v/>
          </cell>
        </row>
        <row r="93">
          <cell r="N93" t="str">
            <v/>
          </cell>
        </row>
        <row r="94">
          <cell r="N94" t="str">
            <v/>
          </cell>
        </row>
        <row r="95">
          <cell r="N95" t="str">
            <v/>
          </cell>
        </row>
        <row r="96">
          <cell r="N96" t="str">
            <v/>
          </cell>
        </row>
        <row r="97">
          <cell r="N97" t="str">
            <v/>
          </cell>
        </row>
        <row r="98">
          <cell r="N98" t="str">
            <v/>
          </cell>
        </row>
        <row r="99">
          <cell r="N99" t="str">
            <v/>
          </cell>
        </row>
        <row r="100">
          <cell r="N100" t="str">
            <v/>
          </cell>
        </row>
        <row r="101">
          <cell r="N101" t="str">
            <v/>
          </cell>
        </row>
        <row r="102">
          <cell r="N102" t="str">
            <v/>
          </cell>
        </row>
        <row r="103">
          <cell r="N103" t="str">
            <v/>
          </cell>
        </row>
        <row r="104">
          <cell r="N104" t="str">
            <v/>
          </cell>
        </row>
        <row r="105">
          <cell r="N105" t="str">
            <v/>
          </cell>
        </row>
        <row r="106">
          <cell r="N106" t="str">
            <v/>
          </cell>
        </row>
        <row r="107">
          <cell r="N107" t="str">
            <v/>
          </cell>
        </row>
        <row r="108">
          <cell r="N108" t="str">
            <v/>
          </cell>
        </row>
        <row r="109">
          <cell r="N109" t="str">
            <v/>
          </cell>
        </row>
        <row r="110">
          <cell r="N110" t="str">
            <v/>
          </cell>
        </row>
        <row r="111">
          <cell r="N111" t="str">
            <v>DADOS AGRUPADOS:</v>
          </cell>
        </row>
        <row r="112">
          <cell r="N112" t="str">
            <v/>
          </cell>
        </row>
        <row r="113">
          <cell r="N113" t="str">
            <v>150ZE</v>
          </cell>
          <cell r="O113">
            <v>1</v>
          </cell>
        </row>
        <row r="114">
          <cell r="N114" t="str">
            <v>SESEG</v>
          </cell>
          <cell r="O114">
            <v>1</v>
          </cell>
        </row>
        <row r="115">
          <cell r="N115" t="str">
            <v>CSTA</v>
          </cell>
          <cell r="O115">
            <v>4</v>
          </cell>
        </row>
        <row r="116">
          <cell r="N116" t="str">
            <v>SECGS</v>
          </cell>
          <cell r="O116">
            <v>1</v>
          </cell>
        </row>
        <row r="117">
          <cell r="N117" t="str">
            <v>SECOFC</v>
          </cell>
          <cell r="O117">
            <v>3</v>
          </cell>
        </row>
        <row r="118">
          <cell r="N118" t="str">
            <v>CO</v>
          </cell>
          <cell r="O118">
            <v>3</v>
          </cell>
        </row>
        <row r="119">
          <cell r="N119" t="str">
            <v>SPO</v>
          </cell>
          <cell r="O119">
            <v>1</v>
          </cell>
        </row>
        <row r="120">
          <cell r="N120" t="str">
            <v>CLC</v>
          </cell>
          <cell r="O120">
            <v>11</v>
          </cell>
        </row>
        <row r="121">
          <cell r="N121" t="str">
            <v>SASG</v>
          </cell>
          <cell r="O121">
            <v>6</v>
          </cell>
        </row>
        <row r="122">
          <cell r="N122" t="str">
            <v>SC</v>
          </cell>
          <cell r="O122">
            <v>2</v>
          </cell>
        </row>
        <row r="123">
          <cell r="N123" t="str">
            <v>SCON</v>
          </cell>
          <cell r="O123">
            <v>26</v>
          </cell>
        </row>
        <row r="124">
          <cell r="N124" t="str">
            <v>SECGA</v>
          </cell>
          <cell r="O124">
            <v>2</v>
          </cell>
        </row>
        <row r="125">
          <cell r="N125" t="str">
            <v>ASSDG</v>
          </cell>
          <cell r="O125">
            <v>1</v>
          </cell>
        </row>
        <row r="126">
          <cell r="N126" t="str">
            <v>DG</v>
          </cell>
          <cell r="O126">
            <v>4</v>
          </cell>
        </row>
        <row r="127">
          <cell r="N127" t="str">
            <v>ACO</v>
          </cell>
          <cell r="O127">
            <v>3</v>
          </cell>
        </row>
        <row r="128">
          <cell r="N128" t="str">
            <v>SAEO</v>
          </cell>
          <cell r="O128">
            <v>3</v>
          </cell>
        </row>
        <row r="129">
          <cell r="N129" t="str">
            <v>SACONT</v>
          </cell>
          <cell r="O129">
            <v>1</v>
          </cell>
        </row>
        <row r="130">
          <cell r="N130" t="str">
            <v>ACFIC</v>
          </cell>
          <cell r="O130">
            <v>1</v>
          </cell>
        </row>
        <row r="131">
          <cell r="N131" t="str">
            <v/>
          </cell>
        </row>
        <row r="132">
          <cell r="N132" t="str">
            <v/>
          </cell>
        </row>
        <row r="133">
          <cell r="N133" t="str">
            <v/>
          </cell>
        </row>
        <row r="134">
          <cell r="N134" t="str">
            <v/>
          </cell>
        </row>
        <row r="135">
          <cell r="N135" t="str">
            <v/>
          </cell>
        </row>
        <row r="136">
          <cell r="N136" t="str">
            <v/>
          </cell>
        </row>
        <row r="137">
          <cell r="N137" t="str">
            <v/>
          </cell>
        </row>
        <row r="138">
          <cell r="N138" t="str">
            <v/>
          </cell>
        </row>
        <row r="139">
          <cell r="N139" t="str">
            <v/>
          </cell>
        </row>
        <row r="140">
          <cell r="N140" t="str">
            <v/>
          </cell>
        </row>
        <row r="141">
          <cell r="N141" t="str">
            <v/>
          </cell>
        </row>
        <row r="142">
          <cell r="N142" t="str">
            <v/>
          </cell>
        </row>
        <row r="143">
          <cell r="N143" t="str">
            <v/>
          </cell>
        </row>
        <row r="144">
          <cell r="N144" t="str">
            <v/>
          </cell>
        </row>
        <row r="145">
          <cell r="N145" t="str">
            <v/>
          </cell>
        </row>
        <row r="146">
          <cell r="N146" t="str">
            <v/>
          </cell>
        </row>
        <row r="147">
          <cell r="N147" t="str">
            <v/>
          </cell>
        </row>
        <row r="148">
          <cell r="N148" t="str">
            <v/>
          </cell>
        </row>
        <row r="149">
          <cell r="N149" t="str">
            <v/>
          </cell>
        </row>
        <row r="150">
          <cell r="N150" t="str">
            <v>DADOS AGRUPADOS:</v>
          </cell>
        </row>
        <row r="151">
          <cell r="N151" t="str">
            <v/>
          </cell>
        </row>
        <row r="152">
          <cell r="N152" t="str">
            <v>020ZE</v>
          </cell>
          <cell r="O152">
            <v>2</v>
          </cell>
        </row>
        <row r="153">
          <cell r="N153" t="str">
            <v>ASSISEG</v>
          </cell>
          <cell r="O153">
            <v>121</v>
          </cell>
        </row>
        <row r="154">
          <cell r="N154" t="str">
            <v>CIP</v>
          </cell>
          <cell r="O154">
            <v>9</v>
          </cell>
        </row>
        <row r="155">
          <cell r="N155" t="str">
            <v>COGSA</v>
          </cell>
          <cell r="O155">
            <v>20</v>
          </cell>
        </row>
        <row r="156">
          <cell r="N156" t="str">
            <v>SECADM</v>
          </cell>
          <cell r="O156">
            <v>1</v>
          </cell>
        </row>
        <row r="157">
          <cell r="N157" t="str">
            <v>CSTA</v>
          </cell>
          <cell r="O157">
            <v>3</v>
          </cell>
        </row>
        <row r="158">
          <cell r="N158" t="str">
            <v>CLC</v>
          </cell>
          <cell r="O158">
            <v>10</v>
          </cell>
        </row>
        <row r="159">
          <cell r="N159" t="e">
            <v>#N/A</v>
          </cell>
          <cell r="O159">
            <v>1</v>
          </cell>
        </row>
        <row r="160">
          <cell r="N160" t="str">
            <v>CO</v>
          </cell>
          <cell r="O160">
            <v>2</v>
          </cell>
        </row>
        <row r="161">
          <cell r="N161" t="str">
            <v>SECOFC</v>
          </cell>
          <cell r="O161">
            <v>2</v>
          </cell>
        </row>
        <row r="162">
          <cell r="N162" t="str">
            <v>SC</v>
          </cell>
          <cell r="O162">
            <v>9</v>
          </cell>
        </row>
        <row r="163">
          <cell r="N163" t="str">
            <v>SCON</v>
          </cell>
          <cell r="O163">
            <v>31</v>
          </cell>
        </row>
        <row r="164">
          <cell r="N164" t="str">
            <v>SECGA</v>
          </cell>
          <cell r="O164">
            <v>1</v>
          </cell>
        </row>
        <row r="165">
          <cell r="N165" t="str">
            <v>ASSDG</v>
          </cell>
          <cell r="O165">
            <v>1</v>
          </cell>
        </row>
        <row r="166">
          <cell r="N166" t="str">
            <v>DG</v>
          </cell>
          <cell r="O166">
            <v>3</v>
          </cell>
        </row>
        <row r="167">
          <cell r="N167" t="str">
            <v>ACO</v>
          </cell>
          <cell r="O167">
            <v>2</v>
          </cell>
        </row>
        <row r="168">
          <cell r="N168" t="str">
            <v>SAEO</v>
          </cell>
          <cell r="O168">
            <v>1</v>
          </cell>
        </row>
        <row r="169">
          <cell r="N169" t="str">
            <v/>
          </cell>
        </row>
        <row r="170">
          <cell r="N170" t="str">
            <v/>
          </cell>
        </row>
        <row r="171">
          <cell r="N171" t="str">
            <v/>
          </cell>
        </row>
        <row r="172">
          <cell r="N172" t="str">
            <v/>
          </cell>
        </row>
        <row r="173">
          <cell r="N173" t="str">
            <v/>
          </cell>
        </row>
        <row r="174">
          <cell r="N174" t="str">
            <v/>
          </cell>
        </row>
        <row r="175">
          <cell r="N175" t="str">
            <v/>
          </cell>
        </row>
        <row r="176">
          <cell r="N176" t="str">
            <v/>
          </cell>
        </row>
        <row r="177">
          <cell r="N177" t="str">
            <v/>
          </cell>
        </row>
        <row r="178">
          <cell r="N178" t="str">
            <v/>
          </cell>
        </row>
        <row r="179">
          <cell r="N179" t="str">
            <v/>
          </cell>
        </row>
        <row r="180">
          <cell r="N180" t="str">
            <v/>
          </cell>
        </row>
        <row r="181">
          <cell r="N181" t="str">
            <v/>
          </cell>
        </row>
        <row r="182">
          <cell r="N182" t="str">
            <v/>
          </cell>
        </row>
        <row r="183">
          <cell r="N183" t="str">
            <v/>
          </cell>
        </row>
        <row r="184">
          <cell r="N184" t="str">
            <v/>
          </cell>
        </row>
        <row r="185">
          <cell r="N185" t="str">
            <v/>
          </cell>
        </row>
        <row r="186">
          <cell r="N186" t="str">
            <v/>
          </cell>
        </row>
        <row r="187">
          <cell r="N187" t="str">
            <v/>
          </cell>
        </row>
        <row r="188">
          <cell r="N188" t="str">
            <v/>
          </cell>
        </row>
        <row r="189">
          <cell r="N189" t="str">
            <v/>
          </cell>
        </row>
        <row r="190">
          <cell r="N190" t="str">
            <v/>
          </cell>
        </row>
        <row r="191">
          <cell r="N191" t="str">
            <v/>
          </cell>
        </row>
        <row r="192">
          <cell r="N192" t="str">
            <v/>
          </cell>
        </row>
        <row r="193">
          <cell r="N193" t="str">
            <v>DADOS AGRUPADOS:</v>
          </cell>
        </row>
        <row r="194">
          <cell r="N194" t="str">
            <v/>
          </cell>
        </row>
        <row r="195">
          <cell r="N195" t="str">
            <v>155ZE</v>
          </cell>
          <cell r="O195">
            <v>65</v>
          </cell>
        </row>
        <row r="196">
          <cell r="N196" t="str">
            <v>ASSISEG</v>
          </cell>
          <cell r="O196">
            <v>50</v>
          </cell>
        </row>
        <row r="197">
          <cell r="N197" t="str">
            <v>CAA</v>
          </cell>
          <cell r="O197">
            <v>8</v>
          </cell>
        </row>
        <row r="198">
          <cell r="N198" t="str">
            <v>55ZE</v>
          </cell>
          <cell r="O198">
            <v>19</v>
          </cell>
        </row>
        <row r="199">
          <cell r="N199" t="str">
            <v>SECADM</v>
          </cell>
          <cell r="O199">
            <v>3</v>
          </cell>
        </row>
        <row r="200">
          <cell r="N200" t="str">
            <v>SPO</v>
          </cell>
          <cell r="O200">
            <v>3</v>
          </cell>
        </row>
        <row r="201">
          <cell r="N201" t="str">
            <v>CO</v>
          </cell>
          <cell r="O201">
            <v>3</v>
          </cell>
        </row>
        <row r="202">
          <cell r="N202" t="str">
            <v>SECOFC</v>
          </cell>
          <cell r="O202">
            <v>2</v>
          </cell>
        </row>
        <row r="203">
          <cell r="N203" t="str">
            <v>CLC</v>
          </cell>
          <cell r="O203">
            <v>10</v>
          </cell>
        </row>
        <row r="204">
          <cell r="N204" t="str">
            <v>SC</v>
          </cell>
          <cell r="O204">
            <v>27</v>
          </cell>
        </row>
        <row r="205">
          <cell r="N205" t="str">
            <v>SCON</v>
          </cell>
          <cell r="O205">
            <v>24</v>
          </cell>
        </row>
        <row r="206">
          <cell r="N206" t="str">
            <v>ASSDG</v>
          </cell>
          <cell r="O206">
            <v>3</v>
          </cell>
        </row>
        <row r="207">
          <cell r="N207" t="str">
            <v>DG</v>
          </cell>
          <cell r="O207">
            <v>2</v>
          </cell>
        </row>
        <row r="208">
          <cell r="N208" t="str">
            <v>ACO</v>
          </cell>
          <cell r="O208">
            <v>4</v>
          </cell>
        </row>
        <row r="209">
          <cell r="N209" t="str">
            <v>SAEO</v>
          </cell>
          <cell r="O209">
            <v>2</v>
          </cell>
        </row>
        <row r="210">
          <cell r="N210" t="str">
            <v/>
          </cell>
        </row>
        <row r="211">
          <cell r="N211" t="str">
            <v/>
          </cell>
        </row>
        <row r="212">
          <cell r="N212" t="str">
            <v/>
          </cell>
        </row>
        <row r="213">
          <cell r="N213" t="str">
            <v/>
          </cell>
        </row>
        <row r="214">
          <cell r="N214" t="str">
            <v/>
          </cell>
        </row>
        <row r="215">
          <cell r="N215" t="str">
            <v/>
          </cell>
        </row>
        <row r="216">
          <cell r="N216" t="str">
            <v/>
          </cell>
        </row>
        <row r="217">
          <cell r="N217" t="str">
            <v/>
          </cell>
        </row>
        <row r="218">
          <cell r="N218" t="str">
            <v/>
          </cell>
        </row>
        <row r="219">
          <cell r="N219" t="str">
            <v/>
          </cell>
        </row>
        <row r="220">
          <cell r="N220" t="str">
            <v/>
          </cell>
        </row>
        <row r="221">
          <cell r="N221" t="str">
            <v/>
          </cell>
        </row>
        <row r="222">
          <cell r="N222" t="str">
            <v/>
          </cell>
        </row>
        <row r="223">
          <cell r="N223" t="str">
            <v/>
          </cell>
        </row>
        <row r="224">
          <cell r="N224" t="str">
            <v/>
          </cell>
        </row>
        <row r="225">
          <cell r="N225" t="str">
            <v/>
          </cell>
        </row>
        <row r="226">
          <cell r="N226" t="str">
            <v/>
          </cell>
        </row>
        <row r="227">
          <cell r="N227" t="str">
            <v/>
          </cell>
        </row>
        <row r="228">
          <cell r="N228" t="str">
            <v/>
          </cell>
        </row>
        <row r="229">
          <cell r="N229" t="str">
            <v/>
          </cell>
        </row>
        <row r="230">
          <cell r="N230" t="str">
            <v/>
          </cell>
        </row>
        <row r="231">
          <cell r="N231" t="str">
            <v/>
          </cell>
        </row>
        <row r="232">
          <cell r="N232" t="str">
            <v/>
          </cell>
        </row>
        <row r="233">
          <cell r="N233" t="str">
            <v/>
          </cell>
        </row>
        <row r="234">
          <cell r="N234" t="str">
            <v/>
          </cell>
        </row>
        <row r="235">
          <cell r="N235" t="str">
            <v>DADOS AGRUPADOS:</v>
          </cell>
        </row>
        <row r="236">
          <cell r="N236" t="str">
            <v/>
          </cell>
        </row>
        <row r="237">
          <cell r="N237" t="str">
            <v>147ZE</v>
          </cell>
          <cell r="O237">
            <v>6</v>
          </cell>
        </row>
        <row r="238">
          <cell r="N238" t="str">
            <v>ASSISEG</v>
          </cell>
          <cell r="O238">
            <v>34</v>
          </cell>
        </row>
        <row r="239">
          <cell r="N239" t="str">
            <v>CAA</v>
          </cell>
          <cell r="O239">
            <v>2</v>
          </cell>
        </row>
        <row r="240">
          <cell r="N240" t="str">
            <v>SECADM</v>
          </cell>
          <cell r="O240">
            <v>2</v>
          </cell>
        </row>
        <row r="241">
          <cell r="N241" t="str">
            <v>PO</v>
          </cell>
          <cell r="O241">
            <v>1</v>
          </cell>
        </row>
        <row r="242">
          <cell r="N242" t="str">
            <v>CO</v>
          </cell>
          <cell r="O242">
            <v>3</v>
          </cell>
        </row>
        <row r="243">
          <cell r="N243" t="str">
            <v>SECOFC</v>
          </cell>
          <cell r="O243">
            <v>2</v>
          </cell>
        </row>
        <row r="244">
          <cell r="N244" t="str">
            <v>CLC</v>
          </cell>
          <cell r="O244">
            <v>21</v>
          </cell>
        </row>
        <row r="245">
          <cell r="N245" t="str">
            <v>SC</v>
          </cell>
          <cell r="O245">
            <v>13</v>
          </cell>
        </row>
        <row r="246">
          <cell r="N246" t="str">
            <v>SCON</v>
          </cell>
          <cell r="O246">
            <v>20</v>
          </cell>
        </row>
        <row r="247">
          <cell r="N247" t="str">
            <v>ASSDG</v>
          </cell>
          <cell r="O247">
            <v>3</v>
          </cell>
        </row>
        <row r="248">
          <cell r="N248" t="str">
            <v>DG</v>
          </cell>
          <cell r="O248">
            <v>3</v>
          </cell>
        </row>
        <row r="249">
          <cell r="N249" t="str">
            <v>ACO</v>
          </cell>
          <cell r="O249">
            <v>2</v>
          </cell>
        </row>
        <row r="250">
          <cell r="N250" t="str">
            <v>SAEO</v>
          </cell>
          <cell r="O250">
            <v>2</v>
          </cell>
        </row>
        <row r="251">
          <cell r="N251" t="str">
            <v/>
          </cell>
        </row>
        <row r="252">
          <cell r="N252" t="str">
            <v/>
          </cell>
        </row>
        <row r="253">
          <cell r="N253" t="str">
            <v/>
          </cell>
        </row>
        <row r="254">
          <cell r="N254" t="str">
            <v/>
          </cell>
        </row>
        <row r="255">
          <cell r="N255" t="str">
            <v/>
          </cell>
        </row>
        <row r="256">
          <cell r="N256" t="str">
            <v/>
          </cell>
        </row>
        <row r="257">
          <cell r="N257" t="str">
            <v/>
          </cell>
        </row>
        <row r="258">
          <cell r="N258" t="str">
            <v/>
          </cell>
        </row>
        <row r="259">
          <cell r="N259" t="str">
            <v/>
          </cell>
        </row>
        <row r="260">
          <cell r="N260" t="str">
            <v/>
          </cell>
        </row>
        <row r="261">
          <cell r="N261" t="str">
            <v/>
          </cell>
        </row>
        <row r="262">
          <cell r="N262" t="str">
            <v/>
          </cell>
        </row>
        <row r="263">
          <cell r="N263" t="str">
            <v/>
          </cell>
        </row>
        <row r="264">
          <cell r="N264" t="str">
            <v/>
          </cell>
        </row>
        <row r="265">
          <cell r="N265" t="str">
            <v/>
          </cell>
        </row>
        <row r="266">
          <cell r="N266" t="str">
            <v/>
          </cell>
        </row>
        <row r="267">
          <cell r="N267" t="str">
            <v/>
          </cell>
        </row>
        <row r="268">
          <cell r="N268" t="str">
            <v/>
          </cell>
        </row>
        <row r="269">
          <cell r="N269" t="str">
            <v/>
          </cell>
        </row>
        <row r="270">
          <cell r="N270" t="str">
            <v/>
          </cell>
        </row>
        <row r="271">
          <cell r="N271" t="str">
            <v>DADOS AGRUPADOS</v>
          </cell>
        </row>
        <row r="272">
          <cell r="N272" t="str">
            <v>DEPTO</v>
          </cell>
          <cell r="O272" t="str">
            <v>NR DIAS</v>
          </cell>
        </row>
        <row r="273">
          <cell r="N273" t="str">
            <v>SAPC</v>
          </cell>
          <cell r="O273">
            <v>108</v>
          </cell>
        </row>
        <row r="274">
          <cell r="N274" t="str">
            <v>CAA</v>
          </cell>
          <cell r="O274">
            <v>42</v>
          </cell>
        </row>
        <row r="275">
          <cell r="N275" t="str">
            <v>SECADM</v>
          </cell>
          <cell r="O275">
            <v>12</v>
          </cell>
        </row>
        <row r="276">
          <cell r="N276" t="str">
            <v>CLC</v>
          </cell>
          <cell r="O276">
            <v>17</v>
          </cell>
        </row>
        <row r="277">
          <cell r="N277" t="str">
            <v>SC</v>
          </cell>
          <cell r="O277">
            <v>53</v>
          </cell>
        </row>
        <row r="278">
          <cell r="N278" t="str">
            <v>SPO</v>
          </cell>
          <cell r="O278">
            <v>3</v>
          </cell>
        </row>
        <row r="279">
          <cell r="N279" t="str">
            <v>CO</v>
          </cell>
          <cell r="O279">
            <v>11</v>
          </cell>
        </row>
        <row r="280">
          <cell r="N280" t="str">
            <v>SECOFC</v>
          </cell>
          <cell r="O280">
            <v>6</v>
          </cell>
        </row>
        <row r="281">
          <cell r="N281" t="str">
            <v>SLIC</v>
          </cell>
          <cell r="O281">
            <v>46</v>
          </cell>
        </row>
        <row r="282">
          <cell r="N282" t="str">
            <v>SCON</v>
          </cell>
          <cell r="O282">
            <v>50</v>
          </cell>
        </row>
        <row r="283">
          <cell r="N283" t="str">
            <v>CPL</v>
          </cell>
          <cell r="O283">
            <v>57</v>
          </cell>
        </row>
        <row r="284">
          <cell r="N284" t="str">
            <v>ASSDG</v>
          </cell>
          <cell r="O284">
            <v>12</v>
          </cell>
        </row>
        <row r="285">
          <cell r="N285" t="str">
            <v>DG</v>
          </cell>
          <cell r="O285">
            <v>14</v>
          </cell>
        </row>
        <row r="286">
          <cell r="N286" t="str">
            <v>ACO</v>
          </cell>
          <cell r="O286">
            <v>8</v>
          </cell>
        </row>
        <row r="287">
          <cell r="N287" t="e">
            <v>#N/A</v>
          </cell>
          <cell r="O287">
            <v>7</v>
          </cell>
        </row>
        <row r="288">
          <cell r="N288" t="str">
            <v>SMOP</v>
          </cell>
          <cell r="O288">
            <v>1</v>
          </cell>
        </row>
        <row r="289">
          <cell r="N289" t="str">
            <v>SAPRE</v>
          </cell>
          <cell r="O289">
            <v>53</v>
          </cell>
        </row>
        <row r="290">
          <cell r="N290" t="str">
            <v>SACONT</v>
          </cell>
          <cell r="O290">
            <v>2</v>
          </cell>
        </row>
        <row r="291">
          <cell r="N291" t="str">
            <v>ACFIC</v>
          </cell>
          <cell r="O291">
            <v>10</v>
          </cell>
        </row>
        <row r="292">
          <cell r="N292" t="str">
            <v>SPCF</v>
          </cell>
          <cell r="O292">
            <v>2</v>
          </cell>
        </row>
        <row r="293">
          <cell r="N293" t="str">
            <v>CFIC</v>
          </cell>
          <cell r="O293">
            <v>1</v>
          </cell>
        </row>
        <row r="294">
          <cell r="N294" t="str">
            <v>SCL</v>
          </cell>
          <cell r="O294">
            <v>1</v>
          </cell>
        </row>
        <row r="295">
          <cell r="N295" t="str">
            <v>CIP</v>
          </cell>
          <cell r="O295">
            <v>6</v>
          </cell>
        </row>
        <row r="296">
          <cell r="N296" t="str">
            <v>CCLC</v>
          </cell>
          <cell r="O296">
            <v>1</v>
          </cell>
        </row>
        <row r="297">
          <cell r="N297" t="str">
            <v/>
          </cell>
        </row>
        <row r="298">
          <cell r="N298" t="str">
            <v/>
          </cell>
        </row>
        <row r="299">
          <cell r="N299" t="str">
            <v/>
          </cell>
        </row>
        <row r="300">
          <cell r="N300" t="str">
            <v/>
          </cell>
        </row>
        <row r="301">
          <cell r="N301" t="str">
            <v/>
          </cell>
        </row>
        <row r="302">
          <cell r="N302" t="str">
            <v/>
          </cell>
        </row>
        <row r="303">
          <cell r="N303" t="str">
            <v/>
          </cell>
        </row>
        <row r="304">
          <cell r="N304" t="str">
            <v/>
          </cell>
        </row>
        <row r="305">
          <cell r="N305" t="str">
            <v/>
          </cell>
        </row>
        <row r="306">
          <cell r="N306" t="str">
            <v/>
          </cell>
        </row>
        <row r="307">
          <cell r="N307" t="str">
            <v/>
          </cell>
        </row>
        <row r="308">
          <cell r="N308" t="str">
            <v/>
          </cell>
        </row>
        <row r="309">
          <cell r="N309" t="str">
            <v/>
          </cell>
        </row>
        <row r="310">
          <cell r="N310" t="str">
            <v/>
          </cell>
        </row>
        <row r="311">
          <cell r="N311" t="str">
            <v/>
          </cell>
        </row>
        <row r="312">
          <cell r="N312" t="str">
            <v/>
          </cell>
        </row>
        <row r="313">
          <cell r="N313" t="str">
            <v/>
          </cell>
        </row>
        <row r="314">
          <cell r="N314" t="str">
            <v/>
          </cell>
        </row>
        <row r="315">
          <cell r="N315" t="str">
            <v/>
          </cell>
        </row>
        <row r="316">
          <cell r="N316" t="str">
            <v/>
          </cell>
        </row>
        <row r="317">
          <cell r="N317" t="str">
            <v/>
          </cell>
        </row>
        <row r="318">
          <cell r="N318" t="str">
            <v/>
          </cell>
        </row>
        <row r="319">
          <cell r="N319" t="str">
            <v/>
          </cell>
        </row>
        <row r="320">
          <cell r="N320" t="str">
            <v/>
          </cell>
        </row>
        <row r="321">
          <cell r="N321" t="str">
            <v/>
          </cell>
        </row>
        <row r="322">
          <cell r="N322" t="str">
            <v/>
          </cell>
        </row>
        <row r="323">
          <cell r="N323" t="str">
            <v/>
          </cell>
        </row>
        <row r="324">
          <cell r="N324" t="str">
            <v/>
          </cell>
        </row>
        <row r="325">
          <cell r="N325" t="str">
            <v/>
          </cell>
        </row>
        <row r="326">
          <cell r="N326" t="str">
            <v/>
          </cell>
        </row>
        <row r="327">
          <cell r="N327" t="str">
            <v/>
          </cell>
        </row>
        <row r="328">
          <cell r="N328" t="str">
            <v/>
          </cell>
        </row>
        <row r="329">
          <cell r="N329" t="str">
            <v/>
          </cell>
        </row>
        <row r="330">
          <cell r="N330" t="str">
            <v/>
          </cell>
        </row>
        <row r="331">
          <cell r="N331" t="str">
            <v/>
          </cell>
        </row>
        <row r="332">
          <cell r="N332" t="str">
            <v/>
          </cell>
        </row>
        <row r="333">
          <cell r="N333" t="str">
            <v/>
          </cell>
        </row>
        <row r="334">
          <cell r="N334" t="str">
            <v/>
          </cell>
        </row>
        <row r="335">
          <cell r="N335" t="str">
            <v/>
          </cell>
        </row>
        <row r="336">
          <cell r="N336" t="str">
            <v/>
          </cell>
        </row>
        <row r="337">
          <cell r="N337" t="str">
            <v/>
          </cell>
        </row>
        <row r="338">
          <cell r="N338" t="str">
            <v/>
          </cell>
        </row>
        <row r="339">
          <cell r="N339" t="str">
            <v/>
          </cell>
        </row>
        <row r="340">
          <cell r="N340" t="str">
            <v/>
          </cell>
        </row>
        <row r="341">
          <cell r="N341" t="str">
            <v/>
          </cell>
        </row>
        <row r="342">
          <cell r="N342" t="str">
            <v/>
          </cell>
        </row>
        <row r="343">
          <cell r="N343" t="str">
            <v/>
          </cell>
        </row>
        <row r="344">
          <cell r="N344" t="str">
            <v/>
          </cell>
        </row>
        <row r="345">
          <cell r="N345" t="str">
            <v/>
          </cell>
        </row>
        <row r="346">
          <cell r="N346" t="str">
            <v/>
          </cell>
        </row>
        <row r="347">
          <cell r="N347" t="str">
            <v/>
          </cell>
        </row>
        <row r="348">
          <cell r="N348" t="str">
            <v/>
          </cell>
        </row>
        <row r="349">
          <cell r="N349" t="str">
            <v/>
          </cell>
        </row>
        <row r="350">
          <cell r="N350" t="str">
            <v/>
          </cell>
        </row>
        <row r="351">
          <cell r="N351" t="str">
            <v/>
          </cell>
        </row>
        <row r="352">
          <cell r="N352" t="str">
            <v/>
          </cell>
        </row>
        <row r="353">
          <cell r="N353" t="str">
            <v/>
          </cell>
        </row>
        <row r="354">
          <cell r="N354" t="str">
            <v/>
          </cell>
        </row>
        <row r="355">
          <cell r="N355" t="str">
            <v/>
          </cell>
        </row>
        <row r="356">
          <cell r="N356" t="str">
            <v/>
          </cell>
        </row>
        <row r="357">
          <cell r="N357" t="str">
            <v/>
          </cell>
        </row>
        <row r="358">
          <cell r="N358" t="str">
            <v/>
          </cell>
        </row>
        <row r="359">
          <cell r="N359" t="str">
            <v/>
          </cell>
        </row>
        <row r="360">
          <cell r="N360" t="str">
            <v/>
          </cell>
        </row>
        <row r="361">
          <cell r="N361" t="str">
            <v/>
          </cell>
        </row>
        <row r="362">
          <cell r="N362" t="str">
            <v/>
          </cell>
        </row>
        <row r="363">
          <cell r="N363" t="str">
            <v/>
          </cell>
        </row>
        <row r="364">
          <cell r="N364" t="str">
            <v/>
          </cell>
        </row>
        <row r="365">
          <cell r="N365" t="str">
            <v/>
          </cell>
        </row>
        <row r="366">
          <cell r="N366" t="str">
            <v/>
          </cell>
        </row>
        <row r="367">
          <cell r="N367" t="str">
            <v/>
          </cell>
        </row>
        <row r="368">
          <cell r="N368" t="str">
            <v/>
          </cell>
        </row>
        <row r="369">
          <cell r="N369" t="str">
            <v/>
          </cell>
        </row>
        <row r="370">
          <cell r="N370" t="str">
            <v/>
          </cell>
        </row>
        <row r="371">
          <cell r="N371" t="str">
            <v/>
          </cell>
        </row>
        <row r="372">
          <cell r="N372" t="str">
            <v/>
          </cell>
        </row>
        <row r="373">
          <cell r="N373" t="str">
            <v/>
          </cell>
        </row>
        <row r="374">
          <cell r="N374" t="str">
            <v/>
          </cell>
        </row>
        <row r="375">
          <cell r="N375" t="str">
            <v/>
          </cell>
        </row>
        <row r="376">
          <cell r="N376" t="str">
            <v/>
          </cell>
        </row>
        <row r="377">
          <cell r="N377" t="str">
            <v/>
          </cell>
        </row>
        <row r="378">
          <cell r="N378" t="str">
            <v/>
          </cell>
        </row>
        <row r="379">
          <cell r="N379" t="str">
            <v/>
          </cell>
        </row>
        <row r="380">
          <cell r="N380" t="str">
            <v/>
          </cell>
        </row>
        <row r="381">
          <cell r="N381" t="str">
            <v/>
          </cell>
        </row>
        <row r="382">
          <cell r="N382" t="str">
            <v/>
          </cell>
        </row>
        <row r="383">
          <cell r="N383" t="str">
            <v/>
          </cell>
        </row>
        <row r="384">
          <cell r="N384" t="str">
            <v/>
          </cell>
        </row>
        <row r="385">
          <cell r="N385" t="str">
            <v/>
          </cell>
        </row>
        <row r="386">
          <cell r="N386" t="str">
            <v/>
          </cell>
        </row>
        <row r="387">
          <cell r="N387" t="str">
            <v/>
          </cell>
        </row>
        <row r="388">
          <cell r="N388" t="str">
            <v/>
          </cell>
        </row>
        <row r="389">
          <cell r="N389" t="str">
            <v/>
          </cell>
        </row>
        <row r="390">
          <cell r="N390" t="str">
            <v/>
          </cell>
        </row>
        <row r="391">
          <cell r="N391" t="str">
            <v/>
          </cell>
        </row>
        <row r="392">
          <cell r="N392" t="str">
            <v/>
          </cell>
        </row>
        <row r="393">
          <cell r="N393" t="str">
            <v/>
          </cell>
        </row>
        <row r="394">
          <cell r="N394" t="str">
            <v/>
          </cell>
        </row>
        <row r="395">
          <cell r="N395" t="str">
            <v/>
          </cell>
        </row>
        <row r="396">
          <cell r="N396" t="str">
            <v/>
          </cell>
        </row>
        <row r="397">
          <cell r="N397" t="str">
            <v/>
          </cell>
        </row>
        <row r="398">
          <cell r="N398" t="str">
            <v/>
          </cell>
        </row>
        <row r="399">
          <cell r="N399" t="str">
            <v/>
          </cell>
        </row>
        <row r="400">
          <cell r="N400" t="str">
            <v/>
          </cell>
        </row>
        <row r="401">
          <cell r="N401" t="str">
            <v/>
          </cell>
        </row>
        <row r="402">
          <cell r="N402" t="str">
            <v/>
          </cell>
        </row>
        <row r="403">
          <cell r="N403" t="str">
            <v/>
          </cell>
        </row>
        <row r="404">
          <cell r="N404" t="str">
            <v/>
          </cell>
        </row>
        <row r="405">
          <cell r="N405" t="str">
            <v/>
          </cell>
        </row>
        <row r="406">
          <cell r="N406" t="str">
            <v/>
          </cell>
        </row>
        <row r="407">
          <cell r="N407" t="str">
            <v/>
          </cell>
        </row>
        <row r="408">
          <cell r="N408" t="str">
            <v/>
          </cell>
        </row>
        <row r="409">
          <cell r="N409" t="str">
            <v/>
          </cell>
        </row>
        <row r="410">
          <cell r="N410" t="str">
            <v/>
          </cell>
        </row>
        <row r="411">
          <cell r="N411" t="str">
            <v/>
          </cell>
        </row>
        <row r="412">
          <cell r="N412" t="str">
            <v/>
          </cell>
        </row>
        <row r="413">
          <cell r="N413" t="str">
            <v/>
          </cell>
        </row>
        <row r="414">
          <cell r="N414" t="str">
            <v/>
          </cell>
        </row>
        <row r="415">
          <cell r="N415" t="str">
            <v/>
          </cell>
        </row>
        <row r="416">
          <cell r="N416" t="str">
            <v/>
          </cell>
        </row>
        <row r="417">
          <cell r="N417" t="str">
            <v/>
          </cell>
        </row>
        <row r="418">
          <cell r="N418" t="str">
            <v/>
          </cell>
        </row>
        <row r="419">
          <cell r="N419" t="str">
            <v/>
          </cell>
        </row>
        <row r="420">
          <cell r="N420" t="str">
            <v/>
          </cell>
        </row>
        <row r="421">
          <cell r="N421" t="str">
            <v/>
          </cell>
        </row>
        <row r="422">
          <cell r="N422" t="str">
            <v/>
          </cell>
        </row>
        <row r="423">
          <cell r="N423" t="str">
            <v/>
          </cell>
        </row>
        <row r="424">
          <cell r="N424" t="str">
            <v/>
          </cell>
        </row>
        <row r="425">
          <cell r="N425" t="str">
            <v/>
          </cell>
        </row>
        <row r="426">
          <cell r="N426" t="str">
            <v/>
          </cell>
        </row>
        <row r="427">
          <cell r="N427" t="str">
            <v/>
          </cell>
        </row>
        <row r="428">
          <cell r="N428" t="str">
            <v/>
          </cell>
        </row>
        <row r="429">
          <cell r="N429" t="str">
            <v/>
          </cell>
        </row>
        <row r="430">
          <cell r="N430" t="str">
            <v/>
          </cell>
        </row>
        <row r="431">
          <cell r="N431" t="str">
            <v/>
          </cell>
        </row>
        <row r="432">
          <cell r="N432" t="str">
            <v/>
          </cell>
        </row>
        <row r="433">
          <cell r="N433" t="str">
            <v/>
          </cell>
        </row>
        <row r="434">
          <cell r="N434" t="str">
            <v/>
          </cell>
        </row>
        <row r="435">
          <cell r="N435" t="str">
            <v>DADOS AGRUPADOS:</v>
          </cell>
        </row>
        <row r="436">
          <cell r="N436" t="str">
            <v/>
          </cell>
        </row>
        <row r="437">
          <cell r="N437" t="str">
            <v>SMOP</v>
          </cell>
          <cell r="O437">
            <v>74</v>
          </cell>
        </row>
        <row r="438">
          <cell r="N438" t="str">
            <v>CIP</v>
          </cell>
          <cell r="O438">
            <v>13</v>
          </cell>
        </row>
        <row r="439">
          <cell r="N439" t="str">
            <v>SECADM</v>
          </cell>
          <cell r="O439">
            <v>3</v>
          </cell>
        </row>
        <row r="440">
          <cell r="N440" t="str">
            <v>CLC</v>
          </cell>
          <cell r="O440">
            <v>15</v>
          </cell>
        </row>
        <row r="441">
          <cell r="N441" t="str">
            <v>SC</v>
          </cell>
          <cell r="O441">
            <v>103</v>
          </cell>
        </row>
        <row r="442">
          <cell r="N442" t="str">
            <v>CLC</v>
          </cell>
          <cell r="O442">
            <v>1</v>
          </cell>
        </row>
        <row r="443">
          <cell r="N443" t="str">
            <v>SPO</v>
          </cell>
          <cell r="O443">
            <v>21</v>
          </cell>
        </row>
        <row r="444">
          <cell r="N444" t="str">
            <v>SLIC</v>
          </cell>
          <cell r="O444">
            <v>11</v>
          </cell>
        </row>
        <row r="445">
          <cell r="N445" t="str">
            <v>SCON</v>
          </cell>
          <cell r="O445">
            <v>13</v>
          </cell>
        </row>
        <row r="446">
          <cell r="N446" t="str">
            <v>SECGA</v>
          </cell>
          <cell r="O446">
            <v>2</v>
          </cell>
        </row>
        <row r="447">
          <cell r="N447" t="str">
            <v>CPL</v>
          </cell>
          <cell r="O447">
            <v>22</v>
          </cell>
        </row>
        <row r="448">
          <cell r="N448" t="str">
            <v>ASSDG</v>
          </cell>
          <cell r="O448">
            <v>9</v>
          </cell>
        </row>
        <row r="449">
          <cell r="N449" t="str">
            <v>CO</v>
          </cell>
          <cell r="O449">
            <v>2</v>
          </cell>
        </row>
        <row r="450">
          <cell r="N450" t="str">
            <v>SECOFC</v>
          </cell>
          <cell r="O450">
            <v>2</v>
          </cell>
        </row>
        <row r="451">
          <cell r="N451" t="str">
            <v>DG</v>
          </cell>
          <cell r="O451">
            <v>8</v>
          </cell>
        </row>
        <row r="452">
          <cell r="N452" t="str">
            <v>GABDG</v>
          </cell>
          <cell r="O452">
            <v>1</v>
          </cell>
        </row>
        <row r="453">
          <cell r="N453" t="str">
            <v>SMIC</v>
          </cell>
          <cell r="O453">
            <v>1</v>
          </cell>
        </row>
        <row r="454">
          <cell r="N454" t="str">
            <v>ACO</v>
          </cell>
          <cell r="O454">
            <v>3</v>
          </cell>
        </row>
        <row r="455">
          <cell r="N455" t="str">
            <v>SAEO</v>
          </cell>
          <cell r="O455">
            <v>1</v>
          </cell>
        </row>
        <row r="456">
          <cell r="N456" t="str">
            <v/>
          </cell>
        </row>
        <row r="457">
          <cell r="N457" t="str">
            <v/>
          </cell>
        </row>
        <row r="458">
          <cell r="N458" t="str">
            <v/>
          </cell>
        </row>
        <row r="459">
          <cell r="N459" t="str">
            <v/>
          </cell>
        </row>
        <row r="460">
          <cell r="N460" t="str">
            <v/>
          </cell>
        </row>
        <row r="461">
          <cell r="N461" t="str">
            <v/>
          </cell>
        </row>
        <row r="462">
          <cell r="N462" t="str">
            <v/>
          </cell>
        </row>
        <row r="463">
          <cell r="N463" t="str">
            <v/>
          </cell>
        </row>
        <row r="464">
          <cell r="N464" t="str">
            <v/>
          </cell>
        </row>
        <row r="465">
          <cell r="N465" t="str">
            <v/>
          </cell>
        </row>
        <row r="466">
          <cell r="N466" t="str">
            <v/>
          </cell>
        </row>
        <row r="467">
          <cell r="N467" t="str">
            <v/>
          </cell>
        </row>
        <row r="468">
          <cell r="N468" t="str">
            <v/>
          </cell>
        </row>
        <row r="469">
          <cell r="N469" t="str">
            <v/>
          </cell>
        </row>
        <row r="470">
          <cell r="N470" t="str">
            <v/>
          </cell>
        </row>
        <row r="471">
          <cell r="N471" t="str">
            <v/>
          </cell>
        </row>
        <row r="472">
          <cell r="N472" t="str">
            <v/>
          </cell>
        </row>
        <row r="473">
          <cell r="N473" t="str">
            <v/>
          </cell>
        </row>
        <row r="474">
          <cell r="N474" t="str">
            <v/>
          </cell>
        </row>
        <row r="475">
          <cell r="N475" t="str">
            <v/>
          </cell>
        </row>
        <row r="476">
          <cell r="N476" t="str">
            <v/>
          </cell>
        </row>
        <row r="477">
          <cell r="N477" t="str">
            <v/>
          </cell>
        </row>
        <row r="478">
          <cell r="N478" t="str">
            <v/>
          </cell>
        </row>
        <row r="479">
          <cell r="N479" t="str">
            <v/>
          </cell>
        </row>
        <row r="480">
          <cell r="N480" t="str">
            <v/>
          </cell>
        </row>
        <row r="481">
          <cell r="N481" t="str">
            <v/>
          </cell>
        </row>
        <row r="482">
          <cell r="N482" t="str">
            <v/>
          </cell>
        </row>
        <row r="483">
          <cell r="N483" t="str">
            <v/>
          </cell>
        </row>
        <row r="484">
          <cell r="N484" t="str">
            <v/>
          </cell>
        </row>
        <row r="485">
          <cell r="N485" t="str">
            <v/>
          </cell>
        </row>
        <row r="486">
          <cell r="N486" t="str">
            <v/>
          </cell>
        </row>
        <row r="487">
          <cell r="N487" t="str">
            <v/>
          </cell>
        </row>
        <row r="488">
          <cell r="N488" t="str">
            <v/>
          </cell>
        </row>
        <row r="489">
          <cell r="N489" t="str">
            <v/>
          </cell>
        </row>
        <row r="490">
          <cell r="N490" t="str">
            <v/>
          </cell>
        </row>
        <row r="491">
          <cell r="N491" t="str">
            <v/>
          </cell>
        </row>
        <row r="492">
          <cell r="N492" t="str">
            <v/>
          </cell>
        </row>
        <row r="493">
          <cell r="N493" t="str">
            <v/>
          </cell>
        </row>
        <row r="494">
          <cell r="N494" t="str">
            <v/>
          </cell>
        </row>
        <row r="495">
          <cell r="N495" t="str">
            <v/>
          </cell>
        </row>
        <row r="496">
          <cell r="N496" t="str">
            <v>DADOS AGRUPADOS</v>
          </cell>
        </row>
        <row r="497">
          <cell r="N497" t="str">
            <v/>
          </cell>
        </row>
        <row r="498">
          <cell r="N498" t="str">
            <v>SAPRE</v>
          </cell>
          <cell r="O498">
            <v>58</v>
          </cell>
        </row>
        <row r="499">
          <cell r="N499" t="str">
            <v>CIP</v>
          </cell>
          <cell r="O499">
            <v>13</v>
          </cell>
        </row>
        <row r="500">
          <cell r="N500" t="str">
            <v>SECGS</v>
          </cell>
          <cell r="O500">
            <v>1</v>
          </cell>
        </row>
        <row r="501">
          <cell r="N501" t="str">
            <v>SECGA</v>
          </cell>
          <cell r="O501">
            <v>4</v>
          </cell>
        </row>
        <row r="502">
          <cell r="N502" t="str">
            <v>CLC</v>
          </cell>
          <cell r="O502">
            <v>16</v>
          </cell>
        </row>
        <row r="503">
          <cell r="N503" t="str">
            <v>SC</v>
          </cell>
          <cell r="O503">
            <v>37</v>
          </cell>
        </row>
        <row r="504">
          <cell r="N504" t="str">
            <v>SPO</v>
          </cell>
          <cell r="O504">
            <v>1</v>
          </cell>
        </row>
        <row r="505">
          <cell r="N505" t="str">
            <v>CO</v>
          </cell>
          <cell r="O505">
            <v>1</v>
          </cell>
        </row>
        <row r="506">
          <cell r="N506" t="str">
            <v>SECOFC</v>
          </cell>
          <cell r="O506">
            <v>1</v>
          </cell>
        </row>
        <row r="507">
          <cell r="N507" t="str">
            <v>SLIC</v>
          </cell>
          <cell r="O507">
            <v>4</v>
          </cell>
        </row>
        <row r="508">
          <cell r="N508" t="str">
            <v>CPL</v>
          </cell>
          <cell r="O508">
            <v>16</v>
          </cell>
        </row>
        <row r="509">
          <cell r="N509" t="str">
            <v>ASSDG</v>
          </cell>
          <cell r="O509">
            <v>3</v>
          </cell>
        </row>
        <row r="510">
          <cell r="N510" t="str">
            <v>DG</v>
          </cell>
          <cell r="O510">
            <v>1</v>
          </cell>
        </row>
        <row r="511">
          <cell r="N511" t="str">
            <v/>
          </cell>
        </row>
        <row r="512">
          <cell r="N512" t="str">
            <v/>
          </cell>
        </row>
        <row r="513">
          <cell r="N513" t="str">
            <v/>
          </cell>
        </row>
        <row r="514">
          <cell r="N514" t="str">
            <v/>
          </cell>
        </row>
        <row r="515">
          <cell r="N515" t="str">
            <v/>
          </cell>
        </row>
        <row r="516">
          <cell r="N516" t="str">
            <v/>
          </cell>
        </row>
        <row r="517">
          <cell r="N517" t="str">
            <v/>
          </cell>
        </row>
        <row r="518">
          <cell r="N518" t="str">
            <v/>
          </cell>
        </row>
        <row r="519">
          <cell r="N519" t="str">
            <v/>
          </cell>
        </row>
        <row r="520">
          <cell r="N520" t="str">
            <v/>
          </cell>
        </row>
        <row r="521">
          <cell r="N521" t="str">
            <v/>
          </cell>
        </row>
        <row r="522">
          <cell r="N522" t="str">
            <v/>
          </cell>
        </row>
        <row r="523">
          <cell r="N523" t="str">
            <v/>
          </cell>
        </row>
        <row r="524">
          <cell r="N524" t="str">
            <v/>
          </cell>
        </row>
        <row r="525">
          <cell r="N525" t="str">
            <v/>
          </cell>
        </row>
        <row r="526">
          <cell r="N526" t="str">
            <v/>
          </cell>
        </row>
        <row r="527">
          <cell r="N527" t="str">
            <v/>
          </cell>
        </row>
        <row r="528">
          <cell r="N528" t="str">
            <v/>
          </cell>
        </row>
        <row r="529">
          <cell r="N529" t="str">
            <v>DADOS AGRUPADOS</v>
          </cell>
        </row>
        <row r="530">
          <cell r="N530" t="str">
            <v/>
          </cell>
        </row>
        <row r="531">
          <cell r="N531" t="str">
            <v>SAPC</v>
          </cell>
          <cell r="O531">
            <v>65</v>
          </cell>
        </row>
        <row r="532">
          <cell r="N532" t="str">
            <v>CAA</v>
          </cell>
          <cell r="O532">
            <v>21</v>
          </cell>
        </row>
        <row r="533">
          <cell r="N533" t="str">
            <v>SGMC</v>
          </cell>
          <cell r="O533">
            <v>1</v>
          </cell>
        </row>
        <row r="534">
          <cell r="N534" t="str">
            <v>SGPA</v>
          </cell>
          <cell r="O534">
            <v>2</v>
          </cell>
        </row>
        <row r="535">
          <cell r="N535" t="str">
            <v>CMP</v>
          </cell>
          <cell r="O535">
            <v>2</v>
          </cell>
        </row>
        <row r="536">
          <cell r="N536" t="str">
            <v>CGATI</v>
          </cell>
          <cell r="O536">
            <v>1</v>
          </cell>
        </row>
        <row r="537">
          <cell r="N537" t="str">
            <v>CEPCST</v>
          </cell>
          <cell r="O537">
            <v>10</v>
          </cell>
        </row>
        <row r="538">
          <cell r="N538" t="str">
            <v>CLC</v>
          </cell>
          <cell r="O538">
            <v>14</v>
          </cell>
        </row>
        <row r="539">
          <cell r="N539" t="str">
            <v>SC</v>
          </cell>
          <cell r="O539">
            <v>29</v>
          </cell>
        </row>
        <row r="540">
          <cell r="N540" t="str">
            <v>SPO</v>
          </cell>
          <cell r="O540">
            <v>18</v>
          </cell>
        </row>
        <row r="541">
          <cell r="N541" t="str">
            <v>CO</v>
          </cell>
          <cell r="O541">
            <v>7</v>
          </cell>
        </row>
        <row r="542">
          <cell r="N542" t="str">
            <v>SECOFC</v>
          </cell>
          <cell r="O542">
            <v>6</v>
          </cell>
        </row>
        <row r="543">
          <cell r="N543" t="e">
            <v>#N/A</v>
          </cell>
          <cell r="O543">
            <v>4</v>
          </cell>
        </row>
        <row r="544">
          <cell r="N544" t="str">
            <v>SECADM</v>
          </cell>
          <cell r="O544">
            <v>5</v>
          </cell>
        </row>
        <row r="545">
          <cell r="N545" t="str">
            <v>SLIC</v>
          </cell>
          <cell r="O545">
            <v>12</v>
          </cell>
        </row>
        <row r="546">
          <cell r="N546" t="str">
            <v>SCON</v>
          </cell>
          <cell r="O546">
            <v>15</v>
          </cell>
        </row>
        <row r="547">
          <cell r="N547" t="str">
            <v>CPL</v>
          </cell>
          <cell r="O547">
            <v>33</v>
          </cell>
        </row>
        <row r="548">
          <cell r="N548" t="str">
            <v>ASSDG</v>
          </cell>
          <cell r="O548">
            <v>3</v>
          </cell>
        </row>
        <row r="549">
          <cell r="N549" t="str">
            <v>DG</v>
          </cell>
          <cell r="O549">
            <v>4</v>
          </cell>
        </row>
        <row r="550">
          <cell r="N550" t="str">
            <v>ACO</v>
          </cell>
          <cell r="O550">
            <v>3</v>
          </cell>
        </row>
        <row r="551">
          <cell r="N551" t="str">
            <v>SIASG</v>
          </cell>
          <cell r="O551">
            <v>2</v>
          </cell>
        </row>
        <row r="552">
          <cell r="N552" t="str">
            <v/>
          </cell>
        </row>
        <row r="553">
          <cell r="N553" t="str">
            <v/>
          </cell>
        </row>
        <row r="554">
          <cell r="N554" t="str">
            <v/>
          </cell>
        </row>
        <row r="555">
          <cell r="N555" t="str">
            <v/>
          </cell>
        </row>
        <row r="556">
          <cell r="N556" t="str">
            <v/>
          </cell>
        </row>
        <row r="557">
          <cell r="N557" t="str">
            <v/>
          </cell>
        </row>
        <row r="558">
          <cell r="N558" t="str">
            <v/>
          </cell>
        </row>
        <row r="559">
          <cell r="N559" t="str">
            <v/>
          </cell>
        </row>
        <row r="560">
          <cell r="N560" t="str">
            <v/>
          </cell>
        </row>
        <row r="561">
          <cell r="N561" t="str">
            <v/>
          </cell>
        </row>
        <row r="562">
          <cell r="N562" t="str">
            <v/>
          </cell>
        </row>
        <row r="563">
          <cell r="N563" t="str">
            <v/>
          </cell>
        </row>
        <row r="564">
          <cell r="N564" t="str">
            <v/>
          </cell>
        </row>
        <row r="565">
          <cell r="N565" t="str">
            <v/>
          </cell>
        </row>
        <row r="566">
          <cell r="N566" t="str">
            <v/>
          </cell>
        </row>
        <row r="567">
          <cell r="N567" t="str">
            <v/>
          </cell>
        </row>
        <row r="568">
          <cell r="N568" t="str">
            <v/>
          </cell>
        </row>
        <row r="569">
          <cell r="N569" t="str">
            <v/>
          </cell>
        </row>
        <row r="570">
          <cell r="N570" t="str">
            <v/>
          </cell>
        </row>
        <row r="571">
          <cell r="N571" t="str">
            <v/>
          </cell>
        </row>
        <row r="572">
          <cell r="N572" t="str">
            <v/>
          </cell>
        </row>
        <row r="573">
          <cell r="N573" t="str">
            <v/>
          </cell>
        </row>
        <row r="574">
          <cell r="N574" t="str">
            <v/>
          </cell>
        </row>
        <row r="575">
          <cell r="N575" t="str">
            <v/>
          </cell>
        </row>
        <row r="576">
          <cell r="N576" t="str">
            <v/>
          </cell>
        </row>
        <row r="577">
          <cell r="N577" t="str">
            <v/>
          </cell>
        </row>
        <row r="578">
          <cell r="N578" t="str">
            <v/>
          </cell>
        </row>
        <row r="579">
          <cell r="N579" t="str">
            <v/>
          </cell>
        </row>
        <row r="580">
          <cell r="N580" t="str">
            <v/>
          </cell>
        </row>
        <row r="581">
          <cell r="N581" t="str">
            <v/>
          </cell>
        </row>
        <row r="582">
          <cell r="N582" t="str">
            <v/>
          </cell>
        </row>
        <row r="583">
          <cell r="N583" t="str">
            <v/>
          </cell>
        </row>
        <row r="584">
          <cell r="N584" t="str">
            <v/>
          </cell>
        </row>
        <row r="585">
          <cell r="N585" t="str">
            <v/>
          </cell>
        </row>
        <row r="586">
          <cell r="N586" t="str">
            <v/>
          </cell>
        </row>
        <row r="587">
          <cell r="N587" t="str">
            <v/>
          </cell>
        </row>
        <row r="588">
          <cell r="N588" t="str">
            <v/>
          </cell>
        </row>
        <row r="589">
          <cell r="N589" t="str">
            <v/>
          </cell>
        </row>
        <row r="590">
          <cell r="N590" t="str">
            <v/>
          </cell>
        </row>
        <row r="591">
          <cell r="N591" t="str">
            <v/>
          </cell>
        </row>
        <row r="592">
          <cell r="N592" t="str">
            <v/>
          </cell>
        </row>
        <row r="593">
          <cell r="N593" t="str">
            <v/>
          </cell>
        </row>
        <row r="594">
          <cell r="N594" t="str">
            <v/>
          </cell>
        </row>
        <row r="595">
          <cell r="N595" t="str">
            <v/>
          </cell>
        </row>
        <row r="596">
          <cell r="N596" t="str">
            <v/>
          </cell>
        </row>
        <row r="597">
          <cell r="N597" t="str">
            <v/>
          </cell>
        </row>
        <row r="598">
          <cell r="N598" t="str">
            <v/>
          </cell>
        </row>
        <row r="599">
          <cell r="N599" t="str">
            <v/>
          </cell>
        </row>
        <row r="600">
          <cell r="N600" t="str">
            <v/>
          </cell>
        </row>
        <row r="601">
          <cell r="N601" t="str">
            <v/>
          </cell>
        </row>
        <row r="602">
          <cell r="N602" t="str">
            <v/>
          </cell>
        </row>
        <row r="603">
          <cell r="N603" t="str">
            <v/>
          </cell>
        </row>
        <row r="604">
          <cell r="N604" t="str">
            <v/>
          </cell>
        </row>
        <row r="605">
          <cell r="N605" t="str">
            <v/>
          </cell>
        </row>
        <row r="606">
          <cell r="N606" t="str">
            <v/>
          </cell>
        </row>
        <row r="607">
          <cell r="N607" t="str">
            <v/>
          </cell>
        </row>
        <row r="608">
          <cell r="N608" t="str">
            <v/>
          </cell>
        </row>
        <row r="609">
          <cell r="N609" t="str">
            <v/>
          </cell>
        </row>
        <row r="610">
          <cell r="N610" t="str">
            <v/>
          </cell>
        </row>
        <row r="611">
          <cell r="N611" t="str">
            <v/>
          </cell>
        </row>
        <row r="612">
          <cell r="N612" t="str">
            <v/>
          </cell>
        </row>
        <row r="613">
          <cell r="N613" t="str">
            <v/>
          </cell>
        </row>
        <row r="614">
          <cell r="N614" t="str">
            <v/>
          </cell>
        </row>
        <row r="615">
          <cell r="N615" t="str">
            <v/>
          </cell>
        </row>
        <row r="616">
          <cell r="N616" t="str">
            <v/>
          </cell>
        </row>
        <row r="617">
          <cell r="N617" t="str">
            <v/>
          </cell>
        </row>
        <row r="618">
          <cell r="N618" t="str">
            <v/>
          </cell>
        </row>
        <row r="619">
          <cell r="N619" t="str">
            <v/>
          </cell>
        </row>
        <row r="620">
          <cell r="N620" t="str">
            <v/>
          </cell>
        </row>
        <row r="621">
          <cell r="N621" t="str">
            <v/>
          </cell>
        </row>
        <row r="622">
          <cell r="N622" t="str">
            <v/>
          </cell>
        </row>
        <row r="623">
          <cell r="N623" t="str">
            <v/>
          </cell>
        </row>
        <row r="624">
          <cell r="N624" t="str">
            <v/>
          </cell>
        </row>
        <row r="625">
          <cell r="N625" t="str">
            <v/>
          </cell>
        </row>
        <row r="626">
          <cell r="N626" t="str">
            <v/>
          </cell>
        </row>
        <row r="627">
          <cell r="N627" t="str">
            <v/>
          </cell>
        </row>
        <row r="628">
          <cell r="N628" t="str">
            <v/>
          </cell>
        </row>
        <row r="629">
          <cell r="N629" t="str">
            <v/>
          </cell>
        </row>
        <row r="630">
          <cell r="N630" t="str">
            <v/>
          </cell>
        </row>
        <row r="631">
          <cell r="N631" t="str">
            <v/>
          </cell>
        </row>
        <row r="632">
          <cell r="N632" t="str">
            <v/>
          </cell>
        </row>
        <row r="633">
          <cell r="N633" t="str">
            <v/>
          </cell>
        </row>
        <row r="634">
          <cell r="N634" t="str">
            <v>DADOS AGRUPADOS</v>
          </cell>
        </row>
        <row r="635">
          <cell r="N635" t="str">
            <v/>
          </cell>
        </row>
        <row r="636">
          <cell r="N636" t="str">
            <v>SMOEP</v>
          </cell>
          <cell r="O636">
            <v>61</v>
          </cell>
        </row>
        <row r="637">
          <cell r="N637" t="str">
            <v>CAA</v>
          </cell>
          <cell r="O637">
            <v>22</v>
          </cell>
        </row>
        <row r="638">
          <cell r="N638" t="str">
            <v>SECADM</v>
          </cell>
          <cell r="O638">
            <v>3</v>
          </cell>
        </row>
        <row r="639">
          <cell r="N639" t="str">
            <v>ACO</v>
          </cell>
          <cell r="O639">
            <v>1</v>
          </cell>
        </row>
        <row r="640">
          <cell r="N640" t="str">
            <v>CO</v>
          </cell>
          <cell r="O640">
            <v>5</v>
          </cell>
        </row>
        <row r="641">
          <cell r="N641" t="str">
            <v>SECOFC</v>
          </cell>
          <cell r="O641">
            <v>3</v>
          </cell>
        </row>
        <row r="642">
          <cell r="N642" t="str">
            <v>CLC</v>
          </cell>
          <cell r="O642">
            <v>8</v>
          </cell>
        </row>
        <row r="643">
          <cell r="N643" t="str">
            <v>SC</v>
          </cell>
          <cell r="O643">
            <v>57</v>
          </cell>
        </row>
        <row r="644">
          <cell r="N644" t="str">
            <v>SPO</v>
          </cell>
          <cell r="O644">
            <v>44</v>
          </cell>
        </row>
        <row r="645">
          <cell r="N645" t="str">
            <v>DG</v>
          </cell>
          <cell r="O645">
            <v>1</v>
          </cell>
        </row>
        <row r="646">
          <cell r="N646" t="str">
            <v/>
          </cell>
        </row>
        <row r="647">
          <cell r="N647" t="str">
            <v/>
          </cell>
        </row>
        <row r="648">
          <cell r="N648" t="str">
            <v/>
          </cell>
        </row>
        <row r="649">
          <cell r="N649" t="str">
            <v/>
          </cell>
        </row>
        <row r="650">
          <cell r="N650" t="str">
            <v/>
          </cell>
        </row>
        <row r="651">
          <cell r="N651" t="str">
            <v/>
          </cell>
        </row>
        <row r="652">
          <cell r="N652" t="str">
            <v/>
          </cell>
        </row>
        <row r="653">
          <cell r="N653" t="str">
            <v/>
          </cell>
        </row>
        <row r="654">
          <cell r="N654" t="str">
            <v/>
          </cell>
        </row>
        <row r="655">
          <cell r="N655" t="str">
            <v/>
          </cell>
        </row>
        <row r="656">
          <cell r="N656" t="str">
            <v/>
          </cell>
        </row>
        <row r="657">
          <cell r="N657" t="str">
            <v/>
          </cell>
        </row>
        <row r="658">
          <cell r="N658" t="str">
            <v/>
          </cell>
        </row>
        <row r="659">
          <cell r="N659" t="str">
            <v/>
          </cell>
        </row>
        <row r="660">
          <cell r="N660" t="str">
            <v/>
          </cell>
        </row>
        <row r="661">
          <cell r="N661" t="str">
            <v/>
          </cell>
        </row>
        <row r="662">
          <cell r="N662" t="str">
            <v/>
          </cell>
        </row>
        <row r="663">
          <cell r="N663" t="str">
            <v/>
          </cell>
        </row>
        <row r="664">
          <cell r="N664" t="str">
            <v/>
          </cell>
        </row>
        <row r="665">
          <cell r="N665" t="str">
            <v/>
          </cell>
        </row>
        <row r="666">
          <cell r="N666" t="str">
            <v/>
          </cell>
        </row>
        <row r="667">
          <cell r="N667" t="str">
            <v/>
          </cell>
        </row>
        <row r="668">
          <cell r="N668" t="str">
            <v/>
          </cell>
        </row>
        <row r="669">
          <cell r="N669" t="str">
            <v/>
          </cell>
        </row>
        <row r="670">
          <cell r="N670" t="str">
            <v/>
          </cell>
        </row>
        <row r="671">
          <cell r="N671" t="str">
            <v/>
          </cell>
        </row>
        <row r="672">
          <cell r="N672" t="str">
            <v/>
          </cell>
        </row>
        <row r="673">
          <cell r="N673" t="str">
            <v/>
          </cell>
        </row>
        <row r="674">
          <cell r="N674" t="str">
            <v>DADOS AGRUPADOS</v>
          </cell>
        </row>
        <row r="675">
          <cell r="N675" t="str">
            <v/>
          </cell>
        </row>
        <row r="676">
          <cell r="N676" t="str">
            <v>SGACI</v>
          </cell>
          <cell r="O676">
            <v>99</v>
          </cell>
        </row>
        <row r="677">
          <cell r="N677" t="str">
            <v>CAA</v>
          </cell>
          <cell r="O677">
            <v>8</v>
          </cell>
        </row>
        <row r="678">
          <cell r="N678" t="str">
            <v>SECADM</v>
          </cell>
          <cell r="O678">
            <v>3</v>
          </cell>
        </row>
        <row r="679">
          <cell r="N679" t="str">
            <v>CLC</v>
          </cell>
          <cell r="O679">
            <v>10</v>
          </cell>
        </row>
        <row r="680">
          <cell r="N680" t="str">
            <v>SC</v>
          </cell>
          <cell r="O680">
            <v>58</v>
          </cell>
        </row>
        <row r="681">
          <cell r="N681" t="str">
            <v>SPO</v>
          </cell>
          <cell r="O681">
            <v>4</v>
          </cell>
        </row>
        <row r="682">
          <cell r="N682" t="str">
            <v>COBRAS</v>
          </cell>
          <cell r="O682">
            <v>4</v>
          </cell>
        </row>
        <row r="683">
          <cell r="N683" t="str">
            <v>CO</v>
          </cell>
          <cell r="O683">
            <v>4</v>
          </cell>
        </row>
        <row r="684">
          <cell r="N684" t="str">
            <v>SECOFC</v>
          </cell>
          <cell r="O684">
            <v>2</v>
          </cell>
        </row>
        <row r="685">
          <cell r="N685" t="str">
            <v>SLIC</v>
          </cell>
          <cell r="O685">
            <v>15</v>
          </cell>
        </row>
        <row r="686">
          <cell r="N686" t="str">
            <v>SCON</v>
          </cell>
          <cell r="O686">
            <v>5</v>
          </cell>
        </row>
        <row r="687">
          <cell r="N687" t="str">
            <v>CPL</v>
          </cell>
          <cell r="O687">
            <v>23</v>
          </cell>
        </row>
        <row r="688">
          <cell r="N688" t="str">
            <v>ASSDG</v>
          </cell>
          <cell r="O688">
            <v>3</v>
          </cell>
        </row>
        <row r="689">
          <cell r="N689" t="str">
            <v>DG</v>
          </cell>
          <cell r="O689">
            <v>4</v>
          </cell>
        </row>
        <row r="690">
          <cell r="N690" t="str">
            <v>ACO</v>
          </cell>
          <cell r="O690">
            <v>3</v>
          </cell>
        </row>
        <row r="691">
          <cell r="N691" t="str">
            <v/>
          </cell>
        </row>
        <row r="692">
          <cell r="N692" t="str">
            <v/>
          </cell>
        </row>
        <row r="693">
          <cell r="N693" t="str">
            <v/>
          </cell>
        </row>
        <row r="694">
          <cell r="N694" t="str">
            <v/>
          </cell>
        </row>
        <row r="695">
          <cell r="N695" t="str">
            <v/>
          </cell>
        </row>
        <row r="696">
          <cell r="N696" t="str">
            <v/>
          </cell>
        </row>
        <row r="697">
          <cell r="N697" t="str">
            <v/>
          </cell>
        </row>
        <row r="698">
          <cell r="N698" t="str">
            <v/>
          </cell>
        </row>
        <row r="699">
          <cell r="N699" t="str">
            <v/>
          </cell>
        </row>
        <row r="700">
          <cell r="N700" t="str">
            <v/>
          </cell>
        </row>
        <row r="701">
          <cell r="N701" t="str">
            <v/>
          </cell>
        </row>
        <row r="702">
          <cell r="N702" t="str">
            <v/>
          </cell>
        </row>
        <row r="703">
          <cell r="N703" t="str">
            <v/>
          </cell>
        </row>
        <row r="704">
          <cell r="N704" t="str">
            <v/>
          </cell>
        </row>
        <row r="705">
          <cell r="N705" t="str">
            <v/>
          </cell>
        </row>
        <row r="706">
          <cell r="N706" t="str">
            <v/>
          </cell>
        </row>
        <row r="707">
          <cell r="N707" t="str">
            <v/>
          </cell>
        </row>
        <row r="708">
          <cell r="N708" t="str">
            <v/>
          </cell>
        </row>
        <row r="709">
          <cell r="N709" t="str">
            <v/>
          </cell>
        </row>
        <row r="710">
          <cell r="N710" t="str">
            <v/>
          </cell>
        </row>
        <row r="711">
          <cell r="N711" t="str">
            <v/>
          </cell>
        </row>
        <row r="712">
          <cell r="N712" t="str">
            <v/>
          </cell>
        </row>
        <row r="713">
          <cell r="N713" t="str">
            <v/>
          </cell>
        </row>
        <row r="714">
          <cell r="N714" t="str">
            <v/>
          </cell>
        </row>
        <row r="715">
          <cell r="N715" t="str">
            <v/>
          </cell>
        </row>
        <row r="716">
          <cell r="N716" t="str">
            <v/>
          </cell>
        </row>
        <row r="717">
          <cell r="N717" t="str">
            <v/>
          </cell>
        </row>
        <row r="718">
          <cell r="N718" t="str">
            <v/>
          </cell>
        </row>
        <row r="719">
          <cell r="N719" t="str">
            <v/>
          </cell>
        </row>
        <row r="720">
          <cell r="N720" t="str">
            <v/>
          </cell>
        </row>
        <row r="721">
          <cell r="N721" t="str">
            <v/>
          </cell>
        </row>
        <row r="722">
          <cell r="N722" t="str">
            <v/>
          </cell>
        </row>
        <row r="723">
          <cell r="N723" t="str">
            <v/>
          </cell>
        </row>
        <row r="724">
          <cell r="N724" t="str">
            <v/>
          </cell>
        </row>
        <row r="725">
          <cell r="N725" t="str">
            <v/>
          </cell>
        </row>
        <row r="726">
          <cell r="N726" t="str">
            <v/>
          </cell>
        </row>
        <row r="727">
          <cell r="N727" t="str">
            <v>DADOS AGRUPADOS</v>
          </cell>
        </row>
        <row r="728">
          <cell r="N728" t="str">
            <v/>
          </cell>
        </row>
        <row r="729">
          <cell r="N729" t="str">
            <v>SMOEP</v>
          </cell>
          <cell r="O729">
            <v>11</v>
          </cell>
        </row>
        <row r="730">
          <cell r="N730" t="str">
            <v>CAA</v>
          </cell>
          <cell r="O730">
            <v>11</v>
          </cell>
        </row>
        <row r="731">
          <cell r="N731" t="str">
            <v>SECADM</v>
          </cell>
          <cell r="O731">
            <v>9</v>
          </cell>
        </row>
        <row r="732">
          <cell r="N732" t="str">
            <v>SECTI</v>
          </cell>
          <cell r="O732">
            <v>107</v>
          </cell>
        </row>
        <row r="733">
          <cell r="N733" t="str">
            <v>ASSTI</v>
          </cell>
          <cell r="O733">
            <v>1</v>
          </cell>
        </row>
        <row r="734">
          <cell r="N734" t="str">
            <v>CSUP</v>
          </cell>
          <cell r="O734">
            <v>3</v>
          </cell>
        </row>
        <row r="735">
          <cell r="N735" t="e">
            <v>#N/A</v>
          </cell>
          <cell r="O735">
            <v>58</v>
          </cell>
        </row>
        <row r="736">
          <cell r="N736" t="str">
            <v>CGEU</v>
          </cell>
          <cell r="O736">
            <v>8</v>
          </cell>
        </row>
        <row r="737">
          <cell r="N737" t="str">
            <v>SMOP</v>
          </cell>
          <cell r="O737">
            <v>10</v>
          </cell>
        </row>
        <row r="738">
          <cell r="N738" t="str">
            <v>CIP</v>
          </cell>
          <cell r="O738">
            <v>19</v>
          </cell>
        </row>
        <row r="739">
          <cell r="N739" t="str">
            <v>SECGA</v>
          </cell>
          <cell r="O739">
            <v>4</v>
          </cell>
        </row>
        <row r="740">
          <cell r="N740" t="str">
            <v>SECGS</v>
          </cell>
          <cell r="O740">
            <v>3</v>
          </cell>
        </row>
        <row r="741">
          <cell r="N741" t="str">
            <v>SMIC</v>
          </cell>
          <cell r="O741">
            <v>1</v>
          </cell>
        </row>
        <row r="742">
          <cell r="N742" t="str">
            <v>CLC</v>
          </cell>
          <cell r="O742">
            <v>18</v>
          </cell>
        </row>
        <row r="743">
          <cell r="N743" t="str">
            <v>SOP</v>
          </cell>
          <cell r="O743">
            <v>14</v>
          </cell>
        </row>
        <row r="744">
          <cell r="N744" t="str">
            <v>SC</v>
          </cell>
          <cell r="O744">
            <v>7</v>
          </cell>
        </row>
        <row r="745">
          <cell r="N745" t="str">
            <v>SPO</v>
          </cell>
          <cell r="O745">
            <v>1</v>
          </cell>
        </row>
        <row r="746">
          <cell r="N746" t="str">
            <v>CO</v>
          </cell>
          <cell r="O746">
            <v>2</v>
          </cell>
        </row>
        <row r="747">
          <cell r="N747" t="str">
            <v>SECOFC</v>
          </cell>
          <cell r="O747">
            <v>1</v>
          </cell>
        </row>
        <row r="748">
          <cell r="N748" t="str">
            <v>SLIC</v>
          </cell>
          <cell r="O748">
            <v>9</v>
          </cell>
        </row>
        <row r="749">
          <cell r="N749" t="str">
            <v>CPL</v>
          </cell>
          <cell r="O749">
            <v>18</v>
          </cell>
        </row>
        <row r="750">
          <cell r="N750" t="str">
            <v>ASSDG</v>
          </cell>
          <cell r="O750">
            <v>3</v>
          </cell>
        </row>
        <row r="751">
          <cell r="N751" t="str">
            <v>DG</v>
          </cell>
          <cell r="O751">
            <v>4</v>
          </cell>
        </row>
        <row r="752">
          <cell r="N752" t="str">
            <v/>
          </cell>
        </row>
        <row r="753">
          <cell r="N753" t="str">
            <v/>
          </cell>
        </row>
        <row r="754">
          <cell r="N754" t="str">
            <v/>
          </cell>
        </row>
        <row r="755">
          <cell r="N755" t="str">
            <v/>
          </cell>
        </row>
        <row r="756">
          <cell r="N756" t="str">
            <v/>
          </cell>
        </row>
        <row r="757">
          <cell r="N757" t="str">
            <v/>
          </cell>
        </row>
        <row r="758">
          <cell r="N758" t="str">
            <v/>
          </cell>
        </row>
        <row r="759">
          <cell r="N759" t="str">
            <v/>
          </cell>
        </row>
        <row r="760">
          <cell r="N760" t="str">
            <v/>
          </cell>
        </row>
        <row r="761">
          <cell r="N761" t="str">
            <v/>
          </cell>
        </row>
        <row r="762">
          <cell r="N762" t="str">
            <v/>
          </cell>
        </row>
        <row r="763">
          <cell r="N763" t="str">
            <v/>
          </cell>
        </row>
        <row r="764">
          <cell r="N764" t="str">
            <v/>
          </cell>
        </row>
        <row r="765">
          <cell r="N765" t="str">
            <v/>
          </cell>
        </row>
        <row r="766">
          <cell r="N766" t="str">
            <v/>
          </cell>
        </row>
        <row r="767">
          <cell r="N767" t="str">
            <v/>
          </cell>
        </row>
        <row r="768">
          <cell r="N768" t="str">
            <v/>
          </cell>
        </row>
        <row r="769">
          <cell r="N769" t="str">
            <v/>
          </cell>
        </row>
        <row r="770">
          <cell r="N770" t="str">
            <v/>
          </cell>
        </row>
        <row r="771">
          <cell r="N771" t="str">
            <v/>
          </cell>
        </row>
        <row r="772">
          <cell r="N772" t="str">
            <v/>
          </cell>
        </row>
        <row r="773">
          <cell r="N773" t="str">
            <v/>
          </cell>
        </row>
        <row r="774">
          <cell r="N774" t="str">
            <v/>
          </cell>
        </row>
        <row r="775">
          <cell r="N775" t="str">
            <v/>
          </cell>
        </row>
        <row r="776">
          <cell r="N776" t="str">
            <v/>
          </cell>
        </row>
        <row r="777">
          <cell r="N777" t="str">
            <v/>
          </cell>
        </row>
        <row r="778">
          <cell r="N778" t="str">
            <v/>
          </cell>
        </row>
        <row r="779">
          <cell r="N779" t="str">
            <v/>
          </cell>
        </row>
        <row r="780">
          <cell r="N780" t="str">
            <v/>
          </cell>
        </row>
        <row r="781">
          <cell r="N781" t="str">
            <v/>
          </cell>
        </row>
        <row r="782">
          <cell r="N782" t="str">
            <v/>
          </cell>
        </row>
        <row r="783">
          <cell r="N783" t="str">
            <v/>
          </cell>
        </row>
        <row r="784">
          <cell r="N784" t="str">
            <v/>
          </cell>
        </row>
        <row r="785">
          <cell r="N785" t="str">
            <v/>
          </cell>
        </row>
        <row r="786">
          <cell r="N786" t="str">
            <v/>
          </cell>
        </row>
        <row r="787">
          <cell r="N787" t="str">
            <v/>
          </cell>
        </row>
        <row r="788">
          <cell r="N788" t="str">
            <v/>
          </cell>
        </row>
        <row r="789">
          <cell r="N789" t="str">
            <v/>
          </cell>
        </row>
        <row r="790">
          <cell r="N790" t="str">
            <v/>
          </cell>
        </row>
        <row r="791">
          <cell r="N791" t="str">
            <v/>
          </cell>
        </row>
        <row r="792">
          <cell r="N792" t="str">
            <v>DADOS AGRUPADOS</v>
          </cell>
        </row>
        <row r="793">
          <cell r="N793" t="str">
            <v/>
          </cell>
        </row>
        <row r="794">
          <cell r="N794" t="str">
            <v>SMOEP</v>
          </cell>
          <cell r="O794">
            <v>1</v>
          </cell>
        </row>
        <row r="795">
          <cell r="N795" t="str">
            <v>CAA</v>
          </cell>
          <cell r="O795">
            <v>1</v>
          </cell>
        </row>
        <row r="796">
          <cell r="N796" t="str">
            <v>SECADM</v>
          </cell>
          <cell r="O796">
            <v>10</v>
          </cell>
        </row>
        <row r="797">
          <cell r="N797" t="str">
            <v>SPO</v>
          </cell>
          <cell r="O797">
            <v>1</v>
          </cell>
        </row>
        <row r="798">
          <cell r="N798" t="str">
            <v>CO</v>
          </cell>
          <cell r="O798">
            <v>2</v>
          </cell>
        </row>
        <row r="799">
          <cell r="N799" t="e">
            <v>#N/A</v>
          </cell>
          <cell r="O799">
            <v>1</v>
          </cell>
        </row>
        <row r="800">
          <cell r="N800" t="str">
            <v>CLC</v>
          </cell>
          <cell r="O800">
            <v>9</v>
          </cell>
        </row>
        <row r="801">
          <cell r="N801" t="str">
            <v>SC</v>
          </cell>
          <cell r="O801">
            <v>6</v>
          </cell>
        </row>
        <row r="802">
          <cell r="N802" t="str">
            <v>SCON</v>
          </cell>
          <cell r="O802">
            <v>7</v>
          </cell>
        </row>
        <row r="803">
          <cell r="N803" t="str">
            <v>ASSDG</v>
          </cell>
          <cell r="O803">
            <v>1</v>
          </cell>
        </row>
        <row r="804">
          <cell r="N804" t="str">
            <v>DG</v>
          </cell>
          <cell r="O804">
            <v>1</v>
          </cell>
        </row>
        <row r="805">
          <cell r="N805" t="str">
            <v/>
          </cell>
        </row>
        <row r="806">
          <cell r="N806" t="str">
            <v/>
          </cell>
        </row>
        <row r="807">
          <cell r="N807" t="str">
            <v/>
          </cell>
        </row>
        <row r="808">
          <cell r="N808" t="str">
            <v/>
          </cell>
        </row>
        <row r="809">
          <cell r="N809" t="str">
            <v/>
          </cell>
        </row>
        <row r="810">
          <cell r="N810" t="str">
            <v/>
          </cell>
        </row>
        <row r="811">
          <cell r="N811" t="str">
            <v/>
          </cell>
        </row>
        <row r="812">
          <cell r="N812" t="str">
            <v/>
          </cell>
        </row>
        <row r="813">
          <cell r="N813" t="str">
            <v/>
          </cell>
        </row>
        <row r="814">
          <cell r="N814" t="str">
            <v/>
          </cell>
        </row>
        <row r="815">
          <cell r="N815" t="str">
            <v/>
          </cell>
        </row>
        <row r="816">
          <cell r="N816" t="str">
            <v/>
          </cell>
        </row>
        <row r="817">
          <cell r="N817" t="str">
            <v/>
          </cell>
        </row>
        <row r="818">
          <cell r="N818" t="str">
            <v/>
          </cell>
        </row>
        <row r="819">
          <cell r="N819" t="str">
            <v/>
          </cell>
        </row>
        <row r="820">
          <cell r="N820" t="str">
            <v>DADOS AGRUPADOS</v>
          </cell>
        </row>
        <row r="821">
          <cell r="N821" t="str">
            <v/>
          </cell>
        </row>
        <row r="822">
          <cell r="N822" t="str">
            <v>SMOEP</v>
          </cell>
          <cell r="O822">
            <v>3</v>
          </cell>
        </row>
        <row r="823">
          <cell r="N823" t="str">
            <v>CAA</v>
          </cell>
          <cell r="O823">
            <v>3</v>
          </cell>
        </row>
        <row r="824">
          <cell r="N824" t="str">
            <v>SECADM</v>
          </cell>
          <cell r="O824">
            <v>5</v>
          </cell>
        </row>
        <row r="825">
          <cell r="N825" t="str">
            <v>CLC</v>
          </cell>
          <cell r="O825">
            <v>9</v>
          </cell>
        </row>
        <row r="826">
          <cell r="N826" t="str">
            <v>SC</v>
          </cell>
          <cell r="O826">
            <v>20</v>
          </cell>
        </row>
        <row r="827">
          <cell r="N827" t="str">
            <v>SPO</v>
          </cell>
          <cell r="O827">
            <v>3</v>
          </cell>
        </row>
        <row r="828">
          <cell r="N828" t="str">
            <v>CO</v>
          </cell>
          <cell r="O828">
            <v>3</v>
          </cell>
        </row>
        <row r="829">
          <cell r="N829" t="str">
            <v>SECOFC</v>
          </cell>
          <cell r="O829">
            <v>2</v>
          </cell>
        </row>
        <row r="830">
          <cell r="N830" t="str">
            <v>SLIC</v>
          </cell>
          <cell r="O830">
            <v>19</v>
          </cell>
        </row>
        <row r="831">
          <cell r="N831" t="str">
            <v>SCON</v>
          </cell>
          <cell r="O831">
            <v>8</v>
          </cell>
        </row>
        <row r="832">
          <cell r="N832" t="str">
            <v>CPL</v>
          </cell>
          <cell r="O832">
            <v>25</v>
          </cell>
        </row>
        <row r="833">
          <cell r="N833" t="str">
            <v>ASSDG</v>
          </cell>
          <cell r="O833">
            <v>6</v>
          </cell>
        </row>
        <row r="834">
          <cell r="N834" t="str">
            <v>DG</v>
          </cell>
          <cell r="O834">
            <v>2</v>
          </cell>
        </row>
        <row r="835">
          <cell r="N835" t="str">
            <v>ACO</v>
          </cell>
          <cell r="O835">
            <v>1</v>
          </cell>
        </row>
        <row r="836">
          <cell r="N836" t="str">
            <v/>
          </cell>
        </row>
        <row r="837">
          <cell r="N837" t="str">
            <v/>
          </cell>
        </row>
        <row r="838">
          <cell r="N838" t="str">
            <v/>
          </cell>
        </row>
        <row r="839">
          <cell r="N839" t="str">
            <v/>
          </cell>
        </row>
        <row r="840">
          <cell r="N840" t="str">
            <v/>
          </cell>
        </row>
        <row r="841">
          <cell r="N841" t="str">
            <v/>
          </cell>
        </row>
        <row r="842">
          <cell r="N842" t="str">
            <v/>
          </cell>
        </row>
        <row r="843">
          <cell r="N843" t="str">
            <v/>
          </cell>
        </row>
        <row r="844">
          <cell r="N844" t="str">
            <v/>
          </cell>
        </row>
        <row r="845">
          <cell r="N845" t="str">
            <v/>
          </cell>
        </row>
        <row r="846">
          <cell r="N846" t="str">
            <v/>
          </cell>
        </row>
        <row r="847">
          <cell r="N847" t="str">
            <v/>
          </cell>
        </row>
        <row r="848">
          <cell r="N848" t="str">
            <v/>
          </cell>
        </row>
        <row r="849">
          <cell r="N849" t="str">
            <v/>
          </cell>
        </row>
        <row r="850">
          <cell r="N850" t="str">
            <v/>
          </cell>
        </row>
        <row r="851">
          <cell r="N851" t="str">
            <v/>
          </cell>
        </row>
        <row r="852">
          <cell r="N852" t="str">
            <v/>
          </cell>
        </row>
        <row r="853">
          <cell r="N853" t="str">
            <v/>
          </cell>
        </row>
        <row r="854">
          <cell r="N854" t="str">
            <v/>
          </cell>
        </row>
        <row r="855">
          <cell r="N855" t="str">
            <v/>
          </cell>
        </row>
        <row r="856">
          <cell r="N856" t="str">
            <v/>
          </cell>
        </row>
        <row r="857">
          <cell r="N857" t="str">
            <v/>
          </cell>
        </row>
        <row r="858">
          <cell r="N858" t="str">
            <v/>
          </cell>
        </row>
        <row r="859">
          <cell r="N859" t="str">
            <v/>
          </cell>
        </row>
        <row r="860">
          <cell r="N860" t="str">
            <v/>
          </cell>
        </row>
        <row r="861">
          <cell r="N861" t="str">
            <v/>
          </cell>
        </row>
        <row r="862">
          <cell r="N862" t="str">
            <v/>
          </cell>
        </row>
        <row r="863">
          <cell r="N863" t="str">
            <v/>
          </cell>
        </row>
        <row r="864">
          <cell r="N864" t="str">
            <v/>
          </cell>
        </row>
        <row r="865">
          <cell r="N865" t="str">
            <v/>
          </cell>
        </row>
        <row r="866">
          <cell r="N866" t="str">
            <v/>
          </cell>
        </row>
        <row r="867">
          <cell r="N867" t="str">
            <v/>
          </cell>
        </row>
        <row r="868">
          <cell r="N868" t="str">
            <v>DADOS AGRUPADOS</v>
          </cell>
        </row>
        <row r="869">
          <cell r="N869" t="str">
            <v/>
          </cell>
        </row>
        <row r="870">
          <cell r="N870" t="str">
            <v>SMOEP</v>
          </cell>
          <cell r="O870">
            <v>27</v>
          </cell>
        </row>
        <row r="871">
          <cell r="N871" t="str">
            <v>CAA</v>
          </cell>
          <cell r="O871">
            <v>1</v>
          </cell>
        </row>
        <row r="872">
          <cell r="N872" t="str">
            <v>SECADM</v>
          </cell>
          <cell r="O872">
            <v>4</v>
          </cell>
        </row>
        <row r="873">
          <cell r="N873" t="str">
            <v>DG</v>
          </cell>
          <cell r="O873">
            <v>3</v>
          </cell>
        </row>
        <row r="874">
          <cell r="N874" t="str">
            <v>SPO</v>
          </cell>
          <cell r="O874">
            <v>1</v>
          </cell>
        </row>
        <row r="875">
          <cell r="N875" t="str">
            <v>CO</v>
          </cell>
          <cell r="O875">
            <v>2</v>
          </cell>
        </row>
        <row r="876">
          <cell r="N876" t="str">
            <v>SECOFC</v>
          </cell>
          <cell r="O876">
            <v>1</v>
          </cell>
        </row>
        <row r="877">
          <cell r="N877" t="str">
            <v>CLC</v>
          </cell>
          <cell r="O877">
            <v>6</v>
          </cell>
        </row>
        <row r="878">
          <cell r="N878" t="str">
            <v>SC</v>
          </cell>
          <cell r="O878">
            <v>19</v>
          </cell>
        </row>
        <row r="879">
          <cell r="N879" t="str">
            <v>SLIC</v>
          </cell>
          <cell r="O879">
            <v>8</v>
          </cell>
        </row>
        <row r="880">
          <cell r="N880" t="str">
            <v>CPL</v>
          </cell>
          <cell r="O880">
            <v>27</v>
          </cell>
        </row>
        <row r="881">
          <cell r="N881" t="str">
            <v>ASSDG</v>
          </cell>
          <cell r="O881">
            <v>5</v>
          </cell>
        </row>
        <row r="882">
          <cell r="N882" t="str">
            <v>SCON</v>
          </cell>
          <cell r="O882">
            <v>1</v>
          </cell>
        </row>
        <row r="883">
          <cell r="N883" t="str">
            <v/>
          </cell>
        </row>
        <row r="884">
          <cell r="N884" t="str">
            <v/>
          </cell>
        </row>
        <row r="885">
          <cell r="N885" t="str">
            <v/>
          </cell>
        </row>
        <row r="886">
          <cell r="N886" t="str">
            <v/>
          </cell>
        </row>
        <row r="887">
          <cell r="N887" t="str">
            <v/>
          </cell>
        </row>
        <row r="888">
          <cell r="N888" t="str">
            <v/>
          </cell>
        </row>
        <row r="889">
          <cell r="N889" t="str">
            <v/>
          </cell>
        </row>
        <row r="890">
          <cell r="N890" t="str">
            <v/>
          </cell>
        </row>
        <row r="891">
          <cell r="N891" t="str">
            <v/>
          </cell>
        </row>
        <row r="892">
          <cell r="N892" t="str">
            <v/>
          </cell>
        </row>
        <row r="893">
          <cell r="N893" t="str">
            <v/>
          </cell>
        </row>
        <row r="894">
          <cell r="N894" t="str">
            <v/>
          </cell>
        </row>
        <row r="895">
          <cell r="N895" t="str">
            <v/>
          </cell>
        </row>
        <row r="896">
          <cell r="N896" t="str">
            <v/>
          </cell>
        </row>
        <row r="897">
          <cell r="N897" t="str">
            <v/>
          </cell>
        </row>
        <row r="898">
          <cell r="N898" t="str">
            <v/>
          </cell>
        </row>
        <row r="899">
          <cell r="N899" t="str">
            <v/>
          </cell>
        </row>
        <row r="900">
          <cell r="N900" t="str">
            <v/>
          </cell>
        </row>
        <row r="901">
          <cell r="N901" t="str">
            <v/>
          </cell>
        </row>
        <row r="902">
          <cell r="N902" t="str">
            <v/>
          </cell>
        </row>
        <row r="903">
          <cell r="N903" t="str">
            <v/>
          </cell>
        </row>
        <row r="904">
          <cell r="N904" t="str">
            <v/>
          </cell>
        </row>
        <row r="905">
          <cell r="N905" t="str">
            <v>DADOS AGRUPADOS</v>
          </cell>
        </row>
        <row r="906">
          <cell r="N906" t="str">
            <v/>
          </cell>
        </row>
        <row r="907">
          <cell r="N907" t="str">
            <v>SMOEP</v>
          </cell>
          <cell r="O907">
            <v>4</v>
          </cell>
        </row>
        <row r="908">
          <cell r="N908" t="str">
            <v>CAA</v>
          </cell>
          <cell r="O908">
            <v>7</v>
          </cell>
        </row>
        <row r="909">
          <cell r="N909" t="str">
            <v>SECADM</v>
          </cell>
          <cell r="O909">
            <v>3</v>
          </cell>
        </row>
        <row r="910">
          <cell r="N910" t="str">
            <v>SPO</v>
          </cell>
          <cell r="O910">
            <v>2</v>
          </cell>
        </row>
        <row r="911">
          <cell r="N911" t="str">
            <v>CO</v>
          </cell>
          <cell r="O911">
            <v>1</v>
          </cell>
        </row>
        <row r="912">
          <cell r="N912" t="str">
            <v>SECOFC</v>
          </cell>
          <cell r="O912">
            <v>1</v>
          </cell>
        </row>
        <row r="913">
          <cell r="N913" t="str">
            <v>CLC</v>
          </cell>
          <cell r="O913">
            <v>12</v>
          </cell>
        </row>
        <row r="914">
          <cell r="N914" t="str">
            <v>SC</v>
          </cell>
          <cell r="O914">
            <v>10</v>
          </cell>
        </row>
        <row r="915">
          <cell r="N915" t="str">
            <v>CAA</v>
          </cell>
          <cell r="O915">
            <v>6</v>
          </cell>
        </row>
        <row r="916">
          <cell r="N916" t="str">
            <v>SMOEP</v>
          </cell>
          <cell r="O916">
            <v>7</v>
          </cell>
        </row>
        <row r="917">
          <cell r="N917" t="str">
            <v>SECADM</v>
          </cell>
          <cell r="O917">
            <v>5</v>
          </cell>
        </row>
        <row r="918">
          <cell r="N918" t="str">
            <v>SLIC</v>
          </cell>
          <cell r="O918">
            <v>26</v>
          </cell>
        </row>
        <row r="919">
          <cell r="N919" t="str">
            <v>SCON</v>
          </cell>
          <cell r="O919">
            <v>1</v>
          </cell>
        </row>
        <row r="920">
          <cell r="N920" t="str">
            <v>CPL</v>
          </cell>
          <cell r="O920">
            <v>37</v>
          </cell>
        </row>
        <row r="921">
          <cell r="N921" t="str">
            <v>ASSDG</v>
          </cell>
          <cell r="O921">
            <v>7</v>
          </cell>
        </row>
        <row r="922">
          <cell r="N922" t="str">
            <v>DG</v>
          </cell>
          <cell r="O922">
            <v>2</v>
          </cell>
        </row>
        <row r="923">
          <cell r="N923" t="str">
            <v>CO</v>
          </cell>
          <cell r="O923">
            <v>1</v>
          </cell>
        </row>
        <row r="924">
          <cell r="N924" t="str">
            <v/>
          </cell>
        </row>
        <row r="925">
          <cell r="N925" t="str">
            <v/>
          </cell>
        </row>
        <row r="926">
          <cell r="N926" t="str">
            <v/>
          </cell>
        </row>
        <row r="927">
          <cell r="N927" t="str">
            <v/>
          </cell>
        </row>
        <row r="928">
          <cell r="N928" t="str">
            <v/>
          </cell>
        </row>
        <row r="929">
          <cell r="N929" t="str">
            <v/>
          </cell>
        </row>
        <row r="930">
          <cell r="N930" t="str">
            <v/>
          </cell>
        </row>
        <row r="931">
          <cell r="N931" t="str">
            <v/>
          </cell>
        </row>
        <row r="932">
          <cell r="N932" t="str">
            <v/>
          </cell>
        </row>
        <row r="933">
          <cell r="N933" t="str">
            <v/>
          </cell>
        </row>
        <row r="934">
          <cell r="N934" t="str">
            <v/>
          </cell>
        </row>
        <row r="935">
          <cell r="N935" t="str">
            <v/>
          </cell>
        </row>
        <row r="936">
          <cell r="N936" t="str">
            <v/>
          </cell>
        </row>
        <row r="937">
          <cell r="N937" t="str">
            <v/>
          </cell>
        </row>
        <row r="938">
          <cell r="N938" t="str">
            <v/>
          </cell>
        </row>
        <row r="939">
          <cell r="N939" t="str">
            <v/>
          </cell>
        </row>
        <row r="940">
          <cell r="N940" t="str">
            <v/>
          </cell>
        </row>
        <row r="941">
          <cell r="N941" t="str">
            <v/>
          </cell>
        </row>
        <row r="942">
          <cell r="N942" t="str">
            <v/>
          </cell>
        </row>
        <row r="943">
          <cell r="N943" t="str">
            <v/>
          </cell>
        </row>
        <row r="944">
          <cell r="N944" t="str">
            <v/>
          </cell>
        </row>
        <row r="945">
          <cell r="N945" t="str">
            <v/>
          </cell>
        </row>
        <row r="946">
          <cell r="N946" t="str">
            <v/>
          </cell>
        </row>
        <row r="947">
          <cell r="N947" t="str">
            <v/>
          </cell>
        </row>
        <row r="948">
          <cell r="N948" t="str">
            <v/>
          </cell>
        </row>
        <row r="949">
          <cell r="N949" t="str">
            <v/>
          </cell>
        </row>
        <row r="950">
          <cell r="N950" t="str">
            <v/>
          </cell>
        </row>
        <row r="951">
          <cell r="N951" t="str">
            <v/>
          </cell>
        </row>
        <row r="952">
          <cell r="N952" t="str">
            <v/>
          </cell>
        </row>
        <row r="953">
          <cell r="N953" t="str">
            <v/>
          </cell>
        </row>
        <row r="954">
          <cell r="N954" t="str">
            <v/>
          </cell>
        </row>
        <row r="955">
          <cell r="N955" t="str">
            <v/>
          </cell>
        </row>
        <row r="956">
          <cell r="N956" t="str">
            <v/>
          </cell>
        </row>
        <row r="957">
          <cell r="N957" t="str">
            <v/>
          </cell>
        </row>
        <row r="958">
          <cell r="N958" t="str">
            <v>DADOS AGRUPADOS</v>
          </cell>
        </row>
        <row r="959">
          <cell r="N959" t="str">
            <v/>
          </cell>
        </row>
        <row r="960">
          <cell r="N960" t="str">
            <v>086ZE</v>
          </cell>
          <cell r="O960">
            <v>1</v>
          </cell>
        </row>
        <row r="961">
          <cell r="N961" t="str">
            <v>SMIN</v>
          </cell>
          <cell r="O961">
            <v>36</v>
          </cell>
        </row>
        <row r="962">
          <cell r="N962" t="str">
            <v>CIP</v>
          </cell>
          <cell r="O962">
            <v>4</v>
          </cell>
        </row>
        <row r="963">
          <cell r="N963" t="str">
            <v>SECGS</v>
          </cell>
          <cell r="O963">
            <v>1</v>
          </cell>
        </row>
        <row r="964">
          <cell r="N964" t="str">
            <v>CLC</v>
          </cell>
          <cell r="O964">
            <v>11</v>
          </cell>
        </row>
        <row r="965">
          <cell r="N965" t="str">
            <v>SPO</v>
          </cell>
          <cell r="O965">
            <v>1</v>
          </cell>
        </row>
        <row r="966">
          <cell r="N966" t="str">
            <v>CO</v>
          </cell>
          <cell r="O966">
            <v>2</v>
          </cell>
        </row>
        <row r="967">
          <cell r="N967" t="str">
            <v>SECOFC</v>
          </cell>
          <cell r="O967">
            <v>1</v>
          </cell>
        </row>
        <row r="968">
          <cell r="N968" t="str">
            <v>SC</v>
          </cell>
          <cell r="O968">
            <v>5</v>
          </cell>
        </row>
        <row r="969">
          <cell r="N969" t="str">
            <v>SECGA</v>
          </cell>
          <cell r="O969">
            <v>1</v>
          </cell>
        </row>
        <row r="970">
          <cell r="N970" t="str">
            <v>DG</v>
          </cell>
          <cell r="O970">
            <v>1</v>
          </cell>
        </row>
        <row r="971">
          <cell r="N971" t="str">
            <v/>
          </cell>
        </row>
        <row r="972">
          <cell r="N972" t="str">
            <v/>
          </cell>
        </row>
        <row r="973">
          <cell r="N973" t="str">
            <v/>
          </cell>
        </row>
        <row r="974">
          <cell r="N974" t="str">
            <v/>
          </cell>
        </row>
        <row r="975">
          <cell r="N975" t="str">
            <v/>
          </cell>
        </row>
        <row r="979">
          <cell r="N979" t="str">
            <v/>
          </cell>
        </row>
        <row r="980">
          <cell r="N980" t="str">
            <v/>
          </cell>
        </row>
        <row r="983">
          <cell r="N983" t="str">
            <v>DADOS AGRUPADOS</v>
          </cell>
        </row>
        <row r="984">
          <cell r="N984" t="str">
            <v/>
          </cell>
        </row>
        <row r="985">
          <cell r="N985" t="str">
            <v>SMIN</v>
          </cell>
          <cell r="O985">
            <v>17</v>
          </cell>
        </row>
        <row r="986">
          <cell r="N986" t="str">
            <v>CIP</v>
          </cell>
          <cell r="O986">
            <v>13</v>
          </cell>
        </row>
        <row r="987">
          <cell r="N987" t="str">
            <v>SECGS</v>
          </cell>
          <cell r="O987">
            <v>19</v>
          </cell>
        </row>
        <row r="988">
          <cell r="N988" t="str">
            <v>GABSOFC</v>
          </cell>
          <cell r="O988">
            <v>1</v>
          </cell>
        </row>
        <row r="989">
          <cell r="N989" t="str">
            <v>CO</v>
          </cell>
          <cell r="O989">
            <v>4</v>
          </cell>
        </row>
        <row r="990">
          <cell r="N990" t="str">
            <v>SPO</v>
          </cell>
          <cell r="O990">
            <v>2</v>
          </cell>
        </row>
        <row r="991">
          <cell r="N991" t="str">
            <v>SECOFC</v>
          </cell>
          <cell r="O991">
            <v>2</v>
          </cell>
        </row>
        <row r="992">
          <cell r="N992" t="str">
            <v>CLC</v>
          </cell>
          <cell r="O992">
            <v>30</v>
          </cell>
        </row>
        <row r="993">
          <cell r="N993" t="str">
            <v>SECGA</v>
          </cell>
          <cell r="O993">
            <v>3</v>
          </cell>
        </row>
        <row r="994">
          <cell r="N994" t="str">
            <v>SC</v>
          </cell>
          <cell r="O994">
            <v>8</v>
          </cell>
        </row>
        <row r="995">
          <cell r="N995" t="str">
            <v>DG</v>
          </cell>
          <cell r="O995">
            <v>1</v>
          </cell>
        </row>
        <row r="996">
          <cell r="N996" t="e">
            <v>#N/A</v>
          </cell>
          <cell r="O996">
            <v>1</v>
          </cell>
        </row>
        <row r="997">
          <cell r="N997" t="str">
            <v/>
          </cell>
        </row>
        <row r="998">
          <cell r="N998" t="str">
            <v/>
          </cell>
        </row>
        <row r="999">
          <cell r="N999" t="str">
            <v/>
          </cell>
        </row>
        <row r="1000">
          <cell r="N1000" t="str">
            <v/>
          </cell>
        </row>
        <row r="1001">
          <cell r="N1001" t="str">
            <v/>
          </cell>
        </row>
        <row r="1002">
          <cell r="N1002" t="str">
            <v/>
          </cell>
        </row>
        <row r="1003">
          <cell r="N1003" t="str">
            <v/>
          </cell>
        </row>
        <row r="1004">
          <cell r="N1004" t="str">
            <v/>
          </cell>
        </row>
        <row r="1005">
          <cell r="N1005" t="str">
            <v/>
          </cell>
        </row>
        <row r="1006">
          <cell r="N1006" t="str">
            <v/>
          </cell>
        </row>
        <row r="1007">
          <cell r="N1007" t="str">
            <v/>
          </cell>
        </row>
        <row r="1008">
          <cell r="N1008" t="str">
            <v/>
          </cell>
        </row>
        <row r="1009">
          <cell r="N1009" t="str">
            <v/>
          </cell>
        </row>
        <row r="1010">
          <cell r="N1010" t="str">
            <v/>
          </cell>
        </row>
        <row r="1011">
          <cell r="N1011" t="str">
            <v/>
          </cell>
        </row>
        <row r="1012">
          <cell r="N1012" t="str">
            <v/>
          </cell>
        </row>
        <row r="1013">
          <cell r="N1013" t="str">
            <v/>
          </cell>
        </row>
        <row r="1014">
          <cell r="N1014" t="str">
            <v/>
          </cell>
        </row>
        <row r="1015">
          <cell r="N1015" t="str">
            <v/>
          </cell>
        </row>
        <row r="1016">
          <cell r="N1016" t="str">
            <v/>
          </cell>
        </row>
        <row r="1017">
          <cell r="N1017" t="str">
            <v/>
          </cell>
        </row>
        <row r="1018">
          <cell r="N1018" t="str">
            <v/>
          </cell>
        </row>
        <row r="1019">
          <cell r="N1019" t="str">
            <v/>
          </cell>
        </row>
        <row r="1020">
          <cell r="N1020" t="str">
            <v>DADOS AGRUPADOS</v>
          </cell>
        </row>
        <row r="1021">
          <cell r="N1021" t="str">
            <v/>
          </cell>
        </row>
        <row r="1022">
          <cell r="N1022" t="str">
            <v>SMCI</v>
          </cell>
          <cell r="O1022">
            <v>36</v>
          </cell>
        </row>
        <row r="1023">
          <cell r="N1023" t="str">
            <v>CAA</v>
          </cell>
          <cell r="O1023">
            <v>3</v>
          </cell>
        </row>
        <row r="1024">
          <cell r="N1024" t="str">
            <v>SECADM</v>
          </cell>
          <cell r="O1024">
            <v>5</v>
          </cell>
        </row>
        <row r="1025">
          <cell r="N1025" t="str">
            <v>CLC</v>
          </cell>
          <cell r="O1025">
            <v>6</v>
          </cell>
        </row>
        <row r="1026">
          <cell r="N1026" t="str">
            <v>SC</v>
          </cell>
          <cell r="O1026">
            <v>3</v>
          </cell>
        </row>
        <row r="1027">
          <cell r="N1027" t="str">
            <v>SLIC</v>
          </cell>
          <cell r="O1027">
            <v>4</v>
          </cell>
        </row>
        <row r="1028">
          <cell r="N1028" t="str">
            <v>CPL</v>
          </cell>
          <cell r="O1028">
            <v>25</v>
          </cell>
        </row>
        <row r="1029">
          <cell r="N1029" t="str">
            <v>ASSDG</v>
          </cell>
          <cell r="O1029">
            <v>4</v>
          </cell>
        </row>
        <row r="1030">
          <cell r="N1030" t="str">
            <v>DG</v>
          </cell>
          <cell r="O1030">
            <v>3</v>
          </cell>
        </row>
        <row r="1031">
          <cell r="N1031" t="str">
            <v>CMP</v>
          </cell>
          <cell r="O1031">
            <v>7</v>
          </cell>
        </row>
        <row r="1032">
          <cell r="N1032" t="str">
            <v/>
          </cell>
        </row>
        <row r="1033">
          <cell r="N1033" t="str">
            <v/>
          </cell>
        </row>
        <row r="1034">
          <cell r="N1034" t="str">
            <v/>
          </cell>
        </row>
        <row r="1035">
          <cell r="N1035" t="str">
            <v/>
          </cell>
        </row>
        <row r="1036">
          <cell r="N1036" t="str">
            <v/>
          </cell>
        </row>
        <row r="1037">
          <cell r="N1037" t="str">
            <v/>
          </cell>
        </row>
        <row r="1038">
          <cell r="N1038" t="str">
            <v/>
          </cell>
        </row>
        <row r="1039">
          <cell r="N1039" t="str">
            <v/>
          </cell>
        </row>
        <row r="1040">
          <cell r="N1040" t="str">
            <v/>
          </cell>
        </row>
        <row r="1041">
          <cell r="N1041" t="str">
            <v/>
          </cell>
        </row>
        <row r="1042">
          <cell r="N1042" t="str">
            <v/>
          </cell>
        </row>
        <row r="1043">
          <cell r="N1043" t="str">
            <v/>
          </cell>
        </row>
        <row r="1044">
          <cell r="N1044" t="str">
            <v/>
          </cell>
        </row>
        <row r="1045">
          <cell r="N1045" t="str">
            <v/>
          </cell>
        </row>
        <row r="1046">
          <cell r="N1046" t="str">
            <v/>
          </cell>
        </row>
        <row r="1047">
          <cell r="N1047" t="str">
            <v/>
          </cell>
        </row>
        <row r="1048">
          <cell r="N1048" t="str">
            <v/>
          </cell>
        </row>
        <row r="1049">
          <cell r="N1049" t="str">
            <v/>
          </cell>
        </row>
        <row r="1050">
          <cell r="N1050" t="str">
            <v/>
          </cell>
        </row>
        <row r="1051">
          <cell r="N1051" t="str">
            <v/>
          </cell>
        </row>
        <row r="1052">
          <cell r="N1052" t="str">
            <v/>
          </cell>
        </row>
        <row r="1053">
          <cell r="N1053" t="str">
            <v/>
          </cell>
        </row>
        <row r="1054">
          <cell r="N1054" t="str">
            <v/>
          </cell>
        </row>
        <row r="1055">
          <cell r="N1055" t="str">
            <v/>
          </cell>
        </row>
        <row r="1056">
          <cell r="N1056" t="str">
            <v/>
          </cell>
        </row>
        <row r="1057">
          <cell r="N1057" t="str">
            <v/>
          </cell>
        </row>
        <row r="1058">
          <cell r="N1058" t="str">
            <v/>
          </cell>
        </row>
        <row r="1059">
          <cell r="N1059" t="str">
            <v/>
          </cell>
        </row>
        <row r="1060">
          <cell r="N1060" t="str">
            <v/>
          </cell>
        </row>
        <row r="1061">
          <cell r="N1061" t="str">
            <v>DADOS AGRUPADOS</v>
          </cell>
        </row>
        <row r="1062">
          <cell r="N1062" t="str">
            <v/>
          </cell>
        </row>
        <row r="1063">
          <cell r="N1063" t="str">
            <v>SMOI</v>
          </cell>
          <cell r="O1063">
            <v>35</v>
          </cell>
        </row>
        <row r="1064">
          <cell r="N1064" t="str">
            <v>CIP</v>
          </cell>
          <cell r="O1064">
            <v>30</v>
          </cell>
        </row>
        <row r="1065">
          <cell r="N1065" t="str">
            <v>SECADM</v>
          </cell>
          <cell r="O1065">
            <v>6</v>
          </cell>
        </row>
        <row r="1066">
          <cell r="N1066" t="str">
            <v>CLC</v>
          </cell>
          <cell r="O1066">
            <v>16</v>
          </cell>
        </row>
        <row r="1067">
          <cell r="N1067" t="str">
            <v>SC</v>
          </cell>
          <cell r="O1067">
            <v>50</v>
          </cell>
        </row>
        <row r="1068">
          <cell r="N1068" t="str">
            <v>SLIC</v>
          </cell>
          <cell r="O1068">
            <v>21</v>
          </cell>
        </row>
        <row r="1069">
          <cell r="N1069" t="str">
            <v>CPL</v>
          </cell>
          <cell r="O1069">
            <v>37</v>
          </cell>
        </row>
        <row r="1070">
          <cell r="N1070" t="str">
            <v>ASSDG</v>
          </cell>
          <cell r="O1070">
            <v>22</v>
          </cell>
        </row>
        <row r="1071">
          <cell r="N1071" t="str">
            <v>SECGA</v>
          </cell>
          <cell r="O1071">
            <v>1</v>
          </cell>
        </row>
        <row r="1072">
          <cell r="N1072" t="str">
            <v>DG</v>
          </cell>
          <cell r="O1072">
            <v>8</v>
          </cell>
        </row>
        <row r="1073">
          <cell r="N1073" t="str">
            <v>SMIN</v>
          </cell>
          <cell r="O1073">
            <v>51</v>
          </cell>
        </row>
        <row r="1074">
          <cell r="N1074" t="str">
            <v>CMP</v>
          </cell>
          <cell r="O1074">
            <v>1</v>
          </cell>
        </row>
        <row r="1075">
          <cell r="N1075" t="str">
            <v/>
          </cell>
        </row>
        <row r="1076">
          <cell r="N1076" t="str">
            <v/>
          </cell>
        </row>
        <row r="1077">
          <cell r="N1077" t="str">
            <v/>
          </cell>
        </row>
        <row r="1078">
          <cell r="N1078" t="str">
            <v/>
          </cell>
        </row>
        <row r="1079">
          <cell r="N1079" t="str">
            <v/>
          </cell>
        </row>
        <row r="1080">
          <cell r="N1080" t="str">
            <v/>
          </cell>
        </row>
        <row r="1081">
          <cell r="N1081" t="str">
            <v/>
          </cell>
        </row>
        <row r="1082">
          <cell r="N1082" t="str">
            <v/>
          </cell>
        </row>
        <row r="1083">
          <cell r="N1083" t="str">
            <v/>
          </cell>
        </row>
        <row r="1084">
          <cell r="N1084" t="str">
            <v/>
          </cell>
        </row>
        <row r="1085">
          <cell r="N1085" t="str">
            <v/>
          </cell>
        </row>
        <row r="1086">
          <cell r="N1086" t="str">
            <v/>
          </cell>
        </row>
        <row r="1087">
          <cell r="N1087" t="str">
            <v/>
          </cell>
        </row>
        <row r="1088">
          <cell r="N1088" t="str">
            <v/>
          </cell>
        </row>
        <row r="1089">
          <cell r="N1089" t="str">
            <v/>
          </cell>
        </row>
        <row r="1090">
          <cell r="N1090" t="str">
            <v/>
          </cell>
        </row>
        <row r="1091">
          <cell r="N1091" t="str">
            <v/>
          </cell>
        </row>
        <row r="1092">
          <cell r="N1092" t="str">
            <v/>
          </cell>
        </row>
        <row r="1093">
          <cell r="N1093" t="str">
            <v/>
          </cell>
        </row>
        <row r="1094">
          <cell r="N1094" t="str">
            <v/>
          </cell>
        </row>
        <row r="1095">
          <cell r="N1095" t="str">
            <v/>
          </cell>
        </row>
        <row r="1096">
          <cell r="N1096" t="str">
            <v/>
          </cell>
        </row>
        <row r="1097">
          <cell r="N1097" t="str">
            <v/>
          </cell>
        </row>
        <row r="1098">
          <cell r="N1098" t="str">
            <v/>
          </cell>
        </row>
        <row r="1099">
          <cell r="N1099" t="str">
            <v/>
          </cell>
        </row>
        <row r="1100">
          <cell r="N1100" t="str">
            <v/>
          </cell>
        </row>
        <row r="1101">
          <cell r="N1101" t="str">
            <v/>
          </cell>
        </row>
        <row r="1102">
          <cell r="N1102" t="str">
            <v/>
          </cell>
        </row>
        <row r="1103">
          <cell r="N1103" t="str">
            <v/>
          </cell>
        </row>
        <row r="1104">
          <cell r="N1104" t="str">
            <v/>
          </cell>
        </row>
        <row r="1105">
          <cell r="N1105" t="str">
            <v/>
          </cell>
        </row>
        <row r="1106">
          <cell r="N1106" t="str">
            <v/>
          </cell>
        </row>
        <row r="1107">
          <cell r="N1107" t="str">
            <v/>
          </cell>
        </row>
        <row r="1108">
          <cell r="N1108" t="str">
            <v/>
          </cell>
        </row>
        <row r="1109">
          <cell r="N1109" t="str">
            <v>DADOS AGRUPADOS</v>
          </cell>
        </row>
        <row r="1110">
          <cell r="N1110" t="str">
            <v/>
          </cell>
        </row>
        <row r="1111">
          <cell r="N1111" t="str">
            <v>SMOEP</v>
          </cell>
          <cell r="O1111">
            <v>1</v>
          </cell>
        </row>
        <row r="1112">
          <cell r="N1112" t="str">
            <v>CAA</v>
          </cell>
          <cell r="O1112">
            <v>1</v>
          </cell>
        </row>
        <row r="1113">
          <cell r="N1113" t="str">
            <v>SECADM</v>
          </cell>
          <cell r="O1113">
            <v>5</v>
          </cell>
        </row>
        <row r="1114">
          <cell r="N1114" t="str">
            <v>CEPCST</v>
          </cell>
          <cell r="O1114">
            <v>9</v>
          </cell>
        </row>
        <row r="1115">
          <cell r="N1115" t="str">
            <v>CLC</v>
          </cell>
          <cell r="O1115">
            <v>12</v>
          </cell>
        </row>
        <row r="1116">
          <cell r="N1116" t="str">
            <v>SC</v>
          </cell>
          <cell r="O1116">
            <v>10</v>
          </cell>
        </row>
        <row r="1117">
          <cell r="N1117" t="str">
            <v>CO</v>
          </cell>
          <cell r="O1117">
            <v>4</v>
          </cell>
        </row>
        <row r="1118">
          <cell r="N1118" t="str">
            <v>SPO</v>
          </cell>
          <cell r="O1118">
            <v>30</v>
          </cell>
        </row>
        <row r="1119">
          <cell r="N1119" t="str">
            <v>SECOFC</v>
          </cell>
          <cell r="O1119">
            <v>2</v>
          </cell>
        </row>
        <row r="1120">
          <cell r="N1120" t="str">
            <v>DG</v>
          </cell>
          <cell r="O1120">
            <v>3</v>
          </cell>
        </row>
        <row r="1121">
          <cell r="N1121" t="str">
            <v>SLIC</v>
          </cell>
          <cell r="O1121">
            <v>5</v>
          </cell>
        </row>
        <row r="1122">
          <cell r="N1122" t="str">
            <v>CPL</v>
          </cell>
          <cell r="O1122">
            <v>41</v>
          </cell>
        </row>
        <row r="1123">
          <cell r="N1123" t="str">
            <v>ASSDG</v>
          </cell>
          <cell r="O1123">
            <v>2</v>
          </cell>
        </row>
        <row r="1124">
          <cell r="N1124" t="e">
            <v>#N/A</v>
          </cell>
          <cell r="O1124">
            <v>2</v>
          </cell>
        </row>
        <row r="1125">
          <cell r="N1125" t="str">
            <v>SECIA</v>
          </cell>
          <cell r="O1125">
            <v>1</v>
          </cell>
        </row>
        <row r="1126">
          <cell r="N1126" t="str">
            <v>CCLCE</v>
          </cell>
          <cell r="O1126">
            <v>1</v>
          </cell>
        </row>
        <row r="1127">
          <cell r="N1127" t="str">
            <v>SCON</v>
          </cell>
          <cell r="O1127">
            <v>15</v>
          </cell>
        </row>
        <row r="1128">
          <cell r="N1128" t="str">
            <v>SIASG</v>
          </cell>
          <cell r="O1128">
            <v>1</v>
          </cell>
        </row>
        <row r="1129">
          <cell r="N1129" t="str">
            <v>SAEO</v>
          </cell>
          <cell r="O1129">
            <v>4</v>
          </cell>
        </row>
        <row r="1130">
          <cell r="N1130" t="str">
            <v>ACO</v>
          </cell>
          <cell r="O1130">
            <v>1</v>
          </cell>
        </row>
        <row r="1131">
          <cell r="N1131" t="str">
            <v/>
          </cell>
        </row>
        <row r="1132">
          <cell r="N1132" t="str">
            <v/>
          </cell>
        </row>
        <row r="1133">
          <cell r="N1133" t="str">
            <v/>
          </cell>
        </row>
        <row r="1134">
          <cell r="N1134" t="str">
            <v/>
          </cell>
        </row>
        <row r="1135">
          <cell r="N1135" t="str">
            <v/>
          </cell>
        </row>
        <row r="1136">
          <cell r="N1136" t="str">
            <v/>
          </cell>
        </row>
        <row r="1137">
          <cell r="N1137" t="str">
            <v/>
          </cell>
        </row>
        <row r="1138">
          <cell r="N1138" t="str">
            <v/>
          </cell>
        </row>
        <row r="1139">
          <cell r="N1139" t="str">
            <v/>
          </cell>
        </row>
        <row r="1140">
          <cell r="N1140" t="str">
            <v/>
          </cell>
        </row>
        <row r="1141">
          <cell r="N1141" t="str">
            <v/>
          </cell>
        </row>
        <row r="1142">
          <cell r="N1142" t="str">
            <v/>
          </cell>
        </row>
        <row r="1143">
          <cell r="N1143" t="str">
            <v/>
          </cell>
        </row>
        <row r="1144">
          <cell r="N1144" t="str">
            <v/>
          </cell>
        </row>
        <row r="1145">
          <cell r="N1145" t="str">
            <v/>
          </cell>
        </row>
        <row r="1146">
          <cell r="N1146" t="str">
            <v/>
          </cell>
        </row>
        <row r="1147">
          <cell r="N1147" t="str">
            <v/>
          </cell>
        </row>
        <row r="1148">
          <cell r="N1148" t="str">
            <v/>
          </cell>
        </row>
        <row r="1149">
          <cell r="N1149" t="str">
            <v/>
          </cell>
        </row>
        <row r="1150">
          <cell r="N1150" t="str">
            <v/>
          </cell>
        </row>
        <row r="1151">
          <cell r="N1151" t="str">
            <v/>
          </cell>
        </row>
        <row r="1152">
          <cell r="N1152" t="str">
            <v/>
          </cell>
        </row>
        <row r="1153">
          <cell r="N1153" t="str">
            <v/>
          </cell>
        </row>
        <row r="1154">
          <cell r="N1154" t="str">
            <v/>
          </cell>
        </row>
        <row r="1155">
          <cell r="N1155" t="str">
            <v/>
          </cell>
        </row>
        <row r="1156">
          <cell r="N1156" t="str">
            <v/>
          </cell>
        </row>
        <row r="1157">
          <cell r="N1157" t="str">
            <v/>
          </cell>
        </row>
        <row r="1158">
          <cell r="N1158" t="str">
            <v/>
          </cell>
        </row>
        <row r="1159">
          <cell r="N1159" t="str">
            <v/>
          </cell>
        </row>
        <row r="1160">
          <cell r="N1160" t="str">
            <v/>
          </cell>
        </row>
        <row r="1161">
          <cell r="N1161" t="str">
            <v>DADOS AGRUPADOS</v>
          </cell>
        </row>
        <row r="1162">
          <cell r="N1162" t="str">
            <v/>
          </cell>
        </row>
        <row r="1163">
          <cell r="N1163" t="str">
            <v>SMCI</v>
          </cell>
          <cell r="O1163">
            <v>20</v>
          </cell>
        </row>
        <row r="1164">
          <cell r="N1164" t="str">
            <v>SMOEP</v>
          </cell>
          <cell r="O1164">
            <v>1</v>
          </cell>
        </row>
        <row r="1165">
          <cell r="N1165" t="str">
            <v>SECADM</v>
          </cell>
          <cell r="O1165">
            <v>4</v>
          </cell>
        </row>
        <row r="1166">
          <cell r="N1166" t="str">
            <v>DG</v>
          </cell>
          <cell r="O1166">
            <v>4</v>
          </cell>
        </row>
        <row r="1167">
          <cell r="N1167" t="str">
            <v>SC</v>
          </cell>
          <cell r="O1167">
            <v>1</v>
          </cell>
        </row>
        <row r="1168">
          <cell r="N1168" t="str">
            <v>CLC</v>
          </cell>
          <cell r="O1168">
            <v>3</v>
          </cell>
        </row>
        <row r="1169">
          <cell r="N1169" t="str">
            <v>SLIC</v>
          </cell>
          <cell r="O1169">
            <v>9</v>
          </cell>
        </row>
        <row r="1170">
          <cell r="N1170" t="str">
            <v>GABSA</v>
          </cell>
          <cell r="O1170">
            <v>3</v>
          </cell>
        </row>
        <row r="1171">
          <cell r="N1171" t="str">
            <v>CPL</v>
          </cell>
          <cell r="O1171">
            <v>20</v>
          </cell>
        </row>
        <row r="1172">
          <cell r="N1172" t="str">
            <v>ASSDG</v>
          </cell>
          <cell r="O1172">
            <v>2</v>
          </cell>
        </row>
        <row r="1173">
          <cell r="N1173" t="str">
            <v>CAA</v>
          </cell>
          <cell r="O1173">
            <v>22</v>
          </cell>
        </row>
        <row r="1174">
          <cell r="N1174" t="str">
            <v>SCCLC</v>
          </cell>
          <cell r="O1174">
            <v>1</v>
          </cell>
        </row>
        <row r="1175">
          <cell r="N1175" t="str">
            <v/>
          </cell>
        </row>
        <row r="1176">
          <cell r="N1176" t="str">
            <v/>
          </cell>
        </row>
        <row r="1177">
          <cell r="N1177" t="str">
            <v/>
          </cell>
        </row>
        <row r="1178">
          <cell r="N1178" t="str">
            <v/>
          </cell>
        </row>
        <row r="1179">
          <cell r="N1179" t="str">
            <v/>
          </cell>
        </row>
        <row r="1180">
          <cell r="N1180" t="str">
            <v/>
          </cell>
        </row>
        <row r="1181">
          <cell r="N1181" t="str">
            <v/>
          </cell>
        </row>
        <row r="1182">
          <cell r="N1182" t="str">
            <v/>
          </cell>
        </row>
        <row r="1183">
          <cell r="N1183" t="str">
            <v/>
          </cell>
        </row>
        <row r="1184">
          <cell r="N1184" t="str">
            <v/>
          </cell>
        </row>
        <row r="1185">
          <cell r="N1185" t="str">
            <v/>
          </cell>
        </row>
        <row r="1186">
          <cell r="N1186" t="str">
            <v/>
          </cell>
        </row>
        <row r="1187">
          <cell r="N1187" t="str">
            <v/>
          </cell>
        </row>
        <row r="1188">
          <cell r="N1188" t="str">
            <v/>
          </cell>
        </row>
        <row r="1189">
          <cell r="N1189" t="str">
            <v/>
          </cell>
        </row>
        <row r="1190">
          <cell r="N1190" t="str">
            <v/>
          </cell>
        </row>
        <row r="1191">
          <cell r="N1191" t="str">
            <v/>
          </cell>
        </row>
        <row r="1192">
          <cell r="N1192" t="str">
            <v/>
          </cell>
        </row>
        <row r="1193">
          <cell r="N1193" t="str">
            <v/>
          </cell>
        </row>
        <row r="1194">
          <cell r="N1194" t="str">
            <v/>
          </cell>
        </row>
        <row r="1195">
          <cell r="N1195" t="str">
            <v>DADOS AGRUPADOS</v>
          </cell>
        </row>
        <row r="1196">
          <cell r="N1196" t="str">
            <v/>
          </cell>
        </row>
        <row r="1197">
          <cell r="N1197" t="str">
            <v>SMOEP</v>
          </cell>
          <cell r="O1197">
            <v>741</v>
          </cell>
        </row>
        <row r="1198">
          <cell r="N1198" t="str">
            <v>CAA</v>
          </cell>
          <cell r="O1198">
            <v>1</v>
          </cell>
        </row>
        <row r="1199">
          <cell r="N1199" t="str">
            <v>SECADM</v>
          </cell>
          <cell r="O1199">
            <v>5</v>
          </cell>
        </row>
        <row r="1200">
          <cell r="N1200" t="str">
            <v>CLC</v>
          </cell>
          <cell r="O1200">
            <v>4</v>
          </cell>
        </row>
        <row r="1201">
          <cell r="N1201" t="str">
            <v>SC</v>
          </cell>
          <cell r="O1201">
            <v>7</v>
          </cell>
        </row>
        <row r="1202">
          <cell r="N1202" t="str">
            <v>SLIC</v>
          </cell>
          <cell r="O1202">
            <v>26</v>
          </cell>
        </row>
        <row r="1203">
          <cell r="N1203" t="str">
            <v>CPL</v>
          </cell>
          <cell r="O1203">
            <v>45</v>
          </cell>
        </row>
        <row r="1204">
          <cell r="N1204" t="str">
            <v>ASSDG</v>
          </cell>
          <cell r="O1204">
            <v>7</v>
          </cell>
        </row>
        <row r="1205">
          <cell r="N1205" t="str">
            <v>DG</v>
          </cell>
          <cell r="O1205">
            <v>4</v>
          </cell>
        </row>
        <row r="1206">
          <cell r="N1206" t="str">
            <v>GABDG</v>
          </cell>
          <cell r="O1206">
            <v>1</v>
          </cell>
        </row>
        <row r="1207">
          <cell r="N1207" t="str">
            <v>CMP</v>
          </cell>
          <cell r="O1207">
            <v>1</v>
          </cell>
        </row>
        <row r="1208">
          <cell r="N1208" t="str">
            <v/>
          </cell>
        </row>
        <row r="1209">
          <cell r="N1209" t="str">
            <v/>
          </cell>
        </row>
        <row r="1210">
          <cell r="N1210" t="str">
            <v/>
          </cell>
        </row>
        <row r="1211">
          <cell r="N1211" t="str">
            <v/>
          </cell>
        </row>
        <row r="1212">
          <cell r="N1212" t="str">
            <v/>
          </cell>
        </row>
        <row r="1213">
          <cell r="N1213" t="str">
            <v/>
          </cell>
        </row>
        <row r="1214">
          <cell r="N1214" t="str">
            <v/>
          </cell>
        </row>
        <row r="1215">
          <cell r="N1215" t="str">
            <v/>
          </cell>
        </row>
        <row r="1216">
          <cell r="N1216" t="str">
            <v/>
          </cell>
        </row>
        <row r="1217">
          <cell r="N1217" t="str">
            <v/>
          </cell>
        </row>
        <row r="1218">
          <cell r="N1218" t="str">
            <v/>
          </cell>
        </row>
        <row r="1219">
          <cell r="N1219" t="str">
            <v/>
          </cell>
        </row>
        <row r="1220">
          <cell r="N1220" t="str">
            <v/>
          </cell>
        </row>
        <row r="1221">
          <cell r="N1221" t="str">
            <v/>
          </cell>
        </row>
        <row r="1222">
          <cell r="N1222" t="str">
            <v/>
          </cell>
        </row>
        <row r="1223">
          <cell r="N1223" t="str">
            <v/>
          </cell>
        </row>
        <row r="1224">
          <cell r="N1224" t="str">
            <v/>
          </cell>
        </row>
        <row r="1225">
          <cell r="N1225" t="str">
            <v/>
          </cell>
        </row>
        <row r="1226">
          <cell r="N1226" t="str">
            <v/>
          </cell>
        </row>
        <row r="1227">
          <cell r="N1227" t="str">
            <v/>
          </cell>
        </row>
        <row r="1228">
          <cell r="N1228" t="str">
            <v/>
          </cell>
        </row>
        <row r="1229">
          <cell r="N1229" t="str">
            <v/>
          </cell>
        </row>
        <row r="1230">
          <cell r="N1230" t="str">
            <v/>
          </cell>
        </row>
        <row r="1231">
          <cell r="N1231" t="str">
            <v/>
          </cell>
        </row>
        <row r="1232">
          <cell r="N1232" t="str">
            <v/>
          </cell>
        </row>
        <row r="1233">
          <cell r="N1233" t="str">
            <v/>
          </cell>
        </row>
        <row r="1234">
          <cell r="N1234" t="str">
            <v/>
          </cell>
        </row>
        <row r="1235">
          <cell r="N1235" t="str">
            <v/>
          </cell>
        </row>
        <row r="1236">
          <cell r="N1236" t="str">
            <v/>
          </cell>
        </row>
        <row r="1237">
          <cell r="N1237" t="str">
            <v/>
          </cell>
        </row>
        <row r="1238">
          <cell r="N1238" t="str">
            <v/>
          </cell>
        </row>
        <row r="1239">
          <cell r="N1239" t="str">
            <v/>
          </cell>
        </row>
        <row r="1240">
          <cell r="N1240" t="str">
            <v/>
          </cell>
        </row>
        <row r="1241">
          <cell r="N1241" t="str">
            <v/>
          </cell>
        </row>
        <row r="1242">
          <cell r="N1242" t="str">
            <v/>
          </cell>
        </row>
        <row r="1243">
          <cell r="N1243" t="str">
            <v/>
          </cell>
        </row>
        <row r="1244">
          <cell r="N1244" t="str">
            <v/>
          </cell>
        </row>
        <row r="1245">
          <cell r="N1245" t="str">
            <v/>
          </cell>
        </row>
        <row r="1246">
          <cell r="N1246" t="str">
            <v/>
          </cell>
        </row>
        <row r="1247">
          <cell r="N1247" t="str">
            <v/>
          </cell>
        </row>
        <row r="1248">
          <cell r="N1248" t="str">
            <v/>
          </cell>
        </row>
        <row r="1249">
          <cell r="N1249" t="str">
            <v/>
          </cell>
        </row>
        <row r="1250">
          <cell r="N1250" t="str">
            <v/>
          </cell>
        </row>
        <row r="1251">
          <cell r="N1251" t="str">
            <v/>
          </cell>
        </row>
        <row r="1252">
          <cell r="N1252" t="str">
            <v/>
          </cell>
        </row>
        <row r="1253">
          <cell r="N1253" t="str">
            <v/>
          </cell>
        </row>
        <row r="1254">
          <cell r="N1254" t="str">
            <v>DADOS AGRUPADOS</v>
          </cell>
        </row>
        <row r="1255">
          <cell r="N1255" t="str">
            <v/>
          </cell>
        </row>
        <row r="1256">
          <cell r="N1256" t="str">
            <v>SMCI</v>
          </cell>
          <cell r="O1256">
            <v>29</v>
          </cell>
        </row>
        <row r="1257">
          <cell r="N1257" t="str">
            <v>CAA</v>
          </cell>
          <cell r="O1257">
            <v>1</v>
          </cell>
        </row>
        <row r="1258">
          <cell r="N1258" t="str">
            <v>SECADM</v>
          </cell>
          <cell r="O1258">
            <v>13</v>
          </cell>
        </row>
        <row r="1259">
          <cell r="N1259" t="str">
            <v>CLC</v>
          </cell>
          <cell r="O1259">
            <v>4</v>
          </cell>
        </row>
        <row r="1260">
          <cell r="N1260" t="str">
            <v>SC</v>
          </cell>
          <cell r="O1260">
            <v>60</v>
          </cell>
        </row>
        <row r="1261">
          <cell r="N1261" t="str">
            <v>DG</v>
          </cell>
          <cell r="O1261">
            <v>3</v>
          </cell>
        </row>
        <row r="1262">
          <cell r="N1262" t="str">
            <v>SLIC</v>
          </cell>
          <cell r="O1262">
            <v>22</v>
          </cell>
        </row>
        <row r="1263">
          <cell r="N1263" t="str">
            <v>CPL</v>
          </cell>
          <cell r="O1263">
            <v>26</v>
          </cell>
        </row>
        <row r="1264">
          <cell r="N1264" t="str">
            <v>ASSDG</v>
          </cell>
          <cell r="O1264">
            <v>2</v>
          </cell>
        </row>
        <row r="1265">
          <cell r="N1265" t="str">
            <v>CMP</v>
          </cell>
          <cell r="O1265">
            <v>1</v>
          </cell>
        </row>
        <row r="1266">
          <cell r="N1266" t="str">
            <v/>
          </cell>
        </row>
        <row r="1267">
          <cell r="N1267" t="str">
            <v/>
          </cell>
        </row>
        <row r="1268">
          <cell r="N1268" t="str">
            <v/>
          </cell>
        </row>
        <row r="1269">
          <cell r="N1269" t="str">
            <v/>
          </cell>
        </row>
        <row r="1270">
          <cell r="N1270" t="str">
            <v/>
          </cell>
        </row>
        <row r="1271">
          <cell r="N1271" t="str">
            <v/>
          </cell>
        </row>
        <row r="1272">
          <cell r="N1272" t="str">
            <v/>
          </cell>
        </row>
        <row r="1273">
          <cell r="N1273" t="str">
            <v/>
          </cell>
        </row>
        <row r="1274">
          <cell r="N1274" t="str">
            <v/>
          </cell>
        </row>
        <row r="1275">
          <cell r="N1275" t="str">
            <v/>
          </cell>
        </row>
        <row r="1276">
          <cell r="N1276" t="str">
            <v/>
          </cell>
        </row>
        <row r="1277">
          <cell r="N1277" t="str">
            <v/>
          </cell>
        </row>
        <row r="1278">
          <cell r="N1278" t="str">
            <v/>
          </cell>
        </row>
        <row r="1279">
          <cell r="N1279" t="str">
            <v/>
          </cell>
        </row>
        <row r="1280">
          <cell r="N1280" t="str">
            <v/>
          </cell>
        </row>
        <row r="1281">
          <cell r="N1281" t="str">
            <v/>
          </cell>
        </row>
        <row r="1282">
          <cell r="N1282" t="str">
            <v/>
          </cell>
        </row>
        <row r="1283">
          <cell r="N1283" t="str">
            <v/>
          </cell>
        </row>
        <row r="1284">
          <cell r="N1284" t="str">
            <v/>
          </cell>
        </row>
        <row r="1285">
          <cell r="N1285" t="str">
            <v/>
          </cell>
        </row>
        <row r="1286">
          <cell r="N1286" t="str">
            <v/>
          </cell>
        </row>
        <row r="1287">
          <cell r="N1287" t="str">
            <v/>
          </cell>
        </row>
        <row r="1288">
          <cell r="N1288" t="str">
            <v>DADOS AGRUPADOS</v>
          </cell>
        </row>
        <row r="1289">
          <cell r="N1289" t="str">
            <v/>
          </cell>
        </row>
        <row r="1290">
          <cell r="N1290" t="str">
            <v>SMCI</v>
          </cell>
          <cell r="O1290">
            <v>8</v>
          </cell>
        </row>
        <row r="1291">
          <cell r="N1291" t="str">
            <v>CAA</v>
          </cell>
          <cell r="O1291">
            <v>10</v>
          </cell>
        </row>
        <row r="1292">
          <cell r="N1292" t="str">
            <v>SECADM</v>
          </cell>
          <cell r="O1292">
            <v>16</v>
          </cell>
        </row>
        <row r="1293">
          <cell r="N1293" t="str">
            <v>CLC</v>
          </cell>
          <cell r="O1293">
            <v>18</v>
          </cell>
        </row>
        <row r="1294">
          <cell r="N1294" t="str">
            <v>SC</v>
          </cell>
          <cell r="O1294">
            <v>22</v>
          </cell>
        </row>
        <row r="1295">
          <cell r="N1295" t="str">
            <v>DG</v>
          </cell>
          <cell r="O1295">
            <v>4</v>
          </cell>
        </row>
        <row r="1296">
          <cell r="N1296" t="str">
            <v>SLIC</v>
          </cell>
          <cell r="O1296">
            <v>38</v>
          </cell>
        </row>
        <row r="1297">
          <cell r="N1297" t="str">
            <v>CPL</v>
          </cell>
          <cell r="O1297">
            <v>95</v>
          </cell>
        </row>
        <row r="1298">
          <cell r="N1298" t="str">
            <v>ASSDG</v>
          </cell>
          <cell r="O1298">
            <v>13</v>
          </cell>
        </row>
        <row r="1299">
          <cell r="N1299" t="str">
            <v>CMP</v>
          </cell>
          <cell r="O1299">
            <v>3</v>
          </cell>
        </row>
        <row r="1300">
          <cell r="N1300" t="str">
            <v/>
          </cell>
        </row>
        <row r="1301">
          <cell r="N1301" t="str">
            <v/>
          </cell>
        </row>
        <row r="1302">
          <cell r="N1302" t="str">
            <v/>
          </cell>
        </row>
        <row r="1303">
          <cell r="N1303" t="str">
            <v/>
          </cell>
        </row>
        <row r="1304">
          <cell r="N1304" t="str">
            <v/>
          </cell>
        </row>
        <row r="1305">
          <cell r="N1305" t="str">
            <v/>
          </cell>
        </row>
        <row r="1306">
          <cell r="N1306" t="str">
            <v/>
          </cell>
        </row>
        <row r="1307">
          <cell r="N1307" t="str">
            <v/>
          </cell>
        </row>
        <row r="1308">
          <cell r="N1308" t="str">
            <v/>
          </cell>
        </row>
        <row r="1309">
          <cell r="N1309" t="str">
            <v/>
          </cell>
        </row>
        <row r="1310">
          <cell r="N1310" t="str">
            <v/>
          </cell>
        </row>
        <row r="1311">
          <cell r="N1311" t="str">
            <v/>
          </cell>
        </row>
        <row r="1312">
          <cell r="N1312" t="str">
            <v/>
          </cell>
        </row>
        <row r="1313">
          <cell r="N1313" t="str">
            <v/>
          </cell>
        </row>
        <row r="1314">
          <cell r="N1314" t="str">
            <v/>
          </cell>
        </row>
        <row r="1315">
          <cell r="N1315" t="str">
            <v/>
          </cell>
        </row>
        <row r="1316">
          <cell r="N1316" t="str">
            <v/>
          </cell>
        </row>
        <row r="1317">
          <cell r="N1317" t="str">
            <v/>
          </cell>
        </row>
        <row r="1318">
          <cell r="N1318" t="str">
            <v/>
          </cell>
        </row>
        <row r="1319">
          <cell r="N1319" t="str">
            <v/>
          </cell>
        </row>
        <row r="1320">
          <cell r="N1320" t="str">
            <v/>
          </cell>
        </row>
        <row r="1321">
          <cell r="N1321" t="str">
            <v/>
          </cell>
        </row>
        <row r="1322">
          <cell r="N1322" t="str">
            <v/>
          </cell>
        </row>
        <row r="1323">
          <cell r="N1323" t="str">
            <v/>
          </cell>
        </row>
        <row r="1324">
          <cell r="N1324" t="str">
            <v/>
          </cell>
        </row>
        <row r="1325">
          <cell r="N1325" t="str">
            <v/>
          </cell>
        </row>
        <row r="1326">
          <cell r="N1326" t="str">
            <v/>
          </cell>
        </row>
        <row r="1327">
          <cell r="N1327" t="str">
            <v/>
          </cell>
        </row>
        <row r="1328">
          <cell r="N1328" t="str">
            <v/>
          </cell>
        </row>
        <row r="1329">
          <cell r="N1329" t="str">
            <v/>
          </cell>
        </row>
        <row r="1330">
          <cell r="N1330" t="str">
            <v/>
          </cell>
        </row>
        <row r="1331">
          <cell r="N1331" t="str">
            <v/>
          </cell>
        </row>
        <row r="1332">
          <cell r="N1332" t="str">
            <v/>
          </cell>
        </row>
        <row r="1333">
          <cell r="N1333" t="str">
            <v/>
          </cell>
        </row>
        <row r="1334">
          <cell r="N1334" t="str">
            <v/>
          </cell>
        </row>
        <row r="1335">
          <cell r="N1335" t="str">
            <v/>
          </cell>
        </row>
        <row r="1336">
          <cell r="N1336" t="str">
            <v/>
          </cell>
        </row>
        <row r="1337">
          <cell r="N1337" t="str">
            <v/>
          </cell>
        </row>
        <row r="1338">
          <cell r="N1338" t="str">
            <v/>
          </cell>
        </row>
        <row r="1339">
          <cell r="N1339" t="str">
            <v/>
          </cell>
        </row>
        <row r="1340">
          <cell r="N1340" t="str">
            <v/>
          </cell>
        </row>
        <row r="1341">
          <cell r="N1341" t="str">
            <v/>
          </cell>
        </row>
        <row r="1342">
          <cell r="N1342" t="str">
            <v/>
          </cell>
        </row>
        <row r="1343">
          <cell r="N1343" t="str">
            <v/>
          </cell>
        </row>
        <row r="1344">
          <cell r="N1344" t="str">
            <v/>
          </cell>
        </row>
        <row r="1345">
          <cell r="N1345" t="str">
            <v/>
          </cell>
        </row>
        <row r="1346">
          <cell r="N1346" t="str">
            <v/>
          </cell>
        </row>
        <row r="1347">
          <cell r="N1347" t="str">
            <v/>
          </cell>
        </row>
        <row r="1348">
          <cell r="N1348" t="str">
            <v>DADOS AGRUPADOS</v>
          </cell>
        </row>
        <row r="1349">
          <cell r="N1349" t="str">
            <v/>
          </cell>
        </row>
        <row r="1350">
          <cell r="N1350" t="str">
            <v>SMOEP</v>
          </cell>
          <cell r="O1350">
            <v>725</v>
          </cell>
        </row>
        <row r="1351">
          <cell r="N1351" t="str">
            <v>CAA</v>
          </cell>
          <cell r="O1351">
            <v>1</v>
          </cell>
        </row>
        <row r="1352">
          <cell r="N1352" t="str">
            <v>SECADM</v>
          </cell>
          <cell r="O1352">
            <v>4</v>
          </cell>
        </row>
        <row r="1353">
          <cell r="N1353" t="str">
            <v>CLC</v>
          </cell>
          <cell r="O1353">
            <v>5</v>
          </cell>
        </row>
        <row r="1354">
          <cell r="N1354" t="str">
            <v>SC</v>
          </cell>
          <cell r="O1354">
            <v>47</v>
          </cell>
        </row>
        <row r="1355">
          <cell r="N1355" t="str">
            <v>SLIC</v>
          </cell>
          <cell r="O1355">
            <v>16</v>
          </cell>
        </row>
        <row r="1356">
          <cell r="N1356" t="str">
            <v>CPL</v>
          </cell>
          <cell r="O1356">
            <v>24</v>
          </cell>
        </row>
        <row r="1357">
          <cell r="N1357" t="str">
            <v>ASSDG</v>
          </cell>
          <cell r="O1357">
            <v>2</v>
          </cell>
        </row>
        <row r="1358">
          <cell r="N1358" t="str">
            <v>DG</v>
          </cell>
          <cell r="O1358">
            <v>2</v>
          </cell>
        </row>
        <row r="1359">
          <cell r="N1359" t="str">
            <v>CMP</v>
          </cell>
          <cell r="O1359">
            <v>2</v>
          </cell>
        </row>
        <row r="1360">
          <cell r="N1360" t="str">
            <v>GABDG</v>
          </cell>
          <cell r="O1360">
            <v>1</v>
          </cell>
        </row>
        <row r="1361">
          <cell r="N1361" t="str">
            <v/>
          </cell>
        </row>
        <row r="1362">
          <cell r="N1362" t="str">
            <v/>
          </cell>
        </row>
        <row r="1363">
          <cell r="N1363" t="str">
            <v/>
          </cell>
        </row>
        <row r="1364">
          <cell r="N1364" t="str">
            <v/>
          </cell>
        </row>
        <row r="1365">
          <cell r="N1365" t="str">
            <v/>
          </cell>
        </row>
        <row r="1366">
          <cell r="N1366" t="str">
            <v/>
          </cell>
        </row>
        <row r="1367">
          <cell r="N1367" t="str">
            <v/>
          </cell>
        </row>
        <row r="1368">
          <cell r="N1368" t="str">
            <v/>
          </cell>
        </row>
        <row r="1369">
          <cell r="N1369" t="str">
            <v/>
          </cell>
        </row>
        <row r="1370">
          <cell r="N1370" t="str">
            <v/>
          </cell>
        </row>
        <row r="1371">
          <cell r="N1371" t="str">
            <v/>
          </cell>
        </row>
        <row r="1372">
          <cell r="N1372" t="str">
            <v/>
          </cell>
        </row>
        <row r="1373">
          <cell r="N1373" t="str">
            <v/>
          </cell>
        </row>
        <row r="1374">
          <cell r="N1374" t="str">
            <v/>
          </cell>
        </row>
        <row r="1375">
          <cell r="N1375" t="str">
            <v/>
          </cell>
        </row>
        <row r="1376">
          <cell r="N1376" t="str">
            <v/>
          </cell>
        </row>
        <row r="1377">
          <cell r="N1377" t="str">
            <v/>
          </cell>
        </row>
        <row r="1378">
          <cell r="N1378" t="str">
            <v/>
          </cell>
        </row>
        <row r="1379">
          <cell r="N1379" t="str">
            <v/>
          </cell>
        </row>
        <row r="1380">
          <cell r="N1380" t="str">
            <v/>
          </cell>
        </row>
        <row r="1381">
          <cell r="N1381" t="str">
            <v/>
          </cell>
        </row>
        <row r="1382">
          <cell r="N1382" t="str">
            <v>DADOS AGRUPADOS</v>
          </cell>
        </row>
        <row r="1383">
          <cell r="N1383" t="str">
            <v/>
          </cell>
        </row>
        <row r="1384">
          <cell r="N1384" t="str">
            <v>SST</v>
          </cell>
          <cell r="O1384">
            <v>14</v>
          </cell>
        </row>
        <row r="1385">
          <cell r="N1385" t="str">
            <v>CAA</v>
          </cell>
          <cell r="O1385">
            <v>1</v>
          </cell>
        </row>
        <row r="1386">
          <cell r="N1386" t="str">
            <v>SECADM</v>
          </cell>
          <cell r="O1386">
            <v>29</v>
          </cell>
        </row>
        <row r="1387">
          <cell r="N1387" t="str">
            <v>CLC</v>
          </cell>
          <cell r="O1387">
            <v>15</v>
          </cell>
        </row>
        <row r="1388">
          <cell r="N1388" t="str">
            <v>SST</v>
          </cell>
          <cell r="O1388">
            <v>4</v>
          </cell>
        </row>
        <row r="1389">
          <cell r="N1389" t="str">
            <v>SPO</v>
          </cell>
          <cell r="O1389">
            <v>2</v>
          </cell>
        </row>
        <row r="1390">
          <cell r="N1390" t="str">
            <v>SST</v>
          </cell>
          <cell r="O1390">
            <v>2</v>
          </cell>
        </row>
        <row r="1391">
          <cell r="N1391" t="str">
            <v>SPO</v>
          </cell>
          <cell r="O1391">
            <v>2</v>
          </cell>
        </row>
        <row r="1392">
          <cell r="N1392" t="str">
            <v>CO</v>
          </cell>
          <cell r="O1392">
            <v>1</v>
          </cell>
        </row>
        <row r="1393">
          <cell r="N1393" t="str">
            <v>SECOFC</v>
          </cell>
          <cell r="O1393">
            <v>6</v>
          </cell>
        </row>
        <row r="1394">
          <cell r="N1394" t="str">
            <v>CLC</v>
          </cell>
          <cell r="O1394">
            <v>27</v>
          </cell>
        </row>
        <row r="1395">
          <cell r="N1395" t="str">
            <v>SECADM</v>
          </cell>
          <cell r="O1395">
            <v>9</v>
          </cell>
        </row>
        <row r="1396">
          <cell r="N1396" t="str">
            <v>CIP</v>
          </cell>
          <cell r="O1396">
            <v>33</v>
          </cell>
        </row>
        <row r="1397">
          <cell r="N1397" t="str">
            <v>ST</v>
          </cell>
          <cell r="O1397">
            <v>16</v>
          </cell>
        </row>
        <row r="1398">
          <cell r="N1398" t="str">
            <v>CIP</v>
          </cell>
          <cell r="O1398">
            <v>1</v>
          </cell>
        </row>
        <row r="1399">
          <cell r="N1399" t="str">
            <v>SECADM</v>
          </cell>
          <cell r="O1399">
            <v>1</v>
          </cell>
        </row>
        <row r="1400">
          <cell r="N1400" t="str">
            <v>CLC</v>
          </cell>
          <cell r="O1400">
            <v>1</v>
          </cell>
        </row>
        <row r="1401">
          <cell r="N1401" t="str">
            <v>SC</v>
          </cell>
          <cell r="O1401">
            <v>3</v>
          </cell>
        </row>
        <row r="1451">
          <cell r="N1451" t="str">
            <v/>
          </cell>
        </row>
        <row r="1452">
          <cell r="N1452" t="str">
            <v/>
          </cell>
        </row>
        <row r="1453">
          <cell r="N1453" t="str">
            <v>DADOS AGRUPADOS</v>
          </cell>
        </row>
        <row r="1454">
          <cell r="N1454" t="str">
            <v/>
          </cell>
        </row>
        <row r="1455">
          <cell r="N1455" t="str">
            <v>CAA</v>
          </cell>
          <cell r="O1455">
            <v>5</v>
          </cell>
        </row>
        <row r="1456">
          <cell r="N1456" t="str">
            <v>SECADM</v>
          </cell>
          <cell r="O1456">
            <v>4</v>
          </cell>
        </row>
        <row r="1457">
          <cell r="N1457" t="str">
            <v>ACO</v>
          </cell>
          <cell r="O1457">
            <v>1</v>
          </cell>
        </row>
        <row r="1458">
          <cell r="N1458" t="str">
            <v>SPO</v>
          </cell>
          <cell r="O1458">
            <v>2</v>
          </cell>
        </row>
        <row r="1459">
          <cell r="N1459" t="str">
            <v>CO</v>
          </cell>
          <cell r="O1459">
            <v>4</v>
          </cell>
        </row>
        <row r="1460">
          <cell r="N1460" t="str">
            <v>SECOFC</v>
          </cell>
          <cell r="O1460">
            <v>3</v>
          </cell>
        </row>
        <row r="1461">
          <cell r="N1461" t="str">
            <v>CLC</v>
          </cell>
          <cell r="O1461">
            <v>6</v>
          </cell>
        </row>
        <row r="1462">
          <cell r="N1462" t="str">
            <v>SC</v>
          </cell>
          <cell r="O1462">
            <v>4</v>
          </cell>
        </row>
        <row r="1463">
          <cell r="N1463" t="str">
            <v>DG</v>
          </cell>
          <cell r="O1463">
            <v>2</v>
          </cell>
        </row>
        <row r="1464">
          <cell r="N1464" t="str">
            <v>SLIC</v>
          </cell>
          <cell r="O1464">
            <v>9</v>
          </cell>
        </row>
        <row r="1465">
          <cell r="N1465" t="str">
            <v>SCON</v>
          </cell>
          <cell r="O1465">
            <v>2</v>
          </cell>
        </row>
        <row r="1466">
          <cell r="N1466" t="str">
            <v>CPL</v>
          </cell>
          <cell r="O1466">
            <v>17</v>
          </cell>
        </row>
        <row r="1467">
          <cell r="N1467" t="str">
            <v>ASSDG</v>
          </cell>
          <cell r="O1467">
            <v>2</v>
          </cell>
        </row>
        <row r="1468">
          <cell r="N1468" t="str">
            <v/>
          </cell>
        </row>
        <row r="1469">
          <cell r="N1469" t="str">
            <v/>
          </cell>
        </row>
        <row r="1470">
          <cell r="N1470" t="str">
            <v/>
          </cell>
        </row>
        <row r="1471">
          <cell r="N1471" t="str">
            <v/>
          </cell>
        </row>
        <row r="1472">
          <cell r="N1472" t="str">
            <v/>
          </cell>
        </row>
        <row r="1473">
          <cell r="N1473" t="str">
            <v/>
          </cell>
        </row>
        <row r="1474">
          <cell r="N1474" t="str">
            <v/>
          </cell>
        </row>
        <row r="1475">
          <cell r="N1475" t="str">
            <v/>
          </cell>
        </row>
        <row r="1476">
          <cell r="N1476" t="str">
            <v/>
          </cell>
        </row>
        <row r="1477">
          <cell r="N1477" t="str">
            <v/>
          </cell>
        </row>
        <row r="1478">
          <cell r="N1478" t="str">
            <v/>
          </cell>
        </row>
        <row r="1479">
          <cell r="N1479" t="str">
            <v/>
          </cell>
        </row>
        <row r="1480">
          <cell r="N1480" t="str">
            <v/>
          </cell>
        </row>
        <row r="1481">
          <cell r="N1481" t="str">
            <v/>
          </cell>
        </row>
        <row r="1482">
          <cell r="N1482" t="str">
            <v/>
          </cell>
        </row>
        <row r="1483">
          <cell r="N1483" t="str">
            <v/>
          </cell>
        </row>
        <row r="1484">
          <cell r="N1484" t="str">
            <v/>
          </cell>
        </row>
        <row r="1485">
          <cell r="N1485" t="str">
            <v/>
          </cell>
        </row>
        <row r="1486">
          <cell r="N1486" t="str">
            <v/>
          </cell>
        </row>
        <row r="1487">
          <cell r="N1487" t="str">
            <v/>
          </cell>
        </row>
        <row r="1488">
          <cell r="N1488" t="str">
            <v/>
          </cell>
        </row>
        <row r="1489">
          <cell r="N1489" t="str">
            <v/>
          </cell>
        </row>
        <row r="1490">
          <cell r="N1490" t="str">
            <v/>
          </cell>
        </row>
        <row r="1491">
          <cell r="N1491" t="str">
            <v/>
          </cell>
        </row>
        <row r="1492">
          <cell r="N1492" t="str">
            <v/>
          </cell>
        </row>
        <row r="1493">
          <cell r="N1493" t="str">
            <v/>
          </cell>
        </row>
        <row r="1494">
          <cell r="N1494" t="str">
            <v/>
          </cell>
        </row>
        <row r="1495">
          <cell r="N1495" t="str">
            <v/>
          </cell>
        </row>
        <row r="1496">
          <cell r="N1496" t="str">
            <v>DADOS AGRUPADOS</v>
          </cell>
        </row>
        <row r="1497">
          <cell r="N1497" t="str">
            <v/>
          </cell>
        </row>
        <row r="1498">
          <cell r="N1498" t="str">
            <v>SMI</v>
          </cell>
          <cell r="O1498">
            <v>5</v>
          </cell>
        </row>
        <row r="1499">
          <cell r="N1499" t="str">
            <v>CCS</v>
          </cell>
          <cell r="O1499">
            <v>2</v>
          </cell>
        </row>
        <row r="1500">
          <cell r="N1500" t="str">
            <v>SECPEG</v>
          </cell>
          <cell r="O1500">
            <v>1</v>
          </cell>
        </row>
        <row r="1501">
          <cell r="N1501" t="str">
            <v>SECADM</v>
          </cell>
          <cell r="O1501">
            <v>3</v>
          </cell>
        </row>
        <row r="1502">
          <cell r="N1502" t="str">
            <v>CLC</v>
          </cell>
          <cell r="O1502">
            <v>6</v>
          </cell>
        </row>
        <row r="1503">
          <cell r="N1503" t="str">
            <v>SC</v>
          </cell>
          <cell r="O1503">
            <v>6</v>
          </cell>
        </row>
        <row r="1504">
          <cell r="N1504" t="str">
            <v>SPO</v>
          </cell>
          <cell r="O1504">
            <v>26</v>
          </cell>
        </row>
        <row r="1505">
          <cell r="N1505" t="str">
            <v>CO</v>
          </cell>
          <cell r="O1505">
            <v>1</v>
          </cell>
        </row>
        <row r="1506">
          <cell r="N1506" t="str">
            <v>SECOFC</v>
          </cell>
          <cell r="O1506">
            <v>1</v>
          </cell>
        </row>
        <row r="1507">
          <cell r="N1507" t="str">
            <v>DG</v>
          </cell>
          <cell r="O1507">
            <v>2</v>
          </cell>
        </row>
        <row r="1508">
          <cell r="N1508" t="e">
            <v>#N/A</v>
          </cell>
          <cell r="O1508">
            <v>29</v>
          </cell>
        </row>
        <row r="1509">
          <cell r="N1509" t="str">
            <v>SCON</v>
          </cell>
          <cell r="O1509">
            <v>6</v>
          </cell>
        </row>
        <row r="1510">
          <cell r="N1510" t="str">
            <v>CPL</v>
          </cell>
          <cell r="O1510">
            <v>33</v>
          </cell>
        </row>
        <row r="1511">
          <cell r="N1511" t="str">
            <v>ASSDG</v>
          </cell>
          <cell r="O1511">
            <v>5</v>
          </cell>
        </row>
        <row r="1512">
          <cell r="N1512" t="str">
            <v/>
          </cell>
        </row>
        <row r="1513">
          <cell r="N1513" t="str">
            <v/>
          </cell>
        </row>
        <row r="1514">
          <cell r="N1514" t="str">
            <v/>
          </cell>
        </row>
        <row r="1515">
          <cell r="N1515" t="str">
            <v/>
          </cell>
        </row>
        <row r="1516">
          <cell r="N1516" t="str">
            <v/>
          </cell>
        </row>
        <row r="1517">
          <cell r="N1517" t="str">
            <v/>
          </cell>
        </row>
        <row r="1518">
          <cell r="N1518" t="str">
            <v/>
          </cell>
        </row>
        <row r="1519">
          <cell r="N1519" t="str">
            <v/>
          </cell>
        </row>
        <row r="1520">
          <cell r="N1520" t="str">
            <v/>
          </cell>
        </row>
        <row r="1521">
          <cell r="N1521" t="str">
            <v/>
          </cell>
        </row>
        <row r="1522">
          <cell r="N1522" t="str">
            <v/>
          </cell>
        </row>
        <row r="1523">
          <cell r="N1523" t="str">
            <v/>
          </cell>
        </row>
        <row r="1524">
          <cell r="N1524" t="str">
            <v/>
          </cell>
        </row>
        <row r="1525">
          <cell r="N1525" t="str">
            <v/>
          </cell>
        </row>
        <row r="1526">
          <cell r="N1526" t="str">
            <v/>
          </cell>
        </row>
        <row r="1527">
          <cell r="N1527" t="str">
            <v/>
          </cell>
        </row>
        <row r="1528">
          <cell r="N1528" t="str">
            <v/>
          </cell>
        </row>
        <row r="1529">
          <cell r="N1529" t="str">
            <v/>
          </cell>
        </row>
        <row r="1530">
          <cell r="N1530" t="str">
            <v/>
          </cell>
        </row>
        <row r="1531">
          <cell r="N1531" t="str">
            <v/>
          </cell>
        </row>
        <row r="1532">
          <cell r="N1532" t="str">
            <v/>
          </cell>
        </row>
        <row r="1533">
          <cell r="N1533" t="str">
            <v/>
          </cell>
        </row>
        <row r="1534">
          <cell r="N1534" t="str">
            <v/>
          </cell>
        </row>
        <row r="1535">
          <cell r="N1535" t="str">
            <v/>
          </cell>
        </row>
        <row r="1536">
          <cell r="N1536" t="str">
            <v/>
          </cell>
        </row>
        <row r="1537">
          <cell r="N1537" t="str">
            <v/>
          </cell>
        </row>
        <row r="1538">
          <cell r="N1538" t="str">
            <v/>
          </cell>
        </row>
        <row r="1539">
          <cell r="N1539" t="str">
            <v/>
          </cell>
        </row>
        <row r="1540">
          <cell r="N1540" t="str">
            <v>DADOS AGRUPADOS</v>
          </cell>
        </row>
        <row r="1541">
          <cell r="N1541" t="str">
            <v/>
          </cell>
        </row>
        <row r="1542">
          <cell r="N1542" t="str">
            <v>SMI</v>
          </cell>
          <cell r="O1542">
            <v>20</v>
          </cell>
        </row>
        <row r="1543">
          <cell r="N1543" t="str">
            <v>CCS</v>
          </cell>
          <cell r="O1543">
            <v>14</v>
          </cell>
        </row>
        <row r="1544">
          <cell r="N1544" t="str">
            <v>CLC</v>
          </cell>
          <cell r="O1544">
            <v>79</v>
          </cell>
        </row>
        <row r="1545">
          <cell r="N1545" t="str">
            <v>SECPEG</v>
          </cell>
          <cell r="O1545">
            <v>1</v>
          </cell>
        </row>
        <row r="1546">
          <cell r="N1546" t="str">
            <v>SECADM</v>
          </cell>
          <cell r="O1546">
            <v>22</v>
          </cell>
        </row>
        <row r="1547">
          <cell r="N1547" t="str">
            <v>SC</v>
          </cell>
          <cell r="O1547">
            <v>77</v>
          </cell>
        </row>
        <row r="1548">
          <cell r="N1548" t="str">
            <v>SIASG</v>
          </cell>
          <cell r="O1548">
            <v>9</v>
          </cell>
        </row>
        <row r="1549">
          <cell r="N1549" t="str">
            <v>SPO</v>
          </cell>
          <cell r="O1549">
            <v>12</v>
          </cell>
        </row>
        <row r="1550">
          <cell r="N1550" t="str">
            <v>CO</v>
          </cell>
          <cell r="O1550">
            <v>4</v>
          </cell>
        </row>
        <row r="1551">
          <cell r="N1551" t="str">
            <v>SECOFC</v>
          </cell>
          <cell r="O1551">
            <v>3</v>
          </cell>
        </row>
        <row r="1552">
          <cell r="N1552" t="str">
            <v>SLIC</v>
          </cell>
          <cell r="O1552">
            <v>43</v>
          </cell>
        </row>
        <row r="1553">
          <cell r="N1553" t="str">
            <v>SSG</v>
          </cell>
          <cell r="O1553">
            <v>57</v>
          </cell>
        </row>
        <row r="1554">
          <cell r="N1554" t="str">
            <v>DG</v>
          </cell>
          <cell r="O1554">
            <v>2</v>
          </cell>
        </row>
        <row r="1555">
          <cell r="N1555" t="str">
            <v>SCON</v>
          </cell>
          <cell r="O1555">
            <v>17</v>
          </cell>
        </row>
        <row r="1556">
          <cell r="N1556" t="str">
            <v>CPL</v>
          </cell>
          <cell r="O1556">
            <v>1</v>
          </cell>
        </row>
        <row r="1557">
          <cell r="N1557" t="str">
            <v>ASSDG</v>
          </cell>
          <cell r="O1557">
            <v>1</v>
          </cell>
        </row>
        <row r="1558">
          <cell r="N1558" t="str">
            <v>SASG</v>
          </cell>
          <cell r="O1558">
            <v>24</v>
          </cell>
        </row>
        <row r="1559">
          <cell r="N1559" t="str">
            <v>COGSA</v>
          </cell>
          <cell r="O1559">
            <v>53</v>
          </cell>
        </row>
        <row r="1560">
          <cell r="N1560" t="str">
            <v>CSTA</v>
          </cell>
          <cell r="O1560">
            <v>37</v>
          </cell>
        </row>
        <row r="1561">
          <cell r="N1561" t="str">
            <v>SECGS</v>
          </cell>
          <cell r="O1561">
            <v>8</v>
          </cell>
        </row>
        <row r="1562">
          <cell r="N1562" t="str">
            <v>SECGA</v>
          </cell>
          <cell r="O1562">
            <v>1</v>
          </cell>
        </row>
      </sheetData>
      <sheetData sheetId="2">
        <row r="69">
          <cell r="B69" t="str">
            <v>Média Geral</v>
          </cell>
          <cell r="C69">
            <v>169</v>
          </cell>
        </row>
        <row r="70">
          <cell r="B70" t="str">
            <v>MÉDIA GERAL SECGS</v>
          </cell>
          <cell r="C70">
            <v>48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olds%20files/PADS_Consolidador_MEDIAS_FEVEREIRO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han Pablo Acosta Sanabria" refreshedDate="42789.016732175929" createdVersion="1" refreshedVersion="4" recordCount="59" upgradeOnRefresh="1">
  <cacheSource type="worksheet">
    <worksheetSource ref="B3:D62" sheet="04-DADOS COMPARATIVOS GERAIS" r:id="rId2"/>
  </cacheSource>
  <cacheFields count="3">
    <cacheField name="ÁREA" numFmtId="0">
      <sharedItems containsBlank="1" count="76">
        <s v="041ZE"/>
        <s v="DG"/>
        <s v="SECADM"/>
        <s v="SPO"/>
        <s v="CO"/>
        <s v="SECOFC"/>
        <s v="CLC"/>
        <s v="SC"/>
        <s v="SCON"/>
        <s v="CPL"/>
        <s v="ASSDG"/>
        <s v="ACO"/>
        <s v="SAEO"/>
        <s v="DEPTO"/>
        <s v="140ZE"/>
        <s v="150ZE"/>
        <s v="SASG"/>
        <s v="SECGA"/>
        <s v="SACONT"/>
        <s v="ACFIC"/>
        <s v="020ZE"/>
        <s v="COGSA"/>
        <s v="155ZE"/>
        <s v="55ZE"/>
        <s v="147ZE"/>
        <s v="PO"/>
        <s v="SAPC"/>
        <s v="SLIC"/>
        <s v="SPCF"/>
        <s v="CFIC"/>
        <s v="SCL"/>
        <s v="CCLC"/>
        <s v="GABDG"/>
        <s v="SGMC"/>
        <s v="SGPA"/>
        <s v="CMP"/>
        <s v="CGATI"/>
        <s v="CEPCST"/>
        <s v="SIASG"/>
        <s v="COBRAS"/>
        <s v="SECTI"/>
        <s v="ASSTI"/>
        <s v="CSUP"/>
        <s v="SESOP"/>
        <s v="CGEU"/>
        <s v="086ZE"/>
        <s v="GABSOFC"/>
        <s v="SMCI"/>
        <s v="SCCLC"/>
        <s v="SECIA"/>
        <s v="CCLCE"/>
        <s v="GABSA"/>
        <s v="SMI"/>
        <s v="CCS"/>
        <s v="SECPE"/>
        <s v="SSG"/>
        <m/>
        <s v="SMIN" u="1"/>
        <s v="CSTA" u="1"/>
        <s v="SMIC" u="1"/>
        <s v=" CO" u="1"/>
        <s v="ST" u="1"/>
        <s v="SMOI" u="1"/>
        <s v=" SPO" u="1"/>
        <s v="CIP" u="1"/>
        <s v="SOP" u="1"/>
        <s v="SMOP" u="1"/>
        <s v="SAPRE" u="1"/>
        <s v="CAA" u="1"/>
        <s v="SESEG" u="1"/>
        <s v=" CLC" u="1"/>
        <s v="ASSISEG" u="1"/>
        <s v="SECGS" u="1"/>
        <s v="SMOEP" u="1"/>
        <s v="SST" u="1"/>
        <s v="SGACI" u="1"/>
      </sharedItems>
    </cacheField>
    <cacheField name="SOMATÓRIO DIAS PAD" numFmtId="0">
      <sharedItems containsString="0" containsBlank="1" containsNumber="1" containsInteger="1" minValue="0" maxValue="782"/>
    </cacheField>
    <cacheField name="MÉDIA" numFmtId="0">
      <sharedItems containsString="0" containsBlank="1" containsNumber="1" minValue="0" maxValue="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n v="4"/>
    <n v="4"/>
  </r>
  <r>
    <x v="1"/>
    <n v="100"/>
    <n v="3.3333333333333335"/>
  </r>
  <r>
    <x v="2"/>
    <n v="200"/>
    <n v="6.666666666666667"/>
  </r>
  <r>
    <x v="3"/>
    <n v="185"/>
    <n v="7.4"/>
  </r>
  <r>
    <x v="4"/>
    <n v="77"/>
    <n v="2.9615384615384617"/>
  </r>
  <r>
    <x v="5"/>
    <n v="61"/>
    <n v="2.44"/>
  </r>
  <r>
    <x v="6"/>
    <n v="451"/>
    <n v="12.885714285714286"/>
  </r>
  <r>
    <x v="7"/>
    <n v="782"/>
    <n v="25.225806451612904"/>
  </r>
  <r>
    <x v="8"/>
    <n v="291"/>
    <n v="16.166666666666668"/>
  </r>
  <r>
    <x v="9"/>
    <n v="625"/>
    <n v="29.761904761904763"/>
  </r>
  <r>
    <x v="10"/>
    <n v="135"/>
    <n v="5"/>
  </r>
  <r>
    <x v="11"/>
    <n v="36"/>
    <n v="2.4"/>
  </r>
  <r>
    <x v="12"/>
    <n v="27"/>
    <n v="2.7"/>
  </r>
  <r>
    <x v="13"/>
    <n v="0"/>
    <n v="0"/>
  </r>
  <r>
    <x v="14"/>
    <n v="10"/>
    <n v="10"/>
  </r>
  <r>
    <x v="15"/>
    <n v="1"/>
    <n v="1"/>
  </r>
  <r>
    <x v="16"/>
    <n v="30"/>
    <n v="15"/>
  </r>
  <r>
    <x v="17"/>
    <n v="19"/>
    <n v="2.1111111111111112"/>
  </r>
  <r>
    <x v="18"/>
    <n v="3"/>
    <n v="1.5"/>
  </r>
  <r>
    <x v="19"/>
    <n v="11"/>
    <n v="5.5"/>
  </r>
  <r>
    <x v="20"/>
    <n v="2"/>
    <n v="2"/>
  </r>
  <r>
    <x v="21"/>
    <n v="73"/>
    <n v="36.5"/>
  </r>
  <r>
    <x v="22"/>
    <n v="65"/>
    <n v="65"/>
  </r>
  <r>
    <x v="23"/>
    <n v="19"/>
    <n v="19"/>
  </r>
  <r>
    <x v="24"/>
    <n v="6"/>
    <n v="6"/>
  </r>
  <r>
    <x v="25"/>
    <n v="1"/>
    <n v="1"/>
  </r>
  <r>
    <x v="26"/>
    <n v="173"/>
    <n v="86.5"/>
  </r>
  <r>
    <x v="27"/>
    <n v="372"/>
    <n v="18.600000000000001"/>
  </r>
  <r>
    <x v="28"/>
    <n v="2"/>
    <n v="2"/>
  </r>
  <r>
    <x v="29"/>
    <n v="1"/>
    <n v="1"/>
  </r>
  <r>
    <x v="30"/>
    <n v="1"/>
    <n v="1"/>
  </r>
  <r>
    <x v="31"/>
    <n v="1"/>
    <n v="1"/>
  </r>
  <r>
    <x v="32"/>
    <n v="3"/>
    <n v="1"/>
  </r>
  <r>
    <x v="33"/>
    <n v="1"/>
    <n v="1"/>
  </r>
  <r>
    <x v="34"/>
    <n v="2"/>
    <n v="2"/>
  </r>
  <r>
    <x v="35"/>
    <n v="17"/>
    <n v="2.4285714285714284"/>
  </r>
  <r>
    <x v="36"/>
    <n v="1"/>
    <n v="1"/>
  </r>
  <r>
    <x v="37"/>
    <n v="19"/>
    <n v="9.5"/>
  </r>
  <r>
    <x v="38"/>
    <n v="12"/>
    <n v="4"/>
  </r>
  <r>
    <x v="39"/>
    <n v="4"/>
    <n v="4"/>
  </r>
  <r>
    <x v="40"/>
    <n v="107"/>
    <n v="107"/>
  </r>
  <r>
    <x v="41"/>
    <n v="1"/>
    <n v="1"/>
  </r>
  <r>
    <x v="42"/>
    <n v="3"/>
    <n v="3"/>
  </r>
  <r>
    <x v="43"/>
    <n v="58"/>
    <n v="58"/>
  </r>
  <r>
    <x v="44"/>
    <n v="8"/>
    <n v="8"/>
  </r>
  <r>
    <x v="45"/>
    <n v="1"/>
    <n v="1"/>
  </r>
  <r>
    <x v="46"/>
    <n v="1"/>
    <n v="1"/>
  </r>
  <r>
    <x v="47"/>
    <n v="93"/>
    <n v="23.25"/>
  </r>
  <r>
    <x v="48"/>
    <n v="3"/>
    <n v="1.5"/>
  </r>
  <r>
    <x v="49"/>
    <n v="1"/>
    <n v="1"/>
  </r>
  <r>
    <x v="50"/>
    <n v="1"/>
    <n v="1"/>
  </r>
  <r>
    <x v="51"/>
    <n v="3"/>
    <n v="3"/>
  </r>
  <r>
    <x v="52"/>
    <n v="25"/>
    <n v="12.5"/>
  </r>
  <r>
    <x v="53"/>
    <n v="16"/>
    <n v="8"/>
  </r>
  <r>
    <x v="54"/>
    <n v="0"/>
    <n v="0"/>
  </r>
  <r>
    <x v="55"/>
    <n v="57"/>
    <n v="57"/>
  </r>
  <r>
    <x v="56"/>
    <m/>
    <m/>
  </r>
  <r>
    <x v="56"/>
    <m/>
    <m/>
  </r>
  <r>
    <x v="5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 chartFormat="1">
  <location ref="K4:L14" firstHeaderRow="2" firstDataRow="2" firstDataCol="1"/>
  <pivotFields count="3">
    <pivotField axis="axisRow" compact="0" outline="0" subtotalTop="0" showAll="0" includeNewItemsInFilter="1">
      <items count="77">
        <item m="1" x="70"/>
        <item h="1" m="1" x="60"/>
        <item h="1" m="1" x="63"/>
        <item h="1" x="20"/>
        <item h="1" x="0"/>
        <item h="1" x="45"/>
        <item h="1" x="14"/>
        <item h="1" x="24"/>
        <item h="1" x="15"/>
        <item h="1" x="22"/>
        <item h="1" x="23"/>
        <item h="1" x="19"/>
        <item h="1" x="11"/>
        <item h="1" x="10"/>
        <item h="1" m="1" x="71"/>
        <item h="1" x="41"/>
        <item h="1" m="1" x="68"/>
        <item h="1" x="31"/>
        <item h="1" x="50"/>
        <item h="1" x="53"/>
        <item h="1" x="37"/>
        <item h="1" x="29"/>
        <item h="1" x="36"/>
        <item h="1" x="44"/>
        <item h="1" m="1" x="64"/>
        <item x="6"/>
        <item x="35"/>
        <item h="1" x="4"/>
        <item h="1" x="39"/>
        <item h="1" x="21"/>
        <item h="1" x="9"/>
        <item h="1" m="1" x="58"/>
        <item h="1" x="42"/>
        <item h="1" x="13"/>
        <item h="1" x="1"/>
        <item h="1" x="32"/>
        <item h="1" x="51"/>
        <item h="1" x="46"/>
        <item h="1" x="25"/>
        <item h="1" x="18"/>
        <item h="1" x="12"/>
        <item h="1" x="26"/>
        <item h="1" m="1" x="67"/>
        <item x="16"/>
        <item x="7"/>
        <item h="1" x="48"/>
        <item x="30"/>
        <item x="8"/>
        <item h="1" x="2"/>
        <item h="1" x="17"/>
        <item h="1" m="1" x="72"/>
        <item h="1" x="49"/>
        <item h="1" x="5"/>
        <item h="1" x="54"/>
        <item h="1" x="40"/>
        <item h="1" m="1" x="69"/>
        <item h="1" x="43"/>
        <item h="1" m="1" x="75"/>
        <item x="33"/>
        <item x="34"/>
        <item h="1" x="38"/>
        <item h="1" x="27"/>
        <item h="1" x="47"/>
        <item h="1" x="52"/>
        <item h="1" m="1" x="59"/>
        <item h="1" m="1" x="57"/>
        <item h="1" m="1" x="73"/>
        <item h="1" m="1" x="62"/>
        <item h="1" m="1" x="66"/>
        <item h="1" m="1" x="65"/>
        <item h="1" x="28"/>
        <item h="1" x="3"/>
        <item h="1" x="55"/>
        <item h="1" m="1" x="74"/>
        <item h="1" m="1" x="61"/>
        <item h="1" x="56"/>
        <item t="default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9">
    <i>
      <x v="25"/>
    </i>
    <i>
      <x v="26"/>
    </i>
    <i>
      <x v="43"/>
    </i>
    <i>
      <x v="44"/>
    </i>
    <i>
      <x v="46"/>
    </i>
    <i>
      <x v="47"/>
    </i>
    <i>
      <x v="58"/>
    </i>
    <i>
      <x v="59"/>
    </i>
    <i t="grand">
      <x/>
    </i>
  </rowItems>
  <colItems count="1">
    <i/>
  </colItems>
  <dataFields count="1">
    <dataField name="Soma de MÉDIA" fld="2" baseField="0" baseItem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>
      <selection activeCell="C33" sqref="C33"/>
    </sheetView>
  </sheetViews>
  <sheetFormatPr defaultRowHeight="15" x14ac:dyDescent="0.25"/>
  <cols>
    <col min="1" max="16384" width="9.140625" style="6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Y1652"/>
  <sheetViews>
    <sheetView showGridLines="0" zoomScale="85" zoomScaleNormal="85" workbookViewId="0">
      <selection activeCell="N14" sqref="N14:O23"/>
    </sheetView>
  </sheetViews>
  <sheetFormatPr defaultRowHeight="10.5" x14ac:dyDescent="0.15"/>
  <cols>
    <col min="1" max="1" width="17.85546875" style="1" customWidth="1"/>
    <col min="2" max="2" width="14" style="1" bestFit="1" customWidth="1"/>
    <col min="3" max="4" width="18.42578125" style="1" bestFit="1" customWidth="1"/>
    <col min="5" max="5" width="8.7109375" style="1" hidden="1" customWidth="1"/>
    <col min="6" max="6" width="9.42578125" style="1" customWidth="1"/>
    <col min="7" max="7" width="74.28515625" style="1" bestFit="1" customWidth="1"/>
    <col min="8" max="8" width="9.140625" style="1"/>
    <col min="9" max="9" width="14.28515625" style="1" hidden="1" customWidth="1"/>
    <col min="10" max="11" width="9.140625" style="1" hidden="1" customWidth="1"/>
    <col min="12" max="12" width="13.140625" style="1" hidden="1" customWidth="1"/>
    <col min="13" max="13" width="10.28515625" style="1" customWidth="1"/>
    <col min="14" max="14" width="9.140625" style="1"/>
    <col min="15" max="15" width="9.28515625" style="1" customWidth="1"/>
    <col min="16" max="16" width="13.85546875" style="1" customWidth="1"/>
    <col min="17" max="17" width="9.140625" style="1"/>
    <col min="18" max="18" width="10.42578125" style="1" customWidth="1"/>
    <col min="19" max="19" width="14.28515625" style="1" customWidth="1"/>
    <col min="20" max="20" width="14.28515625" style="1" hidden="1" customWidth="1"/>
    <col min="21" max="21" width="9.140625" style="1" hidden="1" customWidth="1"/>
    <col min="22" max="22" width="12" style="1" hidden="1" customWidth="1"/>
    <col min="23" max="23" width="0" style="1" hidden="1" customWidth="1"/>
    <col min="24" max="16384" width="9.140625" style="1"/>
  </cols>
  <sheetData>
    <row r="1" spans="14:37" ht="36.75" customHeight="1" thickBot="1" x14ac:dyDescent="0.3">
      <c r="P1" s="77" t="s">
        <v>3417</v>
      </c>
      <c r="Q1" s="78" t="s">
        <v>3416</v>
      </c>
      <c r="R1" s="79" t="s">
        <v>3421</v>
      </c>
      <c r="X1"/>
      <c r="Y1"/>
      <c r="Z1"/>
      <c r="AA1"/>
      <c r="AB1"/>
      <c r="AC1"/>
      <c r="AD1"/>
      <c r="AE1"/>
      <c r="AF1"/>
      <c r="AG1"/>
      <c r="AH1"/>
      <c r="AI1" s="45"/>
      <c r="AJ1" s="45"/>
      <c r="AK1" s="45"/>
    </row>
    <row r="2" spans="14:37" ht="10.5" customHeight="1" x14ac:dyDescent="0.25">
      <c r="N2" s="136" t="s">
        <v>3382</v>
      </c>
      <c r="O2" s="137"/>
      <c r="P2" s="88" t="s">
        <v>3384</v>
      </c>
      <c r="Q2" s="91">
        <f t="shared" ref="Q2:Q17" si="0">SUMIFS($Q$31:$Q$2016,$P$31:$P$2016,P2)</f>
        <v>33</v>
      </c>
      <c r="R2" s="106">
        <f>AVERAGEIF($M$31:$M$2114,P2,$N$31:$N$2114)</f>
        <v>5.5</v>
      </c>
      <c r="S2" s="92"/>
      <c r="X2"/>
      <c r="Y2"/>
      <c r="Z2"/>
      <c r="AA2"/>
      <c r="AB2"/>
      <c r="AC2"/>
      <c r="AD2"/>
      <c r="AE2"/>
      <c r="AF2"/>
      <c r="AG2"/>
      <c r="AH2"/>
      <c r="AI2" s="46"/>
      <c r="AJ2" s="46"/>
      <c r="AK2" s="46"/>
    </row>
    <row r="3" spans="14:37" ht="10.5" customHeight="1" thickBot="1" x14ac:dyDescent="0.3">
      <c r="N3" s="138"/>
      <c r="O3" s="139"/>
      <c r="P3" s="88" t="s">
        <v>3388</v>
      </c>
      <c r="Q3" s="91">
        <f t="shared" si="0"/>
        <v>0</v>
      </c>
      <c r="R3" s="106"/>
      <c r="S3" s="92"/>
      <c r="X3"/>
      <c r="Y3"/>
      <c r="Z3"/>
      <c r="AA3"/>
      <c r="AB3"/>
      <c r="AC3"/>
      <c r="AD3"/>
      <c r="AE3"/>
      <c r="AF3"/>
      <c r="AG3"/>
      <c r="AH3"/>
      <c r="AI3" s="46"/>
      <c r="AJ3" s="46"/>
      <c r="AK3" s="46"/>
    </row>
    <row r="4" spans="14:37" ht="10.5" customHeight="1" x14ac:dyDescent="0.25">
      <c r="N4" s="132" t="s">
        <v>3523</v>
      </c>
      <c r="O4" s="133"/>
      <c r="P4" s="71" t="s">
        <v>3386</v>
      </c>
      <c r="Q4" s="72">
        <f t="shared" si="0"/>
        <v>141</v>
      </c>
      <c r="R4" s="107">
        <f t="shared" ref="R4:R23" si="1">AVERAGEIF($M$31:$M$2114,P4,$N$31:$N$2114)</f>
        <v>14.1</v>
      </c>
      <c r="S4" s="92"/>
      <c r="X4"/>
      <c r="Y4"/>
      <c r="Z4"/>
      <c r="AA4"/>
      <c r="AB4"/>
      <c r="AC4"/>
      <c r="AD4"/>
      <c r="AE4"/>
      <c r="AF4"/>
      <c r="AG4"/>
      <c r="AH4"/>
      <c r="AI4" s="46"/>
      <c r="AJ4" s="46"/>
      <c r="AK4" s="46"/>
    </row>
    <row r="5" spans="14:37" ht="10.5" customHeight="1" x14ac:dyDescent="0.25">
      <c r="N5" s="134"/>
      <c r="O5" s="135"/>
      <c r="P5" s="63" t="s">
        <v>3390</v>
      </c>
      <c r="Q5" s="73">
        <f t="shared" si="0"/>
        <v>111</v>
      </c>
      <c r="R5" s="108">
        <f t="shared" si="1"/>
        <v>55.5</v>
      </c>
      <c r="S5" s="92"/>
      <c r="X5"/>
      <c r="Y5"/>
      <c r="Z5"/>
      <c r="AA5"/>
      <c r="AB5"/>
      <c r="AC5"/>
      <c r="AD5"/>
      <c r="AE5"/>
      <c r="AF5"/>
      <c r="AG5"/>
      <c r="AH5"/>
      <c r="AI5" s="46"/>
      <c r="AJ5" s="46"/>
      <c r="AK5" s="46"/>
    </row>
    <row r="6" spans="14:37" ht="10.5" customHeight="1" x14ac:dyDescent="0.25">
      <c r="N6" s="134"/>
      <c r="O6" s="135"/>
      <c r="P6" s="63" t="s">
        <v>3427</v>
      </c>
      <c r="Q6" s="73">
        <f t="shared" si="0"/>
        <v>191</v>
      </c>
      <c r="R6" s="108">
        <f t="shared" si="1"/>
        <v>8.304347826086957</v>
      </c>
      <c r="S6" s="92"/>
      <c r="X6"/>
      <c r="Y6"/>
      <c r="Z6"/>
      <c r="AA6"/>
      <c r="AB6"/>
      <c r="AC6"/>
      <c r="AD6"/>
      <c r="AE6"/>
      <c r="AF6"/>
      <c r="AG6"/>
      <c r="AH6"/>
      <c r="AI6" s="46"/>
      <c r="AJ6" s="46"/>
      <c r="AK6" s="46"/>
    </row>
    <row r="7" spans="14:37" ht="10.5" customHeight="1" x14ac:dyDescent="0.25">
      <c r="N7" s="134"/>
      <c r="O7" s="135"/>
      <c r="P7" s="63" t="s">
        <v>3428</v>
      </c>
      <c r="Q7" s="73">
        <f t="shared" si="0"/>
        <v>116</v>
      </c>
      <c r="R7" s="108">
        <f>AVERAGEIF($M$31:$M$2114,P7,$N$31:$N$2114)</f>
        <v>12.888888888888889</v>
      </c>
      <c r="S7" s="92"/>
      <c r="X7"/>
      <c r="Y7"/>
      <c r="Z7"/>
      <c r="AA7"/>
      <c r="AB7"/>
      <c r="AC7"/>
      <c r="AD7"/>
      <c r="AE7"/>
      <c r="AF7"/>
      <c r="AG7"/>
      <c r="AH7"/>
      <c r="AI7" s="46"/>
      <c r="AJ7" s="46"/>
      <c r="AK7" s="46"/>
    </row>
    <row r="8" spans="14:37" ht="10.5" customHeight="1" x14ac:dyDescent="0.25">
      <c r="N8" s="134"/>
      <c r="O8" s="135"/>
      <c r="P8" s="63" t="s">
        <v>3429</v>
      </c>
      <c r="Q8" s="73">
        <f t="shared" si="0"/>
        <v>85</v>
      </c>
      <c r="R8" s="108">
        <f t="shared" si="1"/>
        <v>28.333333333333332</v>
      </c>
      <c r="S8" s="92"/>
      <c r="X8"/>
      <c r="Y8"/>
      <c r="Z8"/>
      <c r="AA8"/>
      <c r="AB8"/>
      <c r="AC8"/>
      <c r="AD8"/>
      <c r="AE8"/>
      <c r="AF8"/>
      <c r="AG8"/>
      <c r="AH8"/>
      <c r="AI8" s="46"/>
      <c r="AJ8" s="46"/>
      <c r="AK8" s="46"/>
    </row>
    <row r="9" spans="14:37" ht="10.5" customHeight="1" x14ac:dyDescent="0.25">
      <c r="N9" s="134"/>
      <c r="O9" s="135"/>
      <c r="P9" s="63" t="s">
        <v>3430</v>
      </c>
      <c r="Q9" s="73">
        <f t="shared" si="0"/>
        <v>35</v>
      </c>
      <c r="R9" s="108">
        <f t="shared" si="1"/>
        <v>35</v>
      </c>
      <c r="S9" s="92"/>
      <c r="X9"/>
      <c r="Y9"/>
      <c r="Z9"/>
      <c r="AA9"/>
      <c r="AB9"/>
      <c r="AC9"/>
      <c r="AD9"/>
      <c r="AE9"/>
      <c r="AF9"/>
      <c r="AG9"/>
      <c r="AH9"/>
      <c r="AI9" s="46"/>
      <c r="AJ9" s="46"/>
      <c r="AK9" s="46"/>
    </row>
    <row r="10" spans="14:37" ht="10.5" customHeight="1" x14ac:dyDescent="0.25">
      <c r="N10" s="134"/>
      <c r="O10" s="135"/>
      <c r="P10" s="63" t="s">
        <v>3431</v>
      </c>
      <c r="Q10" s="73">
        <f t="shared" si="0"/>
        <v>99</v>
      </c>
      <c r="R10" s="109"/>
      <c r="S10" s="92" t="s">
        <v>3439</v>
      </c>
      <c r="X10"/>
      <c r="Y10"/>
      <c r="Z10"/>
      <c r="AA10"/>
      <c r="AB10"/>
      <c r="AC10"/>
      <c r="AD10"/>
      <c r="AE10"/>
      <c r="AF10"/>
      <c r="AG10"/>
      <c r="AH10"/>
      <c r="AI10" s="46"/>
      <c r="AJ10" s="46"/>
      <c r="AK10" s="46"/>
    </row>
    <row r="11" spans="14:37" ht="10.5" customHeight="1" x14ac:dyDescent="0.25">
      <c r="N11" s="134"/>
      <c r="O11" s="135"/>
      <c r="P11" s="63" t="s">
        <v>3392</v>
      </c>
      <c r="Q11" s="73">
        <f t="shared" si="0"/>
        <v>2</v>
      </c>
      <c r="R11" s="108">
        <f t="shared" si="1"/>
        <v>1</v>
      </c>
      <c r="S11" s="92"/>
      <c r="X11"/>
      <c r="Y11"/>
      <c r="Z11"/>
      <c r="AA11"/>
      <c r="AB11"/>
      <c r="AC11"/>
      <c r="AD11"/>
      <c r="AE11"/>
      <c r="AF11"/>
      <c r="AG11"/>
      <c r="AH11"/>
      <c r="AI11" s="46"/>
      <c r="AJ11" s="46"/>
      <c r="AK11" s="46"/>
    </row>
    <row r="12" spans="14:37" ht="10.5" customHeight="1" x14ac:dyDescent="0.25">
      <c r="N12" s="134"/>
      <c r="O12" s="135"/>
      <c r="P12" s="63" t="s">
        <v>3394</v>
      </c>
      <c r="Q12" s="73">
        <f t="shared" si="0"/>
        <v>104</v>
      </c>
      <c r="R12" s="108">
        <f t="shared" si="1"/>
        <v>34.666666666666664</v>
      </c>
      <c r="S12" s="92"/>
      <c r="X12"/>
      <c r="Y12"/>
      <c r="Z12"/>
      <c r="AA12"/>
      <c r="AB12"/>
      <c r="AC12"/>
      <c r="AD12"/>
      <c r="AE12"/>
      <c r="AF12"/>
      <c r="AG12"/>
      <c r="AH12"/>
      <c r="AI12" s="46"/>
      <c r="AJ12" s="46"/>
      <c r="AK12" s="46"/>
    </row>
    <row r="13" spans="14:37" ht="10.5" customHeight="1" x14ac:dyDescent="0.25">
      <c r="N13" s="134"/>
      <c r="O13" s="135"/>
      <c r="P13" s="63" t="s">
        <v>3396</v>
      </c>
      <c r="Q13" s="73">
        <f t="shared" si="0"/>
        <v>14</v>
      </c>
      <c r="R13" s="108">
        <f t="shared" si="1"/>
        <v>14</v>
      </c>
      <c r="S13" s="92"/>
      <c r="X13"/>
      <c r="Y13"/>
      <c r="Z13"/>
      <c r="AA13"/>
      <c r="AB13"/>
      <c r="AC13"/>
      <c r="AD13"/>
      <c r="AE13"/>
      <c r="AF13"/>
      <c r="AG13"/>
      <c r="AH13"/>
      <c r="AI13" s="46"/>
      <c r="AJ13" s="46"/>
      <c r="AK13" s="46"/>
    </row>
    <row r="14" spans="14:37" ht="10.5" customHeight="1" x14ac:dyDescent="0.25">
      <c r="N14" s="128" t="s">
        <v>3381</v>
      </c>
      <c r="O14" s="129"/>
      <c r="P14" s="60" t="s">
        <v>3398</v>
      </c>
      <c r="Q14" s="74">
        <f t="shared" si="0"/>
        <v>44</v>
      </c>
      <c r="R14" s="110">
        <f t="shared" si="1"/>
        <v>14.666666666666666</v>
      </c>
      <c r="S14" s="92"/>
      <c r="X14"/>
      <c r="Y14"/>
      <c r="Z14"/>
      <c r="AA14"/>
      <c r="AB14"/>
      <c r="AC14"/>
      <c r="AD14"/>
      <c r="AE14"/>
      <c r="AF14"/>
      <c r="AG14"/>
      <c r="AH14"/>
      <c r="AI14" s="46"/>
      <c r="AJ14" s="46"/>
      <c r="AK14" s="46"/>
    </row>
    <row r="15" spans="14:37" ht="10.5" customHeight="1" x14ac:dyDescent="0.25">
      <c r="N15" s="128"/>
      <c r="O15" s="129"/>
      <c r="P15" s="60" t="s">
        <v>3400</v>
      </c>
      <c r="Q15" s="74">
        <f t="shared" si="0"/>
        <v>0</v>
      </c>
      <c r="R15" s="110">
        <v>0</v>
      </c>
      <c r="S15" s="92"/>
      <c r="X15"/>
      <c r="Y15"/>
      <c r="Z15"/>
      <c r="AA15"/>
      <c r="AB15"/>
      <c r="AC15"/>
      <c r="AD15"/>
      <c r="AE15"/>
      <c r="AF15"/>
      <c r="AG15"/>
      <c r="AH15"/>
      <c r="AI15" s="46"/>
      <c r="AJ15" s="46"/>
      <c r="AK15" s="46"/>
    </row>
    <row r="16" spans="14:37" ht="10.5" customHeight="1" x14ac:dyDescent="0.25">
      <c r="N16" s="128"/>
      <c r="O16" s="129"/>
      <c r="P16" s="60" t="s">
        <v>3402</v>
      </c>
      <c r="Q16" s="74">
        <f t="shared" si="0"/>
        <v>16</v>
      </c>
      <c r="R16" s="110">
        <f t="shared" si="1"/>
        <v>16</v>
      </c>
      <c r="S16" s="92"/>
      <c r="X16"/>
      <c r="Y16"/>
      <c r="Z16"/>
      <c r="AA16"/>
      <c r="AB16"/>
      <c r="AC16"/>
      <c r="AD16"/>
      <c r="AE16"/>
      <c r="AF16"/>
      <c r="AG16"/>
      <c r="AH16"/>
      <c r="AI16" s="46"/>
      <c r="AJ16" s="46"/>
      <c r="AK16" s="46"/>
    </row>
    <row r="17" spans="1:37" ht="10.5" customHeight="1" x14ac:dyDescent="0.25">
      <c r="N17" s="128"/>
      <c r="O17" s="129"/>
      <c r="P17" s="60" t="s">
        <v>3418</v>
      </c>
      <c r="Q17" s="74">
        <f t="shared" si="0"/>
        <v>236</v>
      </c>
      <c r="R17" s="110">
        <f t="shared" si="1"/>
        <v>47.2</v>
      </c>
      <c r="S17" s="92"/>
      <c r="X17"/>
      <c r="Y17"/>
      <c r="Z17"/>
      <c r="AA17"/>
      <c r="AB17"/>
      <c r="AC17"/>
      <c r="AD17"/>
      <c r="AE17"/>
      <c r="AF17"/>
      <c r="AG17"/>
      <c r="AH17"/>
      <c r="AI17" s="46"/>
      <c r="AJ17" s="46"/>
      <c r="AK17" s="46"/>
    </row>
    <row r="18" spans="1:37" ht="10.5" customHeight="1" x14ac:dyDescent="0.25">
      <c r="N18" s="128"/>
      <c r="O18" s="129"/>
      <c r="P18" s="60" t="s">
        <v>3405</v>
      </c>
      <c r="Q18" s="74">
        <f t="shared" ref="Q18:Q23" si="2">SUMIFS($Q$31:$Q$2016,$P$31:$P$2016,P18)</f>
        <v>1</v>
      </c>
      <c r="R18" s="110">
        <f t="shared" si="1"/>
        <v>1</v>
      </c>
      <c r="S18" s="92"/>
      <c r="X18"/>
      <c r="Y18"/>
      <c r="Z18"/>
      <c r="AA18"/>
      <c r="AB18"/>
      <c r="AC18"/>
      <c r="AD18"/>
      <c r="AE18"/>
      <c r="AF18"/>
      <c r="AG18"/>
      <c r="AH18"/>
      <c r="AI18" s="46"/>
      <c r="AJ18" s="46"/>
      <c r="AK18" s="46"/>
    </row>
    <row r="19" spans="1:37" ht="10.5" customHeight="1" x14ac:dyDescent="0.15">
      <c r="N19" s="128"/>
      <c r="O19" s="129"/>
      <c r="P19" s="60" t="s">
        <v>3432</v>
      </c>
      <c r="Q19" s="74">
        <f t="shared" si="2"/>
        <v>20</v>
      </c>
      <c r="R19" s="110">
        <f t="shared" si="1"/>
        <v>6.666666666666667</v>
      </c>
      <c r="S19" s="92"/>
      <c r="Y19" s="21"/>
      <c r="Z19" s="46"/>
      <c r="AF19" s="46"/>
      <c r="AG19" s="46"/>
      <c r="AH19" s="46"/>
      <c r="AI19" s="46"/>
      <c r="AJ19" s="46"/>
      <c r="AK19" s="46"/>
    </row>
    <row r="20" spans="1:37" ht="10.5" customHeight="1" x14ac:dyDescent="0.15">
      <c r="N20" s="128"/>
      <c r="O20" s="129"/>
      <c r="P20" s="60" t="s">
        <v>3433</v>
      </c>
      <c r="Q20" s="74">
        <f t="shared" si="2"/>
        <v>25</v>
      </c>
      <c r="R20" s="110">
        <f t="shared" si="1"/>
        <v>12.5</v>
      </c>
      <c r="S20" s="92"/>
      <c r="Y20" s="21"/>
      <c r="Z20" s="46"/>
      <c r="AF20" s="46"/>
      <c r="AG20" s="46"/>
      <c r="AH20" s="46"/>
      <c r="AI20" s="46"/>
      <c r="AJ20" s="46"/>
      <c r="AK20" s="46"/>
    </row>
    <row r="21" spans="1:37" ht="10.5" customHeight="1" x14ac:dyDescent="0.15">
      <c r="N21" s="128"/>
      <c r="O21" s="129"/>
      <c r="P21" s="60" t="s">
        <v>3434</v>
      </c>
      <c r="Q21" s="74">
        <f t="shared" si="2"/>
        <v>0</v>
      </c>
      <c r="R21" s="110">
        <v>0</v>
      </c>
      <c r="S21" s="92"/>
      <c r="Y21" s="21"/>
      <c r="Z21" s="46"/>
      <c r="AF21" s="46"/>
      <c r="AG21" s="46"/>
      <c r="AH21" s="46"/>
      <c r="AI21" s="46"/>
      <c r="AJ21" s="46"/>
      <c r="AK21" s="46"/>
    </row>
    <row r="22" spans="1:37" ht="10.5" customHeight="1" x14ac:dyDescent="0.15">
      <c r="N22" s="128"/>
      <c r="O22" s="129"/>
      <c r="P22" s="60" t="s">
        <v>3435</v>
      </c>
      <c r="Q22" s="74">
        <f t="shared" si="2"/>
        <v>0</v>
      </c>
      <c r="R22" s="110">
        <v>0</v>
      </c>
      <c r="S22" s="92"/>
      <c r="Y22" s="21"/>
      <c r="Z22" s="46"/>
      <c r="AF22" s="46"/>
      <c r="AG22" s="46"/>
      <c r="AH22" s="46"/>
      <c r="AI22" s="46"/>
      <c r="AJ22" s="46"/>
      <c r="AK22" s="46"/>
    </row>
    <row r="23" spans="1:37" ht="10.5" customHeight="1" thickBot="1" x14ac:dyDescent="0.2">
      <c r="N23" s="130"/>
      <c r="O23" s="131"/>
      <c r="P23" s="66" t="s">
        <v>3436</v>
      </c>
      <c r="Q23" s="99">
        <f t="shared" si="2"/>
        <v>73</v>
      </c>
      <c r="R23" s="111">
        <f t="shared" si="1"/>
        <v>36.5</v>
      </c>
      <c r="S23" s="92"/>
      <c r="Y23" s="21"/>
      <c r="Z23" s="46"/>
      <c r="AF23" s="46"/>
      <c r="AG23" s="46"/>
      <c r="AH23" s="46"/>
      <c r="AI23" s="46"/>
      <c r="AJ23" s="46"/>
      <c r="AK23" s="46"/>
    </row>
    <row r="24" spans="1:37" x14ac:dyDescent="0.15">
      <c r="Q24" s="21"/>
      <c r="Z24" s="46"/>
      <c r="AF24" s="46"/>
      <c r="AG24" s="46"/>
      <c r="AH24" s="46"/>
      <c r="AI24" s="46"/>
      <c r="AJ24" s="46"/>
      <c r="AK24" s="46"/>
    </row>
    <row r="25" spans="1:37" x14ac:dyDescent="0.15">
      <c r="Q25" s="21"/>
      <c r="Z25" s="46"/>
      <c r="AF25" s="46"/>
      <c r="AG25" s="46"/>
      <c r="AH25" s="46"/>
      <c r="AI25" s="46"/>
      <c r="AJ25" s="46"/>
      <c r="AK25" s="46"/>
    </row>
    <row r="26" spans="1:37" ht="15" customHeight="1" x14ac:dyDescent="0.15">
      <c r="I26" s="145" t="s">
        <v>573</v>
      </c>
      <c r="J26" s="145"/>
      <c r="L26" s="145" t="s">
        <v>3330</v>
      </c>
      <c r="M26" s="145"/>
      <c r="N26" s="145"/>
    </row>
    <row r="27" spans="1:37" x14ac:dyDescent="0.15">
      <c r="I27" s="145"/>
      <c r="J27" s="145"/>
      <c r="L27" s="145"/>
      <c r="M27" s="145"/>
      <c r="N27" s="145"/>
    </row>
    <row r="28" spans="1:37" ht="15" customHeight="1" x14ac:dyDescent="0.15">
      <c r="J28" s="144" t="s">
        <v>3413</v>
      </c>
      <c r="N28" s="144" t="s">
        <v>3413</v>
      </c>
      <c r="O28" s="143"/>
    </row>
    <row r="29" spans="1:37" ht="15" customHeight="1" thickBot="1" x14ac:dyDescent="0.2">
      <c r="I29" s="127" t="s">
        <v>3414</v>
      </c>
      <c r="J29" s="144"/>
      <c r="L29" s="127"/>
      <c r="M29" s="127" t="s">
        <v>3422</v>
      </c>
      <c r="N29" s="144"/>
      <c r="O29" s="143"/>
      <c r="S29" s="6"/>
      <c r="T29" s="6"/>
    </row>
    <row r="30" spans="1:37" ht="42" customHeight="1" thickBot="1" x14ac:dyDescent="0.2">
      <c r="A30" s="140" t="s">
        <v>3415</v>
      </c>
      <c r="B30" s="57" t="s">
        <v>3409</v>
      </c>
      <c r="C30" s="58" t="s">
        <v>3412</v>
      </c>
      <c r="D30" s="58" t="s">
        <v>3411</v>
      </c>
      <c r="E30" s="58"/>
      <c r="F30" s="59" t="s">
        <v>3410</v>
      </c>
      <c r="G30" s="4" t="s">
        <v>131</v>
      </c>
      <c r="I30" s="127"/>
      <c r="J30" s="144"/>
      <c r="L30" s="127"/>
      <c r="M30" s="127"/>
      <c r="N30" s="144"/>
      <c r="O30" s="143"/>
      <c r="P30" s="95" t="s">
        <v>3358</v>
      </c>
      <c r="Q30" s="96"/>
      <c r="R30" s="96"/>
      <c r="S30" s="97"/>
      <c r="T30" s="6"/>
    </row>
    <row r="31" spans="1:37" ht="10.5" customHeight="1" x14ac:dyDescent="0.15">
      <c r="A31" s="141"/>
      <c r="B31" s="68" t="s">
        <v>0</v>
      </c>
      <c r="C31" s="3" t="s">
        <v>1</v>
      </c>
      <c r="D31" s="3" t="s">
        <v>2</v>
      </c>
      <c r="E31" s="3" t="s">
        <v>3</v>
      </c>
      <c r="F31" s="2">
        <f t="shared" ref="F31:F71" si="3">VALUE(IF(LEFT(E31,1)="&lt;",1,LEFT(E31,2)))</f>
        <v>1</v>
      </c>
      <c r="G31" s="3" t="s">
        <v>1</v>
      </c>
      <c r="I31" s="7" t="str">
        <f t="shared" ref="I31:I41" si="4">RIGHT(B31,LEN(B31)-4)</f>
        <v>041ZE  </v>
      </c>
      <c r="J31" s="1">
        <f t="shared" ref="J31:J72" si="5">SUMIFS($F$31:$F$72,$I$31:$I$72,I31)</f>
        <v>4</v>
      </c>
      <c r="L31" s="1" t="s">
        <v>589</v>
      </c>
      <c r="M31" s="1" t="str">
        <f>TRIM(SUBSTITUTE(L31,CHAR(160),CHAR(32)))</f>
        <v>041ZE</v>
      </c>
      <c r="N31" s="1">
        <v>4</v>
      </c>
      <c r="P31" s="98" t="s">
        <v>3384</v>
      </c>
      <c r="Q31" s="86">
        <f t="shared" ref="Q31:Q52" si="6">SUMIFS($N$31:$N$60,$M$31:$M$60,P31)</f>
        <v>0</v>
      </c>
      <c r="R31" s="86"/>
      <c r="S31" s="87"/>
    </row>
    <row r="32" spans="1:37" ht="10.5" customHeight="1" x14ac:dyDescent="0.15">
      <c r="A32" s="141"/>
      <c r="B32" s="68" t="s">
        <v>4</v>
      </c>
      <c r="C32" s="3" t="s">
        <v>2</v>
      </c>
      <c r="D32" s="3" t="s">
        <v>5</v>
      </c>
      <c r="E32" s="3" t="s">
        <v>3</v>
      </c>
      <c r="F32" s="2">
        <f t="shared" si="3"/>
        <v>1</v>
      </c>
      <c r="G32" s="3" t="s">
        <v>6</v>
      </c>
      <c r="I32" s="7" t="str">
        <f t="shared" si="4"/>
        <v>DG  </v>
      </c>
      <c r="J32" s="1">
        <f t="shared" si="5"/>
        <v>3</v>
      </c>
      <c r="L32" s="1" t="s">
        <v>585</v>
      </c>
      <c r="M32" s="1" t="str">
        <f t="shared" ref="M32:M95" si="7">TRIM(SUBSTITUTE(L32,CHAR(160),CHAR(32)))</f>
        <v>DG</v>
      </c>
      <c r="N32" s="1">
        <v>3</v>
      </c>
      <c r="P32" s="88" t="s">
        <v>3388</v>
      </c>
      <c r="Q32" s="89">
        <f t="shared" si="6"/>
        <v>0</v>
      </c>
      <c r="R32" s="89"/>
      <c r="S32" s="90"/>
    </row>
    <row r="33" spans="1:20" ht="10.5" customHeight="1" x14ac:dyDescent="0.15">
      <c r="A33" s="141"/>
      <c r="B33" s="68" t="s">
        <v>7</v>
      </c>
      <c r="C33" s="3" t="s">
        <v>5</v>
      </c>
      <c r="D33" s="3" t="s">
        <v>8</v>
      </c>
      <c r="E33" s="3" t="s">
        <v>9</v>
      </c>
      <c r="F33" s="2">
        <f t="shared" si="3"/>
        <v>19</v>
      </c>
      <c r="G33" s="3" t="s">
        <v>10</v>
      </c>
      <c r="I33" s="7" t="str">
        <f t="shared" si="4"/>
        <v>ASSISEG  </v>
      </c>
      <c r="J33" s="1">
        <f t="shared" si="5"/>
        <v>30</v>
      </c>
      <c r="L33" s="1" t="s">
        <v>575</v>
      </c>
      <c r="M33" s="1" t="str">
        <f t="shared" si="7"/>
        <v>ASSISEG</v>
      </c>
      <c r="N33" s="1">
        <v>30</v>
      </c>
      <c r="P33" s="63" t="s">
        <v>3386</v>
      </c>
      <c r="Q33" s="64">
        <f t="shared" si="6"/>
        <v>0</v>
      </c>
      <c r="R33" s="64"/>
      <c r="S33" s="65"/>
    </row>
    <row r="34" spans="1:20" ht="10.5" customHeight="1" x14ac:dyDescent="0.15">
      <c r="A34" s="141"/>
      <c r="B34" s="68" t="s">
        <v>11</v>
      </c>
      <c r="C34" s="3" t="s">
        <v>8</v>
      </c>
      <c r="D34" s="3" t="s">
        <v>12</v>
      </c>
      <c r="E34" s="3" t="s">
        <v>13</v>
      </c>
      <c r="F34" s="2">
        <f t="shared" si="3"/>
        <v>4</v>
      </c>
      <c r="G34" s="3" t="s">
        <v>14</v>
      </c>
      <c r="I34" s="1" t="str">
        <f t="shared" si="4"/>
        <v>CAA  </v>
      </c>
      <c r="J34" s="1">
        <f t="shared" si="5"/>
        <v>9</v>
      </c>
      <c r="L34" s="1" t="s">
        <v>576</v>
      </c>
      <c r="M34" s="1" t="str">
        <f t="shared" si="7"/>
        <v>CAA</v>
      </c>
      <c r="N34" s="1">
        <v>9</v>
      </c>
      <c r="P34" s="63" t="s">
        <v>3390</v>
      </c>
      <c r="Q34" s="64">
        <f t="shared" si="6"/>
        <v>0</v>
      </c>
      <c r="R34" s="64"/>
      <c r="S34" s="65"/>
      <c r="T34" s="8"/>
    </row>
    <row r="35" spans="1:20" ht="10.5" customHeight="1" x14ac:dyDescent="0.15">
      <c r="A35" s="141"/>
      <c r="B35" s="68" t="s">
        <v>15</v>
      </c>
      <c r="C35" s="3" t="s">
        <v>12</v>
      </c>
      <c r="D35" s="3" t="s">
        <v>16</v>
      </c>
      <c r="E35" s="3" t="s">
        <v>17</v>
      </c>
      <c r="F35" s="2">
        <f t="shared" si="3"/>
        <v>2</v>
      </c>
      <c r="G35" s="3" t="s">
        <v>18</v>
      </c>
      <c r="I35" s="1" t="str">
        <f t="shared" si="4"/>
        <v>ASSISEG  </v>
      </c>
      <c r="J35" s="1">
        <f t="shared" si="5"/>
        <v>30</v>
      </c>
      <c r="L35" s="1" t="s">
        <v>577</v>
      </c>
      <c r="M35" s="1" t="str">
        <f t="shared" si="7"/>
        <v>SECADM</v>
      </c>
      <c r="N35" s="1">
        <v>4</v>
      </c>
      <c r="P35" s="63" t="s">
        <v>3427</v>
      </c>
      <c r="Q35" s="64">
        <f t="shared" si="6"/>
        <v>9</v>
      </c>
      <c r="R35" s="64"/>
      <c r="S35" s="65"/>
      <c r="T35" s="8"/>
    </row>
    <row r="36" spans="1:20" ht="10.5" customHeight="1" x14ac:dyDescent="0.15">
      <c r="A36" s="141"/>
      <c r="B36" s="68" t="s">
        <v>19</v>
      </c>
      <c r="C36" s="3" t="s">
        <v>16</v>
      </c>
      <c r="D36" s="3" t="s">
        <v>20</v>
      </c>
      <c r="E36" s="3" t="s">
        <v>21</v>
      </c>
      <c r="F36" s="2">
        <f t="shared" si="3"/>
        <v>3</v>
      </c>
      <c r="G36" s="3" t="s">
        <v>22</v>
      </c>
      <c r="I36" s="1" t="str">
        <f t="shared" si="4"/>
        <v>041ZE  </v>
      </c>
      <c r="J36" s="1">
        <f t="shared" si="5"/>
        <v>4</v>
      </c>
      <c r="L36" s="1" t="s">
        <v>590</v>
      </c>
      <c r="M36" s="1" t="str">
        <f t="shared" si="7"/>
        <v>SPO</v>
      </c>
      <c r="N36" s="1">
        <v>1</v>
      </c>
      <c r="P36" s="63" t="s">
        <v>3428</v>
      </c>
      <c r="Q36" s="64">
        <f t="shared" si="6"/>
        <v>0</v>
      </c>
      <c r="R36" s="64"/>
      <c r="S36" s="65"/>
      <c r="T36" s="8"/>
    </row>
    <row r="37" spans="1:20" ht="10.5" customHeight="1" x14ac:dyDescent="0.15">
      <c r="A37" s="141"/>
      <c r="B37" s="68" t="s">
        <v>23</v>
      </c>
      <c r="C37" s="3" t="s">
        <v>20</v>
      </c>
      <c r="D37" s="3" t="s">
        <v>24</v>
      </c>
      <c r="E37" s="3" t="s">
        <v>25</v>
      </c>
      <c r="F37" s="2">
        <f t="shared" si="3"/>
        <v>9</v>
      </c>
      <c r="G37" s="3" t="s">
        <v>26</v>
      </c>
      <c r="I37" s="1" t="str">
        <f t="shared" si="4"/>
        <v>ASSISEG  </v>
      </c>
      <c r="J37" s="1">
        <f t="shared" si="5"/>
        <v>30</v>
      </c>
      <c r="L37" s="1" t="s">
        <v>591</v>
      </c>
      <c r="M37" s="1" t="str">
        <f t="shared" si="7"/>
        <v>CO</v>
      </c>
      <c r="N37" s="1">
        <v>1</v>
      </c>
      <c r="P37" s="63" t="s">
        <v>3429</v>
      </c>
      <c r="Q37" s="64">
        <f t="shared" si="6"/>
        <v>0</v>
      </c>
      <c r="R37" s="64"/>
      <c r="S37" s="65"/>
    </row>
    <row r="38" spans="1:20" ht="10.5" customHeight="1" x14ac:dyDescent="0.15">
      <c r="A38" s="141"/>
      <c r="B38" s="68" t="s">
        <v>27</v>
      </c>
      <c r="C38" s="3" t="s">
        <v>24</v>
      </c>
      <c r="D38" s="3" t="s">
        <v>28</v>
      </c>
      <c r="E38" s="3" t="s">
        <v>13</v>
      </c>
      <c r="F38" s="2">
        <f t="shared" si="3"/>
        <v>4</v>
      </c>
      <c r="G38" s="3" t="s">
        <v>29</v>
      </c>
      <c r="I38" s="1" t="str">
        <f t="shared" si="4"/>
        <v>CAA  </v>
      </c>
      <c r="J38" s="1">
        <f t="shared" si="5"/>
        <v>9</v>
      </c>
      <c r="L38" s="1" t="s">
        <v>580</v>
      </c>
      <c r="M38" s="1" t="str">
        <f t="shared" si="7"/>
        <v>SECOFC</v>
      </c>
      <c r="N38" s="1">
        <v>3</v>
      </c>
      <c r="P38" s="63" t="s">
        <v>3430</v>
      </c>
      <c r="Q38" s="64">
        <f t="shared" si="6"/>
        <v>0</v>
      </c>
      <c r="R38" s="64"/>
      <c r="S38" s="65"/>
    </row>
    <row r="39" spans="1:20" ht="10.5" customHeight="1" x14ac:dyDescent="0.15">
      <c r="A39" s="141"/>
      <c r="B39" s="68" t="s">
        <v>30</v>
      </c>
      <c r="C39" s="3" t="s">
        <v>28</v>
      </c>
      <c r="D39" s="3" t="s">
        <v>31</v>
      </c>
      <c r="E39" s="3" t="s">
        <v>3</v>
      </c>
      <c r="F39" s="2">
        <f t="shared" si="3"/>
        <v>1</v>
      </c>
      <c r="G39" s="3" t="s">
        <v>32</v>
      </c>
      <c r="I39" s="1" t="str">
        <f t="shared" si="4"/>
        <v>SECADM  </v>
      </c>
      <c r="J39" s="1">
        <f t="shared" si="5"/>
        <v>4</v>
      </c>
      <c r="L39" s="1" t="s">
        <v>581</v>
      </c>
      <c r="M39" s="1" t="str">
        <f t="shared" si="7"/>
        <v>CLC</v>
      </c>
      <c r="N39" s="1">
        <v>7</v>
      </c>
      <c r="P39" s="63" t="s">
        <v>3431</v>
      </c>
      <c r="Q39" s="64">
        <f t="shared" si="6"/>
        <v>0</v>
      </c>
      <c r="R39" s="64"/>
      <c r="S39" s="65"/>
    </row>
    <row r="40" spans="1:20" ht="10.5" customHeight="1" x14ac:dyDescent="0.15">
      <c r="A40" s="141"/>
      <c r="B40" s="68" t="s">
        <v>33</v>
      </c>
      <c r="C40" s="3" t="s">
        <v>31</v>
      </c>
      <c r="D40" s="3" t="s">
        <v>34</v>
      </c>
      <c r="E40" s="3" t="s">
        <v>3</v>
      </c>
      <c r="F40" s="2">
        <f t="shared" si="3"/>
        <v>1</v>
      </c>
      <c r="G40" s="3" t="s">
        <v>35</v>
      </c>
      <c r="I40" s="1" t="str">
        <f t="shared" si="4"/>
        <v xml:space="preserve"> SPO  </v>
      </c>
      <c r="J40" s="1">
        <f t="shared" si="5"/>
        <v>1</v>
      </c>
      <c r="L40" s="1" t="s">
        <v>582</v>
      </c>
      <c r="M40" s="1" t="str">
        <f t="shared" si="7"/>
        <v>SC</v>
      </c>
      <c r="N40" s="1">
        <v>17</v>
      </c>
      <c r="P40" s="63" t="s">
        <v>3392</v>
      </c>
      <c r="Q40" s="64">
        <f t="shared" si="6"/>
        <v>0</v>
      </c>
      <c r="R40" s="64"/>
      <c r="S40" s="65"/>
    </row>
    <row r="41" spans="1:20" ht="10.5" customHeight="1" x14ac:dyDescent="0.15">
      <c r="A41" s="141"/>
      <c r="B41" s="68" t="s">
        <v>36</v>
      </c>
      <c r="C41" s="3" t="s">
        <v>34</v>
      </c>
      <c r="D41" s="3" t="s">
        <v>37</v>
      </c>
      <c r="E41" s="3" t="s">
        <v>3</v>
      </c>
      <c r="F41" s="2">
        <f t="shared" si="3"/>
        <v>1</v>
      </c>
      <c r="G41" s="3" t="s">
        <v>38</v>
      </c>
      <c r="I41" s="1" t="str">
        <f t="shared" si="4"/>
        <v xml:space="preserve"> CO  </v>
      </c>
      <c r="J41" s="1">
        <f t="shared" si="5"/>
        <v>1</v>
      </c>
      <c r="L41" s="1" t="s">
        <v>583</v>
      </c>
      <c r="M41" s="1" t="str">
        <f t="shared" si="7"/>
        <v>SCON</v>
      </c>
      <c r="N41" s="1">
        <v>18</v>
      </c>
      <c r="P41" s="63" t="s">
        <v>3394</v>
      </c>
      <c r="Q41" s="64">
        <f t="shared" si="6"/>
        <v>0</v>
      </c>
      <c r="R41" s="64"/>
      <c r="S41" s="65"/>
    </row>
    <row r="42" spans="1:20" ht="10.5" customHeight="1" x14ac:dyDescent="0.15">
      <c r="A42" s="141"/>
      <c r="B42" s="68" t="s">
        <v>39</v>
      </c>
      <c r="C42" s="3" t="s">
        <v>37</v>
      </c>
      <c r="D42" s="3" t="s">
        <v>40</v>
      </c>
      <c r="E42" s="3" t="s">
        <v>3</v>
      </c>
      <c r="F42" s="2">
        <f t="shared" si="3"/>
        <v>1</v>
      </c>
      <c r="G42" s="3" t="s">
        <v>41</v>
      </c>
      <c r="I42" s="1" t="str">
        <f t="shared" ref="I42:I72" si="8">RIGHT(B42,LEN(B42)-5)</f>
        <v>SECOFC  </v>
      </c>
      <c r="J42" s="1">
        <f t="shared" si="5"/>
        <v>3</v>
      </c>
      <c r="L42" s="1" t="s">
        <v>580</v>
      </c>
      <c r="M42" s="1" t="str">
        <f>TRIM(SUBSTITUTE(L42,CHAR(160),CHAR(32)))</f>
        <v>SECOFC</v>
      </c>
      <c r="N42" s="1">
        <v>3</v>
      </c>
      <c r="P42" s="63" t="s">
        <v>3396</v>
      </c>
      <c r="Q42" s="64">
        <f t="shared" si="6"/>
        <v>0</v>
      </c>
      <c r="R42" s="64"/>
      <c r="S42" s="65"/>
    </row>
    <row r="43" spans="1:20" ht="10.5" customHeight="1" x14ac:dyDescent="0.15">
      <c r="A43" s="141"/>
      <c r="B43" s="68" t="s">
        <v>42</v>
      </c>
      <c r="C43" s="3" t="s">
        <v>40</v>
      </c>
      <c r="D43" s="3" t="s">
        <v>43</v>
      </c>
      <c r="E43" s="3" t="s">
        <v>3</v>
      </c>
      <c r="F43" s="2">
        <f t="shared" si="3"/>
        <v>1</v>
      </c>
      <c r="G43" s="3" t="s">
        <v>44</v>
      </c>
      <c r="I43" s="1" t="str">
        <f t="shared" si="8"/>
        <v>CLC  </v>
      </c>
      <c r="J43" s="1">
        <f t="shared" si="5"/>
        <v>7</v>
      </c>
      <c r="L43" s="1" t="s">
        <v>578</v>
      </c>
      <c r="M43" s="1" t="str">
        <f t="shared" si="7"/>
        <v>SPO</v>
      </c>
      <c r="N43" s="1">
        <v>1</v>
      </c>
      <c r="P43" s="60" t="s">
        <v>3398</v>
      </c>
      <c r="Q43" s="61">
        <f t="shared" si="6"/>
        <v>0</v>
      </c>
      <c r="R43" s="61"/>
      <c r="S43" s="62"/>
    </row>
    <row r="44" spans="1:20" ht="10.5" customHeight="1" x14ac:dyDescent="0.15">
      <c r="A44" s="141"/>
      <c r="B44" s="68" t="s">
        <v>45</v>
      </c>
      <c r="C44" s="3" t="s">
        <v>43</v>
      </c>
      <c r="D44" s="3" t="s">
        <v>46</v>
      </c>
      <c r="E44" s="3" t="s">
        <v>47</v>
      </c>
      <c r="F44" s="2">
        <f t="shared" si="3"/>
        <v>6</v>
      </c>
      <c r="G44" s="3" t="s">
        <v>48</v>
      </c>
      <c r="I44" s="1" t="str">
        <f t="shared" si="8"/>
        <v>SC  </v>
      </c>
      <c r="J44" s="1">
        <f t="shared" si="5"/>
        <v>17</v>
      </c>
      <c r="L44" s="1" t="s">
        <v>579</v>
      </c>
      <c r="M44" s="1" t="str">
        <f t="shared" si="7"/>
        <v>CO</v>
      </c>
      <c r="N44" s="1">
        <v>2</v>
      </c>
      <c r="P44" s="60" t="s">
        <v>3400</v>
      </c>
      <c r="Q44" s="61">
        <f t="shared" si="6"/>
        <v>0</v>
      </c>
      <c r="R44" s="61"/>
      <c r="S44" s="62"/>
    </row>
    <row r="45" spans="1:20" ht="10.5" customHeight="1" x14ac:dyDescent="0.15">
      <c r="A45" s="141"/>
      <c r="B45" s="68" t="s">
        <v>49</v>
      </c>
      <c r="C45" s="3" t="s">
        <v>46</v>
      </c>
      <c r="D45" s="3" t="s">
        <v>50</v>
      </c>
      <c r="E45" s="3" t="s">
        <v>3</v>
      </c>
      <c r="F45" s="2">
        <f t="shared" si="3"/>
        <v>1</v>
      </c>
      <c r="G45" s="3" t="s">
        <v>51</v>
      </c>
      <c r="I45" s="1" t="str">
        <f t="shared" si="8"/>
        <v>CLC  </v>
      </c>
      <c r="J45" s="1">
        <f t="shared" si="5"/>
        <v>7</v>
      </c>
      <c r="L45" s="1" t="s">
        <v>592</v>
      </c>
      <c r="M45" s="1" t="str">
        <f t="shared" si="7"/>
        <v>CPL</v>
      </c>
      <c r="N45" s="1">
        <v>3</v>
      </c>
      <c r="P45" s="60" t="s">
        <v>3402</v>
      </c>
      <c r="Q45" s="61">
        <f t="shared" si="6"/>
        <v>0</v>
      </c>
      <c r="R45" s="61"/>
      <c r="S45" s="62"/>
    </row>
    <row r="46" spans="1:20" ht="10.5" customHeight="1" x14ac:dyDescent="0.15">
      <c r="A46" s="141"/>
      <c r="B46" s="68" t="s">
        <v>52</v>
      </c>
      <c r="C46" s="3" t="s">
        <v>50</v>
      </c>
      <c r="D46" s="3" t="s">
        <v>53</v>
      </c>
      <c r="E46" s="3" t="s">
        <v>54</v>
      </c>
      <c r="F46" s="2">
        <f t="shared" si="3"/>
        <v>1</v>
      </c>
      <c r="G46" s="3" t="s">
        <v>55</v>
      </c>
      <c r="I46" s="1" t="str">
        <f t="shared" si="8"/>
        <v>SCON  </v>
      </c>
      <c r="J46" s="1">
        <f t="shared" si="5"/>
        <v>18</v>
      </c>
      <c r="L46" s="1" t="s">
        <v>584</v>
      </c>
      <c r="M46" s="1" t="str">
        <f t="shared" si="7"/>
        <v>ASSDG</v>
      </c>
      <c r="N46" s="1">
        <v>7</v>
      </c>
      <c r="P46" s="60" t="s">
        <v>3418</v>
      </c>
      <c r="Q46" s="61">
        <f t="shared" si="6"/>
        <v>30</v>
      </c>
      <c r="R46" s="61"/>
      <c r="S46" s="62"/>
    </row>
    <row r="47" spans="1:20" ht="10.5" customHeight="1" x14ac:dyDescent="0.15">
      <c r="A47" s="141"/>
      <c r="B47" s="68" t="s">
        <v>56</v>
      </c>
      <c r="C47" s="3" t="s">
        <v>53</v>
      </c>
      <c r="D47" s="3" t="s">
        <v>57</v>
      </c>
      <c r="E47" s="3" t="s">
        <v>3</v>
      </c>
      <c r="F47" s="2">
        <f t="shared" si="3"/>
        <v>1</v>
      </c>
      <c r="G47" s="3" t="s">
        <v>58</v>
      </c>
      <c r="I47" s="1" t="str">
        <f t="shared" si="8"/>
        <v>CAA  </v>
      </c>
      <c r="J47" s="1">
        <f t="shared" si="5"/>
        <v>9</v>
      </c>
      <c r="L47" s="1" t="s">
        <v>586</v>
      </c>
      <c r="M47" s="1" t="str">
        <f t="shared" si="7"/>
        <v>ACO</v>
      </c>
      <c r="N47" s="1">
        <v>2</v>
      </c>
      <c r="P47" s="60" t="s">
        <v>3405</v>
      </c>
      <c r="Q47" s="61">
        <f t="shared" si="6"/>
        <v>0</v>
      </c>
      <c r="R47" s="61"/>
      <c r="S47" s="62"/>
    </row>
    <row r="48" spans="1:20" ht="10.5" customHeight="1" x14ac:dyDescent="0.15">
      <c r="A48" s="141"/>
      <c r="B48" s="68" t="s">
        <v>59</v>
      </c>
      <c r="C48" s="3" t="s">
        <v>57</v>
      </c>
      <c r="D48" s="3" t="s">
        <v>60</v>
      </c>
      <c r="E48" s="3" t="s">
        <v>3</v>
      </c>
      <c r="F48" s="2">
        <f t="shared" si="3"/>
        <v>1</v>
      </c>
      <c r="G48" s="3" t="s">
        <v>61</v>
      </c>
      <c r="I48" s="1" t="str">
        <f t="shared" si="8"/>
        <v>SPO  </v>
      </c>
      <c r="J48" s="1">
        <f t="shared" si="5"/>
        <v>1</v>
      </c>
      <c r="L48" s="1" t="s">
        <v>587</v>
      </c>
      <c r="M48" s="1" t="str">
        <f t="shared" si="7"/>
        <v>SAEO</v>
      </c>
      <c r="N48" s="1">
        <v>1</v>
      </c>
      <c r="P48" s="60" t="s">
        <v>3432</v>
      </c>
      <c r="Q48" s="61">
        <f t="shared" si="6"/>
        <v>0</v>
      </c>
      <c r="R48" s="61"/>
      <c r="S48" s="62"/>
    </row>
    <row r="49" spans="1:19" ht="10.5" customHeight="1" x14ac:dyDescent="0.25">
      <c r="A49" s="141"/>
      <c r="B49" s="68" t="s">
        <v>62</v>
      </c>
      <c r="C49" s="3" t="s">
        <v>60</v>
      </c>
      <c r="D49" s="3" t="s">
        <v>63</v>
      </c>
      <c r="E49" s="3" t="s">
        <v>3</v>
      </c>
      <c r="F49" s="2">
        <f t="shared" si="3"/>
        <v>1</v>
      </c>
      <c r="G49" s="3" t="s">
        <v>64</v>
      </c>
      <c r="I49" s="1" t="str">
        <f t="shared" si="8"/>
        <v>CO  </v>
      </c>
      <c r="J49" s="1">
        <f t="shared" si="5"/>
        <v>2</v>
      </c>
      <c r="L49"/>
      <c r="M49" s="102" t="s">
        <v>3437</v>
      </c>
      <c r="N49">
        <f>SUM(N31:N48)</f>
        <v>116</v>
      </c>
      <c r="P49" s="60" t="s">
        <v>3433</v>
      </c>
      <c r="Q49" s="61">
        <f t="shared" si="6"/>
        <v>0</v>
      </c>
      <c r="R49" s="61"/>
      <c r="S49" s="62"/>
    </row>
    <row r="50" spans="1:19" ht="10.5" customHeight="1" x14ac:dyDescent="0.25">
      <c r="A50" s="141"/>
      <c r="B50" s="68" t="s">
        <v>65</v>
      </c>
      <c r="C50" s="3" t="s">
        <v>63</v>
      </c>
      <c r="D50" s="3" t="s">
        <v>66</v>
      </c>
      <c r="E50" s="3" t="s">
        <v>3</v>
      </c>
      <c r="F50" s="2">
        <f t="shared" si="3"/>
        <v>1</v>
      </c>
      <c r="G50" s="3" t="s">
        <v>41</v>
      </c>
      <c r="I50" s="1" t="str">
        <f t="shared" si="8"/>
        <v>SECOFC  </v>
      </c>
      <c r="J50" s="1">
        <f t="shared" si="5"/>
        <v>3</v>
      </c>
      <c r="L50"/>
      <c r="M50" s="102" t="s">
        <v>3438</v>
      </c>
      <c r="N50"/>
      <c r="P50" s="60" t="s">
        <v>3434</v>
      </c>
      <c r="Q50" s="61">
        <f t="shared" si="6"/>
        <v>0</v>
      </c>
      <c r="R50" s="61"/>
      <c r="S50" s="62"/>
    </row>
    <row r="51" spans="1:19" ht="10.5" customHeight="1" x14ac:dyDescent="0.15">
      <c r="A51" s="141"/>
      <c r="B51" s="68" t="s">
        <v>67</v>
      </c>
      <c r="C51" s="3" t="s">
        <v>66</v>
      </c>
      <c r="D51" s="3" t="s">
        <v>68</v>
      </c>
      <c r="E51" s="3" t="s">
        <v>3</v>
      </c>
      <c r="F51" s="2">
        <f t="shared" si="3"/>
        <v>1</v>
      </c>
      <c r="G51" s="3" t="s">
        <v>44</v>
      </c>
      <c r="I51" s="1" t="str">
        <f t="shared" si="8"/>
        <v>CLC  </v>
      </c>
      <c r="J51" s="1">
        <f t="shared" si="5"/>
        <v>7</v>
      </c>
      <c r="P51" s="60" t="s">
        <v>3435</v>
      </c>
      <c r="Q51" s="61">
        <f t="shared" si="6"/>
        <v>0</v>
      </c>
      <c r="R51" s="61"/>
      <c r="S51" s="62"/>
    </row>
    <row r="52" spans="1:19" ht="10.5" customHeight="1" thickBot="1" x14ac:dyDescent="0.2">
      <c r="A52" s="141"/>
      <c r="B52" s="68" t="s">
        <v>69</v>
      </c>
      <c r="C52" s="3" t="s">
        <v>68</v>
      </c>
      <c r="D52" s="3" t="s">
        <v>70</v>
      </c>
      <c r="E52" s="3" t="s">
        <v>71</v>
      </c>
      <c r="F52" s="2">
        <f t="shared" si="3"/>
        <v>11</v>
      </c>
      <c r="G52" s="3" t="s">
        <v>72</v>
      </c>
      <c r="I52" s="1" t="str">
        <f t="shared" si="8"/>
        <v>SC  </v>
      </c>
      <c r="J52" s="1">
        <f t="shared" si="5"/>
        <v>17</v>
      </c>
      <c r="P52" s="66" t="s">
        <v>3436</v>
      </c>
      <c r="Q52" s="93">
        <f t="shared" si="6"/>
        <v>0</v>
      </c>
      <c r="R52" s="93"/>
      <c r="S52" s="67"/>
    </row>
    <row r="53" spans="1:19" ht="10.5" customHeight="1" x14ac:dyDescent="0.25">
      <c r="A53" s="141"/>
      <c r="B53" s="68" t="s">
        <v>73</v>
      </c>
      <c r="C53" s="3" t="s">
        <v>70</v>
      </c>
      <c r="D53" s="3" t="s">
        <v>74</v>
      </c>
      <c r="E53" s="3" t="s">
        <v>3</v>
      </c>
      <c r="F53" s="2">
        <f t="shared" si="3"/>
        <v>1</v>
      </c>
      <c r="G53" s="3" t="s">
        <v>75</v>
      </c>
      <c r="I53" s="1" t="str">
        <f t="shared" si="8"/>
        <v>CLC  </v>
      </c>
      <c r="J53" s="1">
        <f t="shared" si="5"/>
        <v>7</v>
      </c>
      <c r="L53"/>
      <c r="N53"/>
    </row>
    <row r="54" spans="1:19" ht="10.5" customHeight="1" x14ac:dyDescent="0.25">
      <c r="A54" s="141"/>
      <c r="B54" s="68" t="s">
        <v>76</v>
      </c>
      <c r="C54" s="3" t="s">
        <v>74</v>
      </c>
      <c r="D54" s="3" t="s">
        <v>77</v>
      </c>
      <c r="E54" s="3" t="s">
        <v>47</v>
      </c>
      <c r="F54" s="2">
        <f t="shared" si="3"/>
        <v>6</v>
      </c>
      <c r="G54" s="3" t="s">
        <v>78</v>
      </c>
      <c r="I54" s="1" t="str">
        <f t="shared" si="8"/>
        <v>SCON  </v>
      </c>
      <c r="J54" s="1">
        <f t="shared" si="5"/>
        <v>18</v>
      </c>
      <c r="L54"/>
      <c r="M54" s="1" t="str">
        <f t="shared" si="7"/>
        <v/>
      </c>
      <c r="N54"/>
    </row>
    <row r="55" spans="1:19" ht="10.5" customHeight="1" x14ac:dyDescent="0.25">
      <c r="A55" s="141"/>
      <c r="B55" s="68" t="s">
        <v>79</v>
      </c>
      <c r="C55" s="3" t="s">
        <v>77</v>
      </c>
      <c r="D55" s="3" t="s">
        <v>80</v>
      </c>
      <c r="E55" s="3" t="s">
        <v>3</v>
      </c>
      <c r="F55" s="2">
        <f t="shared" si="3"/>
        <v>1</v>
      </c>
      <c r="G55" s="3" t="s">
        <v>81</v>
      </c>
      <c r="I55" s="1" t="str">
        <f t="shared" si="8"/>
        <v>CLC  </v>
      </c>
      <c r="J55" s="1">
        <f t="shared" si="5"/>
        <v>7</v>
      </c>
      <c r="L55"/>
      <c r="M55" s="1" t="str">
        <f t="shared" si="7"/>
        <v/>
      </c>
      <c r="N55"/>
    </row>
    <row r="56" spans="1:19" ht="10.5" customHeight="1" x14ac:dyDescent="0.25">
      <c r="A56" s="141"/>
      <c r="B56" s="68" t="s">
        <v>82</v>
      </c>
      <c r="C56" s="3" t="s">
        <v>80</v>
      </c>
      <c r="D56" s="3" t="s">
        <v>83</v>
      </c>
      <c r="E56" s="3" t="s">
        <v>3</v>
      </c>
      <c r="F56" s="2">
        <f t="shared" si="3"/>
        <v>1</v>
      </c>
      <c r="G56" s="3" t="s">
        <v>84</v>
      </c>
      <c r="I56" s="1" t="str">
        <f t="shared" si="8"/>
        <v>SECADM  </v>
      </c>
      <c r="J56" s="1">
        <f t="shared" si="5"/>
        <v>4</v>
      </c>
      <c r="L56"/>
      <c r="M56" s="1" t="str">
        <f t="shared" si="7"/>
        <v/>
      </c>
      <c r="N56"/>
    </row>
    <row r="57" spans="1:19" ht="10.5" customHeight="1" x14ac:dyDescent="0.25">
      <c r="A57" s="141"/>
      <c r="B57" s="68" t="s">
        <v>85</v>
      </c>
      <c r="C57" s="3" t="s">
        <v>83</v>
      </c>
      <c r="D57" s="3" t="s">
        <v>86</v>
      </c>
      <c r="E57" s="3" t="s">
        <v>3</v>
      </c>
      <c r="F57" s="2">
        <f t="shared" si="3"/>
        <v>1</v>
      </c>
      <c r="G57" s="3" t="s">
        <v>87</v>
      </c>
      <c r="I57" s="1" t="str">
        <f t="shared" si="8"/>
        <v>SCON  </v>
      </c>
      <c r="J57" s="1">
        <f t="shared" si="5"/>
        <v>18</v>
      </c>
      <c r="L57"/>
      <c r="M57" s="1" t="str">
        <f t="shared" si="7"/>
        <v/>
      </c>
      <c r="N57"/>
    </row>
    <row r="58" spans="1:19" ht="10.5" customHeight="1" x14ac:dyDescent="0.25">
      <c r="A58" s="141"/>
      <c r="B58" s="68" t="s">
        <v>88</v>
      </c>
      <c r="C58" s="3" t="s">
        <v>86</v>
      </c>
      <c r="D58" s="3" t="s">
        <v>89</v>
      </c>
      <c r="E58" s="3" t="s">
        <v>3</v>
      </c>
      <c r="F58" s="2">
        <f t="shared" si="3"/>
        <v>1</v>
      </c>
      <c r="G58" s="3" t="s">
        <v>87</v>
      </c>
      <c r="I58" s="1" t="str">
        <f t="shared" si="8"/>
        <v>SECADM  </v>
      </c>
      <c r="J58" s="1">
        <f t="shared" si="5"/>
        <v>4</v>
      </c>
      <c r="L58"/>
      <c r="M58" s="1" t="str">
        <f t="shared" si="7"/>
        <v/>
      </c>
      <c r="N58"/>
    </row>
    <row r="59" spans="1:19" ht="10.5" customHeight="1" x14ac:dyDescent="0.25">
      <c r="A59" s="141"/>
      <c r="B59" s="68" t="s">
        <v>90</v>
      </c>
      <c r="C59" s="3" t="s">
        <v>89</v>
      </c>
      <c r="D59" s="3" t="s">
        <v>91</v>
      </c>
      <c r="E59" s="3" t="s">
        <v>21</v>
      </c>
      <c r="F59" s="2">
        <f t="shared" si="3"/>
        <v>3</v>
      </c>
      <c r="G59" s="3" t="s">
        <v>92</v>
      </c>
      <c r="I59" s="1" t="str">
        <f t="shared" si="8"/>
        <v>CPL  </v>
      </c>
      <c r="J59" s="1">
        <f t="shared" si="5"/>
        <v>3</v>
      </c>
      <c r="L59"/>
      <c r="M59" s="1" t="str">
        <f t="shared" si="7"/>
        <v/>
      </c>
      <c r="N59"/>
    </row>
    <row r="60" spans="1:19" ht="10.5" customHeight="1" x14ac:dyDescent="0.25">
      <c r="A60" s="141"/>
      <c r="B60" s="68" t="s">
        <v>93</v>
      </c>
      <c r="C60" s="3" t="s">
        <v>91</v>
      </c>
      <c r="D60" s="3" t="s">
        <v>94</v>
      </c>
      <c r="E60" s="3" t="s">
        <v>3</v>
      </c>
      <c r="F60" s="2">
        <f t="shared" si="3"/>
        <v>1</v>
      </c>
      <c r="G60" s="3" t="s">
        <v>95</v>
      </c>
      <c r="I60" s="1" t="str">
        <f t="shared" si="8"/>
        <v>ASSDG  </v>
      </c>
      <c r="J60" s="1">
        <f t="shared" si="5"/>
        <v>7</v>
      </c>
      <c r="L60"/>
      <c r="M60" s="1" t="str">
        <f t="shared" si="7"/>
        <v/>
      </c>
      <c r="N60"/>
    </row>
    <row r="61" spans="1:19" ht="10.5" customHeight="1" x14ac:dyDescent="0.25">
      <c r="A61" s="141"/>
      <c r="B61" s="68" t="s">
        <v>96</v>
      </c>
      <c r="C61" s="3" t="s">
        <v>94</v>
      </c>
      <c r="D61" s="3" t="s">
        <v>97</v>
      </c>
      <c r="E61" s="3" t="s">
        <v>3</v>
      </c>
      <c r="F61" s="2">
        <f t="shared" si="3"/>
        <v>1</v>
      </c>
      <c r="G61" s="3" t="s">
        <v>98</v>
      </c>
      <c r="I61" s="1" t="str">
        <f t="shared" si="8"/>
        <v>SECADM  </v>
      </c>
      <c r="J61" s="1">
        <f t="shared" si="5"/>
        <v>4</v>
      </c>
      <c r="L61"/>
      <c r="M61" s="1" t="str">
        <f t="shared" si="7"/>
        <v/>
      </c>
      <c r="N61"/>
    </row>
    <row r="62" spans="1:19" ht="10.5" customHeight="1" x14ac:dyDescent="0.25">
      <c r="A62" s="141"/>
      <c r="B62" s="68" t="s">
        <v>99</v>
      </c>
      <c r="C62" s="3" t="s">
        <v>97</v>
      </c>
      <c r="D62" s="3" t="s">
        <v>100</v>
      </c>
      <c r="E62" s="3" t="s">
        <v>47</v>
      </c>
      <c r="F62" s="2">
        <f t="shared" si="3"/>
        <v>6</v>
      </c>
      <c r="G62" s="3" t="s">
        <v>101</v>
      </c>
      <c r="I62" s="1" t="str">
        <f t="shared" si="8"/>
        <v>ASSDG  </v>
      </c>
      <c r="J62" s="1">
        <f t="shared" si="5"/>
        <v>7</v>
      </c>
      <c r="L62"/>
      <c r="M62" s="1" t="str">
        <f t="shared" si="7"/>
        <v/>
      </c>
      <c r="N62"/>
    </row>
    <row r="63" spans="1:19" ht="10.5" customHeight="1" x14ac:dyDescent="0.25">
      <c r="A63" s="141"/>
      <c r="B63" s="68" t="s">
        <v>102</v>
      </c>
      <c r="C63" s="3" t="s">
        <v>100</v>
      </c>
      <c r="D63" s="3" t="s">
        <v>103</v>
      </c>
      <c r="E63" s="3" t="s">
        <v>3</v>
      </c>
      <c r="F63" s="2">
        <f t="shared" si="3"/>
        <v>1</v>
      </c>
      <c r="G63" s="3" t="s">
        <v>104</v>
      </c>
      <c r="I63" s="1" t="str">
        <f t="shared" si="8"/>
        <v>DG  </v>
      </c>
      <c r="J63" s="1">
        <f t="shared" si="5"/>
        <v>3</v>
      </c>
      <c r="L63"/>
      <c r="M63" s="1" t="str">
        <f t="shared" si="7"/>
        <v/>
      </c>
      <c r="N63"/>
    </row>
    <row r="64" spans="1:19" ht="10.5" customHeight="1" x14ac:dyDescent="0.25">
      <c r="A64" s="141"/>
      <c r="B64" s="68" t="s">
        <v>105</v>
      </c>
      <c r="C64" s="3" t="s">
        <v>103</v>
      </c>
      <c r="D64" s="3" t="s">
        <v>106</v>
      </c>
      <c r="E64" s="3" t="s">
        <v>3</v>
      </c>
      <c r="F64" s="2">
        <f t="shared" si="3"/>
        <v>1</v>
      </c>
      <c r="G64" s="3" t="s">
        <v>107</v>
      </c>
      <c r="I64" s="1" t="str">
        <f t="shared" si="8"/>
        <v>CO  </v>
      </c>
      <c r="J64" s="1">
        <f t="shared" si="5"/>
        <v>2</v>
      </c>
      <c r="L64"/>
      <c r="M64" s="1" t="str">
        <f t="shared" si="7"/>
        <v/>
      </c>
      <c r="N64"/>
    </row>
    <row r="65" spans="1:20" ht="10.5" customHeight="1" x14ac:dyDescent="0.25">
      <c r="A65" s="141"/>
      <c r="B65" s="68" t="s">
        <v>108</v>
      </c>
      <c r="C65" s="3" t="s">
        <v>106</v>
      </c>
      <c r="D65" s="3" t="s">
        <v>109</v>
      </c>
      <c r="E65" s="3" t="s">
        <v>54</v>
      </c>
      <c r="F65" s="2">
        <f t="shared" si="3"/>
        <v>1</v>
      </c>
      <c r="G65" s="3" t="s">
        <v>110</v>
      </c>
      <c r="I65" s="1" t="str">
        <f t="shared" si="8"/>
        <v>ACO  </v>
      </c>
      <c r="J65" s="1">
        <f t="shared" si="5"/>
        <v>2</v>
      </c>
      <c r="L65"/>
      <c r="M65" s="1" t="str">
        <f t="shared" si="7"/>
        <v/>
      </c>
      <c r="N65"/>
    </row>
    <row r="66" spans="1:20" ht="10.5" customHeight="1" x14ac:dyDescent="0.25">
      <c r="A66" s="141"/>
      <c r="B66" s="68" t="s">
        <v>111</v>
      </c>
      <c r="C66" s="3" t="s">
        <v>109</v>
      </c>
      <c r="D66" s="3" t="s">
        <v>112</v>
      </c>
      <c r="E66" s="3" t="s">
        <v>3</v>
      </c>
      <c r="F66" s="2">
        <f t="shared" si="3"/>
        <v>1</v>
      </c>
      <c r="G66" s="3" t="s">
        <v>1</v>
      </c>
      <c r="I66" s="1" t="str">
        <f t="shared" si="8"/>
        <v>SECOFC  </v>
      </c>
      <c r="J66" s="1">
        <f t="shared" si="5"/>
        <v>3</v>
      </c>
      <c r="L66"/>
      <c r="M66" s="1" t="str">
        <f t="shared" si="7"/>
        <v/>
      </c>
      <c r="N66"/>
    </row>
    <row r="67" spans="1:20" ht="10.5" customHeight="1" x14ac:dyDescent="0.25">
      <c r="A67" s="141"/>
      <c r="B67" s="68" t="s">
        <v>113</v>
      </c>
      <c r="C67" s="3" t="s">
        <v>109</v>
      </c>
      <c r="D67" s="3" t="s">
        <v>114</v>
      </c>
      <c r="E67" s="3" t="s">
        <v>3</v>
      </c>
      <c r="F67" s="2">
        <f t="shared" si="3"/>
        <v>1</v>
      </c>
      <c r="G67" s="3" t="s">
        <v>1</v>
      </c>
      <c r="I67" s="1" t="str">
        <f t="shared" si="8"/>
        <v>DG  </v>
      </c>
      <c r="J67" s="1">
        <f t="shared" si="5"/>
        <v>3</v>
      </c>
      <c r="L67"/>
    </row>
    <row r="68" spans="1:20" ht="10.5" customHeight="1" x14ac:dyDescent="0.25">
      <c r="A68" s="141"/>
      <c r="B68" s="68" t="s">
        <v>115</v>
      </c>
      <c r="C68" s="3" t="s">
        <v>114</v>
      </c>
      <c r="D68" s="3" t="s">
        <v>116</v>
      </c>
      <c r="E68" s="3" t="s">
        <v>3</v>
      </c>
      <c r="F68" s="2">
        <f t="shared" si="3"/>
        <v>1</v>
      </c>
      <c r="G68" s="3" t="s">
        <v>117</v>
      </c>
      <c r="I68" s="1" t="str">
        <f t="shared" si="8"/>
        <v>ACO  </v>
      </c>
      <c r="J68" s="1">
        <f t="shared" si="5"/>
        <v>2</v>
      </c>
      <c r="L68"/>
    </row>
    <row r="69" spans="1:20" ht="10.5" customHeight="1" x14ac:dyDescent="0.25">
      <c r="A69" s="141"/>
      <c r="B69" s="68" t="s">
        <v>118</v>
      </c>
      <c r="C69" s="3" t="s">
        <v>116</v>
      </c>
      <c r="D69" s="3" t="s">
        <v>119</v>
      </c>
      <c r="E69" s="3" t="s">
        <v>3</v>
      </c>
      <c r="F69" s="2">
        <f t="shared" si="3"/>
        <v>1</v>
      </c>
      <c r="G69" s="3" t="s">
        <v>120</v>
      </c>
      <c r="I69" s="1" t="str">
        <f t="shared" si="8"/>
        <v>SAEO  </v>
      </c>
      <c r="J69" s="1">
        <f t="shared" si="5"/>
        <v>1</v>
      </c>
      <c r="L69"/>
    </row>
    <row r="70" spans="1:20" ht="10.5" customHeight="1" x14ac:dyDescent="0.25">
      <c r="A70" s="141"/>
      <c r="B70" s="68" t="s">
        <v>121</v>
      </c>
      <c r="C70" s="3" t="s">
        <v>119</v>
      </c>
      <c r="D70" s="3" t="s">
        <v>122</v>
      </c>
      <c r="E70" s="3" t="s">
        <v>3</v>
      </c>
      <c r="F70" s="2">
        <f t="shared" si="3"/>
        <v>1</v>
      </c>
      <c r="G70" s="3" t="s">
        <v>123</v>
      </c>
      <c r="I70" s="1" t="str">
        <f t="shared" si="8"/>
        <v>CLC  </v>
      </c>
      <c r="J70" s="1">
        <f t="shared" si="5"/>
        <v>7</v>
      </c>
      <c r="L70"/>
    </row>
    <row r="71" spans="1:20" ht="10.5" customHeight="1" x14ac:dyDescent="0.25">
      <c r="A71" s="141"/>
      <c r="B71" s="68" t="s">
        <v>124</v>
      </c>
      <c r="C71" s="3" t="s">
        <v>122</v>
      </c>
      <c r="D71" s="3" t="s">
        <v>125</v>
      </c>
      <c r="E71" s="3" t="s">
        <v>126</v>
      </c>
      <c r="F71" s="2">
        <f t="shared" si="3"/>
        <v>10</v>
      </c>
      <c r="G71" s="3" t="s">
        <v>127</v>
      </c>
      <c r="I71" s="1" t="str">
        <f t="shared" si="8"/>
        <v>SCON  </v>
      </c>
      <c r="J71" s="1">
        <f t="shared" si="5"/>
        <v>18</v>
      </c>
      <c r="L71"/>
    </row>
    <row r="72" spans="1:20" ht="10.5" customHeight="1" thickBot="1" x14ac:dyDescent="0.3">
      <c r="A72" s="142"/>
      <c r="B72" s="68" t="s">
        <v>128</v>
      </c>
      <c r="C72" s="3" t="s">
        <v>125</v>
      </c>
      <c r="D72" s="3" t="s">
        <v>129</v>
      </c>
      <c r="E72" s="3" t="s">
        <v>3</v>
      </c>
      <c r="F72" s="2">
        <f>VALUE(IF(LEFT(E72,1)="&lt;",1,LEFT(E72,2)))</f>
        <v>1</v>
      </c>
      <c r="G72" s="3" t="s">
        <v>130</v>
      </c>
      <c r="I72" s="1" t="str">
        <f t="shared" si="8"/>
        <v>CLC  </v>
      </c>
      <c r="J72" s="1">
        <f t="shared" si="5"/>
        <v>7</v>
      </c>
      <c r="L72"/>
    </row>
    <row r="73" spans="1:20" ht="10.5" customHeight="1" x14ac:dyDescent="0.25">
      <c r="B73" s="2"/>
      <c r="C73" s="2"/>
      <c r="D73" s="2"/>
      <c r="E73" s="2"/>
      <c r="F73" s="2"/>
      <c r="G73" s="2"/>
      <c r="L73"/>
    </row>
    <row r="74" spans="1:20" ht="10.5" customHeight="1" x14ac:dyDescent="0.15">
      <c r="B74" s="2"/>
      <c r="C74" s="2"/>
      <c r="D74" s="2"/>
      <c r="E74" s="2"/>
      <c r="F74" s="2"/>
      <c r="G74" s="2"/>
    </row>
    <row r="75" spans="1:20" ht="10.5" customHeight="1" x14ac:dyDescent="0.15">
      <c r="B75" s="2"/>
      <c r="C75" s="2"/>
      <c r="D75" s="2"/>
      <c r="E75" s="2"/>
      <c r="F75" s="2"/>
      <c r="G75" s="2"/>
      <c r="I75" s="6" t="s">
        <v>573</v>
      </c>
    </row>
    <row r="76" spans="1:20" ht="42.75" thickBot="1" x14ac:dyDescent="0.2">
      <c r="A76" s="2" t="s">
        <v>3408</v>
      </c>
      <c r="C76" s="2"/>
      <c r="D76" s="2"/>
      <c r="E76" s="2"/>
      <c r="G76" s="4" t="s">
        <v>217</v>
      </c>
      <c r="I76" s="6" t="s">
        <v>572</v>
      </c>
      <c r="J76" s="6" t="s">
        <v>588</v>
      </c>
      <c r="L76" s="6" t="s">
        <v>608</v>
      </c>
      <c r="M76" s="1" t="str">
        <f t="shared" si="7"/>
        <v>DADOS AGRUPADOS:</v>
      </c>
      <c r="P76" s="6"/>
      <c r="Q76" s="6"/>
      <c r="T76" s="6"/>
    </row>
    <row r="77" spans="1:20" ht="10.5" customHeight="1" thickBot="1" x14ac:dyDescent="0.2">
      <c r="B77" s="2" t="s">
        <v>132</v>
      </c>
      <c r="C77" s="2" t="s">
        <v>1</v>
      </c>
      <c r="D77" s="2" t="s">
        <v>133</v>
      </c>
      <c r="E77" s="2" t="s">
        <v>47</v>
      </c>
      <c r="F77" s="2">
        <f>VALUE(IF(LEFT(E77,1)="&lt;",1,LEFT(E77,2)))</f>
        <v>6</v>
      </c>
      <c r="G77" s="2" t="s">
        <v>1</v>
      </c>
      <c r="I77" s="7" t="str">
        <f t="shared" ref="I77:I85" si="9">RIGHT(B77,LEN(B77)-4)</f>
        <v>140ZE  </v>
      </c>
      <c r="J77" s="1">
        <f t="shared" ref="J77:J109" si="10">SUMIFS($F$77:$F$109,$I$77:$I$109,I77)</f>
        <v>10</v>
      </c>
      <c r="M77" s="1" t="str">
        <f t="shared" si="7"/>
        <v/>
      </c>
      <c r="P77" s="94" t="s">
        <v>3358</v>
      </c>
      <c r="Q77" s="45"/>
      <c r="R77" s="45"/>
      <c r="S77" s="44"/>
    </row>
    <row r="78" spans="1:20" ht="10.5" customHeight="1" x14ac:dyDescent="0.15">
      <c r="B78" s="2" t="s">
        <v>134</v>
      </c>
      <c r="C78" s="2" t="s">
        <v>133</v>
      </c>
      <c r="D78" s="2" t="s">
        <v>135</v>
      </c>
      <c r="E78" s="2" t="s">
        <v>3</v>
      </c>
      <c r="F78" s="2">
        <f>VALUE(IF(LEFT(E78,1)="&lt;",1,LEFT(E78,2)))</f>
        <v>1</v>
      </c>
      <c r="G78" s="2" t="s">
        <v>136</v>
      </c>
      <c r="I78" s="1" t="str">
        <f t="shared" si="9"/>
        <v>ASSISEG  </v>
      </c>
      <c r="J78" s="1">
        <f t="shared" si="10"/>
        <v>5</v>
      </c>
      <c r="L78" s="1" t="s">
        <v>574</v>
      </c>
      <c r="M78" s="1" t="str">
        <f t="shared" si="7"/>
        <v>140ZE</v>
      </c>
      <c r="N78" s="1">
        <v>10</v>
      </c>
      <c r="P78" s="88" t="s">
        <v>3384</v>
      </c>
      <c r="Q78" s="86">
        <f>SUMIFS($N$78:$N$107,$M$78:$M$107,P78)</f>
        <v>0</v>
      </c>
      <c r="R78" s="86"/>
      <c r="S78" s="87"/>
      <c r="T78" s="7"/>
    </row>
    <row r="79" spans="1:20" ht="10.5" customHeight="1" x14ac:dyDescent="0.15">
      <c r="B79" s="2" t="s">
        <v>137</v>
      </c>
      <c r="C79" s="2" t="s">
        <v>135</v>
      </c>
      <c r="D79" s="2" t="s">
        <v>138</v>
      </c>
      <c r="E79" s="2" t="s">
        <v>13</v>
      </c>
      <c r="F79" s="2">
        <f t="shared" ref="F79:F142" si="11">VALUE(IF(LEFT(E79,1)="&lt;",1,LEFT(E79,2)))</f>
        <v>4</v>
      </c>
      <c r="G79" s="2" t="s">
        <v>22</v>
      </c>
      <c r="I79" s="1" t="str">
        <f t="shared" si="9"/>
        <v>140ZE  </v>
      </c>
      <c r="J79" s="1">
        <f t="shared" si="10"/>
        <v>10</v>
      </c>
      <c r="L79" s="1" t="s">
        <v>575</v>
      </c>
      <c r="M79" s="1" t="str">
        <f t="shared" si="7"/>
        <v>ASSISEG</v>
      </c>
      <c r="N79" s="1">
        <v>1</v>
      </c>
      <c r="P79" s="88" t="s">
        <v>3388</v>
      </c>
      <c r="Q79" s="89">
        <f t="shared" ref="Q79:Q99" si="12">SUMIFS($N$78:$N$107,$M$78:$M$107,P79)</f>
        <v>0</v>
      </c>
      <c r="R79" s="89"/>
      <c r="S79" s="90"/>
      <c r="T79" s="7"/>
    </row>
    <row r="80" spans="1:20" ht="10.5" customHeight="1" x14ac:dyDescent="0.15">
      <c r="B80" s="2" t="s">
        <v>139</v>
      </c>
      <c r="C80" s="2" t="s">
        <v>138</v>
      </c>
      <c r="D80" s="2" t="s">
        <v>140</v>
      </c>
      <c r="E80" s="2" t="s">
        <v>13</v>
      </c>
      <c r="F80" s="2">
        <f t="shared" si="11"/>
        <v>4</v>
      </c>
      <c r="G80" s="2" t="s">
        <v>141</v>
      </c>
      <c r="I80" s="1" t="str">
        <f t="shared" si="9"/>
        <v>ASSISEG  </v>
      </c>
      <c r="J80" s="1">
        <f t="shared" si="10"/>
        <v>5</v>
      </c>
      <c r="L80" s="1" t="s">
        <v>576</v>
      </c>
      <c r="M80" s="1" t="str">
        <f t="shared" si="7"/>
        <v>CAA</v>
      </c>
      <c r="N80" s="1">
        <v>5</v>
      </c>
      <c r="P80" s="63" t="s">
        <v>3386</v>
      </c>
      <c r="Q80" s="64">
        <f t="shared" si="12"/>
        <v>0</v>
      </c>
      <c r="R80" s="64"/>
      <c r="S80" s="65"/>
      <c r="T80" s="7"/>
    </row>
    <row r="81" spans="2:20" ht="10.5" customHeight="1" x14ac:dyDescent="0.15">
      <c r="B81" s="2" t="s">
        <v>142</v>
      </c>
      <c r="C81" s="2" t="s">
        <v>140</v>
      </c>
      <c r="D81" s="2" t="s">
        <v>143</v>
      </c>
      <c r="E81" s="2" t="s">
        <v>144</v>
      </c>
      <c r="F81" s="2">
        <f t="shared" si="11"/>
        <v>5</v>
      </c>
      <c r="G81" s="2" t="s">
        <v>14</v>
      </c>
      <c r="I81" s="1" t="str">
        <f t="shared" si="9"/>
        <v>CAA  </v>
      </c>
      <c r="J81" s="1">
        <f t="shared" si="10"/>
        <v>5</v>
      </c>
      <c r="L81" s="1" t="s">
        <v>577</v>
      </c>
      <c r="M81" s="1" t="str">
        <f t="shared" si="7"/>
        <v>SECADM</v>
      </c>
      <c r="N81" s="1">
        <v>2</v>
      </c>
      <c r="P81" s="63" t="s">
        <v>3390</v>
      </c>
      <c r="Q81" s="64">
        <f t="shared" si="12"/>
        <v>0</v>
      </c>
      <c r="R81" s="64"/>
      <c r="S81" s="65"/>
      <c r="T81" s="7"/>
    </row>
    <row r="82" spans="2:20" ht="10.5" customHeight="1" x14ac:dyDescent="0.15">
      <c r="B82" s="2" t="s">
        <v>145</v>
      </c>
      <c r="C82" s="2" t="s">
        <v>143</v>
      </c>
      <c r="D82" s="2" t="s">
        <v>146</v>
      </c>
      <c r="E82" s="2" t="s">
        <v>3</v>
      </c>
      <c r="F82" s="2">
        <f t="shared" si="11"/>
        <v>1</v>
      </c>
      <c r="G82" s="2" t="s">
        <v>32</v>
      </c>
      <c r="I82" s="1" t="str">
        <f t="shared" si="9"/>
        <v>SECADM  </v>
      </c>
      <c r="J82" s="1">
        <f t="shared" si="10"/>
        <v>2</v>
      </c>
      <c r="L82" s="1" t="s">
        <v>578</v>
      </c>
      <c r="M82" s="1" t="str">
        <f t="shared" si="7"/>
        <v>SPO</v>
      </c>
      <c r="N82" s="1">
        <v>2</v>
      </c>
      <c r="P82" s="63" t="s">
        <v>3427</v>
      </c>
      <c r="Q82" s="64">
        <f t="shared" si="12"/>
        <v>5</v>
      </c>
      <c r="R82" s="64"/>
      <c r="S82" s="65"/>
      <c r="T82" s="7"/>
    </row>
    <row r="83" spans="2:20" ht="10.5" customHeight="1" x14ac:dyDescent="0.15">
      <c r="B83" s="2" t="s">
        <v>147</v>
      </c>
      <c r="C83" s="2" t="s">
        <v>146</v>
      </c>
      <c r="D83" s="2" t="s">
        <v>148</v>
      </c>
      <c r="E83" s="2" t="s">
        <v>3</v>
      </c>
      <c r="F83" s="2">
        <f t="shared" si="11"/>
        <v>1</v>
      </c>
      <c r="G83" s="2" t="s">
        <v>149</v>
      </c>
      <c r="I83" s="1" t="str">
        <f t="shared" si="9"/>
        <v>SPO  </v>
      </c>
      <c r="J83" s="1">
        <f t="shared" si="10"/>
        <v>2</v>
      </c>
      <c r="L83" s="1" t="s">
        <v>579</v>
      </c>
      <c r="M83" s="1" t="str">
        <f t="shared" si="7"/>
        <v>CO</v>
      </c>
      <c r="N83" s="1">
        <v>2</v>
      </c>
      <c r="P83" s="63" t="s">
        <v>3428</v>
      </c>
      <c r="Q83" s="64">
        <f t="shared" si="12"/>
        <v>0</v>
      </c>
      <c r="R83" s="64"/>
      <c r="S83" s="65"/>
      <c r="T83" s="7"/>
    </row>
    <row r="84" spans="2:20" ht="10.5" customHeight="1" x14ac:dyDescent="0.15">
      <c r="B84" s="2" t="s">
        <v>150</v>
      </c>
      <c r="C84" s="2" t="s">
        <v>148</v>
      </c>
      <c r="D84" s="2" t="s">
        <v>151</v>
      </c>
      <c r="E84" s="2" t="s">
        <v>3</v>
      </c>
      <c r="F84" s="2">
        <f t="shared" si="11"/>
        <v>1</v>
      </c>
      <c r="G84" s="2" t="s">
        <v>64</v>
      </c>
      <c r="I84" s="1" t="str">
        <f t="shared" si="9"/>
        <v>CO  </v>
      </c>
      <c r="J84" s="1">
        <f t="shared" si="10"/>
        <v>2</v>
      </c>
      <c r="L84" s="1" t="s">
        <v>580</v>
      </c>
      <c r="M84" s="1" t="str">
        <f t="shared" si="7"/>
        <v>SECOFC</v>
      </c>
      <c r="N84" s="1">
        <v>2</v>
      </c>
      <c r="P84" s="63" t="s">
        <v>3429</v>
      </c>
      <c r="Q84" s="64">
        <f t="shared" si="12"/>
        <v>0</v>
      </c>
      <c r="R84" s="64"/>
      <c r="S84" s="65"/>
      <c r="T84" s="7"/>
    </row>
    <row r="85" spans="2:20" ht="10.5" customHeight="1" x14ac:dyDescent="0.15">
      <c r="B85" s="2" t="s">
        <v>152</v>
      </c>
      <c r="C85" s="2" t="s">
        <v>151</v>
      </c>
      <c r="D85" s="2" t="s">
        <v>153</v>
      </c>
      <c r="E85" s="2" t="s">
        <v>3</v>
      </c>
      <c r="F85" s="2">
        <f t="shared" si="11"/>
        <v>1</v>
      </c>
      <c r="G85" s="2" t="s">
        <v>41</v>
      </c>
      <c r="I85" s="1" t="str">
        <f t="shared" si="9"/>
        <v>SECOFC  </v>
      </c>
      <c r="J85" s="1">
        <f t="shared" si="10"/>
        <v>2</v>
      </c>
      <c r="L85" s="1" t="s">
        <v>581</v>
      </c>
      <c r="M85" s="1" t="str">
        <f t="shared" si="7"/>
        <v>CLC</v>
      </c>
      <c r="N85" s="1">
        <v>6</v>
      </c>
      <c r="P85" s="63" t="s">
        <v>3430</v>
      </c>
      <c r="Q85" s="64">
        <f t="shared" si="12"/>
        <v>0</v>
      </c>
      <c r="R85" s="64"/>
      <c r="S85" s="65"/>
      <c r="T85" s="7"/>
    </row>
    <row r="86" spans="2:20" ht="10.5" customHeight="1" x14ac:dyDescent="0.15">
      <c r="B86" s="2" t="s">
        <v>154</v>
      </c>
      <c r="C86" s="2" t="s">
        <v>153</v>
      </c>
      <c r="D86" s="2" t="s">
        <v>155</v>
      </c>
      <c r="E86" s="2" t="s">
        <v>17</v>
      </c>
      <c r="F86" s="2">
        <f t="shared" si="11"/>
        <v>2</v>
      </c>
      <c r="G86" s="2" t="s">
        <v>156</v>
      </c>
      <c r="I86" s="1" t="str">
        <f t="shared" ref="I86:I109" si="13">RIGHT(B86,LEN(B86)-5)</f>
        <v>CLC  </v>
      </c>
      <c r="J86" s="1">
        <f t="shared" si="10"/>
        <v>8</v>
      </c>
      <c r="L86" s="1" t="s">
        <v>582</v>
      </c>
      <c r="M86" s="1" t="str">
        <f t="shared" si="7"/>
        <v>SC</v>
      </c>
      <c r="N86" s="1">
        <v>12</v>
      </c>
      <c r="P86" s="63" t="s">
        <v>3431</v>
      </c>
      <c r="Q86" s="64">
        <f t="shared" si="12"/>
        <v>0</v>
      </c>
      <c r="R86" s="64"/>
      <c r="S86" s="65"/>
      <c r="T86" s="7"/>
    </row>
    <row r="87" spans="2:20" ht="10.5" customHeight="1" x14ac:dyDescent="0.15">
      <c r="B87" s="2" t="s">
        <v>157</v>
      </c>
      <c r="C87" s="2" t="s">
        <v>155</v>
      </c>
      <c r="D87" s="2" t="s">
        <v>158</v>
      </c>
      <c r="E87" s="2" t="s">
        <v>71</v>
      </c>
      <c r="F87" s="2">
        <f t="shared" si="11"/>
        <v>11</v>
      </c>
      <c r="G87" s="2" t="s">
        <v>159</v>
      </c>
      <c r="I87" s="1" t="str">
        <f t="shared" si="13"/>
        <v>SC  </v>
      </c>
      <c r="J87" s="1">
        <f t="shared" si="10"/>
        <v>15</v>
      </c>
      <c r="L87" s="1" t="s">
        <v>583</v>
      </c>
      <c r="M87" s="1" t="str">
        <f t="shared" si="7"/>
        <v>SCON</v>
      </c>
      <c r="N87" s="1">
        <v>32</v>
      </c>
      <c r="P87" s="63" t="s">
        <v>3392</v>
      </c>
      <c r="Q87" s="64">
        <f t="shared" si="12"/>
        <v>0</v>
      </c>
      <c r="R87" s="64"/>
      <c r="S87" s="65"/>
      <c r="T87" s="7"/>
    </row>
    <row r="88" spans="2:20" ht="10.5" customHeight="1" x14ac:dyDescent="0.15">
      <c r="B88" s="2" t="s">
        <v>160</v>
      </c>
      <c r="C88" s="2" t="s">
        <v>158</v>
      </c>
      <c r="D88" s="2" t="s">
        <v>161</v>
      </c>
      <c r="E88" s="2" t="s">
        <v>3</v>
      </c>
      <c r="F88" s="2">
        <f t="shared" si="11"/>
        <v>1</v>
      </c>
      <c r="G88" s="2" t="s">
        <v>51</v>
      </c>
      <c r="I88" s="1" t="str">
        <f t="shared" si="13"/>
        <v>CLC  </v>
      </c>
      <c r="J88" s="1">
        <f t="shared" si="10"/>
        <v>8</v>
      </c>
      <c r="L88" s="1" t="s">
        <v>584</v>
      </c>
      <c r="M88" s="1" t="str">
        <f t="shared" si="7"/>
        <v>ASSDG</v>
      </c>
      <c r="N88" s="1">
        <v>6</v>
      </c>
      <c r="P88" s="63" t="s">
        <v>3394</v>
      </c>
      <c r="Q88" s="64">
        <f t="shared" si="12"/>
        <v>0</v>
      </c>
      <c r="R88" s="64"/>
      <c r="S88" s="65"/>
      <c r="T88" s="7"/>
    </row>
    <row r="89" spans="2:20" ht="10.5" customHeight="1" x14ac:dyDescent="0.15">
      <c r="B89" s="2" t="s">
        <v>162</v>
      </c>
      <c r="C89" s="2" t="s">
        <v>161</v>
      </c>
      <c r="D89" s="2" t="s">
        <v>163</v>
      </c>
      <c r="E89" s="2" t="s">
        <v>126</v>
      </c>
      <c r="F89" s="2">
        <f t="shared" si="11"/>
        <v>10</v>
      </c>
      <c r="G89" s="2" t="s">
        <v>164</v>
      </c>
      <c r="I89" s="1" t="str">
        <f t="shared" si="13"/>
        <v>SCON  </v>
      </c>
      <c r="J89" s="1">
        <f t="shared" si="10"/>
        <v>32</v>
      </c>
      <c r="L89" s="1" t="s">
        <v>581</v>
      </c>
      <c r="M89" s="1" t="str">
        <f t="shared" si="7"/>
        <v>CLC</v>
      </c>
      <c r="N89" s="1">
        <v>8</v>
      </c>
      <c r="P89" s="63" t="s">
        <v>3396</v>
      </c>
      <c r="Q89" s="64">
        <f t="shared" si="12"/>
        <v>0</v>
      </c>
      <c r="R89" s="64"/>
      <c r="S89" s="65"/>
      <c r="T89" s="7"/>
    </row>
    <row r="90" spans="2:20" ht="10.5" customHeight="1" x14ac:dyDescent="0.15">
      <c r="B90" s="2" t="s">
        <v>165</v>
      </c>
      <c r="C90" s="2" t="s">
        <v>163</v>
      </c>
      <c r="D90" s="2" t="s">
        <v>166</v>
      </c>
      <c r="E90" s="2" t="s">
        <v>3</v>
      </c>
      <c r="F90" s="2">
        <f t="shared" si="11"/>
        <v>1</v>
      </c>
      <c r="G90" s="2" t="s">
        <v>167</v>
      </c>
      <c r="I90" s="1" t="str">
        <f t="shared" si="13"/>
        <v>CLC  </v>
      </c>
      <c r="J90" s="1">
        <f t="shared" si="10"/>
        <v>8</v>
      </c>
      <c r="L90" s="1" t="s">
        <v>585</v>
      </c>
      <c r="M90" s="1" t="str">
        <f t="shared" si="7"/>
        <v>DG</v>
      </c>
      <c r="N90" s="1">
        <v>2</v>
      </c>
      <c r="P90" s="60" t="s">
        <v>3398</v>
      </c>
      <c r="Q90" s="61">
        <f t="shared" si="12"/>
        <v>0</v>
      </c>
      <c r="R90" s="61"/>
      <c r="S90" s="62"/>
      <c r="T90" s="7"/>
    </row>
    <row r="91" spans="2:20" ht="10.5" customHeight="1" x14ac:dyDescent="0.15">
      <c r="B91" s="2" t="s">
        <v>168</v>
      </c>
      <c r="C91" s="2" t="s">
        <v>166</v>
      </c>
      <c r="D91" s="2" t="s">
        <v>169</v>
      </c>
      <c r="E91" s="2" t="s">
        <v>3</v>
      </c>
      <c r="F91" s="2">
        <f t="shared" si="11"/>
        <v>1</v>
      </c>
      <c r="G91" s="2" t="s">
        <v>170</v>
      </c>
      <c r="I91" s="1" t="str">
        <f t="shared" si="13"/>
        <v>SECADM  </v>
      </c>
      <c r="J91" s="1">
        <f t="shared" si="10"/>
        <v>2</v>
      </c>
      <c r="L91" s="1" t="s">
        <v>586</v>
      </c>
      <c r="M91" s="1" t="str">
        <f t="shared" si="7"/>
        <v>ACO</v>
      </c>
      <c r="N91" s="1">
        <v>1</v>
      </c>
      <c r="P91" s="60" t="s">
        <v>3400</v>
      </c>
      <c r="Q91" s="61">
        <f t="shared" si="12"/>
        <v>0</v>
      </c>
      <c r="R91" s="61"/>
      <c r="S91" s="62"/>
      <c r="T91" s="7"/>
    </row>
    <row r="92" spans="2:20" ht="10.5" customHeight="1" x14ac:dyDescent="0.15">
      <c r="B92" s="2" t="s">
        <v>171</v>
      </c>
      <c r="C92" s="2" t="s">
        <v>169</v>
      </c>
      <c r="D92" s="2" t="s">
        <v>172</v>
      </c>
      <c r="E92" s="2" t="s">
        <v>47</v>
      </c>
      <c r="F92" s="2">
        <f t="shared" si="11"/>
        <v>6</v>
      </c>
      <c r="G92" s="2" t="s">
        <v>173</v>
      </c>
      <c r="I92" s="1" t="str">
        <f t="shared" si="13"/>
        <v>ASSDG  </v>
      </c>
      <c r="J92" s="1">
        <f t="shared" si="10"/>
        <v>6</v>
      </c>
      <c r="L92" s="1" t="s">
        <v>587</v>
      </c>
      <c r="M92" s="1" t="str">
        <f t="shared" si="7"/>
        <v>SAEO</v>
      </c>
      <c r="N92" s="1">
        <v>2</v>
      </c>
      <c r="P92" s="60" t="s">
        <v>3402</v>
      </c>
      <c r="Q92" s="61">
        <f t="shared" si="12"/>
        <v>0</v>
      </c>
      <c r="R92" s="61"/>
      <c r="S92" s="62"/>
      <c r="T92" s="7"/>
    </row>
    <row r="93" spans="2:20" ht="10.5" customHeight="1" x14ac:dyDescent="0.25">
      <c r="B93" s="2"/>
      <c r="C93" s="2"/>
      <c r="D93" s="2"/>
      <c r="E93" s="2"/>
      <c r="F93" s="2" t="e">
        <f t="shared" si="11"/>
        <v>#VALUE!</v>
      </c>
      <c r="G93" s="2" t="s">
        <v>174</v>
      </c>
      <c r="I93" s="1" t="e">
        <f t="shared" si="13"/>
        <v>#VALUE!</v>
      </c>
      <c r="J93" s="1" t="e">
        <f t="shared" si="10"/>
        <v>#VALUE!</v>
      </c>
      <c r="L93"/>
      <c r="M93" s="102" t="s">
        <v>3437</v>
      </c>
      <c r="N93">
        <f>SUM(N75:N92)</f>
        <v>93</v>
      </c>
      <c r="P93" s="60" t="s">
        <v>3418</v>
      </c>
      <c r="Q93" s="61">
        <f t="shared" si="12"/>
        <v>1</v>
      </c>
      <c r="R93" s="61"/>
      <c r="S93" s="62"/>
      <c r="T93" s="7"/>
    </row>
    <row r="94" spans="2:20" ht="10.5" customHeight="1" x14ac:dyDescent="0.25">
      <c r="B94" s="2" t="s">
        <v>175</v>
      </c>
      <c r="C94" s="2" t="s">
        <v>172</v>
      </c>
      <c r="D94" s="2" t="s">
        <v>176</v>
      </c>
      <c r="E94" s="2" t="s">
        <v>3</v>
      </c>
      <c r="F94" s="2">
        <f t="shared" si="11"/>
        <v>1</v>
      </c>
      <c r="G94" s="2" t="s">
        <v>177</v>
      </c>
      <c r="I94" s="1" t="str">
        <f t="shared" si="13"/>
        <v>DG  </v>
      </c>
      <c r="J94" s="1">
        <f t="shared" si="10"/>
        <v>2</v>
      </c>
      <c r="L94"/>
      <c r="M94" s="1" t="str">
        <f t="shared" si="7"/>
        <v/>
      </c>
      <c r="N94"/>
      <c r="P94" s="60" t="s">
        <v>3405</v>
      </c>
      <c r="Q94" s="61">
        <f t="shared" si="12"/>
        <v>0</v>
      </c>
      <c r="R94" s="61"/>
      <c r="S94" s="62"/>
      <c r="T94" s="7"/>
    </row>
    <row r="95" spans="2:20" ht="10.5" customHeight="1" x14ac:dyDescent="0.25">
      <c r="B95" s="2" t="s">
        <v>178</v>
      </c>
      <c r="C95" s="2" t="s">
        <v>176</v>
      </c>
      <c r="D95" s="2" t="s">
        <v>179</v>
      </c>
      <c r="E95" s="2" t="s">
        <v>3</v>
      </c>
      <c r="F95" s="2">
        <f t="shared" si="11"/>
        <v>1</v>
      </c>
      <c r="G95" s="2" t="s">
        <v>180</v>
      </c>
      <c r="I95" s="1" t="str">
        <f t="shared" si="13"/>
        <v>CO  </v>
      </c>
      <c r="J95" s="1">
        <f t="shared" si="10"/>
        <v>2</v>
      </c>
      <c r="L95"/>
      <c r="M95" s="1" t="str">
        <f t="shared" si="7"/>
        <v/>
      </c>
      <c r="N95"/>
      <c r="P95" s="60" t="s">
        <v>3432</v>
      </c>
      <c r="Q95" s="61">
        <f t="shared" si="12"/>
        <v>0</v>
      </c>
      <c r="R95" s="61"/>
      <c r="S95" s="62"/>
      <c r="T95" s="7"/>
    </row>
    <row r="96" spans="2:20" ht="10.5" customHeight="1" x14ac:dyDescent="0.25">
      <c r="B96" s="2" t="s">
        <v>181</v>
      </c>
      <c r="C96" s="2" t="s">
        <v>179</v>
      </c>
      <c r="D96" s="2" t="s">
        <v>182</v>
      </c>
      <c r="E96" s="2" t="s">
        <v>54</v>
      </c>
      <c r="F96" s="2">
        <f t="shared" si="11"/>
        <v>1</v>
      </c>
      <c r="G96" s="2" t="s">
        <v>110</v>
      </c>
      <c r="I96" s="1" t="str">
        <f t="shared" si="13"/>
        <v>ACO  </v>
      </c>
      <c r="J96" s="1">
        <f t="shared" si="10"/>
        <v>2</v>
      </c>
      <c r="L96"/>
      <c r="M96" s="1" t="str">
        <f t="shared" ref="M96:M159" si="14">TRIM(SUBSTITUTE(L96,CHAR(160),CHAR(32)))</f>
        <v/>
      </c>
      <c r="N96"/>
      <c r="P96" s="60" t="s">
        <v>3433</v>
      </c>
      <c r="Q96" s="61">
        <f t="shared" si="12"/>
        <v>0</v>
      </c>
      <c r="R96" s="61"/>
      <c r="S96" s="62"/>
      <c r="T96" s="7"/>
    </row>
    <row r="97" spans="1:20" ht="10.5" customHeight="1" x14ac:dyDescent="0.25">
      <c r="B97" s="2" t="s">
        <v>183</v>
      </c>
      <c r="C97" s="2" t="s">
        <v>182</v>
      </c>
      <c r="D97" s="2" t="s">
        <v>184</v>
      </c>
      <c r="E97" s="2" t="s">
        <v>3</v>
      </c>
      <c r="F97" s="2">
        <f t="shared" si="11"/>
        <v>1</v>
      </c>
      <c r="G97" s="2" t="s">
        <v>1</v>
      </c>
      <c r="I97" s="1" t="str">
        <f t="shared" si="13"/>
        <v>DG  </v>
      </c>
      <c r="J97" s="1">
        <f t="shared" si="10"/>
        <v>2</v>
      </c>
      <c r="L97"/>
      <c r="M97" s="1" t="str">
        <f t="shared" si="14"/>
        <v/>
      </c>
      <c r="N97"/>
      <c r="P97" s="60" t="s">
        <v>3434</v>
      </c>
      <c r="Q97" s="61">
        <f t="shared" si="12"/>
        <v>0</v>
      </c>
      <c r="R97" s="61"/>
      <c r="S97" s="62"/>
      <c r="T97" s="7"/>
    </row>
    <row r="98" spans="1:20" ht="10.5" customHeight="1" x14ac:dyDescent="0.25">
      <c r="B98" s="2" t="s">
        <v>185</v>
      </c>
      <c r="C98" s="2" t="s">
        <v>182</v>
      </c>
      <c r="D98" s="2" t="s">
        <v>186</v>
      </c>
      <c r="E98" s="2" t="s">
        <v>3</v>
      </c>
      <c r="F98" s="2">
        <f t="shared" si="11"/>
        <v>1</v>
      </c>
      <c r="G98" s="2" t="s">
        <v>1</v>
      </c>
      <c r="I98" s="1" t="str">
        <f t="shared" si="13"/>
        <v>SECOFC  </v>
      </c>
      <c r="J98" s="1">
        <f t="shared" si="10"/>
        <v>2</v>
      </c>
      <c r="L98"/>
      <c r="M98" s="1" t="str">
        <f t="shared" si="14"/>
        <v/>
      </c>
      <c r="N98"/>
      <c r="P98" s="60" t="s">
        <v>3435</v>
      </c>
      <c r="Q98" s="61">
        <f t="shared" si="12"/>
        <v>0</v>
      </c>
      <c r="R98" s="61"/>
      <c r="S98" s="62"/>
      <c r="T98" s="7"/>
    </row>
    <row r="99" spans="1:20" ht="10.5" customHeight="1" thickBot="1" x14ac:dyDescent="0.3">
      <c r="B99" s="2" t="s">
        <v>187</v>
      </c>
      <c r="C99" s="2" t="s">
        <v>186</v>
      </c>
      <c r="D99" s="2" t="s">
        <v>188</v>
      </c>
      <c r="E99" s="2" t="s">
        <v>3</v>
      </c>
      <c r="F99" s="2">
        <f t="shared" si="11"/>
        <v>1</v>
      </c>
      <c r="G99" s="2" t="s">
        <v>117</v>
      </c>
      <c r="I99" s="1" t="str">
        <f t="shared" si="13"/>
        <v>ACO  </v>
      </c>
      <c r="J99" s="1">
        <f t="shared" si="10"/>
        <v>2</v>
      </c>
      <c r="L99"/>
      <c r="M99" s="1" t="str">
        <f t="shared" si="14"/>
        <v/>
      </c>
      <c r="N99"/>
      <c r="P99" s="66" t="s">
        <v>3436</v>
      </c>
      <c r="Q99" s="93">
        <f t="shared" si="12"/>
        <v>0</v>
      </c>
      <c r="R99" s="93"/>
      <c r="S99" s="67"/>
      <c r="T99" s="7"/>
    </row>
    <row r="100" spans="1:20" ht="10.5" customHeight="1" x14ac:dyDescent="0.25">
      <c r="B100" s="2" t="s">
        <v>189</v>
      </c>
      <c r="C100" s="2" t="s">
        <v>188</v>
      </c>
      <c r="D100" s="2" t="s">
        <v>190</v>
      </c>
      <c r="E100" s="2" t="s">
        <v>3</v>
      </c>
      <c r="F100" s="2">
        <f t="shared" si="11"/>
        <v>1</v>
      </c>
      <c r="G100" s="2" t="s">
        <v>120</v>
      </c>
      <c r="I100" s="1" t="str">
        <f t="shared" si="13"/>
        <v>SAEO  </v>
      </c>
      <c r="J100" s="1">
        <f t="shared" si="10"/>
        <v>2</v>
      </c>
      <c r="L100"/>
      <c r="M100" s="1" t="str">
        <f t="shared" si="14"/>
        <v/>
      </c>
      <c r="N100"/>
      <c r="R100" s="7"/>
      <c r="S100" s="7"/>
      <c r="T100" s="7"/>
    </row>
    <row r="101" spans="1:20" ht="10.5" customHeight="1" x14ac:dyDescent="0.25">
      <c r="B101" s="2" t="s">
        <v>191</v>
      </c>
      <c r="C101" s="2" t="s">
        <v>190</v>
      </c>
      <c r="D101" s="2" t="s">
        <v>192</v>
      </c>
      <c r="E101" s="2" t="s">
        <v>3</v>
      </c>
      <c r="F101" s="2">
        <f t="shared" si="11"/>
        <v>1</v>
      </c>
      <c r="G101" s="2" t="s">
        <v>193</v>
      </c>
      <c r="I101" s="1" t="str">
        <f t="shared" si="13"/>
        <v>CLC  </v>
      </c>
      <c r="J101" s="1">
        <f t="shared" si="10"/>
        <v>8</v>
      </c>
      <c r="L101"/>
      <c r="M101" s="1" t="str">
        <f t="shared" si="14"/>
        <v/>
      </c>
      <c r="N101"/>
      <c r="R101" s="7"/>
      <c r="S101" s="7"/>
      <c r="T101" s="7"/>
    </row>
    <row r="102" spans="1:20" ht="10.5" customHeight="1" x14ac:dyDescent="0.25">
      <c r="B102" s="2" t="s">
        <v>194</v>
      </c>
      <c r="C102" s="2" t="s">
        <v>192</v>
      </c>
      <c r="D102" s="2" t="s">
        <v>195</v>
      </c>
      <c r="E102" s="2" t="s">
        <v>21</v>
      </c>
      <c r="F102" s="2">
        <f t="shared" si="11"/>
        <v>3</v>
      </c>
      <c r="G102" s="2" t="s">
        <v>196</v>
      </c>
      <c r="I102" s="1" t="str">
        <f t="shared" si="13"/>
        <v>SC  </v>
      </c>
      <c r="J102" s="1">
        <f t="shared" si="10"/>
        <v>15</v>
      </c>
      <c r="L102"/>
      <c r="M102" s="1" t="str">
        <f t="shared" si="14"/>
        <v/>
      </c>
      <c r="N102"/>
      <c r="R102" s="7"/>
      <c r="S102" s="7"/>
      <c r="T102" s="7"/>
    </row>
    <row r="103" spans="1:20" ht="10.5" customHeight="1" x14ac:dyDescent="0.25">
      <c r="B103" s="2" t="s">
        <v>197</v>
      </c>
      <c r="C103" s="2" t="s">
        <v>195</v>
      </c>
      <c r="D103" s="2" t="s">
        <v>198</v>
      </c>
      <c r="E103" s="2" t="s">
        <v>3</v>
      </c>
      <c r="F103" s="2">
        <f t="shared" si="11"/>
        <v>1</v>
      </c>
      <c r="G103" s="2" t="s">
        <v>199</v>
      </c>
      <c r="I103" s="1" t="str">
        <f t="shared" si="13"/>
        <v>SPO  </v>
      </c>
      <c r="J103" s="1">
        <f t="shared" si="10"/>
        <v>2</v>
      </c>
      <c r="L103"/>
      <c r="M103" s="1" t="str">
        <f t="shared" si="14"/>
        <v/>
      </c>
      <c r="N103"/>
      <c r="R103" s="7"/>
      <c r="S103" s="7"/>
      <c r="T103" s="7"/>
    </row>
    <row r="104" spans="1:20" ht="10.5" customHeight="1" x14ac:dyDescent="0.25">
      <c r="B104" s="2" t="s">
        <v>200</v>
      </c>
      <c r="C104" s="2" t="s">
        <v>198</v>
      </c>
      <c r="D104" s="2" t="s">
        <v>201</v>
      </c>
      <c r="E104" s="2" t="s">
        <v>3</v>
      </c>
      <c r="F104" s="2">
        <f t="shared" si="11"/>
        <v>1</v>
      </c>
      <c r="G104" s="2" t="s">
        <v>120</v>
      </c>
      <c r="I104" s="1" t="str">
        <f t="shared" si="13"/>
        <v>CLC  </v>
      </c>
      <c r="J104" s="1">
        <f t="shared" si="10"/>
        <v>8</v>
      </c>
      <c r="L104"/>
      <c r="M104" s="1" t="str">
        <f t="shared" si="14"/>
        <v/>
      </c>
      <c r="N104"/>
      <c r="R104" s="7"/>
      <c r="S104" s="7"/>
      <c r="T104" s="7"/>
    </row>
    <row r="105" spans="1:20" ht="10.5" customHeight="1" x14ac:dyDescent="0.25">
      <c r="B105" s="2" t="s">
        <v>202</v>
      </c>
      <c r="C105" s="2" t="s">
        <v>201</v>
      </c>
      <c r="D105" s="2" t="s">
        <v>203</v>
      </c>
      <c r="E105" s="2" t="s">
        <v>3</v>
      </c>
      <c r="F105" s="2">
        <f t="shared" si="11"/>
        <v>1</v>
      </c>
      <c r="G105" s="2" t="s">
        <v>204</v>
      </c>
      <c r="I105" s="1" t="str">
        <f t="shared" si="13"/>
        <v>SC  </v>
      </c>
      <c r="J105" s="1">
        <f t="shared" si="10"/>
        <v>15</v>
      </c>
      <c r="L105"/>
      <c r="M105" s="1" t="str">
        <f t="shared" si="14"/>
        <v/>
      </c>
      <c r="N105"/>
      <c r="R105" s="7"/>
      <c r="S105" s="7"/>
      <c r="T105" s="7"/>
    </row>
    <row r="106" spans="1:20" ht="10.5" customHeight="1" x14ac:dyDescent="0.25">
      <c r="B106" s="2" t="s">
        <v>205</v>
      </c>
      <c r="C106" s="2" t="s">
        <v>203</v>
      </c>
      <c r="D106" s="2" t="s">
        <v>206</v>
      </c>
      <c r="E106" s="2" t="s">
        <v>3</v>
      </c>
      <c r="F106" s="2">
        <f t="shared" si="11"/>
        <v>1</v>
      </c>
      <c r="G106" s="2" t="s">
        <v>199</v>
      </c>
      <c r="I106" s="1" t="str">
        <f t="shared" si="13"/>
        <v>CLC  </v>
      </c>
      <c r="J106" s="1">
        <f t="shared" si="10"/>
        <v>8</v>
      </c>
      <c r="L106"/>
      <c r="M106" s="1" t="str">
        <f t="shared" si="14"/>
        <v/>
      </c>
      <c r="N106"/>
      <c r="R106" s="7"/>
      <c r="S106" s="7"/>
      <c r="T106" s="7"/>
    </row>
    <row r="107" spans="1:20" ht="10.5" customHeight="1" x14ac:dyDescent="0.25">
      <c r="B107" s="2" t="s">
        <v>207</v>
      </c>
      <c r="C107" s="2" t="s">
        <v>206</v>
      </c>
      <c r="D107" s="2" t="s">
        <v>208</v>
      </c>
      <c r="E107" s="2" t="s">
        <v>209</v>
      </c>
      <c r="F107" s="2">
        <f t="shared" si="11"/>
        <v>22</v>
      </c>
      <c r="G107" s="2" t="s">
        <v>210</v>
      </c>
      <c r="I107" s="1" t="str">
        <f t="shared" si="13"/>
        <v>SCON  </v>
      </c>
      <c r="J107" s="1">
        <f t="shared" si="10"/>
        <v>32</v>
      </c>
      <c r="L107"/>
      <c r="M107" s="1" t="str">
        <f t="shared" si="14"/>
        <v/>
      </c>
      <c r="N107"/>
      <c r="R107" s="7"/>
      <c r="S107" s="7"/>
      <c r="T107" s="7"/>
    </row>
    <row r="108" spans="1:20" ht="10.5" customHeight="1" x14ac:dyDescent="0.25">
      <c r="B108" s="2" t="s">
        <v>211</v>
      </c>
      <c r="C108" s="2" t="s">
        <v>208</v>
      </c>
      <c r="D108" s="2" t="s">
        <v>212</v>
      </c>
      <c r="E108" s="2" t="s">
        <v>3</v>
      </c>
      <c r="F108" s="2">
        <f t="shared" si="11"/>
        <v>1</v>
      </c>
      <c r="G108" s="2" t="s">
        <v>213</v>
      </c>
      <c r="I108" s="1" t="str">
        <f t="shared" si="13"/>
        <v>CLC  </v>
      </c>
      <c r="J108" s="1">
        <f t="shared" si="10"/>
        <v>8</v>
      </c>
      <c r="L108"/>
      <c r="M108" s="1" t="str">
        <f t="shared" si="14"/>
        <v/>
      </c>
      <c r="N108"/>
      <c r="R108" s="7"/>
      <c r="S108" s="7"/>
      <c r="T108" s="7"/>
    </row>
    <row r="109" spans="1:20" ht="10.5" customHeight="1" x14ac:dyDescent="0.25">
      <c r="B109" s="2" t="s">
        <v>214</v>
      </c>
      <c r="C109" s="2" t="s">
        <v>212</v>
      </c>
      <c r="D109" s="2" t="s">
        <v>215</v>
      </c>
      <c r="E109" s="2" t="s">
        <v>3</v>
      </c>
      <c r="F109" s="2">
        <f t="shared" si="11"/>
        <v>1</v>
      </c>
      <c r="G109" s="2" t="s">
        <v>216</v>
      </c>
      <c r="I109" s="1" t="str">
        <f t="shared" si="13"/>
        <v>SAEO  </v>
      </c>
      <c r="J109" s="1">
        <f t="shared" si="10"/>
        <v>2</v>
      </c>
      <c r="L109"/>
      <c r="M109" s="1" t="str">
        <f t="shared" si="14"/>
        <v/>
      </c>
      <c r="N109"/>
      <c r="R109" s="7"/>
      <c r="S109" s="7"/>
      <c r="T109" s="7"/>
    </row>
    <row r="110" spans="1:20" s="13" customFormat="1" ht="10.5" customHeight="1" x14ac:dyDescent="0.25">
      <c r="B110" s="14"/>
      <c r="C110" s="14"/>
      <c r="D110" s="14"/>
      <c r="E110" s="14"/>
      <c r="F110" s="14"/>
      <c r="G110" s="14"/>
      <c r="L110" s="18"/>
      <c r="M110" s="1" t="str">
        <f t="shared" si="14"/>
        <v/>
      </c>
      <c r="N110" s="18"/>
      <c r="R110" s="19"/>
      <c r="S110" s="19"/>
      <c r="T110" s="19"/>
    </row>
    <row r="111" spans="1:20" ht="10.5" customHeight="1" x14ac:dyDescent="0.15">
      <c r="B111" s="2"/>
      <c r="C111" s="2"/>
      <c r="D111" s="2"/>
      <c r="E111" s="2"/>
      <c r="F111" s="2"/>
      <c r="G111" s="2"/>
      <c r="I111" s="6" t="s">
        <v>573</v>
      </c>
      <c r="M111" s="1" t="str">
        <f t="shared" si="14"/>
        <v/>
      </c>
    </row>
    <row r="112" spans="1:20" ht="42.75" thickBot="1" x14ac:dyDescent="0.2">
      <c r="A112" s="2" t="s">
        <v>3408</v>
      </c>
      <c r="C112" s="2"/>
      <c r="D112" s="2"/>
      <c r="E112" s="2"/>
      <c r="G112" s="5" t="s">
        <v>298</v>
      </c>
      <c r="I112" s="6" t="s">
        <v>572</v>
      </c>
      <c r="J112" s="6" t="s">
        <v>588</v>
      </c>
      <c r="L112" s="6" t="s">
        <v>608</v>
      </c>
      <c r="M112" s="1" t="str">
        <f t="shared" si="14"/>
        <v>DADOS AGRUPADOS:</v>
      </c>
      <c r="P112" s="6"/>
    </row>
    <row r="113" spans="2:19" ht="10.5" customHeight="1" thickBot="1" x14ac:dyDescent="0.2">
      <c r="B113" s="3" t="s">
        <v>218</v>
      </c>
      <c r="C113" s="3" t="s">
        <v>1</v>
      </c>
      <c r="D113" s="3" t="s">
        <v>219</v>
      </c>
      <c r="E113" s="3" t="s">
        <v>3</v>
      </c>
      <c r="F113" s="2">
        <f t="shared" si="11"/>
        <v>1</v>
      </c>
      <c r="G113" s="3" t="s">
        <v>1</v>
      </c>
      <c r="I113" s="1" t="str">
        <f t="shared" ref="I113:I121" si="15">RIGHT(B113,LEN(B113)-4)</f>
        <v>150ZE  </v>
      </c>
      <c r="J113" s="1">
        <f t="shared" ref="J113:J148" si="16">SUMIFS($F$113:$F$148,$I$113:$I$148,I113)</f>
        <v>1</v>
      </c>
      <c r="M113" s="1" t="str">
        <f t="shared" si="14"/>
        <v/>
      </c>
      <c r="P113" s="94" t="s">
        <v>3358</v>
      </c>
      <c r="Q113" s="45"/>
      <c r="R113" s="45"/>
      <c r="S113" s="44"/>
    </row>
    <row r="114" spans="2:19" ht="10.5" customHeight="1" x14ac:dyDescent="0.15">
      <c r="B114" s="3" t="s">
        <v>220</v>
      </c>
      <c r="C114" s="3" t="s">
        <v>219</v>
      </c>
      <c r="D114" s="3" t="s">
        <v>221</v>
      </c>
      <c r="E114" s="3" t="s">
        <v>54</v>
      </c>
      <c r="F114" s="2">
        <f t="shared" si="11"/>
        <v>1</v>
      </c>
      <c r="G114" s="3" t="s">
        <v>32</v>
      </c>
      <c r="I114" s="1" t="str">
        <f t="shared" si="15"/>
        <v>SESEG  </v>
      </c>
      <c r="J114" s="1">
        <f t="shared" si="16"/>
        <v>1</v>
      </c>
      <c r="L114" s="1" t="s">
        <v>593</v>
      </c>
      <c r="M114" s="1" t="str">
        <f t="shared" si="14"/>
        <v>150ZE</v>
      </c>
      <c r="N114" s="1">
        <v>1</v>
      </c>
      <c r="P114" s="88" t="s">
        <v>3384</v>
      </c>
      <c r="Q114" s="86">
        <f>SUMIFS($N$114:$N$143,$M$114:$M$143,P114)</f>
        <v>1</v>
      </c>
      <c r="R114" s="86"/>
      <c r="S114" s="87"/>
    </row>
    <row r="115" spans="2:19" ht="10.5" customHeight="1" x14ac:dyDescent="0.15">
      <c r="B115" s="3" t="s">
        <v>222</v>
      </c>
      <c r="C115" s="3" t="s">
        <v>221</v>
      </c>
      <c r="D115" s="3" t="s">
        <v>223</v>
      </c>
      <c r="E115" s="3" t="s">
        <v>13</v>
      </c>
      <c r="F115" s="2">
        <f t="shared" si="11"/>
        <v>4</v>
      </c>
      <c r="G115" s="3" t="s">
        <v>14</v>
      </c>
      <c r="I115" s="1" t="str">
        <f t="shared" si="15"/>
        <v>CSTA  </v>
      </c>
      <c r="J115" s="1">
        <f t="shared" si="16"/>
        <v>4</v>
      </c>
      <c r="L115" s="1" t="s">
        <v>594</v>
      </c>
      <c r="M115" s="1" t="str">
        <f t="shared" si="14"/>
        <v>SESEG</v>
      </c>
      <c r="N115" s="1">
        <v>1</v>
      </c>
      <c r="P115" s="88" t="s">
        <v>3388</v>
      </c>
      <c r="Q115" s="89">
        <f t="shared" ref="Q115:Q135" si="17">SUMIFS($N$114:$N$143,$M$114:$M$143,P115)</f>
        <v>0</v>
      </c>
      <c r="R115" s="89"/>
      <c r="S115" s="90"/>
    </row>
    <row r="116" spans="2:19" ht="10.5" customHeight="1" x14ac:dyDescent="0.15">
      <c r="B116" s="3" t="s">
        <v>224</v>
      </c>
      <c r="C116" s="3" t="s">
        <v>223</v>
      </c>
      <c r="D116" s="3" t="s">
        <v>225</v>
      </c>
      <c r="E116" s="3" t="s">
        <v>3</v>
      </c>
      <c r="F116" s="2">
        <f t="shared" si="11"/>
        <v>1</v>
      </c>
      <c r="G116" s="3" t="s">
        <v>226</v>
      </c>
      <c r="I116" s="1" t="str">
        <f t="shared" si="15"/>
        <v>SECGS  </v>
      </c>
      <c r="J116" s="1">
        <f t="shared" si="16"/>
        <v>1</v>
      </c>
      <c r="L116" s="1" t="s">
        <v>595</v>
      </c>
      <c r="M116" s="1" t="str">
        <f t="shared" si="14"/>
        <v>CSTA</v>
      </c>
      <c r="N116" s="1">
        <v>4</v>
      </c>
      <c r="P116" s="63" t="s">
        <v>3386</v>
      </c>
      <c r="Q116" s="64">
        <f t="shared" si="17"/>
        <v>0</v>
      </c>
      <c r="R116" s="64"/>
      <c r="S116" s="65"/>
    </row>
    <row r="117" spans="2:19" ht="10.5" customHeight="1" x14ac:dyDescent="0.15">
      <c r="B117" s="3" t="s">
        <v>227</v>
      </c>
      <c r="C117" s="3" t="s">
        <v>225</v>
      </c>
      <c r="D117" s="3" t="s">
        <v>228</v>
      </c>
      <c r="E117" s="3" t="s">
        <v>3</v>
      </c>
      <c r="F117" s="2">
        <f t="shared" si="11"/>
        <v>1</v>
      </c>
      <c r="G117" s="3" t="s">
        <v>229</v>
      </c>
      <c r="I117" s="1" t="str">
        <f t="shared" si="15"/>
        <v>SECOFC  </v>
      </c>
      <c r="J117" s="1">
        <f t="shared" si="16"/>
        <v>3</v>
      </c>
      <c r="L117" s="1" t="s">
        <v>596</v>
      </c>
      <c r="M117" s="1" t="str">
        <f t="shared" si="14"/>
        <v>SECGS</v>
      </c>
      <c r="N117" s="1">
        <v>1</v>
      </c>
      <c r="P117" s="63" t="s">
        <v>3390</v>
      </c>
      <c r="Q117" s="64">
        <f t="shared" si="17"/>
        <v>0</v>
      </c>
      <c r="R117" s="64"/>
      <c r="S117" s="65"/>
    </row>
    <row r="118" spans="2:19" ht="10.5" customHeight="1" x14ac:dyDescent="0.15">
      <c r="B118" s="3" t="s">
        <v>230</v>
      </c>
      <c r="C118" s="3" t="s">
        <v>228</v>
      </c>
      <c r="D118" s="3" t="s">
        <v>231</v>
      </c>
      <c r="E118" s="3" t="s">
        <v>3</v>
      </c>
      <c r="F118" s="2">
        <f t="shared" si="11"/>
        <v>1</v>
      </c>
      <c r="G118" s="3" t="s">
        <v>35</v>
      </c>
      <c r="I118" s="1" t="str">
        <f t="shared" si="15"/>
        <v>CO  </v>
      </c>
      <c r="J118" s="1">
        <f t="shared" si="16"/>
        <v>3</v>
      </c>
      <c r="L118" s="1" t="s">
        <v>580</v>
      </c>
      <c r="M118" s="1" t="str">
        <f t="shared" si="14"/>
        <v>SECOFC</v>
      </c>
      <c r="N118" s="1">
        <v>3</v>
      </c>
      <c r="P118" s="63" t="s">
        <v>3427</v>
      </c>
      <c r="Q118" s="64">
        <f t="shared" si="17"/>
        <v>0</v>
      </c>
      <c r="R118" s="64"/>
      <c r="S118" s="65"/>
    </row>
    <row r="119" spans="2:19" ht="10.5" customHeight="1" x14ac:dyDescent="0.15">
      <c r="B119" s="3" t="s">
        <v>147</v>
      </c>
      <c r="C119" s="3" t="s">
        <v>231</v>
      </c>
      <c r="D119" s="3" t="s">
        <v>232</v>
      </c>
      <c r="E119" s="3" t="s">
        <v>3</v>
      </c>
      <c r="F119" s="2">
        <f t="shared" si="11"/>
        <v>1</v>
      </c>
      <c r="G119" s="3" t="s">
        <v>35</v>
      </c>
      <c r="I119" s="1" t="str">
        <f t="shared" si="15"/>
        <v>SPO  </v>
      </c>
      <c r="J119" s="1">
        <f t="shared" si="16"/>
        <v>1</v>
      </c>
      <c r="L119" s="1" t="s">
        <v>579</v>
      </c>
      <c r="M119" s="1" t="str">
        <f t="shared" si="14"/>
        <v>CO</v>
      </c>
      <c r="N119" s="1">
        <v>3</v>
      </c>
      <c r="P119" s="63" t="s">
        <v>3428</v>
      </c>
      <c r="Q119" s="64">
        <f t="shared" si="17"/>
        <v>0</v>
      </c>
      <c r="R119" s="64"/>
      <c r="S119" s="65"/>
    </row>
    <row r="120" spans="2:19" ht="10.5" customHeight="1" x14ac:dyDescent="0.15">
      <c r="B120" s="3" t="s">
        <v>150</v>
      </c>
      <c r="C120" s="3" t="s">
        <v>232</v>
      </c>
      <c r="D120" s="3" t="s">
        <v>233</v>
      </c>
      <c r="E120" s="3" t="s">
        <v>3</v>
      </c>
      <c r="F120" s="2">
        <f t="shared" si="11"/>
        <v>1</v>
      </c>
      <c r="G120" s="3" t="s">
        <v>234</v>
      </c>
      <c r="I120" s="1" t="str">
        <f t="shared" si="15"/>
        <v>CO  </v>
      </c>
      <c r="J120" s="1">
        <f t="shared" si="16"/>
        <v>3</v>
      </c>
      <c r="L120" s="1" t="s">
        <v>578</v>
      </c>
      <c r="M120" s="1" t="str">
        <f t="shared" si="14"/>
        <v>SPO</v>
      </c>
      <c r="N120" s="1">
        <v>1</v>
      </c>
      <c r="P120" s="63" t="s">
        <v>3429</v>
      </c>
      <c r="Q120" s="64">
        <f t="shared" si="17"/>
        <v>0</v>
      </c>
      <c r="R120" s="64"/>
      <c r="S120" s="65"/>
    </row>
    <row r="121" spans="2:19" ht="10.5" customHeight="1" x14ac:dyDescent="0.15">
      <c r="B121" s="3" t="s">
        <v>152</v>
      </c>
      <c r="C121" s="3" t="s">
        <v>233</v>
      </c>
      <c r="D121" s="3" t="s">
        <v>235</v>
      </c>
      <c r="E121" s="3" t="s">
        <v>3</v>
      </c>
      <c r="F121" s="2">
        <f t="shared" si="11"/>
        <v>1</v>
      </c>
      <c r="G121" s="3" t="s">
        <v>41</v>
      </c>
      <c r="I121" s="1" t="str">
        <f t="shared" si="15"/>
        <v>SECOFC  </v>
      </c>
      <c r="J121" s="1">
        <f t="shared" si="16"/>
        <v>3</v>
      </c>
      <c r="L121" s="1" t="s">
        <v>581</v>
      </c>
      <c r="M121" s="1" t="str">
        <f t="shared" si="14"/>
        <v>CLC</v>
      </c>
      <c r="N121" s="1">
        <v>11</v>
      </c>
      <c r="P121" s="63" t="s">
        <v>3430</v>
      </c>
      <c r="Q121" s="64">
        <f t="shared" si="17"/>
        <v>0</v>
      </c>
      <c r="R121" s="64"/>
      <c r="S121" s="65"/>
    </row>
    <row r="122" spans="2:19" ht="10.5" customHeight="1" x14ac:dyDescent="0.15">
      <c r="B122" s="3" t="s">
        <v>154</v>
      </c>
      <c r="C122" s="3" t="s">
        <v>235</v>
      </c>
      <c r="D122" s="3" t="s">
        <v>236</v>
      </c>
      <c r="E122" s="3" t="s">
        <v>54</v>
      </c>
      <c r="F122" s="2">
        <f t="shared" si="11"/>
        <v>1</v>
      </c>
      <c r="G122" s="3" t="s">
        <v>44</v>
      </c>
      <c r="I122" s="1" t="str">
        <f t="shared" ref="I122:I148" si="18">RIGHT(B122,LEN(B122)-5)</f>
        <v>CLC  </v>
      </c>
      <c r="J122" s="1">
        <f t="shared" si="16"/>
        <v>11</v>
      </c>
      <c r="L122" s="1" t="s">
        <v>597</v>
      </c>
      <c r="M122" s="1" t="str">
        <f t="shared" si="14"/>
        <v>SASG</v>
      </c>
      <c r="N122" s="1">
        <v>6</v>
      </c>
      <c r="P122" s="63" t="s">
        <v>3431</v>
      </c>
      <c r="Q122" s="64">
        <f t="shared" si="17"/>
        <v>0</v>
      </c>
      <c r="R122" s="64"/>
      <c r="S122" s="65"/>
    </row>
    <row r="123" spans="2:19" ht="10.5" customHeight="1" x14ac:dyDescent="0.15">
      <c r="B123" s="3" t="s">
        <v>237</v>
      </c>
      <c r="C123" s="3" t="s">
        <v>236</v>
      </c>
      <c r="D123" s="3" t="s">
        <v>238</v>
      </c>
      <c r="E123" s="3" t="s">
        <v>3</v>
      </c>
      <c r="F123" s="2">
        <f t="shared" si="11"/>
        <v>1</v>
      </c>
      <c r="G123" s="3" t="s">
        <v>1</v>
      </c>
      <c r="I123" s="1" t="str">
        <f t="shared" si="18"/>
        <v>SASG  </v>
      </c>
      <c r="J123" s="1">
        <f t="shared" si="16"/>
        <v>6</v>
      </c>
      <c r="L123" s="1" t="s">
        <v>582</v>
      </c>
      <c r="M123" s="1" t="str">
        <f t="shared" si="14"/>
        <v>SC</v>
      </c>
      <c r="N123" s="1">
        <v>2</v>
      </c>
      <c r="P123" s="63" t="s">
        <v>3392</v>
      </c>
      <c r="Q123" s="64">
        <f t="shared" si="17"/>
        <v>0</v>
      </c>
      <c r="R123" s="64"/>
      <c r="S123" s="65"/>
    </row>
    <row r="124" spans="2:19" ht="10.5" customHeight="1" x14ac:dyDescent="0.15">
      <c r="B124" s="3" t="s">
        <v>239</v>
      </c>
      <c r="C124" s="3" t="s">
        <v>236</v>
      </c>
      <c r="D124" s="3" t="s">
        <v>240</v>
      </c>
      <c r="E124" s="3" t="s">
        <v>54</v>
      </c>
      <c r="F124" s="2">
        <f t="shared" si="11"/>
        <v>1</v>
      </c>
      <c r="G124" s="3" t="s">
        <v>1</v>
      </c>
      <c r="I124" s="1" t="str">
        <f t="shared" si="18"/>
        <v>SC  </v>
      </c>
      <c r="J124" s="1">
        <f t="shared" si="16"/>
        <v>2</v>
      </c>
      <c r="L124" s="1" t="s">
        <v>583</v>
      </c>
      <c r="M124" s="1" t="str">
        <f t="shared" si="14"/>
        <v>SCON</v>
      </c>
      <c r="N124" s="1">
        <v>26</v>
      </c>
      <c r="P124" s="63" t="s">
        <v>3394</v>
      </c>
      <c r="Q124" s="64">
        <f t="shared" si="17"/>
        <v>0</v>
      </c>
      <c r="R124" s="64"/>
      <c r="S124" s="65"/>
    </row>
    <row r="125" spans="2:19" ht="10.5" customHeight="1" x14ac:dyDescent="0.15">
      <c r="B125" s="3" t="s">
        <v>42</v>
      </c>
      <c r="C125" s="3" t="s">
        <v>240</v>
      </c>
      <c r="D125" s="3" t="s">
        <v>241</v>
      </c>
      <c r="E125" s="3" t="s">
        <v>21</v>
      </c>
      <c r="F125" s="2">
        <f t="shared" si="11"/>
        <v>3</v>
      </c>
      <c r="G125" s="3" t="s">
        <v>117</v>
      </c>
      <c r="I125" s="1" t="str">
        <f t="shared" si="18"/>
        <v>CLC  </v>
      </c>
      <c r="J125" s="1">
        <f t="shared" si="16"/>
        <v>11</v>
      </c>
      <c r="L125" s="1" t="s">
        <v>598</v>
      </c>
      <c r="M125" s="1" t="str">
        <f t="shared" si="14"/>
        <v>SECGA</v>
      </c>
      <c r="N125" s="1">
        <v>2</v>
      </c>
      <c r="P125" s="63" t="s">
        <v>3396</v>
      </c>
      <c r="Q125" s="64">
        <f t="shared" si="17"/>
        <v>0</v>
      </c>
      <c r="R125" s="64"/>
      <c r="S125" s="65"/>
    </row>
    <row r="126" spans="2:19" ht="10.5" customHeight="1" x14ac:dyDescent="0.15">
      <c r="B126" s="3" t="s">
        <v>242</v>
      </c>
      <c r="C126" s="3" t="s">
        <v>241</v>
      </c>
      <c r="D126" s="3" t="s">
        <v>243</v>
      </c>
      <c r="E126" s="3" t="s">
        <v>47</v>
      </c>
      <c r="F126" s="2">
        <f t="shared" si="11"/>
        <v>6</v>
      </c>
      <c r="G126" s="3" t="s">
        <v>244</v>
      </c>
      <c r="I126" s="1" t="str">
        <f t="shared" si="18"/>
        <v>SCON  </v>
      </c>
      <c r="J126" s="1">
        <f t="shared" si="16"/>
        <v>26</v>
      </c>
      <c r="L126" s="1" t="s">
        <v>584</v>
      </c>
      <c r="M126" s="1" t="str">
        <f t="shared" si="14"/>
        <v>ASSDG</v>
      </c>
      <c r="N126" s="1">
        <v>1</v>
      </c>
      <c r="P126" s="60" t="s">
        <v>3398</v>
      </c>
      <c r="Q126" s="61">
        <f t="shared" si="17"/>
        <v>4</v>
      </c>
      <c r="R126" s="61"/>
      <c r="S126" s="62"/>
    </row>
    <row r="127" spans="2:19" ht="10.5" customHeight="1" x14ac:dyDescent="0.15">
      <c r="B127" s="3" t="s">
        <v>49</v>
      </c>
      <c r="C127" s="3" t="s">
        <v>243</v>
      </c>
      <c r="D127" s="3" t="s">
        <v>245</v>
      </c>
      <c r="E127" s="3" t="s">
        <v>21</v>
      </c>
      <c r="F127" s="2">
        <f t="shared" si="11"/>
        <v>3</v>
      </c>
      <c r="G127" s="3" t="s">
        <v>32</v>
      </c>
      <c r="I127" s="1" t="str">
        <f t="shared" si="18"/>
        <v>CLC  </v>
      </c>
      <c r="J127" s="1">
        <f t="shared" si="16"/>
        <v>11</v>
      </c>
      <c r="L127" s="1" t="s">
        <v>585</v>
      </c>
      <c r="M127" s="1" t="str">
        <f t="shared" si="14"/>
        <v>DG</v>
      </c>
      <c r="N127" s="1">
        <v>4</v>
      </c>
      <c r="P127" s="60" t="s">
        <v>3400</v>
      </c>
      <c r="Q127" s="61">
        <f t="shared" si="17"/>
        <v>0</v>
      </c>
      <c r="R127" s="61"/>
      <c r="S127" s="62"/>
    </row>
    <row r="128" spans="2:19" ht="10.5" customHeight="1" x14ac:dyDescent="0.15">
      <c r="B128" s="3" t="s">
        <v>246</v>
      </c>
      <c r="C128" s="3" t="s">
        <v>245</v>
      </c>
      <c r="D128" s="3" t="s">
        <v>247</v>
      </c>
      <c r="E128" s="3" t="s">
        <v>3</v>
      </c>
      <c r="F128" s="2">
        <f t="shared" si="11"/>
        <v>1</v>
      </c>
      <c r="G128" s="3" t="s">
        <v>248</v>
      </c>
      <c r="I128" s="1" t="str">
        <f t="shared" si="18"/>
        <v>SECGA  </v>
      </c>
      <c r="J128" s="1">
        <f t="shared" si="16"/>
        <v>2</v>
      </c>
      <c r="L128" s="1" t="s">
        <v>586</v>
      </c>
      <c r="M128" s="1" t="str">
        <f t="shared" si="14"/>
        <v>ACO</v>
      </c>
      <c r="N128" s="1">
        <v>3</v>
      </c>
      <c r="P128" s="60" t="s">
        <v>3402</v>
      </c>
      <c r="Q128" s="61">
        <f t="shared" si="17"/>
        <v>0</v>
      </c>
      <c r="R128" s="61"/>
      <c r="S128" s="62"/>
    </row>
    <row r="129" spans="2:19" ht="10.5" customHeight="1" x14ac:dyDescent="0.15">
      <c r="B129" s="3" t="s">
        <v>249</v>
      </c>
      <c r="C129" s="3" t="s">
        <v>247</v>
      </c>
      <c r="D129" s="3" t="s">
        <v>250</v>
      </c>
      <c r="E129" s="3" t="s">
        <v>144</v>
      </c>
      <c r="F129" s="2">
        <f t="shared" si="11"/>
        <v>5</v>
      </c>
      <c r="G129" s="3" t="s">
        <v>251</v>
      </c>
      <c r="I129" s="1" t="str">
        <f t="shared" si="18"/>
        <v>SASG  </v>
      </c>
      <c r="J129" s="1">
        <f t="shared" si="16"/>
        <v>6</v>
      </c>
      <c r="L129" s="1" t="s">
        <v>587</v>
      </c>
      <c r="M129" s="1" t="str">
        <f t="shared" si="14"/>
        <v>SAEO</v>
      </c>
      <c r="N129" s="1">
        <v>3</v>
      </c>
      <c r="P129" s="60" t="s">
        <v>3418</v>
      </c>
      <c r="Q129" s="61">
        <f t="shared" si="17"/>
        <v>0</v>
      </c>
      <c r="R129" s="61"/>
      <c r="S129" s="62"/>
    </row>
    <row r="130" spans="2:19" ht="10.5" customHeight="1" x14ac:dyDescent="0.15">
      <c r="B130" s="3" t="s">
        <v>252</v>
      </c>
      <c r="C130" s="3" t="s">
        <v>250</v>
      </c>
      <c r="D130" s="3" t="s">
        <v>253</v>
      </c>
      <c r="E130" s="3" t="s">
        <v>3</v>
      </c>
      <c r="F130" s="2">
        <f t="shared" si="11"/>
        <v>1</v>
      </c>
      <c r="G130" s="3" t="s">
        <v>254</v>
      </c>
      <c r="I130" s="1" t="str">
        <f t="shared" si="18"/>
        <v>CLC  </v>
      </c>
      <c r="J130" s="1">
        <f t="shared" si="16"/>
        <v>11</v>
      </c>
      <c r="L130" s="1" t="s">
        <v>599</v>
      </c>
      <c r="M130" s="1" t="str">
        <f t="shared" si="14"/>
        <v>SACONT</v>
      </c>
      <c r="N130" s="1">
        <v>1</v>
      </c>
      <c r="P130" s="60" t="s">
        <v>3405</v>
      </c>
      <c r="Q130" s="61">
        <f t="shared" si="17"/>
        <v>1</v>
      </c>
      <c r="R130" s="61"/>
      <c r="S130" s="62"/>
    </row>
    <row r="131" spans="2:19" ht="10.5" customHeight="1" x14ac:dyDescent="0.15">
      <c r="B131" s="3" t="s">
        <v>255</v>
      </c>
      <c r="C131" s="3" t="s">
        <v>253</v>
      </c>
      <c r="D131" s="3" t="s">
        <v>256</v>
      </c>
      <c r="E131" s="3" t="s">
        <v>3</v>
      </c>
      <c r="F131" s="2">
        <f t="shared" si="11"/>
        <v>1</v>
      </c>
      <c r="G131" s="3" t="s">
        <v>257</v>
      </c>
      <c r="I131" s="1" t="str">
        <f t="shared" si="18"/>
        <v>SECGA  </v>
      </c>
      <c r="J131" s="1">
        <f t="shared" si="16"/>
        <v>2</v>
      </c>
      <c r="L131" s="1" t="s">
        <v>600</v>
      </c>
      <c r="M131" s="1" t="str">
        <f t="shared" si="14"/>
        <v>ACFIC</v>
      </c>
      <c r="N131" s="1">
        <v>1</v>
      </c>
      <c r="P131" s="60" t="s">
        <v>3432</v>
      </c>
      <c r="Q131" s="61">
        <f t="shared" si="17"/>
        <v>0</v>
      </c>
      <c r="R131" s="61"/>
      <c r="S131" s="62"/>
    </row>
    <row r="132" spans="2:19" ht="10.5" customHeight="1" x14ac:dyDescent="0.25">
      <c r="B132" s="3" t="s">
        <v>258</v>
      </c>
      <c r="C132" s="3" t="s">
        <v>256</v>
      </c>
      <c r="D132" s="3" t="s">
        <v>259</v>
      </c>
      <c r="E132" s="3" t="s">
        <v>54</v>
      </c>
      <c r="F132" s="2">
        <f t="shared" si="11"/>
        <v>1</v>
      </c>
      <c r="G132" s="3" t="s">
        <v>260</v>
      </c>
      <c r="I132" s="1" t="str">
        <f t="shared" si="18"/>
        <v>ASSDG  </v>
      </c>
      <c r="J132" s="1">
        <f t="shared" si="16"/>
        <v>1</v>
      </c>
      <c r="L132"/>
      <c r="M132" s="102" t="s">
        <v>3437</v>
      </c>
      <c r="N132">
        <f>SUM(N114:N131)</f>
        <v>74</v>
      </c>
      <c r="P132" s="60" t="s">
        <v>3433</v>
      </c>
      <c r="Q132" s="61">
        <f t="shared" si="17"/>
        <v>0</v>
      </c>
      <c r="R132" s="61"/>
      <c r="S132" s="62"/>
    </row>
    <row r="133" spans="2:19" ht="10.5" customHeight="1" x14ac:dyDescent="0.25">
      <c r="B133" s="3" t="s">
        <v>261</v>
      </c>
      <c r="C133" s="3" t="s">
        <v>259</v>
      </c>
      <c r="D133" s="3" t="s">
        <v>262</v>
      </c>
      <c r="E133" s="3" t="s">
        <v>21</v>
      </c>
      <c r="F133" s="2">
        <f t="shared" si="11"/>
        <v>3</v>
      </c>
      <c r="G133" s="3" t="s">
        <v>177</v>
      </c>
      <c r="I133" s="1" t="str">
        <f t="shared" si="18"/>
        <v>DG  </v>
      </c>
      <c r="J133" s="1">
        <f t="shared" si="16"/>
        <v>4</v>
      </c>
      <c r="L133"/>
      <c r="M133" s="1" t="str">
        <f t="shared" si="14"/>
        <v/>
      </c>
      <c r="N133"/>
      <c r="P133" s="60" t="s">
        <v>3434</v>
      </c>
      <c r="Q133" s="61">
        <f t="shared" si="17"/>
        <v>0</v>
      </c>
      <c r="R133" s="61"/>
      <c r="S133" s="62"/>
    </row>
    <row r="134" spans="2:19" ht="10.5" customHeight="1" x14ac:dyDescent="0.25">
      <c r="B134" s="3" t="s">
        <v>263</v>
      </c>
      <c r="C134" s="3" t="s">
        <v>262</v>
      </c>
      <c r="D134" s="3" t="s">
        <v>264</v>
      </c>
      <c r="E134" s="3" t="s">
        <v>3</v>
      </c>
      <c r="F134" s="2">
        <f t="shared" si="11"/>
        <v>1</v>
      </c>
      <c r="G134" s="3" t="s">
        <v>107</v>
      </c>
      <c r="I134" s="1" t="str">
        <f t="shared" si="18"/>
        <v>CO  </v>
      </c>
      <c r="J134" s="1">
        <f t="shared" si="16"/>
        <v>3</v>
      </c>
      <c r="L134"/>
      <c r="M134" s="1" t="str">
        <f t="shared" si="14"/>
        <v/>
      </c>
      <c r="N134"/>
      <c r="P134" s="60" t="s">
        <v>3435</v>
      </c>
      <c r="Q134" s="61">
        <f t="shared" si="17"/>
        <v>0</v>
      </c>
      <c r="R134" s="61"/>
      <c r="S134" s="62"/>
    </row>
    <row r="135" spans="2:19" ht="10.5" customHeight="1" thickBot="1" x14ac:dyDescent="0.3">
      <c r="B135" s="3" t="s">
        <v>265</v>
      </c>
      <c r="C135" s="3" t="s">
        <v>264</v>
      </c>
      <c r="D135" s="3" t="s">
        <v>266</v>
      </c>
      <c r="E135" s="3" t="s">
        <v>3</v>
      </c>
      <c r="F135" s="2">
        <f t="shared" si="11"/>
        <v>1</v>
      </c>
      <c r="G135" s="3" t="s">
        <v>267</v>
      </c>
      <c r="I135" s="1" t="str">
        <f t="shared" si="18"/>
        <v>ACO  </v>
      </c>
      <c r="J135" s="1">
        <f t="shared" si="16"/>
        <v>3</v>
      </c>
      <c r="L135"/>
      <c r="M135" s="1" t="str">
        <f t="shared" si="14"/>
        <v/>
      </c>
      <c r="N135"/>
      <c r="P135" s="66" t="s">
        <v>3436</v>
      </c>
      <c r="Q135" s="93">
        <f t="shared" si="17"/>
        <v>0</v>
      </c>
      <c r="R135" s="93"/>
      <c r="S135" s="67"/>
    </row>
    <row r="136" spans="2:19" ht="10.5" customHeight="1" x14ac:dyDescent="0.25">
      <c r="B136" s="3" t="s">
        <v>268</v>
      </c>
      <c r="C136" s="3" t="s">
        <v>266</v>
      </c>
      <c r="D136" s="3" t="s">
        <v>269</v>
      </c>
      <c r="E136" s="3" t="s">
        <v>3</v>
      </c>
      <c r="F136" s="2">
        <f t="shared" si="11"/>
        <v>1</v>
      </c>
      <c r="G136" s="3" t="s">
        <v>1</v>
      </c>
      <c r="I136" s="1" t="str">
        <f t="shared" si="18"/>
        <v>SECOFC  </v>
      </c>
      <c r="J136" s="1">
        <f t="shared" si="16"/>
        <v>3</v>
      </c>
      <c r="L136"/>
      <c r="M136" s="1" t="str">
        <f t="shared" si="14"/>
        <v/>
      </c>
      <c r="N136"/>
    </row>
    <row r="137" spans="2:19" ht="10.5" customHeight="1" x14ac:dyDescent="0.25">
      <c r="B137" s="3" t="s">
        <v>270</v>
      </c>
      <c r="C137" s="3" t="s">
        <v>269</v>
      </c>
      <c r="D137" s="3" t="s">
        <v>271</v>
      </c>
      <c r="E137" s="3" t="s">
        <v>3</v>
      </c>
      <c r="F137" s="2">
        <f t="shared" si="11"/>
        <v>1</v>
      </c>
      <c r="G137" s="3" t="s">
        <v>117</v>
      </c>
      <c r="I137" s="1" t="str">
        <f t="shared" si="18"/>
        <v>ACO  </v>
      </c>
      <c r="J137" s="1">
        <f t="shared" si="16"/>
        <v>3</v>
      </c>
      <c r="L137"/>
      <c r="M137" s="1" t="str">
        <f t="shared" si="14"/>
        <v/>
      </c>
      <c r="N137"/>
    </row>
    <row r="138" spans="2:19" ht="10.5" customHeight="1" x14ac:dyDescent="0.25">
      <c r="B138" s="3" t="s">
        <v>272</v>
      </c>
      <c r="C138" s="3" t="s">
        <v>271</v>
      </c>
      <c r="D138" s="3" t="s">
        <v>273</v>
      </c>
      <c r="E138" s="3" t="s">
        <v>3</v>
      </c>
      <c r="F138" s="2">
        <f t="shared" si="11"/>
        <v>1</v>
      </c>
      <c r="G138" s="3" t="s">
        <v>1</v>
      </c>
      <c r="I138" s="1" t="str">
        <f t="shared" si="18"/>
        <v>DG  </v>
      </c>
      <c r="J138" s="1">
        <f t="shared" si="16"/>
        <v>4</v>
      </c>
      <c r="L138"/>
      <c r="M138" s="1" t="str">
        <f t="shared" si="14"/>
        <v/>
      </c>
      <c r="N138"/>
    </row>
    <row r="139" spans="2:19" ht="10.5" customHeight="1" x14ac:dyDescent="0.25">
      <c r="B139" s="3" t="s">
        <v>274</v>
      </c>
      <c r="C139" s="3" t="s">
        <v>273</v>
      </c>
      <c r="D139" s="3" t="s">
        <v>275</v>
      </c>
      <c r="E139" s="3" t="s">
        <v>3</v>
      </c>
      <c r="F139" s="2">
        <f t="shared" si="11"/>
        <v>1</v>
      </c>
      <c r="G139" s="3" t="s">
        <v>117</v>
      </c>
      <c r="I139" s="1" t="str">
        <f t="shared" si="18"/>
        <v>ACO  </v>
      </c>
      <c r="J139" s="1">
        <f t="shared" si="16"/>
        <v>3</v>
      </c>
      <c r="L139"/>
      <c r="M139" s="1" t="str">
        <f t="shared" si="14"/>
        <v/>
      </c>
      <c r="N139"/>
    </row>
    <row r="140" spans="2:19" ht="10.5" customHeight="1" x14ac:dyDescent="0.25">
      <c r="B140" s="3" t="s">
        <v>276</v>
      </c>
      <c r="C140" s="3" t="s">
        <v>275</v>
      </c>
      <c r="D140" s="3" t="s">
        <v>277</v>
      </c>
      <c r="E140" s="3" t="s">
        <v>3</v>
      </c>
      <c r="F140" s="2">
        <f t="shared" si="11"/>
        <v>1</v>
      </c>
      <c r="G140" s="3" t="s">
        <v>120</v>
      </c>
      <c r="I140" s="1" t="str">
        <f t="shared" si="18"/>
        <v>SAEO  </v>
      </c>
      <c r="J140" s="1">
        <f t="shared" si="16"/>
        <v>3</v>
      </c>
      <c r="L140"/>
      <c r="M140" s="1" t="str">
        <f t="shared" si="14"/>
        <v/>
      </c>
      <c r="N140"/>
    </row>
    <row r="141" spans="2:19" ht="10.5" customHeight="1" x14ac:dyDescent="0.25">
      <c r="B141" s="3" t="s">
        <v>205</v>
      </c>
      <c r="C141" s="3" t="s">
        <v>277</v>
      </c>
      <c r="D141" s="3" t="s">
        <v>278</v>
      </c>
      <c r="E141" s="3" t="s">
        <v>3</v>
      </c>
      <c r="F141" s="2">
        <f t="shared" si="11"/>
        <v>1</v>
      </c>
      <c r="G141" s="3" t="s">
        <v>120</v>
      </c>
      <c r="I141" s="1" t="str">
        <f t="shared" si="18"/>
        <v>CLC  </v>
      </c>
      <c r="J141" s="1">
        <f t="shared" si="16"/>
        <v>11</v>
      </c>
      <c r="L141"/>
      <c r="M141" s="1" t="str">
        <f t="shared" si="14"/>
        <v/>
      </c>
      <c r="N141"/>
    </row>
    <row r="142" spans="2:19" ht="10.5" customHeight="1" x14ac:dyDescent="0.25">
      <c r="B142" s="3" t="s">
        <v>279</v>
      </c>
      <c r="C142" s="3" t="s">
        <v>278</v>
      </c>
      <c r="D142" s="3" t="s">
        <v>280</v>
      </c>
      <c r="E142" s="3" t="s">
        <v>3</v>
      </c>
      <c r="F142" s="2">
        <f t="shared" si="11"/>
        <v>1</v>
      </c>
      <c r="G142" s="3" t="s">
        <v>281</v>
      </c>
      <c r="I142" s="1" t="str">
        <f t="shared" si="18"/>
        <v>SC  </v>
      </c>
      <c r="J142" s="1">
        <f t="shared" si="16"/>
        <v>2</v>
      </c>
      <c r="L142"/>
      <c r="M142" s="1" t="str">
        <f t="shared" si="14"/>
        <v/>
      </c>
      <c r="N142"/>
    </row>
    <row r="143" spans="2:19" ht="10.5" customHeight="1" x14ac:dyDescent="0.25">
      <c r="B143" s="3" t="s">
        <v>211</v>
      </c>
      <c r="C143" s="3" t="s">
        <v>280</v>
      </c>
      <c r="D143" s="3" t="s">
        <v>282</v>
      </c>
      <c r="E143" s="3" t="s">
        <v>3</v>
      </c>
      <c r="F143" s="2">
        <f t="shared" ref="F143:F206" si="19">VALUE(IF(LEFT(E143,1)="&lt;",1,LEFT(E143,2)))</f>
        <v>1</v>
      </c>
      <c r="G143" s="3" t="s">
        <v>283</v>
      </c>
      <c r="I143" s="1" t="str">
        <f t="shared" si="18"/>
        <v>CLC  </v>
      </c>
      <c r="J143" s="1">
        <f t="shared" si="16"/>
        <v>11</v>
      </c>
      <c r="L143"/>
      <c r="M143" s="1" t="str">
        <f t="shared" si="14"/>
        <v/>
      </c>
      <c r="N143"/>
    </row>
    <row r="144" spans="2:19" ht="10.5" customHeight="1" x14ac:dyDescent="0.25">
      <c r="B144" s="3" t="s">
        <v>284</v>
      </c>
      <c r="C144" s="3" t="s">
        <v>282</v>
      </c>
      <c r="D144" s="3" t="s">
        <v>285</v>
      </c>
      <c r="E144" s="3" t="s">
        <v>286</v>
      </c>
      <c r="F144" s="2">
        <f t="shared" si="19"/>
        <v>20</v>
      </c>
      <c r="G144" s="3" t="s">
        <v>287</v>
      </c>
      <c r="I144" s="1" t="str">
        <f t="shared" si="18"/>
        <v>SCON  </v>
      </c>
      <c r="J144" s="1">
        <f t="shared" si="16"/>
        <v>26</v>
      </c>
      <c r="L144"/>
      <c r="M144" s="1" t="str">
        <f t="shared" si="14"/>
        <v/>
      </c>
      <c r="N144"/>
    </row>
    <row r="145" spans="1:19" ht="10.5" customHeight="1" x14ac:dyDescent="0.25">
      <c r="B145" s="3" t="s">
        <v>288</v>
      </c>
      <c r="C145" s="3" t="s">
        <v>285</v>
      </c>
      <c r="D145" s="3" t="s">
        <v>289</v>
      </c>
      <c r="E145" s="3" t="s">
        <v>54</v>
      </c>
      <c r="F145" s="2">
        <f t="shared" si="19"/>
        <v>1</v>
      </c>
      <c r="G145" s="3" t="s">
        <v>290</v>
      </c>
      <c r="I145" s="1" t="str">
        <f t="shared" si="18"/>
        <v>CLC  </v>
      </c>
      <c r="J145" s="1">
        <f t="shared" si="16"/>
        <v>11</v>
      </c>
      <c r="L145"/>
      <c r="M145" s="1" t="str">
        <f t="shared" si="14"/>
        <v/>
      </c>
      <c r="N145"/>
    </row>
    <row r="146" spans="1:19" ht="10.5" customHeight="1" x14ac:dyDescent="0.25">
      <c r="B146" s="3" t="s">
        <v>291</v>
      </c>
      <c r="C146" s="3" t="s">
        <v>289</v>
      </c>
      <c r="D146" s="3" t="s">
        <v>292</v>
      </c>
      <c r="E146" s="3" t="s">
        <v>17</v>
      </c>
      <c r="F146" s="2">
        <f t="shared" si="19"/>
        <v>2</v>
      </c>
      <c r="G146" s="3" t="s">
        <v>293</v>
      </c>
      <c r="I146" s="1" t="str">
        <f t="shared" si="18"/>
        <v>SAEO  </v>
      </c>
      <c r="J146" s="1">
        <f t="shared" si="16"/>
        <v>3</v>
      </c>
      <c r="L146"/>
      <c r="M146" s="1" t="str">
        <f t="shared" si="14"/>
        <v/>
      </c>
      <c r="N146"/>
    </row>
    <row r="147" spans="1:19" ht="10.5" customHeight="1" x14ac:dyDescent="0.25">
      <c r="B147" s="3" t="s">
        <v>294</v>
      </c>
      <c r="C147" s="3" t="s">
        <v>292</v>
      </c>
      <c r="D147" s="3" t="s">
        <v>295</v>
      </c>
      <c r="E147" s="3" t="s">
        <v>3</v>
      </c>
      <c r="F147" s="2">
        <f t="shared" si="19"/>
        <v>1</v>
      </c>
      <c r="G147" s="3" t="s">
        <v>120</v>
      </c>
      <c r="I147" s="1" t="str">
        <f t="shared" si="18"/>
        <v>SACONT  </v>
      </c>
      <c r="J147" s="1">
        <f t="shared" si="16"/>
        <v>1</v>
      </c>
      <c r="L147"/>
      <c r="M147" s="1" t="str">
        <f t="shared" si="14"/>
        <v/>
      </c>
      <c r="N147"/>
    </row>
    <row r="148" spans="1:19" ht="10.5" customHeight="1" x14ac:dyDescent="0.25">
      <c r="B148" s="3" t="s">
        <v>296</v>
      </c>
      <c r="C148" s="3" t="s">
        <v>295</v>
      </c>
      <c r="D148" s="3" t="s">
        <v>1</v>
      </c>
      <c r="E148" s="3" t="s">
        <v>3</v>
      </c>
      <c r="F148" s="2">
        <f t="shared" si="19"/>
        <v>1</v>
      </c>
      <c r="G148" s="3" t="s">
        <v>297</v>
      </c>
      <c r="I148" s="1" t="str">
        <f t="shared" si="18"/>
        <v>ACFIC  </v>
      </c>
      <c r="J148" s="1">
        <f t="shared" si="16"/>
        <v>1</v>
      </c>
      <c r="L148"/>
      <c r="M148" s="1" t="str">
        <f t="shared" si="14"/>
        <v/>
      </c>
      <c r="N148"/>
    </row>
    <row r="149" spans="1:19" s="13" customFormat="1" ht="10.5" customHeight="1" x14ac:dyDescent="0.25">
      <c r="B149" s="14"/>
      <c r="C149" s="14"/>
      <c r="D149" s="14"/>
      <c r="E149" s="14"/>
      <c r="F149" s="14"/>
      <c r="G149" s="14"/>
      <c r="L149" s="18"/>
      <c r="M149" s="1" t="str">
        <f t="shared" si="14"/>
        <v/>
      </c>
      <c r="N149" s="18"/>
    </row>
    <row r="150" spans="1:19" ht="10.5" customHeight="1" x14ac:dyDescent="0.15">
      <c r="B150" s="2"/>
      <c r="C150" s="2"/>
      <c r="D150" s="2"/>
      <c r="E150" s="2"/>
      <c r="F150" s="2"/>
      <c r="G150" s="2"/>
      <c r="I150" s="6" t="s">
        <v>573</v>
      </c>
      <c r="M150" s="1" t="str">
        <f t="shared" si="14"/>
        <v/>
      </c>
    </row>
    <row r="151" spans="1:19" ht="42.75" thickBot="1" x14ac:dyDescent="0.2">
      <c r="A151" s="2" t="s">
        <v>3408</v>
      </c>
      <c r="C151" s="2"/>
      <c r="D151" s="2"/>
      <c r="E151" s="2"/>
      <c r="G151" s="5" t="s">
        <v>408</v>
      </c>
      <c r="I151" s="6" t="s">
        <v>572</v>
      </c>
      <c r="J151" s="6" t="s">
        <v>588</v>
      </c>
      <c r="L151" s="6" t="s">
        <v>608</v>
      </c>
      <c r="M151" s="1" t="str">
        <f t="shared" si="14"/>
        <v>DADOS AGRUPADOS:</v>
      </c>
      <c r="P151" s="6"/>
    </row>
    <row r="152" spans="1:19" ht="10.5" customHeight="1" thickBot="1" x14ac:dyDescent="0.2">
      <c r="B152" s="3" t="s">
        <v>299</v>
      </c>
      <c r="C152" s="3" t="s">
        <v>1</v>
      </c>
      <c r="D152" s="3" t="s">
        <v>300</v>
      </c>
      <c r="E152" s="3" t="s">
        <v>3</v>
      </c>
      <c r="F152" s="2">
        <f t="shared" si="19"/>
        <v>1</v>
      </c>
      <c r="G152" s="3" t="s">
        <v>1</v>
      </c>
      <c r="I152" s="1" t="str">
        <f t="shared" ref="I152:I160" si="20">RIGHT(B152,LEN(B152)-4)</f>
        <v>020ZE  </v>
      </c>
      <c r="J152" s="1">
        <f t="shared" ref="J152:J191" si="21">SUMIFS($F$152:$F$191,$I$152:$I$191,I152)</f>
        <v>2</v>
      </c>
      <c r="M152" s="1" t="str">
        <f t="shared" si="14"/>
        <v/>
      </c>
      <c r="P152" s="94" t="s">
        <v>3358</v>
      </c>
      <c r="Q152" s="45"/>
      <c r="R152" s="45"/>
      <c r="S152" s="44"/>
    </row>
    <row r="153" spans="1:19" ht="10.5" customHeight="1" x14ac:dyDescent="0.15">
      <c r="B153" s="3" t="s">
        <v>134</v>
      </c>
      <c r="C153" s="3" t="s">
        <v>300</v>
      </c>
      <c r="D153" s="3" t="s">
        <v>301</v>
      </c>
      <c r="E153" s="3" t="s">
        <v>17</v>
      </c>
      <c r="F153" s="2">
        <f t="shared" si="19"/>
        <v>2</v>
      </c>
      <c r="G153" s="3" t="s">
        <v>302</v>
      </c>
      <c r="I153" s="1" t="str">
        <f t="shared" si="20"/>
        <v>ASSISEG  </v>
      </c>
      <c r="J153" s="1">
        <f t="shared" si="21"/>
        <v>121</v>
      </c>
      <c r="L153" s="1" t="s">
        <v>601</v>
      </c>
      <c r="M153" s="1" t="str">
        <f t="shared" si="14"/>
        <v>020ZE</v>
      </c>
      <c r="N153" s="1">
        <v>2</v>
      </c>
      <c r="P153" s="88" t="s">
        <v>3384</v>
      </c>
      <c r="Q153" s="86">
        <f>SUMIFS($N$153:$N$182,$M$153:$M$182,P153)</f>
        <v>0</v>
      </c>
      <c r="R153" s="86"/>
      <c r="S153" s="87"/>
    </row>
    <row r="154" spans="1:19" ht="10.5" customHeight="1" x14ac:dyDescent="0.15">
      <c r="B154" s="3" t="s">
        <v>303</v>
      </c>
      <c r="C154" s="3" t="s">
        <v>301</v>
      </c>
      <c r="D154" s="3" t="s">
        <v>304</v>
      </c>
      <c r="E154" s="3" t="s">
        <v>54</v>
      </c>
      <c r="F154" s="2">
        <f t="shared" si="19"/>
        <v>1</v>
      </c>
      <c r="G154" s="3" t="s">
        <v>14</v>
      </c>
      <c r="I154" s="1" t="str">
        <f t="shared" si="20"/>
        <v>CIP  </v>
      </c>
      <c r="J154" s="1">
        <f t="shared" si="21"/>
        <v>9</v>
      </c>
      <c r="L154" s="1" t="s">
        <v>575</v>
      </c>
      <c r="M154" s="1" t="str">
        <f t="shared" si="14"/>
        <v>ASSISEG</v>
      </c>
      <c r="N154" s="1">
        <v>121</v>
      </c>
      <c r="P154" s="88" t="s">
        <v>3388</v>
      </c>
      <c r="Q154" s="89">
        <f t="shared" ref="Q154:Q174" si="22">SUMIFS($N$153:$N$182,$M$153:$M$182,P154)</f>
        <v>0</v>
      </c>
      <c r="R154" s="89"/>
      <c r="S154" s="90"/>
    </row>
    <row r="155" spans="1:19" ht="10.5" customHeight="1" x14ac:dyDescent="0.15">
      <c r="B155" s="3" t="s">
        <v>139</v>
      </c>
      <c r="C155" s="3" t="s">
        <v>304</v>
      </c>
      <c r="D155" s="3" t="s">
        <v>305</v>
      </c>
      <c r="E155" s="3" t="s">
        <v>13</v>
      </c>
      <c r="F155" s="2">
        <f t="shared" si="19"/>
        <v>4</v>
      </c>
      <c r="G155" s="3" t="s">
        <v>306</v>
      </c>
      <c r="I155" s="1" t="str">
        <f t="shared" si="20"/>
        <v>ASSISEG  </v>
      </c>
      <c r="J155" s="1">
        <f t="shared" si="21"/>
        <v>121</v>
      </c>
      <c r="L155" s="1" t="s">
        <v>602</v>
      </c>
      <c r="M155" s="1" t="str">
        <f t="shared" si="14"/>
        <v>CIP</v>
      </c>
      <c r="N155" s="1">
        <v>9</v>
      </c>
      <c r="P155" s="63" t="s">
        <v>3386</v>
      </c>
      <c r="Q155" s="64">
        <f t="shared" si="22"/>
        <v>9</v>
      </c>
      <c r="R155" s="64"/>
      <c r="S155" s="65"/>
    </row>
    <row r="156" spans="1:19" ht="10.5" customHeight="1" x14ac:dyDescent="0.15">
      <c r="B156" s="3" t="s">
        <v>307</v>
      </c>
      <c r="C156" s="3" t="s">
        <v>305</v>
      </c>
      <c r="D156" s="3" t="s">
        <v>308</v>
      </c>
      <c r="E156" s="3" t="s">
        <v>3</v>
      </c>
      <c r="F156" s="2">
        <f t="shared" si="19"/>
        <v>1</v>
      </c>
      <c r="G156" s="3" t="s">
        <v>309</v>
      </c>
      <c r="I156" s="1" t="str">
        <f t="shared" si="20"/>
        <v>CIP  </v>
      </c>
      <c r="J156" s="1">
        <f t="shared" si="21"/>
        <v>9</v>
      </c>
      <c r="L156" s="1" t="s">
        <v>603</v>
      </c>
      <c r="M156" s="1" t="str">
        <f t="shared" si="14"/>
        <v>COGSA</v>
      </c>
      <c r="N156" s="1">
        <v>20</v>
      </c>
      <c r="P156" s="63" t="s">
        <v>3390</v>
      </c>
      <c r="Q156" s="64">
        <f t="shared" si="22"/>
        <v>0</v>
      </c>
      <c r="R156" s="64"/>
      <c r="S156" s="65"/>
    </row>
    <row r="157" spans="1:19" ht="10.5" customHeight="1" x14ac:dyDescent="0.15">
      <c r="B157" s="3" t="s">
        <v>310</v>
      </c>
      <c r="C157" s="3" t="s">
        <v>308</v>
      </c>
      <c r="D157" s="3" t="s">
        <v>311</v>
      </c>
      <c r="E157" s="3" t="s">
        <v>71</v>
      </c>
      <c r="F157" s="2">
        <f t="shared" si="19"/>
        <v>11</v>
      </c>
      <c r="G157" s="3" t="s">
        <v>312</v>
      </c>
      <c r="I157" s="1" t="str">
        <f t="shared" si="20"/>
        <v>ASSISEG  </v>
      </c>
      <c r="J157" s="1">
        <f t="shared" si="21"/>
        <v>121</v>
      </c>
      <c r="L157" s="1" t="s">
        <v>577</v>
      </c>
      <c r="M157" s="1" t="str">
        <f t="shared" si="14"/>
        <v>SECADM</v>
      </c>
      <c r="N157" s="1">
        <v>1</v>
      </c>
      <c r="P157" s="63" t="s">
        <v>3427</v>
      </c>
      <c r="Q157" s="64">
        <f t="shared" si="22"/>
        <v>0</v>
      </c>
      <c r="R157" s="64"/>
      <c r="S157" s="65"/>
    </row>
    <row r="158" spans="1:19" ht="10.5" customHeight="1" x14ac:dyDescent="0.15">
      <c r="B158" s="3" t="s">
        <v>313</v>
      </c>
      <c r="C158" s="3" t="s">
        <v>311</v>
      </c>
      <c r="D158" s="3" t="s">
        <v>314</v>
      </c>
      <c r="E158" s="3" t="s">
        <v>315</v>
      </c>
      <c r="F158" s="2">
        <f t="shared" si="19"/>
        <v>7</v>
      </c>
      <c r="G158" s="3" t="s">
        <v>316</v>
      </c>
      <c r="I158" s="1" t="str">
        <f t="shared" si="20"/>
        <v>CIP  </v>
      </c>
      <c r="J158" s="1">
        <f t="shared" si="21"/>
        <v>9</v>
      </c>
      <c r="L158" s="1" t="s">
        <v>595</v>
      </c>
      <c r="M158" s="1" t="str">
        <f t="shared" si="14"/>
        <v>CSTA</v>
      </c>
      <c r="N158" s="1">
        <v>3</v>
      </c>
      <c r="P158" s="63" t="s">
        <v>3428</v>
      </c>
      <c r="Q158" s="64">
        <f t="shared" si="22"/>
        <v>0</v>
      </c>
      <c r="R158" s="64"/>
      <c r="S158" s="65"/>
    </row>
    <row r="159" spans="1:19" ht="10.5" customHeight="1" x14ac:dyDescent="0.15">
      <c r="B159" s="3" t="s">
        <v>317</v>
      </c>
      <c r="C159" s="3" t="s">
        <v>314</v>
      </c>
      <c r="D159" s="3" t="s">
        <v>318</v>
      </c>
      <c r="E159" s="3" t="s">
        <v>319</v>
      </c>
      <c r="F159" s="2">
        <f t="shared" si="19"/>
        <v>23</v>
      </c>
      <c r="G159" s="3" t="s">
        <v>320</v>
      </c>
      <c r="I159" s="1" t="str">
        <f t="shared" si="20"/>
        <v>ASSISEG  </v>
      </c>
      <c r="J159" s="1">
        <f t="shared" si="21"/>
        <v>121</v>
      </c>
      <c r="L159" s="1" t="s">
        <v>581</v>
      </c>
      <c r="M159" s="1" t="str">
        <f t="shared" si="14"/>
        <v>CLC</v>
      </c>
      <c r="N159" s="1">
        <v>10</v>
      </c>
      <c r="P159" s="63" t="s">
        <v>3429</v>
      </c>
      <c r="Q159" s="64">
        <f t="shared" si="22"/>
        <v>0</v>
      </c>
      <c r="R159" s="64"/>
      <c r="S159" s="65"/>
    </row>
    <row r="160" spans="1:19" ht="10.5" customHeight="1" x14ac:dyDescent="0.15">
      <c r="B160" s="3" t="s">
        <v>321</v>
      </c>
      <c r="C160" s="3" t="s">
        <v>318</v>
      </c>
      <c r="D160" s="3" t="s">
        <v>322</v>
      </c>
      <c r="E160" s="3" t="s">
        <v>13</v>
      </c>
      <c r="F160" s="2">
        <f t="shared" si="19"/>
        <v>4</v>
      </c>
      <c r="G160" s="3" t="s">
        <v>323</v>
      </c>
      <c r="I160" s="1" t="str">
        <f t="shared" si="20"/>
        <v>COGSA  </v>
      </c>
      <c r="J160" s="1">
        <f t="shared" si="21"/>
        <v>20</v>
      </c>
      <c r="L160" s="1" t="s">
        <v>578</v>
      </c>
      <c r="M160" s="1" t="str">
        <f t="shared" ref="M160:M223" si="23">TRIM(SUBSTITUTE(L160,CHAR(160),CHAR(32)))</f>
        <v>SPO</v>
      </c>
      <c r="N160" s="1">
        <v>1</v>
      </c>
      <c r="P160" s="63" t="s">
        <v>3430</v>
      </c>
      <c r="Q160" s="64">
        <f t="shared" si="22"/>
        <v>0</v>
      </c>
      <c r="R160" s="64"/>
      <c r="S160" s="65"/>
    </row>
    <row r="161" spans="2:19" ht="10.5" customHeight="1" x14ac:dyDescent="0.15">
      <c r="B161" s="3" t="s">
        <v>324</v>
      </c>
      <c r="C161" s="3" t="s">
        <v>322</v>
      </c>
      <c r="D161" s="3" t="s">
        <v>325</v>
      </c>
      <c r="E161" s="3" t="s">
        <v>3</v>
      </c>
      <c r="F161" s="2">
        <f t="shared" si="19"/>
        <v>1</v>
      </c>
      <c r="G161" s="3" t="s">
        <v>326</v>
      </c>
      <c r="I161" s="1" t="str">
        <f t="shared" ref="I161:I191" si="24">RIGHT(B161,LEN(B161)-5)</f>
        <v>SECADM  </v>
      </c>
      <c r="J161" s="1">
        <f t="shared" si="21"/>
        <v>1</v>
      </c>
      <c r="L161" s="1" t="s">
        <v>579</v>
      </c>
      <c r="M161" s="1" t="str">
        <f t="shared" si="23"/>
        <v>CO</v>
      </c>
      <c r="N161" s="1">
        <v>2</v>
      </c>
      <c r="P161" s="63" t="s">
        <v>3431</v>
      </c>
      <c r="Q161" s="64">
        <f t="shared" si="22"/>
        <v>0</v>
      </c>
      <c r="R161" s="64"/>
      <c r="S161" s="65"/>
    </row>
    <row r="162" spans="2:19" ht="10.5" customHeight="1" x14ac:dyDescent="0.15">
      <c r="B162" s="3" t="s">
        <v>327</v>
      </c>
      <c r="C162" s="3" t="s">
        <v>325</v>
      </c>
      <c r="D162" s="3" t="s">
        <v>328</v>
      </c>
      <c r="E162" s="3" t="s">
        <v>3</v>
      </c>
      <c r="F162" s="2">
        <f t="shared" si="19"/>
        <v>1</v>
      </c>
      <c r="G162" s="3" t="s">
        <v>329</v>
      </c>
      <c r="I162" s="1" t="str">
        <f t="shared" si="24"/>
        <v>COGSA  </v>
      </c>
      <c r="J162" s="1">
        <f t="shared" si="21"/>
        <v>20</v>
      </c>
      <c r="L162" s="1" t="s">
        <v>580</v>
      </c>
      <c r="M162" s="1" t="str">
        <f t="shared" si="23"/>
        <v>SECOFC</v>
      </c>
      <c r="N162" s="1">
        <v>2</v>
      </c>
      <c r="P162" s="63" t="s">
        <v>3392</v>
      </c>
      <c r="Q162" s="64">
        <f t="shared" si="22"/>
        <v>0</v>
      </c>
      <c r="R162" s="64"/>
      <c r="S162" s="65"/>
    </row>
    <row r="163" spans="2:19" ht="10.5" customHeight="1" x14ac:dyDescent="0.15">
      <c r="B163" s="3" t="s">
        <v>330</v>
      </c>
      <c r="C163" s="3" t="s">
        <v>328</v>
      </c>
      <c r="D163" s="3" t="s">
        <v>331</v>
      </c>
      <c r="E163" s="3" t="s">
        <v>332</v>
      </c>
      <c r="F163" s="2">
        <f t="shared" si="19"/>
        <v>68</v>
      </c>
      <c r="G163" s="3" t="s">
        <v>333</v>
      </c>
      <c r="I163" s="1" t="str">
        <f t="shared" si="24"/>
        <v>ASSISEG  </v>
      </c>
      <c r="J163" s="1">
        <f t="shared" si="21"/>
        <v>121</v>
      </c>
      <c r="L163" s="1" t="s">
        <v>582</v>
      </c>
      <c r="M163" s="1" t="str">
        <f t="shared" si="23"/>
        <v>SC</v>
      </c>
      <c r="N163" s="1">
        <v>9</v>
      </c>
      <c r="P163" s="63" t="s">
        <v>3394</v>
      </c>
      <c r="Q163" s="64">
        <f t="shared" si="22"/>
        <v>0</v>
      </c>
      <c r="R163" s="64"/>
      <c r="S163" s="65"/>
    </row>
    <row r="164" spans="2:19" ht="10.5" customHeight="1" x14ac:dyDescent="0.15">
      <c r="B164" s="3" t="s">
        <v>334</v>
      </c>
      <c r="C164" s="3" t="s">
        <v>331</v>
      </c>
      <c r="D164" s="3" t="s">
        <v>335</v>
      </c>
      <c r="E164" s="3" t="s">
        <v>3</v>
      </c>
      <c r="F164" s="2">
        <f t="shared" si="19"/>
        <v>1</v>
      </c>
      <c r="G164" s="3" t="s">
        <v>336</v>
      </c>
      <c r="I164" s="1" t="str">
        <f t="shared" si="24"/>
        <v>020ZE  </v>
      </c>
      <c r="J164" s="1">
        <f t="shared" si="21"/>
        <v>2</v>
      </c>
      <c r="L164" s="1" t="s">
        <v>583</v>
      </c>
      <c r="M164" s="1" t="str">
        <f t="shared" si="23"/>
        <v>SCON</v>
      </c>
      <c r="N164" s="1">
        <v>31</v>
      </c>
      <c r="P164" s="63" t="s">
        <v>3396</v>
      </c>
      <c r="Q164" s="64">
        <f t="shared" si="22"/>
        <v>0</v>
      </c>
      <c r="R164" s="64"/>
      <c r="S164" s="65"/>
    </row>
    <row r="165" spans="2:19" ht="10.5" customHeight="1" x14ac:dyDescent="0.15">
      <c r="B165" s="3" t="s">
        <v>337</v>
      </c>
      <c r="C165" s="3" t="s">
        <v>335</v>
      </c>
      <c r="D165" s="3" t="s">
        <v>338</v>
      </c>
      <c r="E165" s="3" t="s">
        <v>339</v>
      </c>
      <c r="F165" s="2">
        <f t="shared" si="19"/>
        <v>8</v>
      </c>
      <c r="G165" s="3" t="s">
        <v>340</v>
      </c>
      <c r="I165" s="1" t="str">
        <f t="shared" si="24"/>
        <v>ASSISEG  </v>
      </c>
      <c r="J165" s="1">
        <f t="shared" si="21"/>
        <v>121</v>
      </c>
      <c r="L165" s="1" t="s">
        <v>598</v>
      </c>
      <c r="M165" s="1" t="str">
        <f t="shared" si="23"/>
        <v>SECGA</v>
      </c>
      <c r="N165" s="1">
        <v>1</v>
      </c>
      <c r="P165" s="60" t="s">
        <v>3398</v>
      </c>
      <c r="Q165" s="61">
        <f t="shared" si="22"/>
        <v>3</v>
      </c>
      <c r="R165" s="61"/>
      <c r="S165" s="62"/>
    </row>
    <row r="166" spans="2:19" ht="10.5" customHeight="1" x14ac:dyDescent="0.15">
      <c r="B166" s="3" t="s">
        <v>341</v>
      </c>
      <c r="C166" s="3" t="s">
        <v>338</v>
      </c>
      <c r="D166" s="3" t="s">
        <v>342</v>
      </c>
      <c r="E166" s="3" t="s">
        <v>343</v>
      </c>
      <c r="F166" s="2">
        <f t="shared" si="19"/>
        <v>15</v>
      </c>
      <c r="G166" s="3" t="s">
        <v>14</v>
      </c>
      <c r="I166" s="1" t="str">
        <f t="shared" si="24"/>
        <v>COGSA  </v>
      </c>
      <c r="J166" s="1">
        <f t="shared" si="21"/>
        <v>20</v>
      </c>
      <c r="L166" s="1" t="s">
        <v>584</v>
      </c>
      <c r="M166" s="1" t="str">
        <f t="shared" si="23"/>
        <v>ASSDG</v>
      </c>
      <c r="N166" s="1">
        <v>1</v>
      </c>
      <c r="P166" s="60" t="s">
        <v>3400</v>
      </c>
      <c r="Q166" s="61">
        <f t="shared" si="22"/>
        <v>0</v>
      </c>
      <c r="R166" s="61"/>
      <c r="S166" s="62"/>
    </row>
    <row r="167" spans="2:19" ht="10.5" customHeight="1" x14ac:dyDescent="0.15">
      <c r="B167" s="3" t="s">
        <v>344</v>
      </c>
      <c r="C167" s="3" t="s">
        <v>342</v>
      </c>
      <c r="D167" s="3" t="s">
        <v>345</v>
      </c>
      <c r="E167" s="3" t="s">
        <v>144</v>
      </c>
      <c r="F167" s="2">
        <f t="shared" si="19"/>
        <v>5</v>
      </c>
      <c r="G167" s="3" t="s">
        <v>346</v>
      </c>
      <c r="I167" s="1" t="str">
        <f t="shared" si="24"/>
        <v>ASSISEG  </v>
      </c>
      <c r="J167" s="1">
        <f t="shared" si="21"/>
        <v>121</v>
      </c>
      <c r="L167" s="1" t="s">
        <v>585</v>
      </c>
      <c r="M167" s="1" t="str">
        <f t="shared" si="23"/>
        <v>DG</v>
      </c>
      <c r="N167" s="1">
        <v>3</v>
      </c>
      <c r="P167" s="60" t="s">
        <v>3402</v>
      </c>
      <c r="Q167" s="61">
        <f t="shared" si="22"/>
        <v>0</v>
      </c>
      <c r="R167" s="61"/>
      <c r="S167" s="62"/>
    </row>
    <row r="168" spans="2:19" ht="10.5" customHeight="1" x14ac:dyDescent="0.15">
      <c r="B168" s="3" t="s">
        <v>347</v>
      </c>
      <c r="C168" s="3" t="s">
        <v>345</v>
      </c>
      <c r="D168" s="3" t="s">
        <v>348</v>
      </c>
      <c r="E168" s="3" t="s">
        <v>21</v>
      </c>
      <c r="F168" s="2">
        <f t="shared" si="19"/>
        <v>3</v>
      </c>
      <c r="G168" s="3" t="s">
        <v>349</v>
      </c>
      <c r="I168" s="1" t="str">
        <f t="shared" si="24"/>
        <v>CSTA  </v>
      </c>
      <c r="J168" s="1">
        <f t="shared" si="21"/>
        <v>3</v>
      </c>
      <c r="L168" s="1" t="s">
        <v>586</v>
      </c>
      <c r="M168" s="1" t="str">
        <f t="shared" si="23"/>
        <v>ACO</v>
      </c>
      <c r="N168" s="1">
        <v>2</v>
      </c>
      <c r="P168" s="60" t="s">
        <v>3418</v>
      </c>
      <c r="Q168" s="61">
        <f t="shared" si="22"/>
        <v>121</v>
      </c>
      <c r="R168" s="61"/>
      <c r="S168" s="62"/>
    </row>
    <row r="169" spans="2:19" ht="10.5" customHeight="1" x14ac:dyDescent="0.15">
      <c r="B169" s="3" t="s">
        <v>252</v>
      </c>
      <c r="C169" s="3" t="s">
        <v>348</v>
      </c>
      <c r="D169" s="3" t="s">
        <v>350</v>
      </c>
      <c r="E169" s="3" t="s">
        <v>17</v>
      </c>
      <c r="F169" s="2">
        <f t="shared" si="19"/>
        <v>2</v>
      </c>
      <c r="G169" s="3" t="s">
        <v>226</v>
      </c>
      <c r="I169" s="1" t="str">
        <f t="shared" si="24"/>
        <v>CLC  </v>
      </c>
      <c r="J169" s="1">
        <f t="shared" si="21"/>
        <v>10</v>
      </c>
      <c r="L169" s="1" t="s">
        <v>587</v>
      </c>
      <c r="M169" s="1" t="str">
        <f t="shared" si="23"/>
        <v>SAEO</v>
      </c>
      <c r="N169" s="1">
        <v>1</v>
      </c>
      <c r="P169" s="60" t="s">
        <v>3405</v>
      </c>
      <c r="Q169" s="61">
        <f t="shared" si="22"/>
        <v>0</v>
      </c>
      <c r="R169" s="61"/>
      <c r="S169" s="62"/>
    </row>
    <row r="170" spans="2:19" ht="10.5" customHeight="1" x14ac:dyDescent="0.25">
      <c r="B170" s="3" t="s">
        <v>351</v>
      </c>
      <c r="C170" s="3" t="s">
        <v>350</v>
      </c>
      <c r="D170" s="3" t="s">
        <v>352</v>
      </c>
      <c r="E170" s="3" t="s">
        <v>3</v>
      </c>
      <c r="F170" s="2">
        <f t="shared" si="19"/>
        <v>1</v>
      </c>
      <c r="G170" s="3" t="s">
        <v>35</v>
      </c>
      <c r="I170" s="1" t="str">
        <f t="shared" si="24"/>
        <v>SPO  </v>
      </c>
      <c r="J170" s="1">
        <f t="shared" si="21"/>
        <v>1</v>
      </c>
      <c r="L170"/>
      <c r="M170" s="102" t="s">
        <v>3437</v>
      </c>
      <c r="N170">
        <f>SUM(N152:N169)</f>
        <v>219</v>
      </c>
      <c r="P170" s="60" t="s">
        <v>3432</v>
      </c>
      <c r="Q170" s="61">
        <f t="shared" si="22"/>
        <v>0</v>
      </c>
      <c r="R170" s="61"/>
      <c r="S170" s="62"/>
    </row>
    <row r="171" spans="2:19" ht="10.5" customHeight="1" x14ac:dyDescent="0.25">
      <c r="B171" s="3" t="s">
        <v>353</v>
      </c>
      <c r="C171" s="3" t="s">
        <v>352</v>
      </c>
      <c r="D171" s="3" t="s">
        <v>354</v>
      </c>
      <c r="E171" s="3" t="s">
        <v>3</v>
      </c>
      <c r="F171" s="2">
        <f t="shared" si="19"/>
        <v>1</v>
      </c>
      <c r="G171" s="3" t="s">
        <v>355</v>
      </c>
      <c r="I171" s="1" t="str">
        <f t="shared" si="24"/>
        <v>CO  </v>
      </c>
      <c r="J171" s="1">
        <f t="shared" si="21"/>
        <v>2</v>
      </c>
      <c r="L171"/>
      <c r="M171" s="1" t="str">
        <f t="shared" si="23"/>
        <v/>
      </c>
      <c r="N171"/>
      <c r="P171" s="60" t="s">
        <v>3433</v>
      </c>
      <c r="Q171" s="61">
        <f t="shared" si="22"/>
        <v>0</v>
      </c>
      <c r="R171" s="61"/>
      <c r="S171" s="62"/>
    </row>
    <row r="172" spans="2:19" ht="10.5" customHeight="1" x14ac:dyDescent="0.25">
      <c r="B172" s="3" t="s">
        <v>185</v>
      </c>
      <c r="C172" s="3" t="s">
        <v>354</v>
      </c>
      <c r="D172" s="3" t="s">
        <v>356</v>
      </c>
      <c r="E172" s="3" t="s">
        <v>3</v>
      </c>
      <c r="F172" s="2">
        <f t="shared" si="19"/>
        <v>1</v>
      </c>
      <c r="G172" s="3" t="s">
        <v>357</v>
      </c>
      <c r="I172" s="1" t="str">
        <f t="shared" si="24"/>
        <v>SECOFC  </v>
      </c>
      <c r="J172" s="1">
        <f t="shared" si="21"/>
        <v>2</v>
      </c>
      <c r="L172"/>
      <c r="M172" s="1" t="str">
        <f t="shared" si="23"/>
        <v/>
      </c>
      <c r="N172"/>
      <c r="P172" s="60" t="s">
        <v>3434</v>
      </c>
      <c r="Q172" s="61">
        <f t="shared" si="22"/>
        <v>0</v>
      </c>
      <c r="R172" s="61"/>
      <c r="S172" s="62"/>
    </row>
    <row r="173" spans="2:19" ht="10.5" customHeight="1" x14ac:dyDescent="0.25">
      <c r="B173" s="3" t="s">
        <v>358</v>
      </c>
      <c r="C173" s="3" t="s">
        <v>356</v>
      </c>
      <c r="D173" s="3" t="s">
        <v>359</v>
      </c>
      <c r="E173" s="3" t="s">
        <v>3</v>
      </c>
      <c r="F173" s="2">
        <f t="shared" si="19"/>
        <v>1</v>
      </c>
      <c r="G173" s="3" t="s">
        <v>360</v>
      </c>
      <c r="I173" s="1" t="str">
        <f t="shared" si="24"/>
        <v>CLC  </v>
      </c>
      <c r="J173" s="1">
        <f t="shared" si="21"/>
        <v>10</v>
      </c>
      <c r="L173"/>
      <c r="M173" s="1" t="str">
        <f t="shared" si="23"/>
        <v/>
      </c>
      <c r="N173"/>
      <c r="P173" s="60" t="s">
        <v>3435</v>
      </c>
      <c r="Q173" s="61">
        <f t="shared" si="22"/>
        <v>0</v>
      </c>
      <c r="R173" s="61"/>
      <c r="S173" s="62"/>
    </row>
    <row r="174" spans="2:19" ht="10.5" customHeight="1" thickBot="1" x14ac:dyDescent="0.3">
      <c r="B174" s="3" t="s">
        <v>361</v>
      </c>
      <c r="C174" s="3" t="s">
        <v>359</v>
      </c>
      <c r="D174" s="3" t="s">
        <v>362</v>
      </c>
      <c r="E174" s="3" t="s">
        <v>47</v>
      </c>
      <c r="F174" s="2">
        <f t="shared" si="19"/>
        <v>6</v>
      </c>
      <c r="G174" s="3" t="s">
        <v>363</v>
      </c>
      <c r="I174" s="1" t="str">
        <f t="shared" si="24"/>
        <v>SC  </v>
      </c>
      <c r="J174" s="1">
        <f t="shared" si="21"/>
        <v>9</v>
      </c>
      <c r="L174"/>
      <c r="M174" s="1" t="str">
        <f t="shared" si="23"/>
        <v/>
      </c>
      <c r="N174"/>
      <c r="P174" s="66" t="s">
        <v>3436</v>
      </c>
      <c r="Q174" s="93">
        <f t="shared" si="22"/>
        <v>20</v>
      </c>
      <c r="R174" s="93"/>
      <c r="S174" s="67"/>
    </row>
    <row r="175" spans="2:19" ht="10.5" customHeight="1" x14ac:dyDescent="0.25">
      <c r="B175" s="3" t="s">
        <v>191</v>
      </c>
      <c r="C175" s="3" t="s">
        <v>362</v>
      </c>
      <c r="D175" s="3" t="s">
        <v>364</v>
      </c>
      <c r="E175" s="3" t="s">
        <v>54</v>
      </c>
      <c r="F175" s="2">
        <f t="shared" si="19"/>
        <v>1</v>
      </c>
      <c r="G175" s="3" t="s">
        <v>365</v>
      </c>
      <c r="I175" s="1" t="str">
        <f t="shared" si="24"/>
        <v>CLC  </v>
      </c>
      <c r="J175" s="1">
        <f t="shared" si="21"/>
        <v>10</v>
      </c>
      <c r="L175"/>
      <c r="M175" s="1" t="str">
        <f t="shared" si="23"/>
        <v/>
      </c>
      <c r="N175"/>
    </row>
    <row r="176" spans="2:19" ht="10.5" customHeight="1" x14ac:dyDescent="0.25">
      <c r="B176" s="3" t="s">
        <v>366</v>
      </c>
      <c r="C176" s="3" t="s">
        <v>364</v>
      </c>
      <c r="D176" s="3" t="s">
        <v>367</v>
      </c>
      <c r="E176" s="3" t="s">
        <v>368</v>
      </c>
      <c r="F176" s="2">
        <f t="shared" si="19"/>
        <v>18</v>
      </c>
      <c r="G176" s="3" t="s">
        <v>369</v>
      </c>
      <c r="I176" s="1" t="str">
        <f t="shared" si="24"/>
        <v>SCON  </v>
      </c>
      <c r="J176" s="1">
        <f t="shared" si="21"/>
        <v>31</v>
      </c>
      <c r="L176"/>
      <c r="M176" s="1" t="str">
        <f t="shared" si="23"/>
        <v/>
      </c>
      <c r="N176"/>
    </row>
    <row r="177" spans="2:14" ht="10.5" customHeight="1" x14ac:dyDescent="0.25">
      <c r="B177" s="3" t="s">
        <v>370</v>
      </c>
      <c r="C177" s="3" t="s">
        <v>367</v>
      </c>
      <c r="D177" s="3" t="s">
        <v>371</v>
      </c>
      <c r="E177" s="3" t="s">
        <v>17</v>
      </c>
      <c r="F177" s="2">
        <f t="shared" si="19"/>
        <v>2</v>
      </c>
      <c r="G177" s="3" t="s">
        <v>372</v>
      </c>
      <c r="I177" s="1" t="str">
        <f t="shared" si="24"/>
        <v>CLC  </v>
      </c>
      <c r="J177" s="1">
        <f t="shared" si="21"/>
        <v>10</v>
      </c>
      <c r="L177"/>
      <c r="M177" s="1" t="str">
        <f t="shared" si="23"/>
        <v/>
      </c>
      <c r="N177"/>
    </row>
    <row r="178" spans="2:14" ht="10.5" customHeight="1" x14ac:dyDescent="0.25">
      <c r="B178" s="3" t="s">
        <v>373</v>
      </c>
      <c r="C178" s="3" t="s">
        <v>371</v>
      </c>
      <c r="D178" s="3" t="s">
        <v>374</v>
      </c>
      <c r="E178" s="3" t="s">
        <v>54</v>
      </c>
      <c r="F178" s="2">
        <f t="shared" si="19"/>
        <v>1</v>
      </c>
      <c r="G178" s="3" t="s">
        <v>375</v>
      </c>
      <c r="I178" s="1" t="str">
        <f t="shared" si="24"/>
        <v>SECGA  </v>
      </c>
      <c r="J178" s="1">
        <f t="shared" si="21"/>
        <v>1</v>
      </c>
      <c r="L178"/>
      <c r="M178" s="1" t="str">
        <f t="shared" si="23"/>
        <v/>
      </c>
      <c r="N178"/>
    </row>
    <row r="179" spans="2:14" ht="10.5" customHeight="1" x14ac:dyDescent="0.25">
      <c r="B179" s="3" t="s">
        <v>376</v>
      </c>
      <c r="C179" s="3" t="s">
        <v>374</v>
      </c>
      <c r="D179" s="3" t="s">
        <v>377</v>
      </c>
      <c r="E179" s="3" t="s">
        <v>54</v>
      </c>
      <c r="F179" s="2">
        <f t="shared" si="19"/>
        <v>1</v>
      </c>
      <c r="G179" s="3" t="s">
        <v>378</v>
      </c>
      <c r="I179" s="1" t="str">
        <f t="shared" si="24"/>
        <v>ASSDG  </v>
      </c>
      <c r="J179" s="1">
        <f t="shared" si="21"/>
        <v>1</v>
      </c>
      <c r="L179"/>
      <c r="M179" s="1" t="str">
        <f t="shared" si="23"/>
        <v/>
      </c>
      <c r="N179"/>
    </row>
    <row r="180" spans="2:14" ht="10.5" customHeight="1" x14ac:dyDescent="0.25">
      <c r="B180" s="3" t="s">
        <v>379</v>
      </c>
      <c r="C180" s="3" t="s">
        <v>377</v>
      </c>
      <c r="D180" s="3" t="s">
        <v>380</v>
      </c>
      <c r="E180" s="3" t="s">
        <v>17</v>
      </c>
      <c r="F180" s="2">
        <f t="shared" si="19"/>
        <v>2</v>
      </c>
      <c r="G180" s="3" t="s">
        <v>381</v>
      </c>
      <c r="I180" s="1" t="str">
        <f t="shared" si="24"/>
        <v>DG  </v>
      </c>
      <c r="J180" s="1">
        <f t="shared" si="21"/>
        <v>3</v>
      </c>
      <c r="L180"/>
      <c r="M180" s="1" t="str">
        <f t="shared" si="23"/>
        <v/>
      </c>
      <c r="N180"/>
    </row>
    <row r="181" spans="2:14" ht="10.5" customHeight="1" x14ac:dyDescent="0.25">
      <c r="B181" s="3" t="s">
        <v>382</v>
      </c>
      <c r="C181" s="3" t="s">
        <v>380</v>
      </c>
      <c r="D181" s="3" t="s">
        <v>383</v>
      </c>
      <c r="E181" s="3" t="s">
        <v>3</v>
      </c>
      <c r="F181" s="2">
        <f t="shared" si="19"/>
        <v>1</v>
      </c>
      <c r="G181" s="3" t="s">
        <v>180</v>
      </c>
      <c r="I181" s="1" t="str">
        <f t="shared" si="24"/>
        <v>CO  </v>
      </c>
      <c r="J181" s="1">
        <f t="shared" si="21"/>
        <v>2</v>
      </c>
      <c r="L181"/>
      <c r="M181" s="1" t="str">
        <f t="shared" si="23"/>
        <v/>
      </c>
      <c r="N181"/>
    </row>
    <row r="182" spans="2:14" ht="10.5" customHeight="1" x14ac:dyDescent="0.25">
      <c r="B182" s="3" t="s">
        <v>384</v>
      </c>
      <c r="C182" s="3" t="s">
        <v>383</v>
      </c>
      <c r="D182" s="3" t="s">
        <v>385</v>
      </c>
      <c r="E182" s="3" t="s">
        <v>54</v>
      </c>
      <c r="F182" s="2">
        <f t="shared" si="19"/>
        <v>1</v>
      </c>
      <c r="G182" s="3" t="s">
        <v>386</v>
      </c>
      <c r="I182" s="1" t="str">
        <f t="shared" si="24"/>
        <v>ACO  </v>
      </c>
      <c r="J182" s="1">
        <f t="shared" si="21"/>
        <v>2</v>
      </c>
      <c r="L182"/>
      <c r="M182" s="1" t="str">
        <f t="shared" si="23"/>
        <v/>
      </c>
      <c r="N182"/>
    </row>
    <row r="183" spans="2:14" ht="10.5" customHeight="1" x14ac:dyDescent="0.25">
      <c r="B183" s="3" t="s">
        <v>387</v>
      </c>
      <c r="C183" s="3" t="s">
        <v>385</v>
      </c>
      <c r="D183" s="3" t="s">
        <v>388</v>
      </c>
      <c r="E183" s="3" t="s">
        <v>3</v>
      </c>
      <c r="F183" s="2">
        <f t="shared" si="19"/>
        <v>1</v>
      </c>
      <c r="G183" s="3" t="s">
        <v>1</v>
      </c>
      <c r="I183" s="1" t="str">
        <f t="shared" si="24"/>
        <v>SECOFC  </v>
      </c>
      <c r="J183" s="1">
        <f t="shared" si="21"/>
        <v>2</v>
      </c>
      <c r="L183"/>
      <c r="M183" s="1" t="str">
        <f t="shared" si="23"/>
        <v/>
      </c>
      <c r="N183"/>
    </row>
    <row r="184" spans="2:14" ht="10.5" customHeight="1" x14ac:dyDescent="0.25">
      <c r="B184" s="3" t="s">
        <v>102</v>
      </c>
      <c r="C184" s="3" t="s">
        <v>385</v>
      </c>
      <c r="D184" s="3" t="s">
        <v>389</v>
      </c>
      <c r="E184" s="3" t="s">
        <v>3</v>
      </c>
      <c r="F184" s="2">
        <f t="shared" si="19"/>
        <v>1</v>
      </c>
      <c r="G184" s="3" t="s">
        <v>1</v>
      </c>
      <c r="I184" s="1" t="str">
        <f t="shared" si="24"/>
        <v>DG  </v>
      </c>
      <c r="J184" s="1">
        <f t="shared" si="21"/>
        <v>3</v>
      </c>
      <c r="L184"/>
      <c r="M184" s="1" t="str">
        <f t="shared" si="23"/>
        <v/>
      </c>
      <c r="N184"/>
    </row>
    <row r="185" spans="2:14" ht="10.5" customHeight="1" x14ac:dyDescent="0.25">
      <c r="B185" s="3" t="s">
        <v>390</v>
      </c>
      <c r="C185" s="3" t="s">
        <v>389</v>
      </c>
      <c r="D185" s="3" t="s">
        <v>391</v>
      </c>
      <c r="E185" s="3" t="s">
        <v>3</v>
      </c>
      <c r="F185" s="2">
        <f t="shared" si="19"/>
        <v>1</v>
      </c>
      <c r="G185" s="3" t="s">
        <v>117</v>
      </c>
      <c r="I185" s="1" t="str">
        <f t="shared" si="24"/>
        <v>ACO  </v>
      </c>
      <c r="J185" s="1">
        <f t="shared" si="21"/>
        <v>2</v>
      </c>
      <c r="L185"/>
      <c r="M185" s="1" t="str">
        <f t="shared" si="23"/>
        <v/>
      </c>
      <c r="N185"/>
    </row>
    <row r="186" spans="2:14" ht="10.5" customHeight="1" x14ac:dyDescent="0.25">
      <c r="B186" s="3" t="s">
        <v>392</v>
      </c>
      <c r="C186" s="3" t="s">
        <v>391</v>
      </c>
      <c r="D186" s="3" t="s">
        <v>393</v>
      </c>
      <c r="E186" s="3" t="s">
        <v>3</v>
      </c>
      <c r="F186" s="2">
        <f t="shared" si="19"/>
        <v>1</v>
      </c>
      <c r="G186" s="3" t="s">
        <v>120</v>
      </c>
      <c r="I186" s="1" t="str">
        <f t="shared" si="24"/>
        <v>SAEO  </v>
      </c>
      <c r="J186" s="1">
        <f t="shared" si="21"/>
        <v>1</v>
      </c>
      <c r="L186"/>
      <c r="M186" s="1" t="str">
        <f t="shared" si="23"/>
        <v/>
      </c>
      <c r="N186"/>
    </row>
    <row r="187" spans="2:14" ht="10.5" customHeight="1" x14ac:dyDescent="0.25">
      <c r="B187" s="3" t="s">
        <v>394</v>
      </c>
      <c r="C187" s="3" t="s">
        <v>393</v>
      </c>
      <c r="D187" s="3" t="s">
        <v>395</v>
      </c>
      <c r="E187" s="3" t="s">
        <v>3</v>
      </c>
      <c r="F187" s="2">
        <f t="shared" si="19"/>
        <v>1</v>
      </c>
      <c r="G187" s="3" t="s">
        <v>396</v>
      </c>
      <c r="I187" s="1" t="str">
        <f t="shared" si="24"/>
        <v>CLC  </v>
      </c>
      <c r="J187" s="1">
        <f t="shared" si="21"/>
        <v>10</v>
      </c>
      <c r="L187"/>
      <c r="M187" s="1" t="str">
        <f t="shared" si="23"/>
        <v/>
      </c>
      <c r="N187"/>
    </row>
    <row r="188" spans="2:14" ht="10.5" customHeight="1" x14ac:dyDescent="0.25">
      <c r="B188" s="3" t="s">
        <v>397</v>
      </c>
      <c r="C188" s="3" t="s">
        <v>395</v>
      </c>
      <c r="D188" s="3" t="s">
        <v>398</v>
      </c>
      <c r="E188" s="3" t="s">
        <v>21</v>
      </c>
      <c r="F188" s="2">
        <f t="shared" si="19"/>
        <v>3</v>
      </c>
      <c r="G188" s="3" t="s">
        <v>281</v>
      </c>
      <c r="I188" s="1" t="str">
        <f t="shared" si="24"/>
        <v>SC  </v>
      </c>
      <c r="J188" s="1">
        <f t="shared" si="21"/>
        <v>9</v>
      </c>
      <c r="L188"/>
      <c r="M188" s="1" t="str">
        <f t="shared" si="23"/>
        <v/>
      </c>
      <c r="N188"/>
    </row>
    <row r="189" spans="2:14" ht="10.5" customHeight="1" x14ac:dyDescent="0.25">
      <c r="B189" s="3" t="s">
        <v>399</v>
      </c>
      <c r="C189" s="3" t="s">
        <v>398</v>
      </c>
      <c r="D189" s="3" t="s">
        <v>400</v>
      </c>
      <c r="E189" s="3" t="s">
        <v>54</v>
      </c>
      <c r="F189" s="2">
        <f t="shared" si="19"/>
        <v>1</v>
      </c>
      <c r="G189" s="3" t="s">
        <v>401</v>
      </c>
      <c r="I189" s="1" t="str">
        <f t="shared" si="24"/>
        <v>CLC  </v>
      </c>
      <c r="J189" s="1">
        <f t="shared" si="21"/>
        <v>10</v>
      </c>
      <c r="L189"/>
      <c r="M189" s="1" t="str">
        <f t="shared" si="23"/>
        <v/>
      </c>
      <c r="N189"/>
    </row>
    <row r="190" spans="2:14" ht="10.5" customHeight="1" x14ac:dyDescent="0.25">
      <c r="B190" s="3" t="s">
        <v>402</v>
      </c>
      <c r="C190" s="3" t="s">
        <v>400</v>
      </c>
      <c r="D190" s="3" t="s">
        <v>403</v>
      </c>
      <c r="E190" s="3" t="s">
        <v>404</v>
      </c>
      <c r="F190" s="2">
        <f t="shared" si="19"/>
        <v>13</v>
      </c>
      <c r="G190" s="3" t="s">
        <v>405</v>
      </c>
      <c r="I190" s="1" t="str">
        <f t="shared" si="24"/>
        <v>SCON  </v>
      </c>
      <c r="J190" s="1">
        <f t="shared" si="21"/>
        <v>31</v>
      </c>
      <c r="L190"/>
      <c r="M190" s="1" t="str">
        <f t="shared" si="23"/>
        <v/>
      </c>
      <c r="N190"/>
    </row>
    <row r="191" spans="2:14" ht="10.5" customHeight="1" x14ac:dyDescent="0.25">
      <c r="B191" s="3" t="s">
        <v>121</v>
      </c>
      <c r="C191" s="3" t="s">
        <v>403</v>
      </c>
      <c r="D191" s="3" t="s">
        <v>406</v>
      </c>
      <c r="E191" s="3" t="s">
        <v>17</v>
      </c>
      <c r="F191" s="2">
        <f t="shared" si="19"/>
        <v>2</v>
      </c>
      <c r="G191" s="3" t="s">
        <v>407</v>
      </c>
      <c r="I191" s="1" t="str">
        <f t="shared" si="24"/>
        <v>CLC  </v>
      </c>
      <c r="J191" s="1">
        <f t="shared" si="21"/>
        <v>10</v>
      </c>
      <c r="L191"/>
      <c r="M191" s="1" t="str">
        <f t="shared" si="23"/>
        <v/>
      </c>
      <c r="N191"/>
    </row>
    <row r="192" spans="2:14" ht="10.5" customHeight="1" x14ac:dyDescent="0.25">
      <c r="B192" s="14"/>
      <c r="C192" s="14"/>
      <c r="D192" s="14"/>
      <c r="E192" s="14"/>
      <c r="F192" s="14"/>
      <c r="G192" s="14"/>
      <c r="I192" s="13"/>
      <c r="J192" s="13"/>
      <c r="L192"/>
      <c r="M192" s="1" t="str">
        <f t="shared" si="23"/>
        <v/>
      </c>
      <c r="N192"/>
    </row>
    <row r="193" spans="1:19" s="13" customFormat="1" ht="10.5" customHeight="1" x14ac:dyDescent="0.15">
      <c r="B193" s="2"/>
      <c r="C193" s="2"/>
      <c r="D193" s="2"/>
      <c r="E193" s="2"/>
      <c r="F193" s="2"/>
      <c r="G193" s="2"/>
      <c r="I193" s="6" t="s">
        <v>573</v>
      </c>
      <c r="J193" s="1"/>
      <c r="M193" s="1" t="str">
        <f t="shared" si="23"/>
        <v/>
      </c>
    </row>
    <row r="194" spans="1:19" ht="31.5" customHeight="1" thickBot="1" x14ac:dyDescent="0.2">
      <c r="A194" s="2" t="s">
        <v>3408</v>
      </c>
      <c r="C194" s="2"/>
      <c r="D194" s="2"/>
      <c r="E194" s="2"/>
      <c r="G194" s="5" t="s">
        <v>500</v>
      </c>
      <c r="I194" s="6" t="s">
        <v>572</v>
      </c>
      <c r="J194" s="6" t="s">
        <v>588</v>
      </c>
      <c r="L194" s="6" t="s">
        <v>608</v>
      </c>
      <c r="M194" s="1" t="str">
        <f t="shared" si="23"/>
        <v>DADOS AGRUPADOS:</v>
      </c>
      <c r="P194" s="6"/>
    </row>
    <row r="195" spans="1:19" ht="10.5" customHeight="1" thickBot="1" x14ac:dyDescent="0.2">
      <c r="B195" s="3" t="s">
        <v>409</v>
      </c>
      <c r="C195" s="3" t="s">
        <v>1</v>
      </c>
      <c r="D195" s="3" t="s">
        <v>410</v>
      </c>
      <c r="E195" s="3" t="s">
        <v>3</v>
      </c>
      <c r="F195" s="2">
        <f t="shared" si="19"/>
        <v>1</v>
      </c>
      <c r="G195" s="3" t="s">
        <v>1</v>
      </c>
      <c r="I195" s="1" t="str">
        <f t="shared" ref="I195:I202" si="25">RIGHT(B195,LEN(B195)-4)</f>
        <v>155ZE  </v>
      </c>
      <c r="J195" s="1">
        <f t="shared" ref="J195:J233" si="26">SUMIFS($F$195:$F$233,$I$195:$I$233,I195)</f>
        <v>65</v>
      </c>
      <c r="M195" s="1" t="str">
        <f t="shared" si="23"/>
        <v/>
      </c>
      <c r="P195" s="94" t="s">
        <v>3358</v>
      </c>
      <c r="Q195" s="45"/>
      <c r="R195" s="45"/>
      <c r="S195" s="44"/>
    </row>
    <row r="196" spans="1:19" ht="10.5" customHeight="1" x14ac:dyDescent="0.15">
      <c r="B196" s="3" t="s">
        <v>134</v>
      </c>
      <c r="C196" s="3" t="s">
        <v>410</v>
      </c>
      <c r="D196" s="3" t="s">
        <v>411</v>
      </c>
      <c r="E196" s="3" t="s">
        <v>412</v>
      </c>
      <c r="F196" s="2">
        <f t="shared" si="19"/>
        <v>31</v>
      </c>
      <c r="G196" s="3" t="s">
        <v>413</v>
      </c>
      <c r="I196" s="1" t="str">
        <f t="shared" si="25"/>
        <v>ASSISEG  </v>
      </c>
      <c r="J196" s="1">
        <f t="shared" si="26"/>
        <v>50</v>
      </c>
      <c r="L196" s="1" t="s">
        <v>604</v>
      </c>
      <c r="M196" s="1" t="str">
        <f t="shared" si="23"/>
        <v>155ZE</v>
      </c>
      <c r="N196" s="1">
        <v>65</v>
      </c>
      <c r="P196" s="88" t="s">
        <v>3384</v>
      </c>
      <c r="Q196" s="86">
        <f>SUMIFS($N$196:$N$225,$M$196:$M$225,P196)</f>
        <v>0</v>
      </c>
      <c r="R196" s="86"/>
      <c r="S196" s="87"/>
    </row>
    <row r="197" spans="1:19" ht="10.5" customHeight="1" x14ac:dyDescent="0.15">
      <c r="B197" s="3" t="s">
        <v>414</v>
      </c>
      <c r="C197" s="3" t="s">
        <v>411</v>
      </c>
      <c r="D197" s="3" t="s">
        <v>415</v>
      </c>
      <c r="E197" s="3" t="s">
        <v>416</v>
      </c>
      <c r="F197" s="2">
        <f t="shared" si="19"/>
        <v>50</v>
      </c>
      <c r="G197" s="3" t="s">
        <v>417</v>
      </c>
      <c r="I197" s="1" t="str">
        <f t="shared" si="25"/>
        <v>155ZE  </v>
      </c>
      <c r="J197" s="1">
        <f t="shared" si="26"/>
        <v>65</v>
      </c>
      <c r="L197" s="1" t="s">
        <v>575</v>
      </c>
      <c r="M197" s="1" t="str">
        <f t="shared" si="23"/>
        <v>ASSISEG</v>
      </c>
      <c r="N197" s="1">
        <v>50</v>
      </c>
      <c r="P197" s="88" t="s">
        <v>3388</v>
      </c>
      <c r="Q197" s="89">
        <f t="shared" ref="Q197:Q217" si="27">SUMIFS($N$196:$N$225,$M$196:$M$225,P197)</f>
        <v>0</v>
      </c>
      <c r="R197" s="89"/>
      <c r="S197" s="90"/>
    </row>
    <row r="198" spans="1:19" ht="10.5" customHeight="1" x14ac:dyDescent="0.15">
      <c r="B198" s="3" t="s">
        <v>139</v>
      </c>
      <c r="C198" s="3" t="s">
        <v>415</v>
      </c>
      <c r="D198" s="3" t="s">
        <v>418</v>
      </c>
      <c r="E198" s="3" t="s">
        <v>17</v>
      </c>
      <c r="F198" s="2">
        <f t="shared" si="19"/>
        <v>2</v>
      </c>
      <c r="G198" s="3" t="s">
        <v>419</v>
      </c>
      <c r="I198" s="1" t="str">
        <f t="shared" si="25"/>
        <v>ASSISEG  </v>
      </c>
      <c r="J198" s="1">
        <f t="shared" si="26"/>
        <v>50</v>
      </c>
      <c r="L198" s="1" t="s">
        <v>576</v>
      </c>
      <c r="M198" s="1" t="str">
        <f t="shared" si="23"/>
        <v>CAA</v>
      </c>
      <c r="N198" s="1">
        <v>8</v>
      </c>
      <c r="P198" s="63" t="s">
        <v>3386</v>
      </c>
      <c r="Q198" s="64">
        <f t="shared" si="27"/>
        <v>0</v>
      </c>
      <c r="R198" s="64"/>
      <c r="S198" s="65"/>
    </row>
    <row r="199" spans="1:19" ht="10.5" customHeight="1" x14ac:dyDescent="0.15">
      <c r="B199" s="3" t="s">
        <v>142</v>
      </c>
      <c r="C199" s="3" t="s">
        <v>418</v>
      </c>
      <c r="D199" s="3" t="s">
        <v>420</v>
      </c>
      <c r="E199" s="3" t="s">
        <v>17</v>
      </c>
      <c r="F199" s="2">
        <f t="shared" si="19"/>
        <v>2</v>
      </c>
      <c r="G199" s="3" t="s">
        <v>421</v>
      </c>
      <c r="I199" s="1" t="str">
        <f t="shared" si="25"/>
        <v>CAA  </v>
      </c>
      <c r="J199" s="1">
        <f t="shared" si="26"/>
        <v>8</v>
      </c>
      <c r="L199" s="1" t="s">
        <v>605</v>
      </c>
      <c r="M199" s="1" t="str">
        <f t="shared" si="23"/>
        <v>55ZE</v>
      </c>
      <c r="N199" s="1">
        <v>19</v>
      </c>
      <c r="P199" s="63" t="s">
        <v>3390</v>
      </c>
      <c r="Q199" s="64">
        <f t="shared" si="27"/>
        <v>0</v>
      </c>
      <c r="R199" s="64"/>
      <c r="S199" s="65"/>
    </row>
    <row r="200" spans="1:19" ht="10.5" customHeight="1" x14ac:dyDescent="0.15">
      <c r="B200" s="3" t="s">
        <v>310</v>
      </c>
      <c r="C200" s="3" t="s">
        <v>420</v>
      </c>
      <c r="D200" s="3" t="s">
        <v>422</v>
      </c>
      <c r="E200" s="3" t="s">
        <v>3</v>
      </c>
      <c r="F200" s="2">
        <f t="shared" si="19"/>
        <v>1</v>
      </c>
      <c r="G200" s="3" t="s">
        <v>423</v>
      </c>
      <c r="I200" s="1" t="str">
        <f t="shared" si="25"/>
        <v>ASSISEG  </v>
      </c>
      <c r="J200" s="1">
        <f t="shared" si="26"/>
        <v>50</v>
      </c>
      <c r="L200" s="1" t="s">
        <v>577</v>
      </c>
      <c r="M200" s="1" t="str">
        <f t="shared" si="23"/>
        <v>SECADM</v>
      </c>
      <c r="N200" s="1">
        <v>3</v>
      </c>
      <c r="P200" s="63" t="s">
        <v>3427</v>
      </c>
      <c r="Q200" s="64">
        <f t="shared" si="27"/>
        <v>8</v>
      </c>
      <c r="R200" s="64"/>
      <c r="S200" s="65"/>
    </row>
    <row r="201" spans="1:19" ht="10.5" customHeight="1" x14ac:dyDescent="0.15">
      <c r="B201" s="3" t="s">
        <v>424</v>
      </c>
      <c r="C201" s="3" t="s">
        <v>422</v>
      </c>
      <c r="D201" s="3" t="s">
        <v>425</v>
      </c>
      <c r="E201" s="3" t="s">
        <v>71</v>
      </c>
      <c r="F201" s="2">
        <f t="shared" si="19"/>
        <v>11</v>
      </c>
      <c r="G201" s="3" t="s">
        <v>426</v>
      </c>
      <c r="I201" s="1" t="str">
        <f t="shared" si="25"/>
        <v>155ZE  </v>
      </c>
      <c r="J201" s="1">
        <f t="shared" si="26"/>
        <v>65</v>
      </c>
      <c r="L201" s="1" t="s">
        <v>578</v>
      </c>
      <c r="M201" s="1" t="str">
        <f t="shared" si="23"/>
        <v>SPO</v>
      </c>
      <c r="N201" s="1">
        <v>3</v>
      </c>
      <c r="P201" s="63" t="s">
        <v>3428</v>
      </c>
      <c r="Q201" s="64">
        <f t="shared" si="27"/>
        <v>0</v>
      </c>
      <c r="R201" s="64"/>
      <c r="S201" s="65"/>
    </row>
    <row r="202" spans="1:19" ht="10.5" customHeight="1" x14ac:dyDescent="0.15">
      <c r="B202" s="3" t="s">
        <v>317</v>
      </c>
      <c r="C202" s="3" t="s">
        <v>425</v>
      </c>
      <c r="D202" s="3" t="s">
        <v>427</v>
      </c>
      <c r="E202" s="3" t="s">
        <v>54</v>
      </c>
      <c r="F202" s="2">
        <f t="shared" si="19"/>
        <v>1</v>
      </c>
      <c r="G202" s="3" t="s">
        <v>428</v>
      </c>
      <c r="I202" s="1" t="str">
        <f t="shared" si="25"/>
        <v>ASSISEG  </v>
      </c>
      <c r="J202" s="1">
        <f t="shared" si="26"/>
        <v>50</v>
      </c>
      <c r="L202" s="1" t="s">
        <v>579</v>
      </c>
      <c r="M202" s="1" t="str">
        <f t="shared" si="23"/>
        <v>CO</v>
      </c>
      <c r="N202" s="1">
        <v>3</v>
      </c>
      <c r="P202" s="63" t="s">
        <v>3429</v>
      </c>
      <c r="Q202" s="64">
        <f t="shared" si="27"/>
        <v>0</v>
      </c>
      <c r="R202" s="64"/>
      <c r="S202" s="65"/>
    </row>
    <row r="203" spans="1:19" ht="10.5" customHeight="1" x14ac:dyDescent="0.15">
      <c r="B203" s="3" t="s">
        <v>429</v>
      </c>
      <c r="C203" s="3" t="s">
        <v>427</v>
      </c>
      <c r="D203" s="3" t="s">
        <v>430</v>
      </c>
      <c r="E203" s="3" t="s">
        <v>9</v>
      </c>
      <c r="F203" s="2">
        <f t="shared" si="19"/>
        <v>19</v>
      </c>
      <c r="G203" s="3" t="s">
        <v>431</v>
      </c>
      <c r="I203" s="1" t="str">
        <f t="shared" ref="I203:I233" si="28">RIGHT(B203,LEN(B203)-5)</f>
        <v>55ZE  </v>
      </c>
      <c r="J203" s="1">
        <f t="shared" si="26"/>
        <v>19</v>
      </c>
      <c r="L203" s="1" t="s">
        <v>580</v>
      </c>
      <c r="M203" s="1" t="str">
        <f t="shared" si="23"/>
        <v>SECOFC</v>
      </c>
      <c r="N203" s="1">
        <v>2</v>
      </c>
      <c r="P203" s="63" t="s">
        <v>3430</v>
      </c>
      <c r="Q203" s="64">
        <f t="shared" si="27"/>
        <v>0</v>
      </c>
      <c r="R203" s="64"/>
      <c r="S203" s="65"/>
    </row>
    <row r="204" spans="1:19" ht="10.5" customHeight="1" x14ac:dyDescent="0.15">
      <c r="B204" s="3" t="s">
        <v>432</v>
      </c>
      <c r="C204" s="3" t="s">
        <v>430</v>
      </c>
      <c r="D204" s="3" t="s">
        <v>433</v>
      </c>
      <c r="E204" s="3" t="s">
        <v>13</v>
      </c>
      <c r="F204" s="2">
        <f t="shared" si="19"/>
        <v>4</v>
      </c>
      <c r="G204" s="3" t="s">
        <v>434</v>
      </c>
      <c r="I204" s="1" t="str">
        <f t="shared" si="28"/>
        <v>ASSISEG  </v>
      </c>
      <c r="J204" s="1">
        <f t="shared" si="26"/>
        <v>50</v>
      </c>
      <c r="L204" s="1" t="s">
        <v>581</v>
      </c>
      <c r="M204" s="1" t="str">
        <f t="shared" si="23"/>
        <v>CLC</v>
      </c>
      <c r="N204" s="1">
        <v>10</v>
      </c>
      <c r="P204" s="63" t="s">
        <v>3431</v>
      </c>
      <c r="Q204" s="64">
        <f t="shared" si="27"/>
        <v>0</v>
      </c>
      <c r="R204" s="64"/>
      <c r="S204" s="65"/>
    </row>
    <row r="205" spans="1:19" ht="10.5" customHeight="1" x14ac:dyDescent="0.15">
      <c r="B205" s="3" t="s">
        <v>435</v>
      </c>
      <c r="C205" s="3" t="s">
        <v>433</v>
      </c>
      <c r="D205" s="3" t="s">
        <v>436</v>
      </c>
      <c r="E205" s="3" t="s">
        <v>21</v>
      </c>
      <c r="F205" s="2">
        <f t="shared" si="19"/>
        <v>3</v>
      </c>
      <c r="G205" s="3" t="s">
        <v>437</v>
      </c>
      <c r="I205" s="1" t="str">
        <f t="shared" si="28"/>
        <v>155ZE  </v>
      </c>
      <c r="J205" s="1">
        <f t="shared" si="26"/>
        <v>65</v>
      </c>
      <c r="L205" s="1" t="s">
        <v>582</v>
      </c>
      <c r="M205" s="1" t="str">
        <f t="shared" si="23"/>
        <v>SC</v>
      </c>
      <c r="N205" s="1">
        <v>27</v>
      </c>
      <c r="P205" s="63" t="s">
        <v>3392</v>
      </c>
      <c r="Q205" s="64">
        <f t="shared" si="27"/>
        <v>0</v>
      </c>
      <c r="R205" s="64"/>
      <c r="S205" s="65"/>
    </row>
    <row r="206" spans="1:19" ht="10.5" customHeight="1" x14ac:dyDescent="0.15">
      <c r="B206" s="3" t="s">
        <v>330</v>
      </c>
      <c r="C206" s="3" t="s">
        <v>436</v>
      </c>
      <c r="D206" s="3" t="s">
        <v>438</v>
      </c>
      <c r="E206" s="3" t="s">
        <v>71</v>
      </c>
      <c r="F206" s="2">
        <f t="shared" si="19"/>
        <v>11</v>
      </c>
      <c r="G206" s="3" t="s">
        <v>439</v>
      </c>
      <c r="I206" s="1" t="str">
        <f t="shared" si="28"/>
        <v>ASSISEG  </v>
      </c>
      <c r="J206" s="1">
        <f t="shared" si="26"/>
        <v>50</v>
      </c>
      <c r="L206" s="1" t="s">
        <v>583</v>
      </c>
      <c r="M206" s="1" t="str">
        <f t="shared" si="23"/>
        <v>SCON</v>
      </c>
      <c r="N206" s="1">
        <v>24</v>
      </c>
      <c r="P206" s="63" t="s">
        <v>3394</v>
      </c>
      <c r="Q206" s="64">
        <f t="shared" si="27"/>
        <v>0</v>
      </c>
      <c r="R206" s="64"/>
      <c r="S206" s="65"/>
    </row>
    <row r="207" spans="1:19" ht="10.5" customHeight="1" x14ac:dyDescent="0.15">
      <c r="B207" s="3" t="s">
        <v>440</v>
      </c>
      <c r="C207" s="3" t="s">
        <v>438</v>
      </c>
      <c r="D207" s="3" t="s">
        <v>441</v>
      </c>
      <c r="E207" s="3" t="s">
        <v>47</v>
      </c>
      <c r="F207" s="2">
        <f t="shared" ref="F207:F269" si="29">VALUE(IF(LEFT(E207,1)="&lt;",1,LEFT(E207,2)))</f>
        <v>6</v>
      </c>
      <c r="G207" s="3" t="s">
        <v>14</v>
      </c>
      <c r="I207" s="1" t="str">
        <f t="shared" si="28"/>
        <v>CAA  </v>
      </c>
      <c r="J207" s="1">
        <f t="shared" si="26"/>
        <v>8</v>
      </c>
      <c r="L207" s="1" t="s">
        <v>584</v>
      </c>
      <c r="M207" s="1" t="str">
        <f t="shared" si="23"/>
        <v>ASSDG</v>
      </c>
      <c r="N207" s="1">
        <v>3</v>
      </c>
      <c r="P207" s="63" t="s">
        <v>3396</v>
      </c>
      <c r="Q207" s="64">
        <f t="shared" si="27"/>
        <v>0</v>
      </c>
      <c r="R207" s="64"/>
      <c r="S207" s="65"/>
    </row>
    <row r="208" spans="1:19" ht="10.5" customHeight="1" x14ac:dyDescent="0.15">
      <c r="B208" s="3" t="s">
        <v>442</v>
      </c>
      <c r="C208" s="3" t="s">
        <v>441</v>
      </c>
      <c r="D208" s="3" t="s">
        <v>443</v>
      </c>
      <c r="E208" s="3" t="s">
        <v>3</v>
      </c>
      <c r="F208" s="2">
        <f t="shared" si="29"/>
        <v>1</v>
      </c>
      <c r="G208" s="3" t="s">
        <v>32</v>
      </c>
      <c r="I208" s="1" t="str">
        <f t="shared" si="28"/>
        <v>SECADM  </v>
      </c>
      <c r="J208" s="1">
        <f t="shared" si="26"/>
        <v>3</v>
      </c>
      <c r="L208" s="1" t="s">
        <v>585</v>
      </c>
      <c r="M208" s="1" t="str">
        <f t="shared" si="23"/>
        <v>DG</v>
      </c>
      <c r="N208" s="1">
        <v>2</v>
      </c>
      <c r="P208" s="60" t="s">
        <v>3398</v>
      </c>
      <c r="Q208" s="61">
        <f t="shared" si="27"/>
        <v>0</v>
      </c>
      <c r="R208" s="61"/>
      <c r="S208" s="62"/>
    </row>
    <row r="209" spans="2:19" ht="10.5" customHeight="1" x14ac:dyDescent="0.15">
      <c r="B209" s="3" t="s">
        <v>444</v>
      </c>
      <c r="C209" s="3" t="s">
        <v>443</v>
      </c>
      <c r="D209" s="3" t="s">
        <v>445</v>
      </c>
      <c r="E209" s="3" t="s">
        <v>21</v>
      </c>
      <c r="F209" s="2">
        <f t="shared" si="29"/>
        <v>3</v>
      </c>
      <c r="G209" s="3" t="s">
        <v>446</v>
      </c>
      <c r="I209" s="1" t="str">
        <f t="shared" si="28"/>
        <v>SPO  </v>
      </c>
      <c r="J209" s="1">
        <f t="shared" si="26"/>
        <v>3</v>
      </c>
      <c r="L209" s="1" t="s">
        <v>586</v>
      </c>
      <c r="M209" s="1" t="str">
        <f t="shared" si="23"/>
        <v>ACO</v>
      </c>
      <c r="N209" s="1">
        <v>4</v>
      </c>
      <c r="P209" s="60" t="s">
        <v>3400</v>
      </c>
      <c r="Q209" s="61">
        <f t="shared" si="27"/>
        <v>0</v>
      </c>
      <c r="R209" s="61"/>
      <c r="S209" s="62"/>
    </row>
    <row r="210" spans="2:19" ht="10.5" customHeight="1" x14ac:dyDescent="0.15">
      <c r="B210" s="3" t="s">
        <v>447</v>
      </c>
      <c r="C210" s="3" t="s">
        <v>445</v>
      </c>
      <c r="D210" s="3" t="s">
        <v>448</v>
      </c>
      <c r="E210" s="3" t="s">
        <v>17</v>
      </c>
      <c r="F210" s="2">
        <f t="shared" si="29"/>
        <v>2</v>
      </c>
      <c r="G210" s="3" t="s">
        <v>64</v>
      </c>
      <c r="I210" s="1" t="str">
        <f t="shared" si="28"/>
        <v>CO  </v>
      </c>
      <c r="J210" s="1">
        <f t="shared" si="26"/>
        <v>3</v>
      </c>
      <c r="L210" s="1" t="s">
        <v>587</v>
      </c>
      <c r="M210" s="1" t="str">
        <f t="shared" si="23"/>
        <v>SAEO</v>
      </c>
      <c r="N210" s="1">
        <v>2</v>
      </c>
      <c r="P210" s="60" t="s">
        <v>3402</v>
      </c>
      <c r="Q210" s="61">
        <f t="shared" si="27"/>
        <v>0</v>
      </c>
      <c r="R210" s="61"/>
      <c r="S210" s="62"/>
    </row>
    <row r="211" spans="2:19" ht="10.5" customHeight="1" x14ac:dyDescent="0.25">
      <c r="B211" s="3" t="s">
        <v>449</v>
      </c>
      <c r="C211" s="3" t="s">
        <v>448</v>
      </c>
      <c r="D211" s="3" t="s">
        <v>450</v>
      </c>
      <c r="E211" s="3" t="s">
        <v>3</v>
      </c>
      <c r="F211" s="2">
        <f t="shared" si="29"/>
        <v>1</v>
      </c>
      <c r="G211" s="3" t="s">
        <v>451</v>
      </c>
      <c r="I211" s="1" t="str">
        <f t="shared" si="28"/>
        <v>SECOFC  </v>
      </c>
      <c r="J211" s="1">
        <f t="shared" si="26"/>
        <v>2</v>
      </c>
      <c r="L211"/>
      <c r="M211" s="102" t="s">
        <v>3437</v>
      </c>
      <c r="N211">
        <f>SUM(N193:N210)</f>
        <v>225</v>
      </c>
      <c r="P211" s="60" t="s">
        <v>3418</v>
      </c>
      <c r="Q211" s="61">
        <f t="shared" si="27"/>
        <v>50</v>
      </c>
      <c r="R211" s="61"/>
      <c r="S211" s="62"/>
    </row>
    <row r="212" spans="2:19" ht="10.5" customHeight="1" x14ac:dyDescent="0.25">
      <c r="B212" s="3" t="s">
        <v>252</v>
      </c>
      <c r="C212" s="3" t="s">
        <v>450</v>
      </c>
      <c r="D212" s="3" t="s">
        <v>452</v>
      </c>
      <c r="E212" s="3" t="s">
        <v>54</v>
      </c>
      <c r="F212" s="2">
        <f t="shared" si="29"/>
        <v>1</v>
      </c>
      <c r="G212" s="3" t="s">
        <v>453</v>
      </c>
      <c r="I212" s="1" t="str">
        <f t="shared" si="28"/>
        <v>CLC  </v>
      </c>
      <c r="J212" s="1">
        <f t="shared" si="26"/>
        <v>10</v>
      </c>
      <c r="L212"/>
      <c r="M212" s="1" t="str">
        <f t="shared" si="23"/>
        <v/>
      </c>
      <c r="N212"/>
      <c r="P212" s="60" t="s">
        <v>3405</v>
      </c>
      <c r="Q212" s="61">
        <f t="shared" si="27"/>
        <v>0</v>
      </c>
      <c r="R212" s="61"/>
      <c r="S212" s="62"/>
    </row>
    <row r="213" spans="2:19" ht="10.5" customHeight="1" x14ac:dyDescent="0.25">
      <c r="B213" s="3" t="s">
        <v>454</v>
      </c>
      <c r="C213" s="3" t="s">
        <v>452</v>
      </c>
      <c r="D213" s="3" t="s">
        <v>455</v>
      </c>
      <c r="E213" s="3" t="s">
        <v>456</v>
      </c>
      <c r="F213" s="2">
        <f t="shared" si="29"/>
        <v>24</v>
      </c>
      <c r="G213" s="3" t="s">
        <v>457</v>
      </c>
      <c r="I213" s="1" t="str">
        <f t="shared" si="28"/>
        <v>SC  </v>
      </c>
      <c r="J213" s="1">
        <f t="shared" si="26"/>
        <v>27</v>
      </c>
      <c r="L213"/>
      <c r="M213" s="1" t="str">
        <f t="shared" si="23"/>
        <v/>
      </c>
      <c r="N213"/>
      <c r="P213" s="60" t="s">
        <v>3432</v>
      </c>
      <c r="Q213" s="61">
        <f t="shared" si="27"/>
        <v>0</v>
      </c>
      <c r="R213" s="61"/>
      <c r="S213" s="62"/>
    </row>
    <row r="214" spans="2:19" ht="10.5" customHeight="1" x14ac:dyDescent="0.25">
      <c r="B214" s="3" t="s">
        <v>458</v>
      </c>
      <c r="C214" s="3" t="s">
        <v>455</v>
      </c>
      <c r="D214" s="3" t="s">
        <v>459</v>
      </c>
      <c r="E214" s="3" t="s">
        <v>21</v>
      </c>
      <c r="F214" s="2">
        <f t="shared" si="29"/>
        <v>3</v>
      </c>
      <c r="G214" s="3" t="s">
        <v>64</v>
      </c>
      <c r="I214" s="1" t="str">
        <f t="shared" si="28"/>
        <v>CLC  </v>
      </c>
      <c r="J214" s="1">
        <f t="shared" si="26"/>
        <v>10</v>
      </c>
      <c r="L214"/>
      <c r="M214" s="1" t="str">
        <f t="shared" si="23"/>
        <v/>
      </c>
      <c r="N214"/>
      <c r="P214" s="60" t="s">
        <v>3433</v>
      </c>
      <c r="Q214" s="61">
        <f t="shared" si="27"/>
        <v>0</v>
      </c>
      <c r="R214" s="61"/>
      <c r="S214" s="62"/>
    </row>
    <row r="215" spans="2:19" ht="10.5" customHeight="1" x14ac:dyDescent="0.25">
      <c r="B215" s="3" t="s">
        <v>460</v>
      </c>
      <c r="C215" s="3" t="s">
        <v>459</v>
      </c>
      <c r="D215" s="3" t="s">
        <v>461</v>
      </c>
      <c r="E215" s="3" t="s">
        <v>17</v>
      </c>
      <c r="F215" s="2">
        <f t="shared" si="29"/>
        <v>2</v>
      </c>
      <c r="G215" s="3" t="s">
        <v>462</v>
      </c>
      <c r="I215" s="1" t="str">
        <f t="shared" si="28"/>
        <v>SC  </v>
      </c>
      <c r="J215" s="1">
        <f t="shared" si="26"/>
        <v>27</v>
      </c>
      <c r="L215"/>
      <c r="M215" s="1" t="str">
        <f t="shared" si="23"/>
        <v/>
      </c>
      <c r="N215"/>
      <c r="P215" s="60" t="s">
        <v>3434</v>
      </c>
      <c r="Q215" s="61">
        <f t="shared" si="27"/>
        <v>0</v>
      </c>
      <c r="R215" s="61"/>
      <c r="S215" s="62"/>
    </row>
    <row r="216" spans="2:19" ht="10.5" customHeight="1" x14ac:dyDescent="0.25">
      <c r="B216" s="3" t="s">
        <v>358</v>
      </c>
      <c r="C216" s="3" t="s">
        <v>461</v>
      </c>
      <c r="D216" s="3" t="s">
        <v>463</v>
      </c>
      <c r="E216" s="3" t="s">
        <v>3</v>
      </c>
      <c r="F216" s="2">
        <f t="shared" si="29"/>
        <v>1</v>
      </c>
      <c r="G216" s="3" t="s">
        <v>64</v>
      </c>
      <c r="I216" s="1" t="str">
        <f t="shared" si="28"/>
        <v>CLC  </v>
      </c>
      <c r="J216" s="1">
        <f t="shared" si="26"/>
        <v>10</v>
      </c>
      <c r="L216"/>
      <c r="M216" s="1" t="str">
        <f t="shared" si="23"/>
        <v/>
      </c>
      <c r="N216"/>
      <c r="P216" s="60" t="s">
        <v>3435</v>
      </c>
      <c r="Q216" s="61">
        <f t="shared" si="27"/>
        <v>0</v>
      </c>
      <c r="R216" s="61"/>
      <c r="S216" s="62"/>
    </row>
    <row r="217" spans="2:19" ht="10.5" customHeight="1" thickBot="1" x14ac:dyDescent="0.3">
      <c r="B217" s="3" t="s">
        <v>464</v>
      </c>
      <c r="C217" s="3" t="s">
        <v>463</v>
      </c>
      <c r="D217" s="3" t="s">
        <v>465</v>
      </c>
      <c r="E217" s="3" t="s">
        <v>144</v>
      </c>
      <c r="F217" s="2">
        <f t="shared" si="29"/>
        <v>5</v>
      </c>
      <c r="G217" s="3" t="s">
        <v>78</v>
      </c>
      <c r="I217" s="1" t="str">
        <f t="shared" si="28"/>
        <v>SCON  </v>
      </c>
      <c r="J217" s="1">
        <f t="shared" si="26"/>
        <v>24</v>
      </c>
      <c r="L217"/>
      <c r="M217" s="1" t="str">
        <f t="shared" si="23"/>
        <v/>
      </c>
      <c r="N217"/>
      <c r="P217" s="66" t="s">
        <v>3436</v>
      </c>
      <c r="Q217" s="93">
        <f t="shared" si="27"/>
        <v>0</v>
      </c>
      <c r="R217" s="93"/>
      <c r="S217" s="67"/>
    </row>
    <row r="218" spans="2:19" ht="10.5" customHeight="1" x14ac:dyDescent="0.25">
      <c r="B218" s="3" t="s">
        <v>191</v>
      </c>
      <c r="C218" s="3" t="s">
        <v>465</v>
      </c>
      <c r="D218" s="3" t="s">
        <v>466</v>
      </c>
      <c r="E218" s="3" t="s">
        <v>17</v>
      </c>
      <c r="F218" s="2">
        <f t="shared" si="29"/>
        <v>2</v>
      </c>
      <c r="G218" s="3" t="s">
        <v>467</v>
      </c>
      <c r="I218" s="1" t="str">
        <f t="shared" si="28"/>
        <v>CLC  </v>
      </c>
      <c r="J218" s="1">
        <f t="shared" si="26"/>
        <v>10</v>
      </c>
      <c r="L218"/>
      <c r="M218" s="1" t="str">
        <f t="shared" si="23"/>
        <v/>
      </c>
      <c r="N218"/>
    </row>
    <row r="219" spans="2:19" ht="10.5" customHeight="1" x14ac:dyDescent="0.25">
      <c r="B219" s="3" t="s">
        <v>468</v>
      </c>
      <c r="C219" s="3" t="s">
        <v>466</v>
      </c>
      <c r="D219" s="3" t="s">
        <v>469</v>
      </c>
      <c r="E219" s="3" t="s">
        <v>17</v>
      </c>
      <c r="F219" s="2">
        <f t="shared" si="29"/>
        <v>2</v>
      </c>
      <c r="G219" s="3" t="s">
        <v>470</v>
      </c>
      <c r="I219" s="1" t="str">
        <f t="shared" si="28"/>
        <v>SECADM  </v>
      </c>
      <c r="J219" s="1">
        <f t="shared" si="26"/>
        <v>3</v>
      </c>
      <c r="L219"/>
      <c r="M219" s="1" t="str">
        <f t="shared" si="23"/>
        <v/>
      </c>
      <c r="N219"/>
    </row>
    <row r="220" spans="2:19" ht="10.5" customHeight="1" x14ac:dyDescent="0.25">
      <c r="B220" s="3" t="s">
        <v>471</v>
      </c>
      <c r="C220" s="3" t="s">
        <v>469</v>
      </c>
      <c r="D220" s="3" t="s">
        <v>472</v>
      </c>
      <c r="E220" s="3" t="s">
        <v>21</v>
      </c>
      <c r="F220" s="2">
        <f t="shared" si="29"/>
        <v>3</v>
      </c>
      <c r="G220" s="3" t="s">
        <v>473</v>
      </c>
      <c r="I220" s="1" t="str">
        <f t="shared" si="28"/>
        <v>ASSDG  </v>
      </c>
      <c r="J220" s="1">
        <f t="shared" si="26"/>
        <v>3</v>
      </c>
      <c r="L220"/>
      <c r="M220" s="1" t="str">
        <f t="shared" si="23"/>
        <v/>
      </c>
      <c r="N220"/>
    </row>
    <row r="221" spans="2:19" ht="10.5" customHeight="1" x14ac:dyDescent="0.25">
      <c r="B221" s="3" t="s">
        <v>474</v>
      </c>
      <c r="C221" s="3" t="s">
        <v>472</v>
      </c>
      <c r="D221" s="3" t="s">
        <v>475</v>
      </c>
      <c r="E221" s="3" t="s">
        <v>3</v>
      </c>
      <c r="F221" s="2">
        <f t="shared" si="29"/>
        <v>1</v>
      </c>
      <c r="G221" s="3" t="s">
        <v>177</v>
      </c>
      <c r="I221" s="1" t="str">
        <f t="shared" si="28"/>
        <v>DG  </v>
      </c>
      <c r="J221" s="1">
        <f t="shared" si="26"/>
        <v>2</v>
      </c>
      <c r="L221"/>
      <c r="M221" s="1" t="str">
        <f t="shared" si="23"/>
        <v/>
      </c>
      <c r="N221"/>
    </row>
    <row r="222" spans="2:19" ht="10.5" customHeight="1" x14ac:dyDescent="0.25">
      <c r="B222" s="3" t="s">
        <v>476</v>
      </c>
      <c r="C222" s="3" t="s">
        <v>475</v>
      </c>
      <c r="D222" s="3" t="s">
        <v>477</v>
      </c>
      <c r="E222" s="3" t="s">
        <v>3</v>
      </c>
      <c r="F222" s="2">
        <f t="shared" si="29"/>
        <v>1</v>
      </c>
      <c r="G222" s="3" t="s">
        <v>107</v>
      </c>
      <c r="I222" s="1" t="str">
        <f t="shared" si="28"/>
        <v>CO  </v>
      </c>
      <c r="J222" s="1">
        <f t="shared" si="26"/>
        <v>3</v>
      </c>
      <c r="L222"/>
      <c r="M222" s="1" t="str">
        <f t="shared" si="23"/>
        <v/>
      </c>
      <c r="N222"/>
    </row>
    <row r="223" spans="2:19" ht="10.5" customHeight="1" x14ac:dyDescent="0.25">
      <c r="B223" s="3" t="s">
        <v>478</v>
      </c>
      <c r="C223" s="3" t="s">
        <v>477</v>
      </c>
      <c r="D223" s="3" t="s">
        <v>479</v>
      </c>
      <c r="E223" s="3" t="s">
        <v>21</v>
      </c>
      <c r="F223" s="2">
        <f t="shared" si="29"/>
        <v>3</v>
      </c>
      <c r="G223" s="3" t="s">
        <v>480</v>
      </c>
      <c r="I223" s="1" t="str">
        <f t="shared" si="28"/>
        <v>ACO  </v>
      </c>
      <c r="J223" s="1">
        <f t="shared" si="26"/>
        <v>4</v>
      </c>
      <c r="L223"/>
      <c r="M223" s="1" t="str">
        <f t="shared" si="23"/>
        <v/>
      </c>
      <c r="N223"/>
    </row>
    <row r="224" spans="2:19" ht="10.5" customHeight="1" x14ac:dyDescent="0.25">
      <c r="B224" s="3" t="s">
        <v>481</v>
      </c>
      <c r="C224" s="3" t="s">
        <v>479</v>
      </c>
      <c r="D224" s="3" t="s">
        <v>482</v>
      </c>
      <c r="E224" s="3" t="s">
        <v>3</v>
      </c>
      <c r="F224" s="2">
        <f t="shared" si="29"/>
        <v>1</v>
      </c>
      <c r="G224" s="3" t="s">
        <v>1</v>
      </c>
      <c r="I224" s="1" t="str">
        <f t="shared" si="28"/>
        <v>SECOFC  </v>
      </c>
      <c r="J224" s="1">
        <f t="shared" si="26"/>
        <v>2</v>
      </c>
      <c r="L224"/>
      <c r="M224" s="1" t="str">
        <f t="shared" ref="M224:M287" si="30">TRIM(SUBSTITUTE(L224,CHAR(160),CHAR(32)))</f>
        <v/>
      </c>
      <c r="N224"/>
    </row>
    <row r="225" spans="1:19" ht="10.5" customHeight="1" x14ac:dyDescent="0.25">
      <c r="B225" s="3" t="s">
        <v>483</v>
      </c>
      <c r="C225" s="3" t="s">
        <v>479</v>
      </c>
      <c r="D225" s="3" t="s">
        <v>484</v>
      </c>
      <c r="E225" s="3" t="s">
        <v>3</v>
      </c>
      <c r="F225" s="2">
        <f t="shared" si="29"/>
        <v>1</v>
      </c>
      <c r="G225" s="3" t="s">
        <v>1</v>
      </c>
      <c r="I225" s="1" t="str">
        <f t="shared" si="28"/>
        <v>DG  </v>
      </c>
      <c r="J225" s="1">
        <f t="shared" si="26"/>
        <v>2</v>
      </c>
      <c r="L225"/>
      <c r="M225" s="1" t="str">
        <f t="shared" si="30"/>
        <v/>
      </c>
      <c r="N225"/>
    </row>
    <row r="226" spans="1:19" ht="10.5" customHeight="1" x14ac:dyDescent="0.25">
      <c r="B226" s="3" t="s">
        <v>485</v>
      </c>
      <c r="C226" s="3" t="s">
        <v>484</v>
      </c>
      <c r="D226" s="3" t="s">
        <v>486</v>
      </c>
      <c r="E226" s="3" t="s">
        <v>3</v>
      </c>
      <c r="F226" s="2">
        <f t="shared" si="29"/>
        <v>1</v>
      </c>
      <c r="G226" s="3" t="s">
        <v>117</v>
      </c>
      <c r="I226" s="1" t="str">
        <f t="shared" si="28"/>
        <v>ACO  </v>
      </c>
      <c r="J226" s="1">
        <f t="shared" si="26"/>
        <v>4</v>
      </c>
      <c r="L226"/>
      <c r="M226" s="1" t="str">
        <f t="shared" si="30"/>
        <v/>
      </c>
      <c r="N226"/>
    </row>
    <row r="227" spans="1:19" ht="10.5" customHeight="1" x14ac:dyDescent="0.25">
      <c r="B227" s="3" t="s">
        <v>487</v>
      </c>
      <c r="C227" s="3" t="s">
        <v>486</v>
      </c>
      <c r="D227" s="3" t="s">
        <v>488</v>
      </c>
      <c r="E227" s="3" t="s">
        <v>3</v>
      </c>
      <c r="F227" s="2">
        <f t="shared" si="29"/>
        <v>1</v>
      </c>
      <c r="G227" s="3" t="s">
        <v>120</v>
      </c>
      <c r="I227" s="1" t="str">
        <f t="shared" si="28"/>
        <v>SAEO  </v>
      </c>
      <c r="J227" s="1">
        <f t="shared" si="26"/>
        <v>2</v>
      </c>
      <c r="L227"/>
      <c r="M227" s="1" t="str">
        <f t="shared" si="30"/>
        <v/>
      </c>
      <c r="N227"/>
    </row>
    <row r="228" spans="1:19" ht="10.5" customHeight="1" x14ac:dyDescent="0.25">
      <c r="B228" s="3" t="s">
        <v>489</v>
      </c>
      <c r="C228" s="3" t="s">
        <v>488</v>
      </c>
      <c r="D228" s="3" t="s">
        <v>490</v>
      </c>
      <c r="E228" s="3" t="s">
        <v>3</v>
      </c>
      <c r="F228" s="2">
        <f t="shared" si="29"/>
        <v>1</v>
      </c>
      <c r="G228" s="3" t="s">
        <v>491</v>
      </c>
      <c r="I228" s="1" t="str">
        <f t="shared" si="28"/>
        <v>CLC  </v>
      </c>
      <c r="J228" s="1">
        <f t="shared" si="26"/>
        <v>10</v>
      </c>
      <c r="L228"/>
      <c r="M228" s="1" t="str">
        <f t="shared" si="30"/>
        <v/>
      </c>
      <c r="N228"/>
    </row>
    <row r="229" spans="1:19" ht="10.5" customHeight="1" x14ac:dyDescent="0.25">
      <c r="B229" s="3" t="s">
        <v>492</v>
      </c>
      <c r="C229" s="3" t="s">
        <v>490</v>
      </c>
      <c r="D229" s="3" t="s">
        <v>493</v>
      </c>
      <c r="E229" s="3" t="s">
        <v>3</v>
      </c>
      <c r="F229" s="2">
        <f t="shared" si="29"/>
        <v>1</v>
      </c>
      <c r="G229" s="3" t="s">
        <v>281</v>
      </c>
      <c r="I229" s="1" t="str">
        <f t="shared" si="28"/>
        <v>SC  </v>
      </c>
      <c r="J229" s="1">
        <f t="shared" si="26"/>
        <v>27</v>
      </c>
      <c r="L229"/>
      <c r="M229" s="1" t="str">
        <f t="shared" si="30"/>
        <v/>
      </c>
      <c r="N229"/>
    </row>
    <row r="230" spans="1:19" ht="10.5" customHeight="1" x14ac:dyDescent="0.25">
      <c r="B230" s="3" t="s">
        <v>394</v>
      </c>
      <c r="C230" s="3" t="s">
        <v>493</v>
      </c>
      <c r="D230" s="3" t="s">
        <v>494</v>
      </c>
      <c r="E230" s="3" t="s">
        <v>3</v>
      </c>
      <c r="F230" s="2">
        <f t="shared" si="29"/>
        <v>1</v>
      </c>
      <c r="G230" s="3" t="s">
        <v>64</v>
      </c>
      <c r="I230" s="1" t="str">
        <f t="shared" si="28"/>
        <v>CLC  </v>
      </c>
      <c r="J230" s="1">
        <f t="shared" si="26"/>
        <v>10</v>
      </c>
      <c r="L230"/>
      <c r="M230" s="1" t="str">
        <f t="shared" si="30"/>
        <v/>
      </c>
      <c r="N230"/>
    </row>
    <row r="231" spans="1:19" ht="10.5" customHeight="1" x14ac:dyDescent="0.25">
      <c r="B231" s="3" t="s">
        <v>495</v>
      </c>
      <c r="C231" s="3" t="s">
        <v>494</v>
      </c>
      <c r="D231" s="3" t="s">
        <v>496</v>
      </c>
      <c r="E231" s="3" t="s">
        <v>9</v>
      </c>
      <c r="F231" s="2">
        <f t="shared" si="29"/>
        <v>19</v>
      </c>
      <c r="G231" s="3" t="s">
        <v>405</v>
      </c>
      <c r="I231" s="1" t="str">
        <f t="shared" si="28"/>
        <v>SCON  </v>
      </c>
      <c r="J231" s="1">
        <f t="shared" si="26"/>
        <v>24</v>
      </c>
      <c r="L231"/>
      <c r="M231" s="1" t="str">
        <f t="shared" si="30"/>
        <v/>
      </c>
      <c r="N231"/>
    </row>
    <row r="232" spans="1:19" ht="10.5" customHeight="1" x14ac:dyDescent="0.25">
      <c r="B232" s="3" t="s">
        <v>399</v>
      </c>
      <c r="C232" s="3" t="s">
        <v>496</v>
      </c>
      <c r="D232" s="3" t="s">
        <v>497</v>
      </c>
      <c r="E232" s="3" t="s">
        <v>3</v>
      </c>
      <c r="F232" s="2">
        <f t="shared" si="29"/>
        <v>1</v>
      </c>
      <c r="G232" s="3" t="s">
        <v>498</v>
      </c>
      <c r="I232" s="1" t="str">
        <f t="shared" si="28"/>
        <v>CLC  </v>
      </c>
      <c r="J232" s="1">
        <f t="shared" si="26"/>
        <v>10</v>
      </c>
      <c r="L232"/>
      <c r="M232" s="1" t="str">
        <f t="shared" si="30"/>
        <v/>
      </c>
      <c r="N232"/>
    </row>
    <row r="233" spans="1:19" ht="10.5" customHeight="1" x14ac:dyDescent="0.25">
      <c r="B233" s="3" t="s">
        <v>118</v>
      </c>
      <c r="C233" s="3" t="s">
        <v>497</v>
      </c>
      <c r="D233" s="3" t="s">
        <v>499</v>
      </c>
      <c r="E233" s="3" t="s">
        <v>3</v>
      </c>
      <c r="F233" s="2">
        <f t="shared" si="29"/>
        <v>1</v>
      </c>
      <c r="G233" s="3" t="s">
        <v>216</v>
      </c>
      <c r="I233" s="1" t="str">
        <f t="shared" si="28"/>
        <v>SAEO  </v>
      </c>
      <c r="J233" s="1">
        <f t="shared" si="26"/>
        <v>2</v>
      </c>
      <c r="L233"/>
      <c r="M233" s="1" t="str">
        <f t="shared" si="30"/>
        <v/>
      </c>
      <c r="N233"/>
    </row>
    <row r="234" spans="1:19" ht="10.5" customHeight="1" x14ac:dyDescent="0.25">
      <c r="B234" s="14"/>
      <c r="C234" s="14"/>
      <c r="D234" s="14"/>
      <c r="E234" s="14"/>
      <c r="F234" s="14"/>
      <c r="G234" s="14"/>
      <c r="I234" s="13"/>
      <c r="J234" s="13"/>
      <c r="L234"/>
      <c r="M234" s="1" t="str">
        <f t="shared" si="30"/>
        <v/>
      </c>
      <c r="N234"/>
    </row>
    <row r="235" spans="1:19" s="13" customFormat="1" ht="10.5" customHeight="1" x14ac:dyDescent="0.15">
      <c r="B235" s="2"/>
      <c r="C235" s="2"/>
      <c r="D235" s="2"/>
      <c r="E235" s="2"/>
      <c r="F235" s="2"/>
      <c r="G235" s="2"/>
      <c r="I235" s="6" t="s">
        <v>573</v>
      </c>
      <c r="J235" s="1"/>
      <c r="M235" s="1" t="str">
        <f t="shared" si="30"/>
        <v/>
      </c>
    </row>
    <row r="236" spans="1:19" ht="30.75" customHeight="1" thickBot="1" x14ac:dyDescent="0.2">
      <c r="A236" s="2" t="s">
        <v>3408</v>
      </c>
      <c r="C236" s="2"/>
      <c r="D236" s="2"/>
      <c r="E236" s="2"/>
      <c r="G236" s="5" t="s">
        <v>571</v>
      </c>
      <c r="I236" s="6" t="s">
        <v>572</v>
      </c>
      <c r="J236" s="6" t="s">
        <v>588</v>
      </c>
      <c r="L236" s="6" t="s">
        <v>608</v>
      </c>
      <c r="M236" s="1" t="str">
        <f t="shared" si="30"/>
        <v>DADOS AGRUPADOS:</v>
      </c>
      <c r="P236" s="6"/>
    </row>
    <row r="237" spans="1:19" ht="10.5" customHeight="1" thickBot="1" x14ac:dyDescent="0.2">
      <c r="B237" s="3" t="s">
        <v>501</v>
      </c>
      <c r="C237" s="3" t="s">
        <v>1</v>
      </c>
      <c r="D237" s="3" t="s">
        <v>502</v>
      </c>
      <c r="E237" s="3" t="s">
        <v>3</v>
      </c>
      <c r="F237" s="2">
        <f t="shared" si="29"/>
        <v>1</v>
      </c>
      <c r="G237" s="3" t="s">
        <v>1</v>
      </c>
      <c r="I237" s="1" t="str">
        <f t="shared" ref="I237:I244" si="31">RIGHT(B237,LEN(B237)-4)</f>
        <v>147ZE  </v>
      </c>
      <c r="J237" s="1">
        <f t="shared" ref="J237:J269" si="32">SUMIFS($F$237:$F$269,$I$237:$I$269,I237)</f>
        <v>6</v>
      </c>
      <c r="M237" s="1" t="str">
        <f t="shared" si="30"/>
        <v/>
      </c>
      <c r="P237" s="94" t="s">
        <v>3358</v>
      </c>
      <c r="Q237" s="45"/>
      <c r="R237" s="45"/>
      <c r="S237" s="44"/>
    </row>
    <row r="238" spans="1:19" ht="10.5" customHeight="1" x14ac:dyDescent="0.15">
      <c r="B238" s="3" t="s">
        <v>134</v>
      </c>
      <c r="C238" s="3" t="s">
        <v>502</v>
      </c>
      <c r="D238" s="3" t="s">
        <v>503</v>
      </c>
      <c r="E238" s="3" t="s">
        <v>404</v>
      </c>
      <c r="F238" s="2">
        <f t="shared" si="29"/>
        <v>13</v>
      </c>
      <c r="G238" s="3" t="s">
        <v>177</v>
      </c>
      <c r="I238" s="1" t="str">
        <f t="shared" si="31"/>
        <v>ASSISEG  </v>
      </c>
      <c r="J238" s="1">
        <f t="shared" si="32"/>
        <v>34</v>
      </c>
      <c r="L238" s="1" t="s">
        <v>606</v>
      </c>
      <c r="M238" s="1" t="str">
        <f t="shared" si="30"/>
        <v>147ZE</v>
      </c>
      <c r="N238" s="1">
        <v>6</v>
      </c>
      <c r="P238" s="88" t="s">
        <v>3384</v>
      </c>
      <c r="Q238" s="86">
        <f>SUMIFS($N$238:$N$267,$M$238:$M$267,P238)</f>
        <v>0</v>
      </c>
      <c r="R238" s="86"/>
      <c r="S238" s="87"/>
    </row>
    <row r="239" spans="1:19" ht="10.5" customHeight="1" x14ac:dyDescent="0.15">
      <c r="B239" s="3" t="s">
        <v>504</v>
      </c>
      <c r="C239" s="3" t="s">
        <v>503</v>
      </c>
      <c r="D239" s="3" t="s">
        <v>505</v>
      </c>
      <c r="E239" s="3" t="s">
        <v>144</v>
      </c>
      <c r="F239" s="2">
        <f t="shared" si="29"/>
        <v>5</v>
      </c>
      <c r="G239" s="3" t="s">
        <v>506</v>
      </c>
      <c r="I239" s="1" t="str">
        <f t="shared" si="31"/>
        <v>147ZE  </v>
      </c>
      <c r="J239" s="1">
        <f t="shared" si="32"/>
        <v>6</v>
      </c>
      <c r="L239" s="1" t="s">
        <v>575</v>
      </c>
      <c r="M239" s="1" t="str">
        <f t="shared" si="30"/>
        <v>ASSISEG</v>
      </c>
      <c r="N239" s="1">
        <v>34</v>
      </c>
      <c r="P239" s="88" t="s">
        <v>3388</v>
      </c>
      <c r="Q239" s="89">
        <f t="shared" ref="Q239:Q259" si="33">SUMIFS($N$238:$N$267,$M$238:$M$267,P239)</f>
        <v>0</v>
      </c>
      <c r="R239" s="89"/>
      <c r="S239" s="90"/>
    </row>
    <row r="240" spans="1:19" ht="10.5" customHeight="1" x14ac:dyDescent="0.15">
      <c r="B240" s="3" t="s">
        <v>139</v>
      </c>
      <c r="C240" s="3" t="s">
        <v>505</v>
      </c>
      <c r="D240" s="3" t="s">
        <v>507</v>
      </c>
      <c r="E240" s="3" t="s">
        <v>286</v>
      </c>
      <c r="F240" s="2">
        <f t="shared" si="29"/>
        <v>20</v>
      </c>
      <c r="G240" s="3" t="s">
        <v>508</v>
      </c>
      <c r="I240" s="1" t="str">
        <f t="shared" si="31"/>
        <v>ASSISEG  </v>
      </c>
      <c r="J240" s="1">
        <f t="shared" si="32"/>
        <v>34</v>
      </c>
      <c r="L240" s="1" t="s">
        <v>576</v>
      </c>
      <c r="M240" s="1" t="str">
        <f t="shared" si="30"/>
        <v>CAA</v>
      </c>
      <c r="N240" s="1">
        <v>2</v>
      </c>
      <c r="P240" s="63" t="s">
        <v>3386</v>
      </c>
      <c r="Q240" s="64">
        <f t="shared" si="33"/>
        <v>0</v>
      </c>
      <c r="R240" s="64"/>
      <c r="S240" s="65"/>
    </row>
    <row r="241" spans="2:19" ht="10.5" customHeight="1" x14ac:dyDescent="0.15">
      <c r="B241" s="3" t="s">
        <v>142</v>
      </c>
      <c r="C241" s="3" t="s">
        <v>507</v>
      </c>
      <c r="D241" s="3" t="s">
        <v>509</v>
      </c>
      <c r="E241" s="3" t="s">
        <v>54</v>
      </c>
      <c r="F241" s="2">
        <f t="shared" si="29"/>
        <v>1</v>
      </c>
      <c r="G241" s="3" t="s">
        <v>14</v>
      </c>
      <c r="I241" s="1" t="str">
        <f t="shared" si="31"/>
        <v>CAA  </v>
      </c>
      <c r="J241" s="1">
        <f t="shared" si="32"/>
        <v>2</v>
      </c>
      <c r="L241" s="1" t="s">
        <v>577</v>
      </c>
      <c r="M241" s="1" t="str">
        <f t="shared" si="30"/>
        <v>SECADM</v>
      </c>
      <c r="N241" s="1">
        <v>2</v>
      </c>
      <c r="P241" s="63" t="s">
        <v>3390</v>
      </c>
      <c r="Q241" s="64">
        <f t="shared" si="33"/>
        <v>0</v>
      </c>
      <c r="R241" s="64"/>
      <c r="S241" s="65"/>
    </row>
    <row r="242" spans="2:19" ht="10.5" customHeight="1" x14ac:dyDescent="0.15">
      <c r="B242" s="3" t="s">
        <v>310</v>
      </c>
      <c r="C242" s="3" t="s">
        <v>509</v>
      </c>
      <c r="D242" s="3" t="s">
        <v>510</v>
      </c>
      <c r="E242" s="3" t="s">
        <v>3</v>
      </c>
      <c r="F242" s="2">
        <f t="shared" si="29"/>
        <v>1</v>
      </c>
      <c r="G242" s="3" t="s">
        <v>61</v>
      </c>
      <c r="I242" s="1" t="str">
        <f t="shared" si="31"/>
        <v>ASSISEG  </v>
      </c>
      <c r="J242" s="1">
        <f t="shared" si="32"/>
        <v>34</v>
      </c>
      <c r="L242" s="1" t="s">
        <v>607</v>
      </c>
      <c r="M242" s="1" t="str">
        <f t="shared" si="30"/>
        <v>PO</v>
      </c>
      <c r="N242" s="1">
        <v>1</v>
      </c>
      <c r="P242" s="63" t="s">
        <v>3427</v>
      </c>
      <c r="Q242" s="64">
        <f t="shared" si="33"/>
        <v>2</v>
      </c>
      <c r="R242" s="64"/>
      <c r="S242" s="65"/>
    </row>
    <row r="243" spans="2:19" ht="10.5" customHeight="1" x14ac:dyDescent="0.15">
      <c r="B243" s="3" t="s">
        <v>511</v>
      </c>
      <c r="C243" s="3" t="s">
        <v>510</v>
      </c>
      <c r="D243" s="3" t="s">
        <v>512</v>
      </c>
      <c r="E243" s="3" t="s">
        <v>54</v>
      </c>
      <c r="F243" s="2">
        <f t="shared" si="29"/>
        <v>1</v>
      </c>
      <c r="G243" s="3" t="s">
        <v>248</v>
      </c>
      <c r="I243" s="1" t="str">
        <f t="shared" si="31"/>
        <v>CAA  </v>
      </c>
      <c r="J243" s="1">
        <f t="shared" si="32"/>
        <v>2</v>
      </c>
      <c r="L243" s="1" t="s">
        <v>579</v>
      </c>
      <c r="M243" s="1" t="str">
        <f t="shared" si="30"/>
        <v>CO</v>
      </c>
      <c r="N243" s="1">
        <v>3</v>
      </c>
      <c r="P243" s="63" t="s">
        <v>3428</v>
      </c>
      <c r="Q243" s="64">
        <f t="shared" si="33"/>
        <v>0</v>
      </c>
      <c r="R243" s="64"/>
      <c r="S243" s="65"/>
    </row>
    <row r="244" spans="2:19" ht="10.5" customHeight="1" x14ac:dyDescent="0.15">
      <c r="B244" s="3" t="s">
        <v>513</v>
      </c>
      <c r="C244" s="3" t="s">
        <v>512</v>
      </c>
      <c r="D244" s="3" t="s">
        <v>514</v>
      </c>
      <c r="E244" s="3" t="s">
        <v>3</v>
      </c>
      <c r="F244" s="2">
        <f t="shared" si="29"/>
        <v>1</v>
      </c>
      <c r="G244" s="3" t="s">
        <v>515</v>
      </c>
      <c r="I244" s="1" t="str">
        <f t="shared" si="31"/>
        <v>SECADM  </v>
      </c>
      <c r="J244" s="1">
        <f t="shared" si="32"/>
        <v>2</v>
      </c>
      <c r="L244" s="1" t="s">
        <v>580</v>
      </c>
      <c r="M244" s="1" t="str">
        <f t="shared" si="30"/>
        <v>SECOFC</v>
      </c>
      <c r="N244" s="1">
        <v>2</v>
      </c>
      <c r="P244" s="63" t="s">
        <v>3429</v>
      </c>
      <c r="Q244" s="64">
        <f t="shared" si="33"/>
        <v>0</v>
      </c>
      <c r="R244" s="64"/>
      <c r="S244" s="65"/>
    </row>
    <row r="245" spans="2:19" ht="10.5" customHeight="1" x14ac:dyDescent="0.15">
      <c r="B245" s="3" t="s">
        <v>516</v>
      </c>
      <c r="C245" s="3" t="s">
        <v>514</v>
      </c>
      <c r="D245" s="3" t="s">
        <v>517</v>
      </c>
      <c r="E245" s="3" t="s">
        <v>54</v>
      </c>
      <c r="F245" s="2">
        <f t="shared" si="29"/>
        <v>1</v>
      </c>
      <c r="G245" s="3" t="s">
        <v>149</v>
      </c>
      <c r="I245" s="1" t="str">
        <f t="shared" ref="I245:I269" si="34">RIGHT(B245,LEN(B245)-5)</f>
        <v>PO  </v>
      </c>
      <c r="J245" s="1">
        <f t="shared" si="32"/>
        <v>1</v>
      </c>
      <c r="L245" s="1" t="s">
        <v>581</v>
      </c>
      <c r="M245" s="1" t="str">
        <f t="shared" si="30"/>
        <v>CLC</v>
      </c>
      <c r="N245" s="1">
        <v>21</v>
      </c>
      <c r="P245" s="63" t="s">
        <v>3430</v>
      </c>
      <c r="Q245" s="64">
        <f t="shared" si="33"/>
        <v>0</v>
      </c>
      <c r="R245" s="64"/>
      <c r="S245" s="65"/>
    </row>
    <row r="246" spans="2:19" ht="10.5" customHeight="1" x14ac:dyDescent="0.15">
      <c r="B246" s="3" t="s">
        <v>518</v>
      </c>
      <c r="C246" s="3" t="s">
        <v>517</v>
      </c>
      <c r="D246" s="3" t="s">
        <v>519</v>
      </c>
      <c r="E246" s="3" t="s">
        <v>17</v>
      </c>
      <c r="F246" s="2">
        <f t="shared" si="29"/>
        <v>2</v>
      </c>
      <c r="G246" s="3" t="s">
        <v>38</v>
      </c>
      <c r="I246" s="1" t="str">
        <f t="shared" si="34"/>
        <v>CO  </v>
      </c>
      <c r="J246" s="1">
        <f t="shared" si="32"/>
        <v>3</v>
      </c>
      <c r="L246" s="1" t="s">
        <v>582</v>
      </c>
      <c r="M246" s="1" t="str">
        <f t="shared" si="30"/>
        <v>SC</v>
      </c>
      <c r="N246" s="1">
        <v>13</v>
      </c>
      <c r="P246" s="63" t="s">
        <v>3431</v>
      </c>
      <c r="Q246" s="64">
        <f t="shared" si="33"/>
        <v>0</v>
      </c>
      <c r="R246" s="64"/>
      <c r="S246" s="65"/>
    </row>
    <row r="247" spans="2:19" ht="10.5" customHeight="1" x14ac:dyDescent="0.15">
      <c r="B247" s="3" t="s">
        <v>520</v>
      </c>
      <c r="C247" s="3" t="s">
        <v>519</v>
      </c>
      <c r="D247" s="3" t="s">
        <v>521</v>
      </c>
      <c r="E247" s="3" t="s">
        <v>3</v>
      </c>
      <c r="F247" s="2">
        <f t="shared" si="29"/>
        <v>1</v>
      </c>
      <c r="G247" s="3" t="s">
        <v>41</v>
      </c>
      <c r="I247" s="1" t="str">
        <f t="shared" si="34"/>
        <v>SECOFC  </v>
      </c>
      <c r="J247" s="1">
        <f t="shared" si="32"/>
        <v>2</v>
      </c>
      <c r="L247" s="1" t="s">
        <v>583</v>
      </c>
      <c r="M247" s="1" t="str">
        <f t="shared" si="30"/>
        <v>SCON</v>
      </c>
      <c r="N247" s="1">
        <v>20</v>
      </c>
      <c r="P247" s="63" t="s">
        <v>3392</v>
      </c>
      <c r="Q247" s="64">
        <f t="shared" si="33"/>
        <v>0</v>
      </c>
      <c r="R247" s="64"/>
      <c r="S247" s="65"/>
    </row>
    <row r="248" spans="2:19" ht="10.5" customHeight="1" x14ac:dyDescent="0.15">
      <c r="B248" s="3" t="s">
        <v>160</v>
      </c>
      <c r="C248" s="3" t="s">
        <v>521</v>
      </c>
      <c r="D248" s="3" t="s">
        <v>522</v>
      </c>
      <c r="E248" s="3" t="s">
        <v>25</v>
      </c>
      <c r="F248" s="2">
        <f t="shared" si="29"/>
        <v>9</v>
      </c>
      <c r="G248" s="3" t="s">
        <v>523</v>
      </c>
      <c r="I248" s="1" t="str">
        <f t="shared" si="34"/>
        <v>CLC  </v>
      </c>
      <c r="J248" s="1">
        <f t="shared" si="32"/>
        <v>21</v>
      </c>
      <c r="L248" s="1" t="s">
        <v>584</v>
      </c>
      <c r="M248" s="1" t="str">
        <f t="shared" si="30"/>
        <v>ASSDG</v>
      </c>
      <c r="N248" s="1">
        <v>3</v>
      </c>
      <c r="P248" s="63" t="s">
        <v>3394</v>
      </c>
      <c r="Q248" s="64">
        <f t="shared" si="33"/>
        <v>0</v>
      </c>
      <c r="R248" s="64"/>
      <c r="S248" s="65"/>
    </row>
    <row r="249" spans="2:19" ht="10.5" customHeight="1" x14ac:dyDescent="0.15">
      <c r="B249" s="3" t="s">
        <v>524</v>
      </c>
      <c r="C249" s="3" t="s">
        <v>522</v>
      </c>
      <c r="D249" s="3" t="s">
        <v>525</v>
      </c>
      <c r="E249" s="3" t="s">
        <v>339</v>
      </c>
      <c r="F249" s="2">
        <f t="shared" si="29"/>
        <v>8</v>
      </c>
      <c r="G249" s="3" t="s">
        <v>526</v>
      </c>
      <c r="I249" s="1" t="str">
        <f t="shared" si="34"/>
        <v>SC  </v>
      </c>
      <c r="J249" s="1">
        <f t="shared" si="32"/>
        <v>13</v>
      </c>
      <c r="L249" s="1" t="s">
        <v>585</v>
      </c>
      <c r="M249" s="1" t="str">
        <f t="shared" si="30"/>
        <v>DG</v>
      </c>
      <c r="N249" s="1">
        <v>3</v>
      </c>
      <c r="P249" s="63" t="s">
        <v>3396</v>
      </c>
      <c r="Q249" s="64">
        <f t="shared" si="33"/>
        <v>0</v>
      </c>
      <c r="R249" s="64"/>
      <c r="S249" s="65"/>
    </row>
    <row r="250" spans="2:19" ht="10.5" customHeight="1" x14ac:dyDescent="0.15">
      <c r="B250" s="3" t="s">
        <v>165</v>
      </c>
      <c r="C250" s="3" t="s">
        <v>525</v>
      </c>
      <c r="D250" s="3" t="s">
        <v>527</v>
      </c>
      <c r="E250" s="3" t="s">
        <v>144</v>
      </c>
      <c r="F250" s="2">
        <f t="shared" si="29"/>
        <v>5</v>
      </c>
      <c r="G250" s="3" t="s">
        <v>528</v>
      </c>
      <c r="I250" s="1" t="str">
        <f t="shared" si="34"/>
        <v>CLC  </v>
      </c>
      <c r="J250" s="1">
        <f t="shared" si="32"/>
        <v>21</v>
      </c>
      <c r="L250" s="1" t="s">
        <v>586</v>
      </c>
      <c r="M250" s="1" t="str">
        <f t="shared" si="30"/>
        <v>ACO</v>
      </c>
      <c r="N250" s="1">
        <v>2</v>
      </c>
      <c r="P250" s="60" t="s">
        <v>3398</v>
      </c>
      <c r="Q250" s="61">
        <f t="shared" si="33"/>
        <v>0</v>
      </c>
      <c r="R250" s="61"/>
      <c r="S250" s="62"/>
    </row>
    <row r="251" spans="2:19" ht="10.5" customHeight="1" x14ac:dyDescent="0.15">
      <c r="B251" s="3" t="s">
        <v>529</v>
      </c>
      <c r="C251" s="3" t="s">
        <v>527</v>
      </c>
      <c r="D251" s="3" t="s">
        <v>530</v>
      </c>
      <c r="E251" s="3" t="s">
        <v>315</v>
      </c>
      <c r="F251" s="2">
        <f t="shared" si="29"/>
        <v>7</v>
      </c>
      <c r="G251" s="3" t="s">
        <v>531</v>
      </c>
      <c r="I251" s="1" t="str">
        <f t="shared" si="34"/>
        <v>SCON  </v>
      </c>
      <c r="J251" s="1">
        <f t="shared" si="32"/>
        <v>20</v>
      </c>
      <c r="L251" s="1" t="s">
        <v>587</v>
      </c>
      <c r="M251" s="1" t="str">
        <f t="shared" si="30"/>
        <v>SAEO</v>
      </c>
      <c r="N251" s="1">
        <v>2</v>
      </c>
      <c r="P251" s="60" t="s">
        <v>3400</v>
      </c>
      <c r="Q251" s="61">
        <f t="shared" si="33"/>
        <v>0</v>
      </c>
      <c r="R251" s="61"/>
      <c r="S251" s="62"/>
    </row>
    <row r="252" spans="2:19" ht="10.5" customHeight="1" x14ac:dyDescent="0.25">
      <c r="B252" s="3" t="s">
        <v>532</v>
      </c>
      <c r="C252" s="3" t="s">
        <v>530</v>
      </c>
      <c r="D252" s="3" t="s">
        <v>533</v>
      </c>
      <c r="E252" s="3" t="s">
        <v>54</v>
      </c>
      <c r="F252" s="2">
        <f t="shared" si="29"/>
        <v>1</v>
      </c>
      <c r="G252" s="3" t="s">
        <v>534</v>
      </c>
      <c r="I252" s="1" t="str">
        <f t="shared" si="34"/>
        <v>CLC  </v>
      </c>
      <c r="J252" s="1">
        <f t="shared" si="32"/>
        <v>21</v>
      </c>
      <c r="L252"/>
      <c r="M252" s="102" t="s">
        <v>3437</v>
      </c>
      <c r="N252">
        <f>SUM(N234:N251)</f>
        <v>114</v>
      </c>
      <c r="P252" s="60" t="s">
        <v>3402</v>
      </c>
      <c r="Q252" s="61">
        <f t="shared" si="33"/>
        <v>0</v>
      </c>
      <c r="R252" s="61"/>
      <c r="S252" s="62"/>
    </row>
    <row r="253" spans="2:19" ht="10.5" customHeight="1" x14ac:dyDescent="0.25">
      <c r="B253" s="3" t="s">
        <v>535</v>
      </c>
      <c r="C253" s="3" t="s">
        <v>533</v>
      </c>
      <c r="D253" s="3" t="s">
        <v>536</v>
      </c>
      <c r="E253" s="3" t="s">
        <v>3</v>
      </c>
      <c r="F253" s="2">
        <f t="shared" si="29"/>
        <v>1</v>
      </c>
      <c r="G253" s="3" t="s">
        <v>537</v>
      </c>
      <c r="I253" s="1" t="str">
        <f t="shared" si="34"/>
        <v>SC  </v>
      </c>
      <c r="J253" s="1">
        <f t="shared" si="32"/>
        <v>13</v>
      </c>
      <c r="L253"/>
      <c r="M253" s="1" t="str">
        <f t="shared" si="30"/>
        <v/>
      </c>
      <c r="N253"/>
      <c r="P253" s="60" t="s">
        <v>3418</v>
      </c>
      <c r="Q253" s="61">
        <f t="shared" si="33"/>
        <v>34</v>
      </c>
      <c r="R253" s="61"/>
      <c r="S253" s="62"/>
    </row>
    <row r="254" spans="2:19" ht="10.5" customHeight="1" x14ac:dyDescent="0.25">
      <c r="B254" s="3" t="s">
        <v>252</v>
      </c>
      <c r="C254" s="3" t="s">
        <v>536</v>
      </c>
      <c r="D254" s="3" t="s">
        <v>538</v>
      </c>
      <c r="E254" s="3" t="s">
        <v>21</v>
      </c>
      <c r="F254" s="2">
        <f t="shared" si="29"/>
        <v>3</v>
      </c>
      <c r="G254" s="3" t="s">
        <v>539</v>
      </c>
      <c r="I254" s="1" t="str">
        <f t="shared" si="34"/>
        <v>CLC  </v>
      </c>
      <c r="J254" s="1">
        <f t="shared" si="32"/>
        <v>21</v>
      </c>
      <c r="L254"/>
      <c r="M254" s="1" t="str">
        <f t="shared" si="30"/>
        <v/>
      </c>
      <c r="N254"/>
      <c r="P254" s="60" t="s">
        <v>3405</v>
      </c>
      <c r="Q254" s="61">
        <f t="shared" si="33"/>
        <v>0</v>
      </c>
      <c r="R254" s="61"/>
      <c r="S254" s="62"/>
    </row>
    <row r="255" spans="2:19" ht="10.5" customHeight="1" x14ac:dyDescent="0.25">
      <c r="B255" s="3" t="s">
        <v>540</v>
      </c>
      <c r="C255" s="3" t="s">
        <v>538</v>
      </c>
      <c r="D255" s="3" t="s">
        <v>541</v>
      </c>
      <c r="E255" s="3" t="s">
        <v>54</v>
      </c>
      <c r="F255" s="2">
        <f t="shared" si="29"/>
        <v>1</v>
      </c>
      <c r="G255" s="3" t="s">
        <v>542</v>
      </c>
      <c r="I255" s="1" t="str">
        <f t="shared" si="34"/>
        <v>SECADM  </v>
      </c>
      <c r="J255" s="1">
        <f t="shared" si="32"/>
        <v>2</v>
      </c>
      <c r="L255"/>
      <c r="M255" s="1" t="str">
        <f t="shared" si="30"/>
        <v/>
      </c>
      <c r="N255"/>
      <c r="P255" s="60" t="s">
        <v>3432</v>
      </c>
      <c r="Q255" s="61">
        <f t="shared" si="33"/>
        <v>0</v>
      </c>
      <c r="R255" s="61"/>
      <c r="S255" s="62"/>
    </row>
    <row r="256" spans="2:19" ht="10.5" customHeight="1" x14ac:dyDescent="0.25">
      <c r="B256" s="3" t="s">
        <v>258</v>
      </c>
      <c r="C256" s="3" t="s">
        <v>541</v>
      </c>
      <c r="D256" s="3" t="s">
        <v>543</v>
      </c>
      <c r="E256" s="3" t="s">
        <v>21</v>
      </c>
      <c r="F256" s="2">
        <f t="shared" si="29"/>
        <v>3</v>
      </c>
      <c r="G256" s="3" t="s">
        <v>544</v>
      </c>
      <c r="I256" s="1" t="str">
        <f t="shared" si="34"/>
        <v>ASSDG  </v>
      </c>
      <c r="J256" s="1">
        <f t="shared" si="32"/>
        <v>3</v>
      </c>
      <c r="L256"/>
      <c r="M256" s="1" t="str">
        <f t="shared" si="30"/>
        <v/>
      </c>
      <c r="N256"/>
      <c r="P256" s="60" t="s">
        <v>3433</v>
      </c>
      <c r="Q256" s="61">
        <f t="shared" si="33"/>
        <v>0</v>
      </c>
      <c r="R256" s="61"/>
      <c r="S256" s="62"/>
    </row>
    <row r="257" spans="1:27" ht="10.5" customHeight="1" x14ac:dyDescent="0.25">
      <c r="B257" s="3" t="s">
        <v>261</v>
      </c>
      <c r="C257" s="3" t="s">
        <v>543</v>
      </c>
      <c r="D257" s="3" t="s">
        <v>545</v>
      </c>
      <c r="E257" s="3" t="s">
        <v>17</v>
      </c>
      <c r="F257" s="2">
        <f t="shared" si="29"/>
        <v>2</v>
      </c>
      <c r="G257" s="3" t="s">
        <v>177</v>
      </c>
      <c r="I257" s="1" t="str">
        <f t="shared" si="34"/>
        <v>DG  </v>
      </c>
      <c r="J257" s="1">
        <f t="shared" si="32"/>
        <v>3</v>
      </c>
      <c r="L257"/>
      <c r="M257" s="1" t="str">
        <f t="shared" si="30"/>
        <v/>
      </c>
      <c r="N257"/>
      <c r="P257" s="60" t="s">
        <v>3434</v>
      </c>
      <c r="Q257" s="61">
        <f t="shared" si="33"/>
        <v>0</v>
      </c>
      <c r="R257" s="61"/>
      <c r="S257" s="62"/>
    </row>
    <row r="258" spans="1:27" ht="10.5" customHeight="1" x14ac:dyDescent="0.25">
      <c r="B258" s="3" t="s">
        <v>358</v>
      </c>
      <c r="C258" s="3" t="s">
        <v>545</v>
      </c>
      <c r="D258" s="3" t="s">
        <v>546</v>
      </c>
      <c r="E258" s="3" t="s">
        <v>3</v>
      </c>
      <c r="F258" s="2">
        <f t="shared" si="29"/>
        <v>1</v>
      </c>
      <c r="G258" s="3" t="s">
        <v>547</v>
      </c>
      <c r="I258" s="1" t="str">
        <f t="shared" si="34"/>
        <v>CLC  </v>
      </c>
      <c r="J258" s="1">
        <f t="shared" si="32"/>
        <v>21</v>
      </c>
      <c r="L258"/>
      <c r="M258" s="1" t="str">
        <f t="shared" si="30"/>
        <v/>
      </c>
      <c r="N258"/>
      <c r="P258" s="60" t="s">
        <v>3435</v>
      </c>
      <c r="Q258" s="61">
        <f t="shared" si="33"/>
        <v>0</v>
      </c>
      <c r="R258" s="61"/>
      <c r="S258" s="62"/>
    </row>
    <row r="259" spans="1:27" ht="10.5" customHeight="1" thickBot="1" x14ac:dyDescent="0.3">
      <c r="B259" s="3" t="s">
        <v>548</v>
      </c>
      <c r="C259" s="3" t="s">
        <v>546</v>
      </c>
      <c r="D259" s="3" t="s">
        <v>549</v>
      </c>
      <c r="E259" s="3" t="s">
        <v>3</v>
      </c>
      <c r="F259" s="2">
        <f t="shared" si="29"/>
        <v>1</v>
      </c>
      <c r="G259" s="3" t="s">
        <v>550</v>
      </c>
      <c r="I259" s="1" t="str">
        <f t="shared" si="34"/>
        <v>CO  </v>
      </c>
      <c r="J259" s="1">
        <f t="shared" si="32"/>
        <v>3</v>
      </c>
      <c r="L259"/>
      <c r="M259" s="1" t="str">
        <f t="shared" si="30"/>
        <v/>
      </c>
      <c r="N259"/>
      <c r="P259" s="66" t="s">
        <v>3436</v>
      </c>
      <c r="Q259" s="93">
        <f t="shared" si="33"/>
        <v>0</v>
      </c>
      <c r="R259" s="93"/>
      <c r="S259" s="67"/>
    </row>
    <row r="260" spans="1:27" ht="10.5" customHeight="1" x14ac:dyDescent="0.25">
      <c r="B260" s="3" t="s">
        <v>551</v>
      </c>
      <c r="C260" s="3" t="s">
        <v>549</v>
      </c>
      <c r="D260" s="3" t="s">
        <v>552</v>
      </c>
      <c r="E260" s="3" t="s">
        <v>3</v>
      </c>
      <c r="F260" s="2">
        <f t="shared" si="29"/>
        <v>1</v>
      </c>
      <c r="G260" s="3" t="s">
        <v>553</v>
      </c>
      <c r="I260" s="1" t="str">
        <f t="shared" si="34"/>
        <v>ACO  </v>
      </c>
      <c r="J260" s="1">
        <f t="shared" si="32"/>
        <v>2</v>
      </c>
      <c r="L260"/>
      <c r="M260" s="1" t="str">
        <f t="shared" si="30"/>
        <v/>
      </c>
      <c r="N260"/>
    </row>
    <row r="261" spans="1:27" ht="10.5" customHeight="1" x14ac:dyDescent="0.25">
      <c r="B261" s="3" t="s">
        <v>554</v>
      </c>
      <c r="C261" s="3" t="s">
        <v>552</v>
      </c>
      <c r="D261" s="3" t="s">
        <v>555</v>
      </c>
      <c r="E261" s="3" t="s">
        <v>3</v>
      </c>
      <c r="F261" s="2">
        <f t="shared" si="29"/>
        <v>1</v>
      </c>
      <c r="G261" s="3" t="s">
        <v>1</v>
      </c>
      <c r="I261" s="1" t="str">
        <f t="shared" si="34"/>
        <v>SECOFC  </v>
      </c>
      <c r="J261" s="1">
        <f t="shared" si="32"/>
        <v>2</v>
      </c>
      <c r="L261"/>
      <c r="M261" s="1" t="str">
        <f t="shared" si="30"/>
        <v/>
      </c>
      <c r="N261"/>
    </row>
    <row r="262" spans="1:27" ht="10.5" customHeight="1" x14ac:dyDescent="0.25">
      <c r="B262" s="3" t="s">
        <v>272</v>
      </c>
      <c r="C262" s="3" t="s">
        <v>552</v>
      </c>
      <c r="D262" s="3" t="s">
        <v>556</v>
      </c>
      <c r="E262" s="3" t="s">
        <v>54</v>
      </c>
      <c r="F262" s="2">
        <f t="shared" si="29"/>
        <v>1</v>
      </c>
      <c r="G262" s="3" t="s">
        <v>1</v>
      </c>
      <c r="I262" s="1" t="str">
        <f t="shared" si="34"/>
        <v>DG  </v>
      </c>
      <c r="J262" s="1">
        <f t="shared" si="32"/>
        <v>3</v>
      </c>
      <c r="L262"/>
      <c r="M262" s="1" t="str">
        <f t="shared" si="30"/>
        <v/>
      </c>
      <c r="N262"/>
    </row>
    <row r="263" spans="1:27" ht="10.5" customHeight="1" x14ac:dyDescent="0.25">
      <c r="B263" s="3" t="s">
        <v>274</v>
      </c>
      <c r="C263" s="3" t="s">
        <v>556</v>
      </c>
      <c r="D263" s="3" t="s">
        <v>557</v>
      </c>
      <c r="E263" s="3" t="s">
        <v>3</v>
      </c>
      <c r="F263" s="2">
        <f t="shared" si="29"/>
        <v>1</v>
      </c>
      <c r="G263" s="3" t="s">
        <v>117</v>
      </c>
      <c r="I263" s="1" t="str">
        <f t="shared" si="34"/>
        <v>ACO  </v>
      </c>
      <c r="J263" s="1">
        <f t="shared" si="32"/>
        <v>2</v>
      </c>
      <c r="L263"/>
      <c r="M263" s="1" t="str">
        <f t="shared" si="30"/>
        <v/>
      </c>
      <c r="N263"/>
    </row>
    <row r="264" spans="1:27" ht="10.5" customHeight="1" x14ac:dyDescent="0.25">
      <c r="B264" s="3" t="s">
        <v>276</v>
      </c>
      <c r="C264" s="3" t="s">
        <v>557</v>
      </c>
      <c r="D264" s="3" t="s">
        <v>558</v>
      </c>
      <c r="E264" s="3" t="s">
        <v>3</v>
      </c>
      <c r="F264" s="2">
        <f t="shared" si="29"/>
        <v>1</v>
      </c>
      <c r="G264" s="3" t="s">
        <v>120</v>
      </c>
      <c r="I264" s="1" t="str">
        <f t="shared" si="34"/>
        <v>SAEO  </v>
      </c>
      <c r="J264" s="1">
        <f t="shared" si="32"/>
        <v>2</v>
      </c>
      <c r="L264"/>
      <c r="M264" s="1" t="str">
        <f t="shared" si="30"/>
        <v/>
      </c>
      <c r="N264"/>
    </row>
    <row r="265" spans="1:27" ht="10.5" customHeight="1" x14ac:dyDescent="0.25">
      <c r="B265" s="3" t="s">
        <v>205</v>
      </c>
      <c r="C265" s="3" t="s">
        <v>558</v>
      </c>
      <c r="D265" s="3" t="s">
        <v>559</v>
      </c>
      <c r="E265" s="3" t="s">
        <v>3</v>
      </c>
      <c r="F265" s="2">
        <f t="shared" si="29"/>
        <v>1</v>
      </c>
      <c r="G265" s="3" t="s">
        <v>560</v>
      </c>
      <c r="I265" s="1" t="str">
        <f t="shared" si="34"/>
        <v>CLC  </v>
      </c>
      <c r="J265" s="1">
        <f t="shared" si="32"/>
        <v>21</v>
      </c>
      <c r="L265"/>
      <c r="M265" s="1" t="str">
        <f t="shared" si="30"/>
        <v/>
      </c>
      <c r="N265"/>
    </row>
    <row r="266" spans="1:27" ht="10.5" customHeight="1" x14ac:dyDescent="0.25">
      <c r="B266" s="3" t="s">
        <v>279</v>
      </c>
      <c r="C266" s="3" t="s">
        <v>559</v>
      </c>
      <c r="D266" s="3" t="s">
        <v>561</v>
      </c>
      <c r="E266" s="3" t="s">
        <v>13</v>
      </c>
      <c r="F266" s="2">
        <f t="shared" si="29"/>
        <v>4</v>
      </c>
      <c r="G266" s="3" t="s">
        <v>562</v>
      </c>
      <c r="I266" s="1" t="str">
        <f t="shared" si="34"/>
        <v>SC  </v>
      </c>
      <c r="J266" s="1">
        <f t="shared" si="32"/>
        <v>13</v>
      </c>
      <c r="L266"/>
      <c r="M266" s="1" t="str">
        <f t="shared" si="30"/>
        <v/>
      </c>
      <c r="N266"/>
    </row>
    <row r="267" spans="1:27" ht="10.5" customHeight="1" x14ac:dyDescent="0.25">
      <c r="B267" s="3" t="s">
        <v>563</v>
      </c>
      <c r="C267" s="3" t="s">
        <v>561</v>
      </c>
      <c r="D267" s="3" t="s">
        <v>564</v>
      </c>
      <c r="E267" s="3" t="s">
        <v>404</v>
      </c>
      <c r="F267" s="2">
        <f t="shared" si="29"/>
        <v>13</v>
      </c>
      <c r="G267" s="3" t="s">
        <v>565</v>
      </c>
      <c r="I267" s="1" t="str">
        <f t="shared" si="34"/>
        <v>SCON  </v>
      </c>
      <c r="J267" s="1">
        <f t="shared" si="32"/>
        <v>20</v>
      </c>
      <c r="L267"/>
      <c r="M267" s="1" t="str">
        <f t="shared" si="30"/>
        <v/>
      </c>
      <c r="N267"/>
    </row>
    <row r="268" spans="1:27" ht="10.5" customHeight="1" x14ac:dyDescent="0.25">
      <c r="B268" s="3" t="s">
        <v>566</v>
      </c>
      <c r="C268" s="3" t="s">
        <v>564</v>
      </c>
      <c r="D268" s="3" t="s">
        <v>567</v>
      </c>
      <c r="E268" s="3" t="s">
        <v>54</v>
      </c>
      <c r="F268" s="2">
        <f t="shared" si="29"/>
        <v>1</v>
      </c>
      <c r="G268" s="3" t="s">
        <v>568</v>
      </c>
      <c r="I268" s="1" t="str">
        <f t="shared" si="34"/>
        <v>CLC  </v>
      </c>
      <c r="J268" s="1">
        <f t="shared" si="32"/>
        <v>21</v>
      </c>
      <c r="L268"/>
      <c r="M268" s="1" t="str">
        <f t="shared" si="30"/>
        <v/>
      </c>
      <c r="N268"/>
    </row>
    <row r="269" spans="1:27" ht="10.5" customHeight="1" x14ac:dyDescent="0.25">
      <c r="B269" s="3" t="s">
        <v>487</v>
      </c>
      <c r="C269" s="3" t="s">
        <v>567</v>
      </c>
      <c r="D269" s="3" t="s">
        <v>569</v>
      </c>
      <c r="E269" s="3" t="s">
        <v>3</v>
      </c>
      <c r="F269" s="2">
        <f t="shared" si="29"/>
        <v>1</v>
      </c>
      <c r="G269" s="3" t="s">
        <v>570</v>
      </c>
      <c r="I269" s="1" t="str">
        <f t="shared" si="34"/>
        <v>SAEO  </v>
      </c>
      <c r="J269" s="1">
        <f t="shared" si="32"/>
        <v>2</v>
      </c>
      <c r="L269"/>
      <c r="M269" s="1" t="str">
        <f t="shared" si="30"/>
        <v/>
      </c>
      <c r="N269"/>
    </row>
    <row r="270" spans="1:27" ht="10.5" customHeight="1" x14ac:dyDescent="0.25">
      <c r="L270"/>
      <c r="M270" s="1" t="str">
        <f t="shared" si="30"/>
        <v/>
      </c>
      <c r="N270"/>
    </row>
    <row r="271" spans="1:27" ht="10.5" customHeight="1" thickBot="1" x14ac:dyDescent="0.2">
      <c r="B271" s="13"/>
      <c r="C271" s="13"/>
      <c r="D271" s="13"/>
      <c r="E271" s="13"/>
      <c r="F271" s="13"/>
      <c r="G271" s="13"/>
      <c r="I271" s="41"/>
      <c r="J271" s="41"/>
      <c r="M271" s="1" t="str">
        <f t="shared" si="30"/>
        <v/>
      </c>
    </row>
    <row r="272" spans="1:27" s="13" customFormat="1" ht="21.75" customHeight="1" thickBot="1" x14ac:dyDescent="0.2">
      <c r="A272" s="43" t="s">
        <v>3382</v>
      </c>
      <c r="B272" s="1"/>
      <c r="C272" s="1"/>
      <c r="D272" s="1"/>
      <c r="E272" s="1"/>
      <c r="F272" s="1"/>
      <c r="G272" s="16" t="s">
        <v>609</v>
      </c>
      <c r="H272" s="41"/>
      <c r="I272" s="6" t="s">
        <v>572</v>
      </c>
      <c r="J272" s="6" t="s">
        <v>588</v>
      </c>
      <c r="K272" s="41"/>
      <c r="L272" s="70" t="s">
        <v>3330</v>
      </c>
      <c r="M272" s="1" t="str">
        <f t="shared" si="30"/>
        <v>DADOS AGRUPADOS</v>
      </c>
      <c r="N272" s="75"/>
      <c r="O272" s="76"/>
      <c r="P272" s="94" t="s">
        <v>3358</v>
      </c>
      <c r="Q272" s="45"/>
      <c r="R272" s="45"/>
      <c r="S272" s="44"/>
      <c r="T272" s="41"/>
      <c r="U272" s="41"/>
      <c r="V272" s="41"/>
      <c r="W272" s="41"/>
      <c r="X272" s="41"/>
      <c r="Y272" s="41"/>
      <c r="Z272" s="41"/>
      <c r="AA272" s="41"/>
    </row>
    <row r="273" spans="2:19" ht="10.5" customHeight="1" x14ac:dyDescent="0.15">
      <c r="B273" s="39" t="s">
        <v>1247</v>
      </c>
      <c r="C273" s="10" t="s">
        <v>1</v>
      </c>
      <c r="D273" s="10" t="s">
        <v>611</v>
      </c>
      <c r="E273" s="11" t="s">
        <v>3</v>
      </c>
      <c r="F273" s="30">
        <f t="shared" ref="F273:F336" si="35">VALUE(IF(LEFT(E273,1)="&lt;",1,LEFT(E273,2)))</f>
        <v>1</v>
      </c>
      <c r="G273" s="11" t="s">
        <v>1</v>
      </c>
      <c r="I273" s="1" t="str">
        <f>RIGHT(B273,LEN(B273)-4)</f>
        <v>SAPC  </v>
      </c>
      <c r="J273" s="1">
        <f t="shared" ref="J273:J304" si="36">SUMIFS($F$273:$F$435,$I$273:$I$435,I273)</f>
        <v>115</v>
      </c>
      <c r="L273" s="1" t="s">
        <v>572</v>
      </c>
      <c r="M273" s="1" t="str">
        <f t="shared" si="30"/>
        <v>DEPTO</v>
      </c>
      <c r="N273" s="1" t="s">
        <v>588</v>
      </c>
      <c r="P273" s="88" t="s">
        <v>3384</v>
      </c>
      <c r="Q273" s="86">
        <f>SUMIFS($N$274:$N$303,$M$274:$M$303,P273)</f>
        <v>0</v>
      </c>
      <c r="R273" s="86"/>
      <c r="S273" s="87"/>
    </row>
    <row r="274" spans="2:19" x14ac:dyDescent="0.15">
      <c r="B274" s="9" t="s">
        <v>610</v>
      </c>
      <c r="C274" s="12" t="s">
        <v>611</v>
      </c>
      <c r="D274" s="12" t="s">
        <v>613</v>
      </c>
      <c r="E274" s="9" t="s">
        <v>315</v>
      </c>
      <c r="F274" s="30">
        <f t="shared" si="35"/>
        <v>7</v>
      </c>
      <c r="G274" s="9" t="s">
        <v>614</v>
      </c>
      <c r="I274" s="1" t="str">
        <f>RIGHT(B273,LEN(B273)-4)</f>
        <v>SAPC  </v>
      </c>
      <c r="J274" s="1">
        <f t="shared" si="36"/>
        <v>115</v>
      </c>
      <c r="L274" s="1" t="s">
        <v>3331</v>
      </c>
      <c r="M274" s="1" t="str">
        <f t="shared" si="30"/>
        <v>SAPC</v>
      </c>
      <c r="N274" s="1">
        <v>108</v>
      </c>
      <c r="P274" s="88" t="s">
        <v>3388</v>
      </c>
      <c r="Q274" s="89">
        <f t="shared" ref="Q274:Q294" si="37">SUMIFS($N$274:$N$303,$M$274:$M$303,P274)</f>
        <v>0</v>
      </c>
      <c r="R274" s="89"/>
      <c r="S274" s="90"/>
    </row>
    <row r="275" spans="2:19" x14ac:dyDescent="0.15">
      <c r="B275" s="11" t="s">
        <v>612</v>
      </c>
      <c r="C275" s="10" t="s">
        <v>613</v>
      </c>
      <c r="D275" s="10" t="s">
        <v>615</v>
      </c>
      <c r="E275" s="11" t="s">
        <v>616</v>
      </c>
      <c r="F275" s="30">
        <f t="shared" si="35"/>
        <v>25</v>
      </c>
      <c r="G275" s="11" t="s">
        <v>617</v>
      </c>
      <c r="I275" s="1" t="str">
        <f t="shared" ref="I275:I281" si="38">RIGHT(B275,LEN(B275)-4)</f>
        <v>SAPC  </v>
      </c>
      <c r="J275" s="1">
        <f t="shared" si="36"/>
        <v>115</v>
      </c>
      <c r="L275" s="1" t="s">
        <v>576</v>
      </c>
      <c r="M275" s="1" t="str">
        <f t="shared" si="30"/>
        <v>CAA</v>
      </c>
      <c r="N275" s="1">
        <v>42</v>
      </c>
      <c r="P275" s="63" t="s">
        <v>3386</v>
      </c>
      <c r="Q275" s="64">
        <f t="shared" si="37"/>
        <v>6</v>
      </c>
      <c r="R275" s="64"/>
      <c r="S275" s="65"/>
    </row>
    <row r="276" spans="2:19" x14ac:dyDescent="0.15">
      <c r="B276" s="9" t="s">
        <v>11</v>
      </c>
      <c r="C276" s="12" t="s">
        <v>615</v>
      </c>
      <c r="D276" s="12" t="s">
        <v>619</v>
      </c>
      <c r="E276" s="9" t="s">
        <v>13</v>
      </c>
      <c r="F276" s="30">
        <f t="shared" si="35"/>
        <v>4</v>
      </c>
      <c r="G276" s="9" t="s">
        <v>620</v>
      </c>
      <c r="I276" s="1" t="str">
        <f t="shared" si="38"/>
        <v>CAA  </v>
      </c>
      <c r="J276" s="1">
        <f t="shared" si="36"/>
        <v>35</v>
      </c>
      <c r="L276" s="1" t="s">
        <v>577</v>
      </c>
      <c r="M276" s="1" t="str">
        <f t="shared" si="30"/>
        <v>SECADM</v>
      </c>
      <c r="N276" s="1">
        <v>12</v>
      </c>
      <c r="P276" s="63" t="s">
        <v>3390</v>
      </c>
      <c r="Q276" s="64">
        <f t="shared" si="37"/>
        <v>53</v>
      </c>
      <c r="R276" s="64"/>
      <c r="S276" s="65"/>
    </row>
    <row r="277" spans="2:19" x14ac:dyDescent="0.15">
      <c r="B277" s="39" t="s">
        <v>618</v>
      </c>
      <c r="C277" s="10" t="s">
        <v>619</v>
      </c>
      <c r="D277" s="10" t="s">
        <v>622</v>
      </c>
      <c r="E277" s="11" t="s">
        <v>126</v>
      </c>
      <c r="F277" s="30">
        <f t="shared" si="35"/>
        <v>10</v>
      </c>
      <c r="G277" s="11" t="s">
        <v>623</v>
      </c>
      <c r="I277" s="1" t="str">
        <f t="shared" si="38"/>
        <v>SAPC  </v>
      </c>
      <c r="J277" s="1">
        <f t="shared" si="36"/>
        <v>115</v>
      </c>
      <c r="L277" s="1" t="s">
        <v>581</v>
      </c>
      <c r="M277" s="1" t="str">
        <f t="shared" si="30"/>
        <v>CLC</v>
      </c>
      <c r="N277" s="1">
        <v>17</v>
      </c>
      <c r="P277" s="63" t="s">
        <v>3427</v>
      </c>
      <c r="Q277" s="64">
        <f t="shared" si="37"/>
        <v>42</v>
      </c>
      <c r="R277" s="64"/>
      <c r="S277" s="65"/>
    </row>
    <row r="278" spans="2:19" x14ac:dyDescent="0.15">
      <c r="B278" s="9" t="s">
        <v>621</v>
      </c>
      <c r="C278" s="12" t="s">
        <v>622</v>
      </c>
      <c r="D278" s="12" t="s">
        <v>625</v>
      </c>
      <c r="E278" s="9" t="s">
        <v>144</v>
      </c>
      <c r="F278" s="30">
        <f t="shared" si="35"/>
        <v>5</v>
      </c>
      <c r="G278" s="9" t="s">
        <v>626</v>
      </c>
      <c r="I278" s="1" t="str">
        <f t="shared" si="38"/>
        <v>CAA  </v>
      </c>
      <c r="J278" s="1">
        <f t="shared" si="36"/>
        <v>35</v>
      </c>
      <c r="L278" s="1" t="s">
        <v>582</v>
      </c>
      <c r="M278" s="1" t="str">
        <f t="shared" si="30"/>
        <v>SC</v>
      </c>
      <c r="N278" s="1">
        <v>53</v>
      </c>
      <c r="P278" s="63" t="s">
        <v>3428</v>
      </c>
      <c r="Q278" s="64">
        <f t="shared" si="37"/>
        <v>0</v>
      </c>
      <c r="R278" s="64"/>
      <c r="S278" s="65"/>
    </row>
    <row r="279" spans="2:19" x14ac:dyDescent="0.15">
      <c r="B279" s="39" t="s">
        <v>624</v>
      </c>
      <c r="C279" s="10" t="s">
        <v>625</v>
      </c>
      <c r="D279" s="10" t="s">
        <v>627</v>
      </c>
      <c r="E279" s="11" t="s">
        <v>47</v>
      </c>
      <c r="F279" s="30">
        <f t="shared" si="35"/>
        <v>6</v>
      </c>
      <c r="G279" s="11" t="s">
        <v>61</v>
      </c>
      <c r="I279" s="1" t="str">
        <f t="shared" si="38"/>
        <v>SAPC  </v>
      </c>
      <c r="J279" s="1">
        <f t="shared" si="36"/>
        <v>115</v>
      </c>
      <c r="L279" s="1" t="s">
        <v>578</v>
      </c>
      <c r="M279" s="1" t="str">
        <f t="shared" si="30"/>
        <v>SPO</v>
      </c>
      <c r="N279" s="1">
        <v>3</v>
      </c>
      <c r="P279" s="63" t="s">
        <v>3429</v>
      </c>
      <c r="Q279" s="64">
        <f t="shared" si="37"/>
        <v>1</v>
      </c>
      <c r="R279" s="64"/>
      <c r="S279" s="65"/>
    </row>
    <row r="280" spans="2:19" x14ac:dyDescent="0.15">
      <c r="B280" s="9" t="s">
        <v>27</v>
      </c>
      <c r="C280" s="12" t="s">
        <v>627</v>
      </c>
      <c r="D280" s="12" t="s">
        <v>628</v>
      </c>
      <c r="E280" s="9" t="s">
        <v>13</v>
      </c>
      <c r="F280" s="30">
        <f t="shared" si="35"/>
        <v>4</v>
      </c>
      <c r="G280" s="9" t="s">
        <v>421</v>
      </c>
      <c r="I280" s="1" t="str">
        <f t="shared" si="38"/>
        <v>CAA  </v>
      </c>
      <c r="J280" s="1">
        <f t="shared" si="36"/>
        <v>35</v>
      </c>
      <c r="L280" s="1" t="s">
        <v>579</v>
      </c>
      <c r="M280" s="1" t="str">
        <f t="shared" si="30"/>
        <v>CO</v>
      </c>
      <c r="N280" s="1">
        <v>11</v>
      </c>
      <c r="P280" s="63" t="s">
        <v>3430</v>
      </c>
      <c r="Q280" s="64">
        <f t="shared" si="37"/>
        <v>0</v>
      </c>
      <c r="R280" s="64"/>
      <c r="S280" s="65"/>
    </row>
    <row r="281" spans="2:19" ht="10.5" customHeight="1" x14ac:dyDescent="0.25">
      <c r="B281" s="11" t="s">
        <v>30</v>
      </c>
      <c r="C281" s="10" t="s">
        <v>628</v>
      </c>
      <c r="D281" s="10" t="s">
        <v>629</v>
      </c>
      <c r="E281" s="11" t="s">
        <v>3</v>
      </c>
      <c r="F281" s="30">
        <f t="shared" si="35"/>
        <v>1</v>
      </c>
      <c r="G281" s="11" t="s">
        <v>630</v>
      </c>
      <c r="I281" s="1" t="str">
        <f t="shared" si="38"/>
        <v>SECADM  </v>
      </c>
      <c r="J281" s="1">
        <f t="shared" si="36"/>
        <v>12</v>
      </c>
      <c r="L281" t="s">
        <v>580</v>
      </c>
      <c r="M281" s="1" t="str">
        <f t="shared" si="30"/>
        <v>SECOFC</v>
      </c>
      <c r="N281">
        <v>6</v>
      </c>
      <c r="P281" s="63" t="s">
        <v>3431</v>
      </c>
      <c r="Q281" s="64">
        <f t="shared" si="37"/>
        <v>0</v>
      </c>
      <c r="R281" s="64"/>
      <c r="S281" s="65"/>
    </row>
    <row r="282" spans="2:19" ht="10.5" customHeight="1" x14ac:dyDescent="0.25">
      <c r="B282" s="40" t="s">
        <v>154</v>
      </c>
      <c r="C282" s="12" t="s">
        <v>629</v>
      </c>
      <c r="D282" s="12" t="s">
        <v>631</v>
      </c>
      <c r="E282" s="9" t="s">
        <v>3</v>
      </c>
      <c r="F282" s="30">
        <f t="shared" si="35"/>
        <v>1</v>
      </c>
      <c r="G282" s="9" t="s">
        <v>632</v>
      </c>
      <c r="I282" s="1" t="str">
        <f>RIGHT(B282,LEN(B282)-5)</f>
        <v>CLC  </v>
      </c>
      <c r="J282" s="1">
        <f t="shared" si="36"/>
        <v>17</v>
      </c>
      <c r="L282" t="s">
        <v>3341</v>
      </c>
      <c r="M282" s="1" t="str">
        <f t="shared" si="30"/>
        <v>SLIC</v>
      </c>
      <c r="N282">
        <v>46</v>
      </c>
      <c r="P282" s="63" t="s">
        <v>3392</v>
      </c>
      <c r="Q282" s="64">
        <f t="shared" si="37"/>
        <v>0</v>
      </c>
      <c r="R282" s="64"/>
      <c r="S282" s="65"/>
    </row>
    <row r="283" spans="2:19" ht="10.5" customHeight="1" x14ac:dyDescent="0.25">
      <c r="B283" s="11" t="s">
        <v>157</v>
      </c>
      <c r="C283" s="10" t="s">
        <v>631</v>
      </c>
      <c r="D283" s="10" t="s">
        <v>633</v>
      </c>
      <c r="E283" s="11" t="s">
        <v>634</v>
      </c>
      <c r="F283" s="30">
        <f t="shared" si="35"/>
        <v>49</v>
      </c>
      <c r="G283" s="11" t="s">
        <v>635</v>
      </c>
      <c r="I283" s="1" t="str">
        <f t="shared" ref="I283:I346" si="39">RIGHT(B283,LEN(B283)-5)</f>
        <v>SC  </v>
      </c>
      <c r="J283" s="1">
        <f t="shared" si="36"/>
        <v>53</v>
      </c>
      <c r="L283" t="s">
        <v>583</v>
      </c>
      <c r="M283" s="1" t="str">
        <f t="shared" si="30"/>
        <v>SCON</v>
      </c>
      <c r="N283">
        <v>50</v>
      </c>
      <c r="P283" s="63" t="s">
        <v>3394</v>
      </c>
      <c r="Q283" s="64">
        <f t="shared" si="37"/>
        <v>0</v>
      </c>
      <c r="R283" s="64"/>
      <c r="S283" s="65"/>
    </row>
    <row r="284" spans="2:19" ht="14.25" customHeight="1" x14ac:dyDescent="0.25">
      <c r="B284" s="40" t="s">
        <v>160</v>
      </c>
      <c r="C284" s="12" t="s">
        <v>633</v>
      </c>
      <c r="D284" s="12" t="s">
        <v>637</v>
      </c>
      <c r="E284" s="9" t="s">
        <v>3</v>
      </c>
      <c r="F284" s="30">
        <f t="shared" si="35"/>
        <v>1</v>
      </c>
      <c r="G284" s="9" t="s">
        <v>638</v>
      </c>
      <c r="I284" s="1" t="str">
        <f t="shared" si="39"/>
        <v>CLC  </v>
      </c>
      <c r="J284" s="1">
        <f t="shared" si="36"/>
        <v>17</v>
      </c>
      <c r="L284" t="s">
        <v>592</v>
      </c>
      <c r="M284" s="1" t="str">
        <f t="shared" si="30"/>
        <v>CPL</v>
      </c>
      <c r="N284">
        <v>57</v>
      </c>
      <c r="P284" s="63" t="s">
        <v>3396</v>
      </c>
      <c r="Q284" s="64">
        <f t="shared" si="37"/>
        <v>0</v>
      </c>
      <c r="R284" s="64"/>
      <c r="S284" s="65"/>
    </row>
    <row r="285" spans="2:19" ht="10.5" customHeight="1" x14ac:dyDescent="0.25">
      <c r="B285" s="11" t="s">
        <v>636</v>
      </c>
      <c r="C285" s="10" t="s">
        <v>637</v>
      </c>
      <c r="D285" s="10" t="s">
        <v>640</v>
      </c>
      <c r="E285" s="11" t="s">
        <v>3</v>
      </c>
      <c r="F285" s="30">
        <f t="shared" si="35"/>
        <v>1</v>
      </c>
      <c r="G285" s="11" t="s">
        <v>35</v>
      </c>
      <c r="I285" s="1" t="str">
        <f t="shared" si="39"/>
        <v>SPO  </v>
      </c>
      <c r="J285" s="1">
        <f t="shared" si="36"/>
        <v>3</v>
      </c>
      <c r="L285" t="s">
        <v>584</v>
      </c>
      <c r="M285" s="1" t="str">
        <f t="shared" si="30"/>
        <v>ASSDG</v>
      </c>
      <c r="N285">
        <v>12</v>
      </c>
      <c r="P285" s="60" t="s">
        <v>3398</v>
      </c>
      <c r="Q285" s="61">
        <f t="shared" si="37"/>
        <v>0</v>
      </c>
      <c r="R285" s="61"/>
      <c r="S285" s="62"/>
    </row>
    <row r="286" spans="2:19" ht="10.5" customHeight="1" x14ac:dyDescent="0.25">
      <c r="B286" s="39" t="s">
        <v>639</v>
      </c>
      <c r="C286" s="12" t="s">
        <v>640</v>
      </c>
      <c r="D286" s="12" t="s">
        <v>641</v>
      </c>
      <c r="E286" s="9" t="s">
        <v>3</v>
      </c>
      <c r="F286" s="30">
        <f t="shared" si="35"/>
        <v>1</v>
      </c>
      <c r="G286" s="9" t="s">
        <v>642</v>
      </c>
      <c r="I286" s="1" t="str">
        <f t="shared" si="39"/>
        <v>SAPC  </v>
      </c>
      <c r="J286" s="1">
        <f t="shared" si="36"/>
        <v>115</v>
      </c>
      <c r="L286" t="s">
        <v>585</v>
      </c>
      <c r="M286" s="1" t="str">
        <f t="shared" si="30"/>
        <v>DG</v>
      </c>
      <c r="N286">
        <v>14</v>
      </c>
      <c r="P286" s="60" t="s">
        <v>3400</v>
      </c>
      <c r="Q286" s="61">
        <f t="shared" si="37"/>
        <v>0</v>
      </c>
      <c r="R286" s="61"/>
      <c r="S286" s="62"/>
    </row>
    <row r="287" spans="2:19" ht="10.5" customHeight="1" x14ac:dyDescent="0.25">
      <c r="B287" s="11" t="s">
        <v>444</v>
      </c>
      <c r="C287" s="10" t="s">
        <v>641</v>
      </c>
      <c r="D287" s="10" t="s">
        <v>643</v>
      </c>
      <c r="E287" s="11" t="s">
        <v>3</v>
      </c>
      <c r="F287" s="30">
        <f t="shared" si="35"/>
        <v>1</v>
      </c>
      <c r="G287" s="11" t="s">
        <v>64</v>
      </c>
      <c r="I287" s="1" t="str">
        <f t="shared" si="39"/>
        <v>SPO  </v>
      </c>
      <c r="J287" s="1">
        <f t="shared" si="36"/>
        <v>3</v>
      </c>
      <c r="L287" t="s">
        <v>586</v>
      </c>
      <c r="M287" s="1" t="str">
        <f t="shared" si="30"/>
        <v>ACO</v>
      </c>
      <c r="N287">
        <v>8</v>
      </c>
      <c r="P287" s="60" t="s">
        <v>3402</v>
      </c>
      <c r="Q287" s="61">
        <f t="shared" si="37"/>
        <v>0</v>
      </c>
      <c r="R287" s="61"/>
      <c r="S287" s="62"/>
    </row>
    <row r="288" spans="2:19" ht="10.5" customHeight="1" x14ac:dyDescent="0.25">
      <c r="B288" s="9" t="s">
        <v>447</v>
      </c>
      <c r="C288" s="12" t="s">
        <v>643</v>
      </c>
      <c r="D288" s="12" t="s">
        <v>644</v>
      </c>
      <c r="E288" s="9" t="s">
        <v>3</v>
      </c>
      <c r="F288" s="30">
        <f t="shared" si="35"/>
        <v>1</v>
      </c>
      <c r="G288" s="9" t="s">
        <v>64</v>
      </c>
      <c r="I288" s="1" t="str">
        <f t="shared" si="39"/>
        <v>CO  </v>
      </c>
      <c r="J288" s="1">
        <f t="shared" si="36"/>
        <v>11</v>
      </c>
      <c r="L288" t="s">
        <v>587</v>
      </c>
      <c r="M288" s="1" t="str">
        <f t="shared" ref="M288:M351" si="40">TRIM(SUBSTITUTE(L288,CHAR(160),CHAR(32)))</f>
        <v>SAEO</v>
      </c>
      <c r="N288">
        <v>7</v>
      </c>
      <c r="P288" s="60" t="s">
        <v>3418</v>
      </c>
      <c r="Q288" s="61">
        <f t="shared" si="37"/>
        <v>0</v>
      </c>
      <c r="R288" s="61"/>
      <c r="S288" s="62"/>
    </row>
    <row r="289" spans="2:19" ht="10.5" customHeight="1" x14ac:dyDescent="0.25">
      <c r="B289" s="11" t="s">
        <v>449</v>
      </c>
      <c r="C289" s="10" t="s">
        <v>644</v>
      </c>
      <c r="D289" s="10" t="s">
        <v>645</v>
      </c>
      <c r="E289" s="11" t="s">
        <v>3</v>
      </c>
      <c r="F289" s="30">
        <f t="shared" si="35"/>
        <v>1</v>
      </c>
      <c r="G289" s="11" t="s">
        <v>41</v>
      </c>
      <c r="I289" s="1" t="str">
        <f t="shared" si="39"/>
        <v>SECOFC  </v>
      </c>
      <c r="J289" s="1">
        <f t="shared" si="36"/>
        <v>6</v>
      </c>
      <c r="L289" t="s">
        <v>3342</v>
      </c>
      <c r="M289" s="1" t="str">
        <f t="shared" si="40"/>
        <v>SMOP</v>
      </c>
      <c r="N289">
        <v>1</v>
      </c>
      <c r="P289" s="60" t="s">
        <v>3405</v>
      </c>
      <c r="Q289" s="61">
        <f t="shared" si="37"/>
        <v>0</v>
      </c>
      <c r="R289" s="61"/>
      <c r="S289" s="62"/>
    </row>
    <row r="290" spans="2:19" ht="12.75" customHeight="1" x14ac:dyDescent="0.25">
      <c r="B290" s="40" t="s">
        <v>252</v>
      </c>
      <c r="C290" s="12" t="s">
        <v>645</v>
      </c>
      <c r="D290" s="12" t="s">
        <v>646</v>
      </c>
      <c r="E290" s="9" t="s">
        <v>3</v>
      </c>
      <c r="F290" s="30">
        <f t="shared" si="35"/>
        <v>1</v>
      </c>
      <c r="G290" s="9" t="s">
        <v>523</v>
      </c>
      <c r="I290" s="1" t="str">
        <f t="shared" si="39"/>
        <v>CLC  </v>
      </c>
      <c r="J290" s="1">
        <f t="shared" si="36"/>
        <v>17</v>
      </c>
      <c r="L290" t="s">
        <v>3343</v>
      </c>
      <c r="M290" s="1" t="str">
        <f t="shared" si="40"/>
        <v>SAPRE</v>
      </c>
      <c r="N290">
        <v>53</v>
      </c>
      <c r="P290" s="60" t="s">
        <v>3432</v>
      </c>
      <c r="Q290" s="61">
        <f t="shared" si="37"/>
        <v>0</v>
      </c>
      <c r="R290" s="61"/>
      <c r="S290" s="62"/>
    </row>
    <row r="291" spans="2:19" ht="10.5" customHeight="1" x14ac:dyDescent="0.25">
      <c r="B291" s="11" t="s">
        <v>454</v>
      </c>
      <c r="C291" s="10" t="s">
        <v>646</v>
      </c>
      <c r="D291" s="10" t="s">
        <v>647</v>
      </c>
      <c r="E291" s="11" t="s">
        <v>13</v>
      </c>
      <c r="F291" s="30">
        <f t="shared" si="35"/>
        <v>4</v>
      </c>
      <c r="G291" s="11" t="s">
        <v>648</v>
      </c>
      <c r="I291" s="1" t="str">
        <f t="shared" si="39"/>
        <v>SC  </v>
      </c>
      <c r="J291" s="1">
        <f t="shared" si="36"/>
        <v>53</v>
      </c>
      <c r="L291" t="s">
        <v>599</v>
      </c>
      <c r="M291" s="1" t="str">
        <f t="shared" si="40"/>
        <v>SACONT</v>
      </c>
      <c r="N291">
        <v>2</v>
      </c>
      <c r="P291" s="60" t="s">
        <v>3433</v>
      </c>
      <c r="Q291" s="61">
        <f t="shared" si="37"/>
        <v>0</v>
      </c>
      <c r="R291" s="61"/>
      <c r="S291" s="62"/>
    </row>
    <row r="292" spans="2:19" ht="10.5" customHeight="1" x14ac:dyDescent="0.25">
      <c r="B292" s="9" t="s">
        <v>458</v>
      </c>
      <c r="C292" s="12" t="s">
        <v>647</v>
      </c>
      <c r="D292" s="12" t="s">
        <v>650</v>
      </c>
      <c r="E292" s="9" t="s">
        <v>3</v>
      </c>
      <c r="F292" s="30">
        <f t="shared" si="35"/>
        <v>1</v>
      </c>
      <c r="G292" s="9" t="s">
        <v>651</v>
      </c>
      <c r="I292" s="1" t="str">
        <f t="shared" si="39"/>
        <v>CLC  </v>
      </c>
      <c r="J292" s="1">
        <f t="shared" si="36"/>
        <v>17</v>
      </c>
      <c r="L292" t="s">
        <v>600</v>
      </c>
      <c r="M292" s="1" t="str">
        <f t="shared" si="40"/>
        <v>ACFIC</v>
      </c>
      <c r="N292">
        <v>10</v>
      </c>
      <c r="P292" s="60" t="s">
        <v>3434</v>
      </c>
      <c r="Q292" s="61">
        <f t="shared" si="37"/>
        <v>0</v>
      </c>
      <c r="R292" s="61"/>
      <c r="S292" s="62"/>
    </row>
    <row r="293" spans="2:19" ht="10.5" customHeight="1" x14ac:dyDescent="0.25">
      <c r="B293" s="11" t="s">
        <v>649</v>
      </c>
      <c r="C293" s="10" t="s">
        <v>650</v>
      </c>
      <c r="D293" s="10" t="s">
        <v>652</v>
      </c>
      <c r="E293" s="11" t="s">
        <v>3</v>
      </c>
      <c r="F293" s="30">
        <f t="shared" si="35"/>
        <v>1</v>
      </c>
      <c r="G293" s="11" t="s">
        <v>653</v>
      </c>
      <c r="I293" s="1" t="str">
        <f t="shared" si="39"/>
        <v>SECADM  </v>
      </c>
      <c r="J293" s="1">
        <f t="shared" si="36"/>
        <v>12</v>
      </c>
      <c r="L293" t="s">
        <v>3344</v>
      </c>
      <c r="M293" s="1" t="str">
        <f t="shared" si="40"/>
        <v>SPCF</v>
      </c>
      <c r="N293">
        <v>2</v>
      </c>
      <c r="P293" s="60" t="s">
        <v>3435</v>
      </c>
      <c r="Q293" s="61">
        <f t="shared" si="37"/>
        <v>0</v>
      </c>
      <c r="R293" s="61"/>
      <c r="S293" s="62"/>
    </row>
    <row r="294" spans="2:19" ht="10.5" customHeight="1" thickBot="1" x14ac:dyDescent="0.3">
      <c r="B294" s="40" t="s">
        <v>358</v>
      </c>
      <c r="C294" s="12" t="s">
        <v>652</v>
      </c>
      <c r="D294" s="12" t="s">
        <v>655</v>
      </c>
      <c r="E294" s="9" t="s">
        <v>3</v>
      </c>
      <c r="F294" s="30">
        <f t="shared" si="35"/>
        <v>1</v>
      </c>
      <c r="G294" s="9" t="s">
        <v>656</v>
      </c>
      <c r="I294" s="1" t="str">
        <f t="shared" si="39"/>
        <v>CLC  </v>
      </c>
      <c r="J294" s="1">
        <f t="shared" si="36"/>
        <v>17</v>
      </c>
      <c r="L294" t="s">
        <v>3345</v>
      </c>
      <c r="M294" s="1" t="str">
        <f t="shared" si="40"/>
        <v>CFIC</v>
      </c>
      <c r="N294">
        <v>1</v>
      </c>
      <c r="P294" s="66" t="s">
        <v>3436</v>
      </c>
      <c r="Q294" s="93">
        <f t="shared" si="37"/>
        <v>0</v>
      </c>
      <c r="R294" s="93"/>
      <c r="S294" s="67"/>
    </row>
    <row r="295" spans="2:19" ht="10.5" customHeight="1" x14ac:dyDescent="0.25">
      <c r="B295" s="11" t="s">
        <v>654</v>
      </c>
      <c r="C295" s="10" t="s">
        <v>655</v>
      </c>
      <c r="D295" s="10" t="s">
        <v>657</v>
      </c>
      <c r="E295" s="11" t="s">
        <v>144</v>
      </c>
      <c r="F295" s="30">
        <f t="shared" si="35"/>
        <v>5</v>
      </c>
      <c r="G295" s="11" t="s">
        <v>658</v>
      </c>
      <c r="I295" s="1" t="str">
        <f t="shared" si="39"/>
        <v>SLIC  </v>
      </c>
      <c r="J295" s="1">
        <f t="shared" si="36"/>
        <v>46</v>
      </c>
      <c r="L295" t="s">
        <v>3346</v>
      </c>
      <c r="M295" s="1" t="str">
        <f t="shared" si="40"/>
        <v>SCL</v>
      </c>
      <c r="N295">
        <v>1</v>
      </c>
    </row>
    <row r="296" spans="2:19" ht="10.5" customHeight="1" x14ac:dyDescent="0.25">
      <c r="B296" s="9" t="s">
        <v>76</v>
      </c>
      <c r="C296" s="12" t="s">
        <v>657</v>
      </c>
      <c r="D296" s="12" t="s">
        <v>660</v>
      </c>
      <c r="E296" s="9" t="s">
        <v>3</v>
      </c>
      <c r="F296" s="30">
        <f t="shared" si="35"/>
        <v>1</v>
      </c>
      <c r="G296" s="9" t="s">
        <v>661</v>
      </c>
      <c r="I296" s="1" t="str">
        <f t="shared" si="39"/>
        <v>SCON  </v>
      </c>
      <c r="J296" s="1">
        <f t="shared" si="36"/>
        <v>50</v>
      </c>
      <c r="L296" t="s">
        <v>602</v>
      </c>
      <c r="M296" s="1" t="str">
        <f t="shared" si="40"/>
        <v>CIP</v>
      </c>
      <c r="N296">
        <v>6</v>
      </c>
    </row>
    <row r="297" spans="2:19" ht="10.5" customHeight="1" x14ac:dyDescent="0.25">
      <c r="B297" s="11" t="s">
        <v>659</v>
      </c>
      <c r="C297" s="10" t="s">
        <v>660</v>
      </c>
      <c r="D297" s="10" t="s">
        <v>662</v>
      </c>
      <c r="E297" s="11" t="s">
        <v>3</v>
      </c>
      <c r="F297" s="30">
        <f t="shared" si="35"/>
        <v>1</v>
      </c>
      <c r="G297" s="11" t="s">
        <v>663</v>
      </c>
      <c r="I297" s="1" t="str">
        <f t="shared" si="39"/>
        <v>SLIC  </v>
      </c>
      <c r="J297" s="1">
        <f t="shared" si="36"/>
        <v>46</v>
      </c>
      <c r="L297" t="s">
        <v>3347</v>
      </c>
      <c r="M297" s="1" t="str">
        <f t="shared" si="40"/>
        <v>CCLC</v>
      </c>
      <c r="N297">
        <v>1</v>
      </c>
    </row>
    <row r="298" spans="2:19" ht="10.5" customHeight="1" x14ac:dyDescent="0.25">
      <c r="B298" s="40" t="s">
        <v>370</v>
      </c>
      <c r="C298" s="12" t="s">
        <v>662</v>
      </c>
      <c r="D298" s="12" t="s">
        <v>665</v>
      </c>
      <c r="E298" s="9" t="s">
        <v>3</v>
      </c>
      <c r="F298" s="30">
        <f t="shared" si="35"/>
        <v>1</v>
      </c>
      <c r="G298" s="9" t="s">
        <v>248</v>
      </c>
      <c r="I298" s="1" t="str">
        <f t="shared" si="39"/>
        <v>CLC  </v>
      </c>
      <c r="J298" s="1">
        <f t="shared" si="36"/>
        <v>17</v>
      </c>
      <c r="L298"/>
      <c r="M298" s="102" t="s">
        <v>3437</v>
      </c>
      <c r="N298">
        <f>SUM(N274:N297)</f>
        <v>523</v>
      </c>
    </row>
    <row r="299" spans="2:19" ht="10.5" customHeight="1" x14ac:dyDescent="0.25">
      <c r="B299" s="11" t="s">
        <v>664</v>
      </c>
      <c r="C299" s="10" t="s">
        <v>665</v>
      </c>
      <c r="D299" s="10" t="s">
        <v>667</v>
      </c>
      <c r="E299" s="11" t="s">
        <v>3</v>
      </c>
      <c r="F299" s="30">
        <f t="shared" si="35"/>
        <v>1</v>
      </c>
      <c r="G299" s="11" t="s">
        <v>668</v>
      </c>
      <c r="I299" s="1" t="str">
        <f t="shared" si="39"/>
        <v>SECADM  </v>
      </c>
      <c r="J299" s="1">
        <f t="shared" si="36"/>
        <v>12</v>
      </c>
      <c r="L299"/>
      <c r="M299" s="1" t="str">
        <f t="shared" si="40"/>
        <v/>
      </c>
      <c r="N299"/>
    </row>
    <row r="300" spans="2:19" ht="10.5" customHeight="1" x14ac:dyDescent="0.25">
      <c r="B300" s="9" t="s">
        <v>666</v>
      </c>
      <c r="C300" s="12" t="s">
        <v>667</v>
      </c>
      <c r="D300" s="12" t="s">
        <v>670</v>
      </c>
      <c r="E300" s="9" t="s">
        <v>3</v>
      </c>
      <c r="F300" s="30">
        <f t="shared" si="35"/>
        <v>1</v>
      </c>
      <c r="G300" s="9" t="s">
        <v>671</v>
      </c>
      <c r="I300" s="1" t="str">
        <f t="shared" si="39"/>
        <v>CAA  </v>
      </c>
      <c r="J300" s="1">
        <f t="shared" si="36"/>
        <v>35</v>
      </c>
      <c r="L300"/>
      <c r="M300" s="1" t="str">
        <f t="shared" si="40"/>
        <v/>
      </c>
      <c r="N300"/>
    </row>
    <row r="301" spans="2:19" ht="10.5" customHeight="1" x14ac:dyDescent="0.25">
      <c r="B301" s="39" t="s">
        <v>669</v>
      </c>
      <c r="C301" s="10" t="s">
        <v>670</v>
      </c>
      <c r="D301" s="10" t="s">
        <v>673</v>
      </c>
      <c r="E301" s="11" t="s">
        <v>3</v>
      </c>
      <c r="F301" s="30">
        <f t="shared" si="35"/>
        <v>1</v>
      </c>
      <c r="G301" s="11" t="s">
        <v>674</v>
      </c>
      <c r="I301" s="1" t="str">
        <f t="shared" si="39"/>
        <v>SAPC  </v>
      </c>
      <c r="J301" s="1">
        <f t="shared" si="36"/>
        <v>115</v>
      </c>
      <c r="L301"/>
      <c r="M301" s="1" t="str">
        <f t="shared" si="40"/>
        <v/>
      </c>
      <c r="N301"/>
    </row>
    <row r="302" spans="2:19" ht="15" customHeight="1" x14ac:dyDescent="0.25">
      <c r="B302" s="9" t="s">
        <v>672</v>
      </c>
      <c r="C302" s="12" t="s">
        <v>673</v>
      </c>
      <c r="D302" s="12" t="s">
        <v>675</v>
      </c>
      <c r="E302" s="9" t="s">
        <v>21</v>
      </c>
      <c r="F302" s="30">
        <f t="shared" si="35"/>
        <v>3</v>
      </c>
      <c r="G302" s="9" t="s">
        <v>676</v>
      </c>
      <c r="I302" s="1" t="str">
        <f t="shared" si="39"/>
        <v>SLIC  </v>
      </c>
      <c r="J302" s="1">
        <f t="shared" si="36"/>
        <v>46</v>
      </c>
      <c r="L302"/>
      <c r="M302" s="1" t="str">
        <f t="shared" si="40"/>
        <v/>
      </c>
      <c r="N302"/>
    </row>
    <row r="303" spans="2:19" ht="15" customHeight="1" x14ac:dyDescent="0.25">
      <c r="B303" s="40" t="s">
        <v>211</v>
      </c>
      <c r="C303" s="10" t="s">
        <v>675</v>
      </c>
      <c r="D303" s="10" t="s">
        <v>678</v>
      </c>
      <c r="E303" s="11" t="s">
        <v>3</v>
      </c>
      <c r="F303" s="30">
        <f t="shared" si="35"/>
        <v>1</v>
      </c>
      <c r="G303" s="11" t="s">
        <v>248</v>
      </c>
      <c r="I303" s="1" t="str">
        <f t="shared" si="39"/>
        <v>CLC  </v>
      </c>
      <c r="J303" s="1">
        <f t="shared" si="36"/>
        <v>17</v>
      </c>
      <c r="L303"/>
      <c r="M303" s="1" t="str">
        <f t="shared" si="40"/>
        <v/>
      </c>
      <c r="N303"/>
    </row>
    <row r="304" spans="2:19" ht="15" customHeight="1" x14ac:dyDescent="0.25">
      <c r="B304" s="9" t="s">
        <v>677</v>
      </c>
      <c r="C304" s="12" t="s">
        <v>678</v>
      </c>
      <c r="D304" s="12" t="s">
        <v>680</v>
      </c>
      <c r="E304" s="9" t="s">
        <v>54</v>
      </c>
      <c r="F304" s="30">
        <f t="shared" si="35"/>
        <v>1</v>
      </c>
      <c r="G304" s="9" t="s">
        <v>668</v>
      </c>
      <c r="I304" s="1" t="str">
        <f t="shared" si="39"/>
        <v>SECADM  </v>
      </c>
      <c r="J304" s="1">
        <f t="shared" si="36"/>
        <v>12</v>
      </c>
      <c r="L304"/>
      <c r="M304" s="1" t="str">
        <f t="shared" si="40"/>
        <v/>
      </c>
      <c r="N304"/>
    </row>
    <row r="305" spans="2:14" ht="15" customHeight="1" x14ac:dyDescent="0.25">
      <c r="B305" s="11" t="s">
        <v>679</v>
      </c>
      <c r="C305" s="10" t="s">
        <v>680</v>
      </c>
      <c r="D305" s="10" t="s">
        <v>682</v>
      </c>
      <c r="E305" s="11" t="s">
        <v>54</v>
      </c>
      <c r="F305" s="30">
        <f t="shared" si="35"/>
        <v>1</v>
      </c>
      <c r="G305" s="11" t="s">
        <v>473</v>
      </c>
      <c r="I305" s="1" t="str">
        <f t="shared" si="39"/>
        <v>CPL  </v>
      </c>
      <c r="J305" s="1">
        <f t="shared" ref="J305:J336" si="41">SUMIFS($F$273:$F$435,$I$273:$I$435,I305)</f>
        <v>57</v>
      </c>
      <c r="L305"/>
      <c r="M305" s="1" t="str">
        <f t="shared" si="40"/>
        <v/>
      </c>
      <c r="N305"/>
    </row>
    <row r="306" spans="2:14" ht="15" customHeight="1" x14ac:dyDescent="0.25">
      <c r="B306" s="9" t="s">
        <v>681</v>
      </c>
      <c r="C306" s="12" t="s">
        <v>682</v>
      </c>
      <c r="D306" s="12" t="s">
        <v>684</v>
      </c>
      <c r="E306" s="9" t="s">
        <v>47</v>
      </c>
      <c r="F306" s="30">
        <f t="shared" si="35"/>
        <v>6</v>
      </c>
      <c r="G306" s="9" t="s">
        <v>685</v>
      </c>
      <c r="I306" s="1" t="str">
        <f t="shared" si="39"/>
        <v>ASSDG  </v>
      </c>
      <c r="J306" s="1">
        <f t="shared" si="41"/>
        <v>12</v>
      </c>
      <c r="L306"/>
      <c r="M306" s="1" t="str">
        <f t="shared" si="40"/>
        <v/>
      </c>
      <c r="N306"/>
    </row>
    <row r="307" spans="2:14" ht="15" x14ac:dyDescent="0.25">
      <c r="B307" s="11" t="s">
        <v>683</v>
      </c>
      <c r="C307" s="10" t="s">
        <v>684</v>
      </c>
      <c r="D307" s="10" t="s">
        <v>687</v>
      </c>
      <c r="E307" s="11" t="s">
        <v>3</v>
      </c>
      <c r="F307" s="30">
        <f t="shared" si="35"/>
        <v>1</v>
      </c>
      <c r="G307" s="11" t="s">
        <v>177</v>
      </c>
      <c r="I307" s="1" t="str">
        <f t="shared" si="39"/>
        <v>DG  </v>
      </c>
      <c r="J307" s="1">
        <f t="shared" si="41"/>
        <v>14</v>
      </c>
      <c r="L307"/>
      <c r="M307" s="1" t="str">
        <f t="shared" si="40"/>
        <v/>
      </c>
      <c r="N307"/>
    </row>
    <row r="308" spans="2:14" ht="15" x14ac:dyDescent="0.25">
      <c r="B308" s="9" t="s">
        <v>686</v>
      </c>
      <c r="C308" s="12" t="s">
        <v>687</v>
      </c>
      <c r="D308" s="12" t="s">
        <v>689</v>
      </c>
      <c r="E308" s="9" t="s">
        <v>13</v>
      </c>
      <c r="F308" s="30">
        <f t="shared" si="35"/>
        <v>4</v>
      </c>
      <c r="G308" s="9" t="s">
        <v>690</v>
      </c>
      <c r="I308" s="1" t="str">
        <f t="shared" si="39"/>
        <v>SLIC  </v>
      </c>
      <c r="J308" s="1">
        <f t="shared" si="41"/>
        <v>46</v>
      </c>
      <c r="L308"/>
      <c r="M308" s="1" t="str">
        <f t="shared" si="40"/>
        <v/>
      </c>
      <c r="N308"/>
    </row>
    <row r="309" spans="2:14" ht="15" x14ac:dyDescent="0.25">
      <c r="B309" s="11" t="s">
        <v>688</v>
      </c>
      <c r="C309" s="10" t="s">
        <v>689</v>
      </c>
      <c r="D309" s="10" t="s">
        <v>692</v>
      </c>
      <c r="E309" s="11" t="s">
        <v>3</v>
      </c>
      <c r="F309" s="30">
        <f t="shared" si="35"/>
        <v>1</v>
      </c>
      <c r="G309" s="11" t="s">
        <v>693</v>
      </c>
      <c r="I309" s="1" t="str">
        <f t="shared" si="39"/>
        <v>CPL  </v>
      </c>
      <c r="J309" s="1">
        <f t="shared" si="41"/>
        <v>57</v>
      </c>
      <c r="L309"/>
      <c r="M309" s="1" t="str">
        <f t="shared" si="40"/>
        <v/>
      </c>
      <c r="N309"/>
    </row>
    <row r="310" spans="2:14" ht="15" customHeight="1" x14ac:dyDescent="0.25">
      <c r="B310" s="9" t="s">
        <v>691</v>
      </c>
      <c r="C310" s="12" t="s">
        <v>692</v>
      </c>
      <c r="D310" s="12" t="s">
        <v>695</v>
      </c>
      <c r="E310" s="9" t="s">
        <v>3</v>
      </c>
      <c r="F310" s="30">
        <f t="shared" si="35"/>
        <v>1</v>
      </c>
      <c r="G310" s="9" t="s">
        <v>696</v>
      </c>
      <c r="I310" s="1" t="str">
        <f t="shared" si="39"/>
        <v>SLIC  </v>
      </c>
      <c r="J310" s="1">
        <f t="shared" si="41"/>
        <v>46</v>
      </c>
      <c r="L310"/>
      <c r="M310" s="1" t="str">
        <f t="shared" si="40"/>
        <v/>
      </c>
      <c r="N310"/>
    </row>
    <row r="311" spans="2:14" ht="15" customHeight="1" x14ac:dyDescent="0.25">
      <c r="B311" s="11" t="s">
        <v>694</v>
      </c>
      <c r="C311" s="10" t="s">
        <v>695</v>
      </c>
      <c r="D311" s="10" t="s">
        <v>698</v>
      </c>
      <c r="E311" s="11" t="s">
        <v>144</v>
      </c>
      <c r="F311" s="30">
        <f t="shared" si="35"/>
        <v>5</v>
      </c>
      <c r="G311" s="11" t="s">
        <v>699</v>
      </c>
      <c r="I311" s="1" t="str">
        <f t="shared" si="39"/>
        <v>CPL  </v>
      </c>
      <c r="J311" s="1">
        <f t="shared" si="41"/>
        <v>57</v>
      </c>
      <c r="L311"/>
      <c r="M311" s="1" t="str">
        <f t="shared" si="40"/>
        <v/>
      </c>
      <c r="N311"/>
    </row>
    <row r="312" spans="2:14" ht="15" customHeight="1" x14ac:dyDescent="0.25">
      <c r="B312" s="9" t="s">
        <v>697</v>
      </c>
      <c r="C312" s="12" t="s">
        <v>698</v>
      </c>
      <c r="D312" s="12" t="s">
        <v>701</v>
      </c>
      <c r="E312" s="9" t="s">
        <v>54</v>
      </c>
      <c r="F312" s="30">
        <f t="shared" si="35"/>
        <v>1</v>
      </c>
      <c r="G312" s="9" t="s">
        <v>702</v>
      </c>
      <c r="I312" s="1" t="str">
        <f t="shared" si="39"/>
        <v>CAA  </v>
      </c>
      <c r="J312" s="1">
        <f t="shared" si="41"/>
        <v>35</v>
      </c>
      <c r="L312"/>
      <c r="M312" s="1" t="str">
        <f t="shared" si="40"/>
        <v/>
      </c>
      <c r="N312"/>
    </row>
    <row r="313" spans="2:14" ht="15" customHeight="1" x14ac:dyDescent="0.25">
      <c r="B313" s="39" t="s">
        <v>700</v>
      </c>
      <c r="C313" s="10" t="s">
        <v>701</v>
      </c>
      <c r="D313" s="10" t="s">
        <v>704</v>
      </c>
      <c r="E313" s="11" t="s">
        <v>3</v>
      </c>
      <c r="F313" s="30">
        <f t="shared" si="35"/>
        <v>1</v>
      </c>
      <c r="G313" s="11" t="s">
        <v>705</v>
      </c>
      <c r="I313" s="1" t="str">
        <f t="shared" si="39"/>
        <v>SAPC  </v>
      </c>
      <c r="J313" s="1">
        <f t="shared" si="41"/>
        <v>115</v>
      </c>
      <c r="L313"/>
      <c r="M313" s="1" t="str">
        <f t="shared" si="40"/>
        <v/>
      </c>
      <c r="N313"/>
    </row>
    <row r="314" spans="2:14" ht="15" customHeight="1" x14ac:dyDescent="0.25">
      <c r="B314" s="9" t="s">
        <v>703</v>
      </c>
      <c r="C314" s="12" t="s">
        <v>704</v>
      </c>
      <c r="D314" s="12" t="s">
        <v>707</v>
      </c>
      <c r="E314" s="9" t="s">
        <v>3</v>
      </c>
      <c r="F314" s="30">
        <f t="shared" si="35"/>
        <v>1</v>
      </c>
      <c r="G314" s="9" t="s">
        <v>708</v>
      </c>
      <c r="I314" s="1" t="str">
        <f t="shared" si="39"/>
        <v>CPL  </v>
      </c>
      <c r="J314" s="1">
        <f t="shared" si="41"/>
        <v>57</v>
      </c>
      <c r="L314"/>
      <c r="M314" s="1" t="str">
        <f t="shared" si="40"/>
        <v/>
      </c>
      <c r="N314"/>
    </row>
    <row r="315" spans="2:14" ht="15" customHeight="1" x14ac:dyDescent="0.25">
      <c r="B315" s="39" t="s">
        <v>706</v>
      </c>
      <c r="C315" s="10" t="s">
        <v>707</v>
      </c>
      <c r="D315" s="10" t="s">
        <v>710</v>
      </c>
      <c r="E315" s="11" t="s">
        <v>3</v>
      </c>
      <c r="F315" s="30">
        <f t="shared" si="35"/>
        <v>1</v>
      </c>
      <c r="G315" s="11" t="s">
        <v>711</v>
      </c>
      <c r="I315" s="1" t="str">
        <f t="shared" si="39"/>
        <v>SAPC  </v>
      </c>
      <c r="J315" s="1">
        <f t="shared" si="41"/>
        <v>115</v>
      </c>
      <c r="L315"/>
      <c r="M315" s="1" t="str">
        <f t="shared" si="40"/>
        <v/>
      </c>
      <c r="N315"/>
    </row>
    <row r="316" spans="2:14" ht="15" customHeight="1" x14ac:dyDescent="0.25">
      <c r="B316" s="9" t="s">
        <v>709</v>
      </c>
      <c r="C316" s="12" t="s">
        <v>710</v>
      </c>
      <c r="D316" s="12" t="s">
        <v>713</v>
      </c>
      <c r="E316" s="9" t="s">
        <v>3</v>
      </c>
      <c r="F316" s="30">
        <f t="shared" si="35"/>
        <v>1</v>
      </c>
      <c r="G316" s="9" t="s">
        <v>714</v>
      </c>
      <c r="I316" s="1" t="str">
        <f t="shared" si="39"/>
        <v>CAA  </v>
      </c>
      <c r="J316" s="1">
        <f t="shared" si="41"/>
        <v>35</v>
      </c>
      <c r="L316"/>
      <c r="M316" s="1" t="str">
        <f t="shared" si="40"/>
        <v/>
      </c>
      <c r="N316"/>
    </row>
    <row r="317" spans="2:14" ht="15" customHeight="1" x14ac:dyDescent="0.25">
      <c r="B317" s="11" t="s">
        <v>712</v>
      </c>
      <c r="C317" s="10" t="s">
        <v>713</v>
      </c>
      <c r="D317" s="10" t="s">
        <v>716</v>
      </c>
      <c r="E317" s="11" t="s">
        <v>3</v>
      </c>
      <c r="F317" s="30">
        <f t="shared" si="35"/>
        <v>1</v>
      </c>
      <c r="G317" s="11" t="s">
        <v>717</v>
      </c>
      <c r="I317" s="1" t="str">
        <f t="shared" si="39"/>
        <v>CPL  </v>
      </c>
      <c r="J317" s="1">
        <f t="shared" si="41"/>
        <v>57</v>
      </c>
      <c r="L317"/>
      <c r="M317" s="1" t="str">
        <f t="shared" si="40"/>
        <v/>
      </c>
      <c r="N317"/>
    </row>
    <row r="318" spans="2:14" ht="15" customHeight="1" x14ac:dyDescent="0.25">
      <c r="B318" s="9" t="s">
        <v>715</v>
      </c>
      <c r="C318" s="12" t="s">
        <v>716</v>
      </c>
      <c r="D318" s="12" t="s">
        <v>719</v>
      </c>
      <c r="E318" s="9" t="s">
        <v>21</v>
      </c>
      <c r="F318" s="30">
        <f t="shared" si="35"/>
        <v>3</v>
      </c>
      <c r="G318" s="9" t="s">
        <v>720</v>
      </c>
      <c r="I318" s="1" t="str">
        <f t="shared" si="39"/>
        <v>SLIC  </v>
      </c>
      <c r="J318" s="1">
        <f t="shared" si="41"/>
        <v>46</v>
      </c>
      <c r="L318"/>
      <c r="M318" s="1" t="str">
        <f t="shared" si="40"/>
        <v/>
      </c>
      <c r="N318"/>
    </row>
    <row r="319" spans="2:14" ht="15" customHeight="1" x14ac:dyDescent="0.25">
      <c r="B319" s="11" t="s">
        <v>718</v>
      </c>
      <c r="C319" s="10" t="s">
        <v>719</v>
      </c>
      <c r="D319" s="10" t="s">
        <v>722</v>
      </c>
      <c r="E319" s="11" t="s">
        <v>3</v>
      </c>
      <c r="F319" s="30">
        <f t="shared" si="35"/>
        <v>1</v>
      </c>
      <c r="G319" s="11" t="s">
        <v>723</v>
      </c>
      <c r="I319" s="1" t="str">
        <f t="shared" si="39"/>
        <v>CPL  </v>
      </c>
      <c r="J319" s="1">
        <f t="shared" si="41"/>
        <v>57</v>
      </c>
      <c r="L319"/>
      <c r="M319" s="1" t="str">
        <f t="shared" si="40"/>
        <v/>
      </c>
      <c r="N319"/>
    </row>
    <row r="320" spans="2:14" ht="15" customHeight="1" x14ac:dyDescent="0.25">
      <c r="B320" s="9" t="s">
        <v>721</v>
      </c>
      <c r="C320" s="12" t="s">
        <v>722</v>
      </c>
      <c r="D320" s="12" t="s">
        <v>725</v>
      </c>
      <c r="E320" s="9" t="s">
        <v>3</v>
      </c>
      <c r="F320" s="30">
        <f t="shared" si="35"/>
        <v>1</v>
      </c>
      <c r="G320" s="9" t="s">
        <v>726</v>
      </c>
      <c r="I320" s="1" t="str">
        <f t="shared" si="39"/>
        <v>CAA  </v>
      </c>
      <c r="J320" s="1">
        <f t="shared" si="41"/>
        <v>35</v>
      </c>
      <c r="L320"/>
      <c r="M320" s="1" t="str">
        <f t="shared" si="40"/>
        <v/>
      </c>
      <c r="N320"/>
    </row>
    <row r="321" spans="2:14" ht="21" customHeight="1" x14ac:dyDescent="0.25">
      <c r="B321" s="39" t="s">
        <v>724</v>
      </c>
      <c r="C321" s="10" t="s">
        <v>725</v>
      </c>
      <c r="D321" s="10" t="s">
        <v>728</v>
      </c>
      <c r="E321" s="11" t="s">
        <v>25</v>
      </c>
      <c r="F321" s="30">
        <f t="shared" si="35"/>
        <v>9</v>
      </c>
      <c r="G321" s="11" t="s">
        <v>729</v>
      </c>
      <c r="I321" s="1" t="str">
        <f t="shared" si="39"/>
        <v>SAPC  </v>
      </c>
      <c r="J321" s="1">
        <f t="shared" si="41"/>
        <v>115</v>
      </c>
      <c r="L321"/>
      <c r="M321" s="1" t="str">
        <f t="shared" si="40"/>
        <v/>
      </c>
      <c r="N321"/>
    </row>
    <row r="322" spans="2:14" ht="15" x14ac:dyDescent="0.25">
      <c r="B322" s="9" t="s">
        <v>727</v>
      </c>
      <c r="C322" s="12" t="s">
        <v>728</v>
      </c>
      <c r="D322" s="12" t="s">
        <v>731</v>
      </c>
      <c r="E322" s="9" t="s">
        <v>17</v>
      </c>
      <c r="F322" s="30">
        <f t="shared" si="35"/>
        <v>2</v>
      </c>
      <c r="G322" s="9" t="s">
        <v>732</v>
      </c>
      <c r="I322" s="1" t="str">
        <f t="shared" si="39"/>
        <v>CAA  </v>
      </c>
      <c r="J322" s="1">
        <f t="shared" si="41"/>
        <v>35</v>
      </c>
      <c r="L322"/>
      <c r="M322" s="1" t="str">
        <f t="shared" si="40"/>
        <v/>
      </c>
      <c r="N322"/>
    </row>
    <row r="323" spans="2:14" ht="15" x14ac:dyDescent="0.25">
      <c r="B323" s="39" t="s">
        <v>730</v>
      </c>
      <c r="C323" s="10" t="s">
        <v>731</v>
      </c>
      <c r="D323" s="10" t="s">
        <v>734</v>
      </c>
      <c r="E323" s="11" t="s">
        <v>3</v>
      </c>
      <c r="F323" s="30">
        <f t="shared" si="35"/>
        <v>1</v>
      </c>
      <c r="G323" s="11" t="s">
        <v>735</v>
      </c>
      <c r="I323" s="1" t="str">
        <f t="shared" si="39"/>
        <v>SAPC  </v>
      </c>
      <c r="J323" s="1">
        <f t="shared" si="41"/>
        <v>115</v>
      </c>
      <c r="L323"/>
      <c r="M323" s="1" t="str">
        <f t="shared" si="40"/>
        <v/>
      </c>
      <c r="N323"/>
    </row>
    <row r="324" spans="2:14" ht="15" x14ac:dyDescent="0.25">
      <c r="B324" s="9" t="s">
        <v>733</v>
      </c>
      <c r="C324" s="12" t="s">
        <v>734</v>
      </c>
      <c r="D324" s="12" t="s">
        <v>737</v>
      </c>
      <c r="E324" s="9" t="s">
        <v>3</v>
      </c>
      <c r="F324" s="30">
        <f t="shared" si="35"/>
        <v>1</v>
      </c>
      <c r="G324" s="9" t="s">
        <v>714</v>
      </c>
      <c r="I324" s="1" t="str">
        <f t="shared" si="39"/>
        <v>CAA  </v>
      </c>
      <c r="J324" s="1">
        <f t="shared" si="41"/>
        <v>35</v>
      </c>
      <c r="L324"/>
      <c r="M324" s="1" t="str">
        <f t="shared" si="40"/>
        <v/>
      </c>
      <c r="N324"/>
    </row>
    <row r="325" spans="2:14" ht="15" x14ac:dyDescent="0.25">
      <c r="B325" s="39" t="s">
        <v>736</v>
      </c>
      <c r="C325" s="10" t="s">
        <v>737</v>
      </c>
      <c r="D325" s="10" t="s">
        <v>739</v>
      </c>
      <c r="E325" s="11" t="s">
        <v>740</v>
      </c>
      <c r="F325" s="30">
        <f t="shared" si="35"/>
        <v>37</v>
      </c>
      <c r="G325" s="11" t="s">
        <v>741</v>
      </c>
      <c r="I325" s="1" t="str">
        <f t="shared" si="39"/>
        <v>SAPC  </v>
      </c>
      <c r="J325" s="1">
        <f t="shared" si="41"/>
        <v>115</v>
      </c>
      <c r="L325"/>
      <c r="M325" s="1" t="str">
        <f t="shared" si="40"/>
        <v/>
      </c>
      <c r="N325"/>
    </row>
    <row r="326" spans="2:14" ht="15" x14ac:dyDescent="0.25">
      <c r="B326" s="9" t="s">
        <v>738</v>
      </c>
      <c r="C326" s="12" t="s">
        <v>739</v>
      </c>
      <c r="D326" s="12" t="s">
        <v>743</v>
      </c>
      <c r="E326" s="9" t="s">
        <v>21</v>
      </c>
      <c r="F326" s="30">
        <f t="shared" si="35"/>
        <v>3</v>
      </c>
      <c r="G326" s="9" t="s">
        <v>744</v>
      </c>
      <c r="I326" s="1" t="str">
        <f t="shared" si="39"/>
        <v>CAA  </v>
      </c>
      <c r="J326" s="1">
        <f t="shared" si="41"/>
        <v>35</v>
      </c>
      <c r="L326"/>
      <c r="M326" s="1" t="str">
        <f t="shared" si="40"/>
        <v/>
      </c>
      <c r="N326"/>
    </row>
    <row r="327" spans="2:14" ht="15" x14ac:dyDescent="0.25">
      <c r="B327" s="39" t="s">
        <v>742</v>
      </c>
      <c r="C327" s="10" t="s">
        <v>743</v>
      </c>
      <c r="D327" s="10" t="s">
        <v>746</v>
      </c>
      <c r="E327" s="11" t="s">
        <v>144</v>
      </c>
      <c r="F327" s="30">
        <f t="shared" si="35"/>
        <v>5</v>
      </c>
      <c r="G327" s="11" t="s">
        <v>423</v>
      </c>
      <c r="I327" s="1" t="str">
        <f t="shared" si="39"/>
        <v>SAPC  </v>
      </c>
      <c r="J327" s="1">
        <f t="shared" si="41"/>
        <v>115</v>
      </c>
      <c r="L327"/>
      <c r="M327" s="1" t="str">
        <f t="shared" si="40"/>
        <v/>
      </c>
      <c r="N327"/>
    </row>
    <row r="328" spans="2:14" ht="15" x14ac:dyDescent="0.25">
      <c r="B328" s="9" t="s">
        <v>745</v>
      </c>
      <c r="C328" s="12" t="s">
        <v>746</v>
      </c>
      <c r="D328" s="12" t="s">
        <v>748</v>
      </c>
      <c r="E328" s="9" t="s">
        <v>3</v>
      </c>
      <c r="F328" s="30">
        <f t="shared" si="35"/>
        <v>1</v>
      </c>
      <c r="G328" s="9" t="s">
        <v>749</v>
      </c>
      <c r="I328" s="1" t="str">
        <f t="shared" si="39"/>
        <v>CAA  </v>
      </c>
      <c r="J328" s="1">
        <f t="shared" si="41"/>
        <v>35</v>
      </c>
      <c r="L328"/>
      <c r="M328" s="1" t="str">
        <f t="shared" si="40"/>
        <v/>
      </c>
      <c r="N328"/>
    </row>
    <row r="329" spans="2:14" ht="15" x14ac:dyDescent="0.25">
      <c r="B329" s="11" t="s">
        <v>747</v>
      </c>
      <c r="C329" s="10" t="s">
        <v>748</v>
      </c>
      <c r="D329" s="10" t="s">
        <v>751</v>
      </c>
      <c r="E329" s="11" t="s">
        <v>3</v>
      </c>
      <c r="F329" s="30">
        <f t="shared" si="35"/>
        <v>1</v>
      </c>
      <c r="G329" s="11" t="s">
        <v>752</v>
      </c>
      <c r="I329" s="1" t="str">
        <f t="shared" si="39"/>
        <v>SECADM  </v>
      </c>
      <c r="J329" s="1">
        <f t="shared" si="41"/>
        <v>12</v>
      </c>
      <c r="L329"/>
      <c r="M329" s="1" t="str">
        <f t="shared" si="40"/>
        <v/>
      </c>
      <c r="N329"/>
    </row>
    <row r="330" spans="2:14" ht="15" x14ac:dyDescent="0.25">
      <c r="B330" s="9" t="s">
        <v>750</v>
      </c>
      <c r="C330" s="12" t="s">
        <v>751</v>
      </c>
      <c r="D330" s="12" t="s">
        <v>754</v>
      </c>
      <c r="E330" s="9" t="s">
        <v>3</v>
      </c>
      <c r="F330" s="30">
        <f t="shared" si="35"/>
        <v>1</v>
      </c>
      <c r="G330" s="9" t="s">
        <v>755</v>
      </c>
      <c r="I330" s="1" t="str">
        <f t="shared" si="39"/>
        <v>CAA  </v>
      </c>
      <c r="J330" s="1">
        <f t="shared" si="41"/>
        <v>35</v>
      </c>
      <c r="L330"/>
      <c r="M330" s="1" t="str">
        <f t="shared" si="40"/>
        <v/>
      </c>
      <c r="N330"/>
    </row>
    <row r="331" spans="2:14" ht="15" x14ac:dyDescent="0.25">
      <c r="B331" s="11" t="s">
        <v>753</v>
      </c>
      <c r="C331" s="10" t="s">
        <v>754</v>
      </c>
      <c r="D331" s="10" t="s">
        <v>757</v>
      </c>
      <c r="E331" s="11" t="s">
        <v>54</v>
      </c>
      <c r="F331" s="30">
        <f t="shared" si="35"/>
        <v>1</v>
      </c>
      <c r="G331" s="11" t="s">
        <v>758</v>
      </c>
      <c r="I331" s="1" t="str">
        <f t="shared" si="39"/>
        <v>SECADM  </v>
      </c>
      <c r="J331" s="1">
        <f t="shared" si="41"/>
        <v>12</v>
      </c>
      <c r="L331"/>
      <c r="M331" s="1" t="str">
        <f t="shared" si="40"/>
        <v/>
      </c>
      <c r="N331"/>
    </row>
    <row r="332" spans="2:14" ht="15" x14ac:dyDescent="0.25">
      <c r="B332" s="9" t="s">
        <v>756</v>
      </c>
      <c r="C332" s="12" t="s">
        <v>757</v>
      </c>
      <c r="D332" s="12" t="s">
        <v>760</v>
      </c>
      <c r="E332" s="9" t="s">
        <v>3</v>
      </c>
      <c r="F332" s="30">
        <f t="shared" si="35"/>
        <v>1</v>
      </c>
      <c r="G332" s="9" t="s">
        <v>761</v>
      </c>
      <c r="I332" s="1" t="str">
        <f t="shared" si="39"/>
        <v>CPL  </v>
      </c>
      <c r="J332" s="1">
        <f t="shared" si="41"/>
        <v>57</v>
      </c>
      <c r="L332"/>
      <c r="M332" s="1" t="str">
        <f t="shared" si="40"/>
        <v/>
      </c>
      <c r="N332"/>
    </row>
    <row r="333" spans="2:14" ht="15" x14ac:dyDescent="0.25">
      <c r="B333" s="11" t="s">
        <v>759</v>
      </c>
      <c r="C333" s="10" t="s">
        <v>760</v>
      </c>
      <c r="D333" s="10" t="s">
        <v>763</v>
      </c>
      <c r="E333" s="11" t="s">
        <v>315</v>
      </c>
      <c r="F333" s="30">
        <f t="shared" si="35"/>
        <v>7</v>
      </c>
      <c r="G333" s="11" t="s">
        <v>764</v>
      </c>
      <c r="I333" s="1" t="str">
        <f t="shared" si="39"/>
        <v>SLIC  </v>
      </c>
      <c r="J333" s="1">
        <f t="shared" si="41"/>
        <v>46</v>
      </c>
      <c r="L333"/>
      <c r="M333" s="1" t="str">
        <f t="shared" si="40"/>
        <v/>
      </c>
      <c r="N333"/>
    </row>
    <row r="334" spans="2:14" ht="15" x14ac:dyDescent="0.25">
      <c r="B334" s="40" t="s">
        <v>762</v>
      </c>
      <c r="C334" s="12" t="s">
        <v>763</v>
      </c>
      <c r="D334" s="12" t="s">
        <v>766</v>
      </c>
      <c r="E334" s="9" t="s">
        <v>13</v>
      </c>
      <c r="F334" s="30">
        <f t="shared" si="35"/>
        <v>4</v>
      </c>
      <c r="G334" s="9" t="s">
        <v>767</v>
      </c>
      <c r="I334" s="1" t="str">
        <f t="shared" si="39"/>
        <v>CLC  </v>
      </c>
      <c r="J334" s="1">
        <f t="shared" si="41"/>
        <v>17</v>
      </c>
      <c r="L334"/>
      <c r="M334" s="1" t="str">
        <f t="shared" si="40"/>
        <v/>
      </c>
      <c r="N334"/>
    </row>
    <row r="335" spans="2:14" ht="15" x14ac:dyDescent="0.25">
      <c r="B335" s="11" t="s">
        <v>765</v>
      </c>
      <c r="C335" s="10" t="s">
        <v>766</v>
      </c>
      <c r="D335" s="10" t="s">
        <v>769</v>
      </c>
      <c r="E335" s="11" t="s">
        <v>3</v>
      </c>
      <c r="F335" s="30">
        <f t="shared" si="35"/>
        <v>1</v>
      </c>
      <c r="G335" s="11" t="s">
        <v>770</v>
      </c>
      <c r="I335" s="1" t="str">
        <f t="shared" si="39"/>
        <v>SECADM  </v>
      </c>
      <c r="J335" s="1">
        <f t="shared" si="41"/>
        <v>12</v>
      </c>
      <c r="L335"/>
      <c r="M335" s="1" t="str">
        <f t="shared" si="40"/>
        <v/>
      </c>
      <c r="N335"/>
    </row>
    <row r="336" spans="2:14" ht="21" x14ac:dyDescent="0.25">
      <c r="B336" s="9" t="s">
        <v>768</v>
      </c>
      <c r="C336" s="12" t="s">
        <v>769</v>
      </c>
      <c r="D336" s="12" t="s">
        <v>772</v>
      </c>
      <c r="E336" s="9" t="s">
        <v>144</v>
      </c>
      <c r="F336" s="30">
        <f t="shared" si="35"/>
        <v>5</v>
      </c>
      <c r="G336" s="9" t="s">
        <v>773</v>
      </c>
      <c r="I336" s="1" t="str">
        <f t="shared" si="39"/>
        <v>CAA  </v>
      </c>
      <c r="J336" s="1">
        <f t="shared" si="41"/>
        <v>35</v>
      </c>
      <c r="L336"/>
      <c r="M336" s="1" t="str">
        <f t="shared" si="40"/>
        <v/>
      </c>
      <c r="N336"/>
    </row>
    <row r="337" spans="2:14" ht="15" x14ac:dyDescent="0.25">
      <c r="B337" s="39" t="s">
        <v>771</v>
      </c>
      <c r="C337" s="10" t="s">
        <v>772</v>
      </c>
      <c r="D337" s="10" t="s">
        <v>775</v>
      </c>
      <c r="E337" s="11" t="s">
        <v>126</v>
      </c>
      <c r="F337" s="30">
        <f t="shared" ref="F337:F396" si="42">VALUE(IF(LEFT(E337,1)="&lt;",1,LEFT(E337,2)))</f>
        <v>10</v>
      </c>
      <c r="G337" s="11" t="s">
        <v>776</v>
      </c>
      <c r="I337" s="1" t="str">
        <f t="shared" si="39"/>
        <v>SAPC  </v>
      </c>
      <c r="J337" s="1">
        <f t="shared" ref="J337:J368" si="43">SUMIFS($F$273:$F$435,$I$273:$I$435,I337)</f>
        <v>115</v>
      </c>
      <c r="L337"/>
      <c r="M337" s="1" t="str">
        <f t="shared" si="40"/>
        <v/>
      </c>
      <c r="N337"/>
    </row>
    <row r="338" spans="2:14" ht="15" x14ac:dyDescent="0.25">
      <c r="B338" s="9" t="s">
        <v>774</v>
      </c>
      <c r="C338" s="12" t="s">
        <v>775</v>
      </c>
      <c r="D338" s="12" t="s">
        <v>778</v>
      </c>
      <c r="E338" s="9" t="s">
        <v>13</v>
      </c>
      <c r="F338" s="30">
        <f t="shared" si="42"/>
        <v>4</v>
      </c>
      <c r="G338" s="9" t="s">
        <v>779</v>
      </c>
      <c r="I338" s="1" t="str">
        <f t="shared" si="39"/>
        <v>CAA  </v>
      </c>
      <c r="J338" s="1">
        <f t="shared" si="43"/>
        <v>35</v>
      </c>
      <c r="L338"/>
      <c r="M338" s="1" t="str">
        <f t="shared" si="40"/>
        <v/>
      </c>
      <c r="N338"/>
    </row>
    <row r="339" spans="2:14" ht="15" x14ac:dyDescent="0.25">
      <c r="B339" s="11" t="s">
        <v>777</v>
      </c>
      <c r="C339" s="10" t="s">
        <v>778</v>
      </c>
      <c r="D339" s="10" t="s">
        <v>781</v>
      </c>
      <c r="E339" s="11" t="s">
        <v>17</v>
      </c>
      <c r="F339" s="30">
        <f t="shared" si="42"/>
        <v>2</v>
      </c>
      <c r="G339" s="11" t="s">
        <v>32</v>
      </c>
      <c r="I339" s="1" t="str">
        <f t="shared" si="39"/>
        <v>SECADM  </v>
      </c>
      <c r="J339" s="1">
        <f t="shared" si="43"/>
        <v>12</v>
      </c>
      <c r="L339"/>
      <c r="M339" s="1" t="str">
        <f t="shared" si="40"/>
        <v/>
      </c>
      <c r="N339"/>
    </row>
    <row r="340" spans="2:14" ht="15" x14ac:dyDescent="0.25">
      <c r="B340" s="40" t="s">
        <v>780</v>
      </c>
      <c r="C340" s="12" t="s">
        <v>781</v>
      </c>
      <c r="D340" s="12" t="s">
        <v>783</v>
      </c>
      <c r="E340" s="9" t="s">
        <v>3</v>
      </c>
      <c r="F340" s="30">
        <f t="shared" si="42"/>
        <v>1</v>
      </c>
      <c r="G340" s="9" t="s">
        <v>784</v>
      </c>
      <c r="I340" s="1" t="str">
        <f t="shared" si="39"/>
        <v>CLC  </v>
      </c>
      <c r="J340" s="1">
        <f t="shared" si="43"/>
        <v>17</v>
      </c>
      <c r="L340"/>
      <c r="M340" s="1" t="str">
        <f t="shared" si="40"/>
        <v/>
      </c>
      <c r="N340"/>
    </row>
    <row r="341" spans="2:14" ht="15" x14ac:dyDescent="0.25">
      <c r="B341" s="11" t="s">
        <v>782</v>
      </c>
      <c r="C341" s="10" t="s">
        <v>783</v>
      </c>
      <c r="D341" s="10" t="s">
        <v>786</v>
      </c>
      <c r="E341" s="11" t="s">
        <v>315</v>
      </c>
      <c r="F341" s="30">
        <f t="shared" si="42"/>
        <v>7</v>
      </c>
      <c r="G341" s="11" t="s">
        <v>787</v>
      </c>
      <c r="I341" s="1" t="str">
        <f t="shared" si="39"/>
        <v>SLIC  </v>
      </c>
      <c r="J341" s="1">
        <f t="shared" si="43"/>
        <v>46</v>
      </c>
      <c r="L341"/>
      <c r="M341" s="1" t="str">
        <f t="shared" si="40"/>
        <v/>
      </c>
      <c r="N341"/>
    </row>
    <row r="342" spans="2:14" ht="15" x14ac:dyDescent="0.25">
      <c r="B342" s="9" t="s">
        <v>785</v>
      </c>
      <c r="C342" s="12" t="s">
        <v>786</v>
      </c>
      <c r="D342" s="12" t="s">
        <v>789</v>
      </c>
      <c r="E342" s="9" t="s">
        <v>13</v>
      </c>
      <c r="F342" s="30">
        <f t="shared" si="42"/>
        <v>4</v>
      </c>
      <c r="G342" s="9" t="s">
        <v>790</v>
      </c>
      <c r="I342" s="1" t="str">
        <f t="shared" si="39"/>
        <v>SCON  </v>
      </c>
      <c r="J342" s="1">
        <f t="shared" si="43"/>
        <v>50</v>
      </c>
      <c r="L342"/>
      <c r="M342" s="1" t="str">
        <f t="shared" si="40"/>
        <v/>
      </c>
      <c r="N342"/>
    </row>
    <row r="343" spans="2:14" ht="15" x14ac:dyDescent="0.25">
      <c r="B343" s="11" t="s">
        <v>788</v>
      </c>
      <c r="C343" s="10" t="s">
        <v>789</v>
      </c>
      <c r="D343" s="10" t="s">
        <v>792</v>
      </c>
      <c r="E343" s="11" t="s">
        <v>3</v>
      </c>
      <c r="F343" s="30">
        <f t="shared" si="42"/>
        <v>1</v>
      </c>
      <c r="G343" s="11" t="s">
        <v>793</v>
      </c>
      <c r="I343" s="1" t="str">
        <f t="shared" si="39"/>
        <v>SLIC  </v>
      </c>
      <c r="J343" s="1">
        <f t="shared" si="43"/>
        <v>46</v>
      </c>
      <c r="L343"/>
      <c r="M343" s="1" t="str">
        <f t="shared" si="40"/>
        <v/>
      </c>
      <c r="N343"/>
    </row>
    <row r="344" spans="2:14" ht="15" x14ac:dyDescent="0.25">
      <c r="B344" s="40" t="s">
        <v>791</v>
      </c>
      <c r="C344" s="12" t="s">
        <v>792</v>
      </c>
      <c r="D344" s="12" t="s">
        <v>795</v>
      </c>
      <c r="E344" s="9" t="s">
        <v>3</v>
      </c>
      <c r="F344" s="30">
        <f t="shared" si="42"/>
        <v>1</v>
      </c>
      <c r="G344" s="9" t="s">
        <v>796</v>
      </c>
      <c r="I344" s="1" t="str">
        <f t="shared" si="39"/>
        <v>CLC  </v>
      </c>
      <c r="J344" s="1">
        <f t="shared" si="43"/>
        <v>17</v>
      </c>
      <c r="L344"/>
      <c r="M344" s="1" t="str">
        <f t="shared" si="40"/>
        <v/>
      </c>
      <c r="N344"/>
    </row>
    <row r="345" spans="2:14" ht="15" x14ac:dyDescent="0.25">
      <c r="B345" s="11" t="s">
        <v>794</v>
      </c>
      <c r="C345" s="10" t="s">
        <v>795</v>
      </c>
      <c r="D345" s="10" t="s">
        <v>798</v>
      </c>
      <c r="E345" s="11" t="s">
        <v>3</v>
      </c>
      <c r="F345" s="30">
        <f t="shared" si="42"/>
        <v>1</v>
      </c>
      <c r="G345" s="11" t="s">
        <v>32</v>
      </c>
      <c r="I345" s="1" t="str">
        <f t="shared" si="39"/>
        <v>SECADM  </v>
      </c>
      <c r="J345" s="1">
        <f t="shared" si="43"/>
        <v>12</v>
      </c>
      <c r="L345"/>
      <c r="M345" s="1" t="str">
        <f t="shared" si="40"/>
        <v/>
      </c>
      <c r="N345"/>
    </row>
    <row r="346" spans="2:14" ht="15" x14ac:dyDescent="0.25">
      <c r="B346" s="9" t="s">
        <v>797</v>
      </c>
      <c r="C346" s="12" t="s">
        <v>798</v>
      </c>
      <c r="D346" s="12" t="s">
        <v>800</v>
      </c>
      <c r="E346" s="9" t="s">
        <v>3</v>
      </c>
      <c r="F346" s="30">
        <f t="shared" si="42"/>
        <v>1</v>
      </c>
      <c r="G346" s="9" t="s">
        <v>801</v>
      </c>
      <c r="I346" s="1" t="str">
        <f t="shared" si="39"/>
        <v>CPL  </v>
      </c>
      <c r="J346" s="1">
        <f t="shared" si="43"/>
        <v>57</v>
      </c>
      <c r="L346"/>
      <c r="M346" s="1" t="str">
        <f t="shared" si="40"/>
        <v/>
      </c>
      <c r="N346"/>
    </row>
    <row r="347" spans="2:14" ht="15" x14ac:dyDescent="0.25">
      <c r="B347" s="11" t="s">
        <v>799</v>
      </c>
      <c r="C347" s="10" t="s">
        <v>800</v>
      </c>
      <c r="D347" s="10" t="s">
        <v>803</v>
      </c>
      <c r="E347" s="11" t="s">
        <v>3</v>
      </c>
      <c r="F347" s="30">
        <f t="shared" si="42"/>
        <v>1</v>
      </c>
      <c r="G347" s="11" t="s">
        <v>804</v>
      </c>
      <c r="I347" s="1" t="str">
        <f t="shared" ref="I347:I371" si="44">RIGHT(B347,LEN(B347)-5)</f>
        <v>ASSDG  </v>
      </c>
      <c r="J347" s="1">
        <f t="shared" si="43"/>
        <v>12</v>
      </c>
      <c r="L347"/>
      <c r="M347" s="1" t="str">
        <f t="shared" si="40"/>
        <v/>
      </c>
      <c r="N347"/>
    </row>
    <row r="348" spans="2:14" ht="15" x14ac:dyDescent="0.25">
      <c r="B348" s="9" t="s">
        <v>802</v>
      </c>
      <c r="C348" s="12" t="s">
        <v>803</v>
      </c>
      <c r="D348" s="12" t="s">
        <v>806</v>
      </c>
      <c r="E348" s="9" t="s">
        <v>21</v>
      </c>
      <c r="F348" s="30">
        <f t="shared" si="42"/>
        <v>3</v>
      </c>
      <c r="G348" s="9" t="s">
        <v>767</v>
      </c>
      <c r="I348" s="1" t="str">
        <f t="shared" si="44"/>
        <v>SLIC  </v>
      </c>
      <c r="J348" s="1">
        <f t="shared" si="43"/>
        <v>46</v>
      </c>
      <c r="L348"/>
      <c r="M348" s="1" t="str">
        <f t="shared" si="40"/>
        <v/>
      </c>
      <c r="N348"/>
    </row>
    <row r="349" spans="2:14" ht="15" x14ac:dyDescent="0.25">
      <c r="B349" s="11" t="s">
        <v>805</v>
      </c>
      <c r="C349" s="10" t="s">
        <v>806</v>
      </c>
      <c r="D349" s="10" t="s">
        <v>808</v>
      </c>
      <c r="E349" s="11" t="s">
        <v>3</v>
      </c>
      <c r="F349" s="30">
        <f t="shared" si="42"/>
        <v>1</v>
      </c>
      <c r="G349" s="11" t="s">
        <v>723</v>
      </c>
      <c r="I349" s="1" t="str">
        <f t="shared" si="44"/>
        <v>ASSDG  </v>
      </c>
      <c r="J349" s="1">
        <f t="shared" si="43"/>
        <v>12</v>
      </c>
      <c r="L349"/>
      <c r="M349" s="1" t="str">
        <f t="shared" si="40"/>
        <v/>
      </c>
      <c r="N349"/>
    </row>
    <row r="350" spans="2:14" ht="15" x14ac:dyDescent="0.25">
      <c r="B350" s="9" t="s">
        <v>807</v>
      </c>
      <c r="C350" s="12" t="s">
        <v>808</v>
      </c>
      <c r="D350" s="12" t="s">
        <v>810</v>
      </c>
      <c r="E350" s="9" t="s">
        <v>3</v>
      </c>
      <c r="F350" s="30">
        <f t="shared" si="42"/>
        <v>1</v>
      </c>
      <c r="G350" s="9" t="s">
        <v>811</v>
      </c>
      <c r="I350" s="1" t="str">
        <f t="shared" si="44"/>
        <v>DG  </v>
      </c>
      <c r="J350" s="1">
        <f t="shared" si="43"/>
        <v>14</v>
      </c>
      <c r="L350"/>
      <c r="M350" s="1" t="str">
        <f t="shared" si="40"/>
        <v/>
      </c>
      <c r="N350"/>
    </row>
    <row r="351" spans="2:14" ht="15" x14ac:dyDescent="0.25">
      <c r="B351" s="11" t="s">
        <v>809</v>
      </c>
      <c r="C351" s="10" t="s">
        <v>810</v>
      </c>
      <c r="D351" s="10" t="s">
        <v>813</v>
      </c>
      <c r="E351" s="11" t="s">
        <v>3</v>
      </c>
      <c r="F351" s="30">
        <f t="shared" si="42"/>
        <v>1</v>
      </c>
      <c r="G351" s="11" t="s">
        <v>814</v>
      </c>
      <c r="I351" s="1" t="str">
        <f t="shared" si="44"/>
        <v>SLIC  </v>
      </c>
      <c r="J351" s="1">
        <f t="shared" si="43"/>
        <v>46</v>
      </c>
      <c r="L351"/>
      <c r="M351" s="1" t="str">
        <f t="shared" si="40"/>
        <v/>
      </c>
      <c r="N351"/>
    </row>
    <row r="352" spans="2:14" ht="15" x14ac:dyDescent="0.25">
      <c r="B352" s="9" t="s">
        <v>812</v>
      </c>
      <c r="C352" s="12" t="s">
        <v>813</v>
      </c>
      <c r="D352" s="12" t="s">
        <v>816</v>
      </c>
      <c r="E352" s="9" t="s">
        <v>3</v>
      </c>
      <c r="F352" s="30">
        <f t="shared" si="42"/>
        <v>1</v>
      </c>
      <c r="G352" s="9" t="s">
        <v>817</v>
      </c>
      <c r="I352" s="1" t="str">
        <f t="shared" si="44"/>
        <v>CPL  </v>
      </c>
      <c r="J352" s="1">
        <f t="shared" si="43"/>
        <v>57</v>
      </c>
      <c r="L352"/>
      <c r="M352" s="1" t="str">
        <f t="shared" ref="M352:M415" si="45">TRIM(SUBSTITUTE(L352,CHAR(160),CHAR(32)))</f>
        <v/>
      </c>
      <c r="N352"/>
    </row>
    <row r="353" spans="2:14" ht="15" x14ac:dyDescent="0.25">
      <c r="B353" s="11" t="s">
        <v>815</v>
      </c>
      <c r="C353" s="10" t="s">
        <v>816</v>
      </c>
      <c r="D353" s="10" t="s">
        <v>819</v>
      </c>
      <c r="E353" s="11" t="s">
        <v>47</v>
      </c>
      <c r="F353" s="30">
        <f t="shared" si="42"/>
        <v>6</v>
      </c>
      <c r="G353" s="11" t="s">
        <v>696</v>
      </c>
      <c r="I353" s="1" t="str">
        <f t="shared" si="44"/>
        <v>SLIC  </v>
      </c>
      <c r="J353" s="1">
        <f t="shared" si="43"/>
        <v>46</v>
      </c>
      <c r="L353"/>
      <c r="M353" s="1" t="str">
        <f t="shared" si="45"/>
        <v/>
      </c>
      <c r="N353"/>
    </row>
    <row r="354" spans="2:14" ht="15" x14ac:dyDescent="0.25">
      <c r="B354" s="9" t="s">
        <v>818</v>
      </c>
      <c r="C354" s="12" t="s">
        <v>819</v>
      </c>
      <c r="D354" s="12" t="s">
        <v>821</v>
      </c>
      <c r="E354" s="9" t="s">
        <v>315</v>
      </c>
      <c r="F354" s="30">
        <f t="shared" si="42"/>
        <v>7</v>
      </c>
      <c r="G354" s="9" t="s">
        <v>822</v>
      </c>
      <c r="I354" s="1" t="str">
        <f t="shared" si="44"/>
        <v>CPL  </v>
      </c>
      <c r="J354" s="1">
        <f t="shared" si="43"/>
        <v>57</v>
      </c>
      <c r="L354"/>
      <c r="M354" s="1" t="str">
        <f t="shared" si="45"/>
        <v/>
      </c>
      <c r="N354"/>
    </row>
    <row r="355" spans="2:14" ht="15" x14ac:dyDescent="0.25">
      <c r="B355" s="11" t="s">
        <v>820</v>
      </c>
      <c r="C355" s="10" t="s">
        <v>821</v>
      </c>
      <c r="D355" s="10" t="s">
        <v>824</v>
      </c>
      <c r="E355" s="11" t="s">
        <v>3</v>
      </c>
      <c r="F355" s="30">
        <f t="shared" si="42"/>
        <v>1</v>
      </c>
      <c r="G355" s="11" t="s">
        <v>98</v>
      </c>
      <c r="I355" s="1" t="str">
        <f t="shared" si="44"/>
        <v>CAA  </v>
      </c>
      <c r="J355" s="1">
        <f t="shared" si="43"/>
        <v>35</v>
      </c>
      <c r="L355"/>
      <c r="M355" s="1" t="str">
        <f t="shared" si="45"/>
        <v/>
      </c>
      <c r="N355"/>
    </row>
    <row r="356" spans="2:14" ht="15" x14ac:dyDescent="0.25">
      <c r="B356" s="9" t="s">
        <v>823</v>
      </c>
      <c r="C356" s="12" t="s">
        <v>824</v>
      </c>
      <c r="D356" s="12" t="s">
        <v>826</v>
      </c>
      <c r="E356" s="9" t="s">
        <v>54</v>
      </c>
      <c r="F356" s="30">
        <f t="shared" si="42"/>
        <v>1</v>
      </c>
      <c r="G356" s="9" t="s">
        <v>320</v>
      </c>
      <c r="I356" s="1" t="str">
        <f t="shared" si="44"/>
        <v>CPL  </v>
      </c>
      <c r="J356" s="1">
        <f t="shared" si="43"/>
        <v>57</v>
      </c>
      <c r="L356"/>
      <c r="M356" s="1" t="str">
        <f t="shared" si="45"/>
        <v/>
      </c>
      <c r="N356"/>
    </row>
    <row r="357" spans="2:14" ht="15" x14ac:dyDescent="0.25">
      <c r="B357" s="11" t="s">
        <v>825</v>
      </c>
      <c r="C357" s="10" t="s">
        <v>826</v>
      </c>
      <c r="D357" s="10" t="s">
        <v>828</v>
      </c>
      <c r="E357" s="11" t="s">
        <v>3</v>
      </c>
      <c r="F357" s="30">
        <f t="shared" si="42"/>
        <v>1</v>
      </c>
      <c r="G357" s="11" t="s">
        <v>829</v>
      </c>
      <c r="I357" s="1" t="str">
        <f t="shared" si="44"/>
        <v>ASSDG  </v>
      </c>
      <c r="J357" s="1">
        <f t="shared" si="43"/>
        <v>12</v>
      </c>
      <c r="L357"/>
      <c r="M357" s="1" t="str">
        <f t="shared" si="45"/>
        <v/>
      </c>
      <c r="N357"/>
    </row>
    <row r="358" spans="2:14" ht="15" x14ac:dyDescent="0.25">
      <c r="B358" s="9" t="s">
        <v>827</v>
      </c>
      <c r="C358" s="12" t="s">
        <v>828</v>
      </c>
      <c r="D358" s="12" t="s">
        <v>831</v>
      </c>
      <c r="E358" s="9" t="s">
        <v>3</v>
      </c>
      <c r="F358" s="30">
        <f t="shared" si="42"/>
        <v>1</v>
      </c>
      <c r="G358" s="9" t="s">
        <v>177</v>
      </c>
      <c r="I358" s="1" t="str">
        <f t="shared" si="44"/>
        <v>DG  </v>
      </c>
      <c r="J358" s="1">
        <f t="shared" si="43"/>
        <v>14</v>
      </c>
      <c r="L358"/>
      <c r="M358" s="1" t="str">
        <f t="shared" si="45"/>
        <v/>
      </c>
      <c r="N358"/>
    </row>
    <row r="359" spans="2:14" ht="15" x14ac:dyDescent="0.25">
      <c r="B359" s="11" t="s">
        <v>830</v>
      </c>
      <c r="C359" s="10" t="s">
        <v>831</v>
      </c>
      <c r="D359" s="10" t="s">
        <v>833</v>
      </c>
      <c r="E359" s="11" t="s">
        <v>3</v>
      </c>
      <c r="F359" s="30">
        <f t="shared" si="42"/>
        <v>1</v>
      </c>
      <c r="G359" s="11" t="s">
        <v>834</v>
      </c>
      <c r="I359" s="1" t="str">
        <f t="shared" si="44"/>
        <v>CPL  </v>
      </c>
      <c r="J359" s="1">
        <f t="shared" si="43"/>
        <v>57</v>
      </c>
      <c r="L359"/>
      <c r="M359" s="1" t="str">
        <f t="shared" si="45"/>
        <v/>
      </c>
      <c r="N359"/>
    </row>
    <row r="360" spans="2:14" ht="15" x14ac:dyDescent="0.25">
      <c r="B360" s="9" t="s">
        <v>832</v>
      </c>
      <c r="C360" s="12" t="s">
        <v>833</v>
      </c>
      <c r="D360" s="12" t="s">
        <v>836</v>
      </c>
      <c r="E360" s="9" t="s">
        <v>3</v>
      </c>
      <c r="F360" s="30">
        <f t="shared" si="42"/>
        <v>1</v>
      </c>
      <c r="G360" s="9" t="s">
        <v>837</v>
      </c>
      <c r="I360" s="1" t="str">
        <f t="shared" si="44"/>
        <v>SLIC  </v>
      </c>
      <c r="J360" s="1">
        <f t="shared" si="43"/>
        <v>46</v>
      </c>
      <c r="L360"/>
      <c r="M360" s="1" t="str">
        <f t="shared" si="45"/>
        <v/>
      </c>
      <c r="N360"/>
    </row>
    <row r="361" spans="2:14" ht="15" x14ac:dyDescent="0.25">
      <c r="B361" s="11" t="s">
        <v>835</v>
      </c>
      <c r="C361" s="10" t="s">
        <v>836</v>
      </c>
      <c r="D361" s="10" t="s">
        <v>839</v>
      </c>
      <c r="E361" s="11" t="s">
        <v>3</v>
      </c>
      <c r="F361" s="30">
        <f t="shared" si="42"/>
        <v>1</v>
      </c>
      <c r="G361" s="11" t="s">
        <v>840</v>
      </c>
      <c r="I361" s="1" t="str">
        <f t="shared" si="44"/>
        <v>CPL  </v>
      </c>
      <c r="J361" s="1">
        <f t="shared" si="43"/>
        <v>57</v>
      </c>
      <c r="L361"/>
      <c r="M361" s="1" t="str">
        <f t="shared" si="45"/>
        <v/>
      </c>
      <c r="N361"/>
    </row>
    <row r="362" spans="2:14" ht="15" x14ac:dyDescent="0.25">
      <c r="B362" s="9" t="s">
        <v>838</v>
      </c>
      <c r="C362" s="12" t="s">
        <v>839</v>
      </c>
      <c r="D362" s="12" t="s">
        <v>842</v>
      </c>
      <c r="E362" s="9" t="s">
        <v>21</v>
      </c>
      <c r="F362" s="30">
        <f t="shared" si="42"/>
        <v>3</v>
      </c>
      <c r="G362" s="9" t="s">
        <v>696</v>
      </c>
      <c r="I362" s="1" t="str">
        <f t="shared" si="44"/>
        <v>SLIC  </v>
      </c>
      <c r="J362" s="1">
        <f t="shared" si="43"/>
        <v>46</v>
      </c>
      <c r="L362"/>
      <c r="M362" s="1" t="str">
        <f t="shared" si="45"/>
        <v/>
      </c>
      <c r="N362"/>
    </row>
    <row r="363" spans="2:14" ht="15" x14ac:dyDescent="0.25">
      <c r="B363" s="11" t="s">
        <v>841</v>
      </c>
      <c r="C363" s="10" t="s">
        <v>842</v>
      </c>
      <c r="D363" s="10" t="s">
        <v>844</v>
      </c>
      <c r="E363" s="11" t="s">
        <v>845</v>
      </c>
      <c r="F363" s="30">
        <f t="shared" si="42"/>
        <v>30</v>
      </c>
      <c r="G363" s="11" t="s">
        <v>846</v>
      </c>
      <c r="I363" s="1" t="str">
        <f t="shared" si="44"/>
        <v>CPL  </v>
      </c>
      <c r="J363" s="1">
        <f t="shared" si="43"/>
        <v>57</v>
      </c>
      <c r="L363"/>
      <c r="M363" s="1" t="str">
        <f t="shared" si="45"/>
        <v/>
      </c>
      <c r="N363"/>
    </row>
    <row r="364" spans="2:14" ht="15" x14ac:dyDescent="0.25">
      <c r="B364" s="9" t="s">
        <v>843</v>
      </c>
      <c r="C364" s="12" t="s">
        <v>844</v>
      </c>
      <c r="D364" s="12" t="s">
        <v>848</v>
      </c>
      <c r="E364" s="9" t="s">
        <v>3</v>
      </c>
      <c r="F364" s="30">
        <f t="shared" si="42"/>
        <v>1</v>
      </c>
      <c r="G364" s="9" t="s">
        <v>849</v>
      </c>
      <c r="I364" s="1" t="str">
        <f t="shared" si="44"/>
        <v>ASSDG  </v>
      </c>
      <c r="J364" s="1">
        <f t="shared" si="43"/>
        <v>12</v>
      </c>
      <c r="L364"/>
      <c r="M364" s="1" t="str">
        <f t="shared" si="45"/>
        <v/>
      </c>
      <c r="N364"/>
    </row>
    <row r="365" spans="2:14" ht="15" x14ac:dyDescent="0.25">
      <c r="B365" s="11" t="s">
        <v>847</v>
      </c>
      <c r="C365" s="10" t="s">
        <v>848</v>
      </c>
      <c r="D365" s="10" t="s">
        <v>851</v>
      </c>
      <c r="E365" s="11" t="s">
        <v>3</v>
      </c>
      <c r="F365" s="30">
        <f t="shared" si="42"/>
        <v>1</v>
      </c>
      <c r="G365" s="11" t="s">
        <v>852</v>
      </c>
      <c r="I365" s="1" t="str">
        <f t="shared" si="44"/>
        <v>DG  </v>
      </c>
      <c r="J365" s="1">
        <f t="shared" si="43"/>
        <v>14</v>
      </c>
      <c r="L365"/>
      <c r="M365" s="1" t="str">
        <f t="shared" si="45"/>
        <v/>
      </c>
      <c r="N365"/>
    </row>
    <row r="366" spans="2:14" ht="15" x14ac:dyDescent="0.25">
      <c r="B366" s="9" t="s">
        <v>850</v>
      </c>
      <c r="C366" s="12" t="s">
        <v>851</v>
      </c>
      <c r="D366" s="12" t="s">
        <v>854</v>
      </c>
      <c r="E366" s="9" t="s">
        <v>13</v>
      </c>
      <c r="F366" s="30">
        <f t="shared" si="42"/>
        <v>4</v>
      </c>
      <c r="G366" s="9" t="s">
        <v>855</v>
      </c>
      <c r="I366" s="1" t="str">
        <f t="shared" si="44"/>
        <v>CPL  </v>
      </c>
      <c r="J366" s="1">
        <f t="shared" si="43"/>
        <v>57</v>
      </c>
      <c r="L366"/>
      <c r="M366" s="1" t="str">
        <f t="shared" si="45"/>
        <v/>
      </c>
      <c r="N366"/>
    </row>
    <row r="367" spans="2:14" ht="15" x14ac:dyDescent="0.25">
      <c r="B367" s="11" t="s">
        <v>853</v>
      </c>
      <c r="C367" s="10" t="s">
        <v>854</v>
      </c>
      <c r="D367" s="10" t="s">
        <v>857</v>
      </c>
      <c r="E367" s="11" t="s">
        <v>3</v>
      </c>
      <c r="F367" s="30">
        <f t="shared" si="42"/>
        <v>1</v>
      </c>
      <c r="G367" s="11" t="s">
        <v>858</v>
      </c>
      <c r="I367" s="1" t="str">
        <f t="shared" si="44"/>
        <v>ASSDG  </v>
      </c>
      <c r="J367" s="1">
        <f t="shared" si="43"/>
        <v>12</v>
      </c>
      <c r="L367"/>
      <c r="M367" s="1" t="str">
        <f t="shared" si="45"/>
        <v/>
      </c>
      <c r="N367"/>
    </row>
    <row r="368" spans="2:14" ht="15" x14ac:dyDescent="0.25">
      <c r="B368" s="9" t="s">
        <v>856</v>
      </c>
      <c r="C368" s="12" t="s">
        <v>857</v>
      </c>
      <c r="D368" s="12" t="s">
        <v>860</v>
      </c>
      <c r="E368" s="9" t="s">
        <v>3</v>
      </c>
      <c r="F368" s="30">
        <f t="shared" si="42"/>
        <v>1</v>
      </c>
      <c r="G368" s="9" t="s">
        <v>861</v>
      </c>
      <c r="I368" s="1" t="str">
        <f t="shared" si="44"/>
        <v>DG  </v>
      </c>
      <c r="J368" s="1">
        <f t="shared" si="43"/>
        <v>14</v>
      </c>
      <c r="L368"/>
      <c r="M368" s="1" t="str">
        <f t="shared" si="45"/>
        <v/>
      </c>
      <c r="N368"/>
    </row>
    <row r="369" spans="2:14" ht="15" x14ac:dyDescent="0.25">
      <c r="B369" s="11" t="s">
        <v>859</v>
      </c>
      <c r="C369" s="10" t="s">
        <v>860</v>
      </c>
      <c r="D369" s="10" t="s">
        <v>863</v>
      </c>
      <c r="E369" s="11" t="s">
        <v>3</v>
      </c>
      <c r="F369" s="30">
        <f t="shared" si="42"/>
        <v>1</v>
      </c>
      <c r="G369" s="11" t="s">
        <v>107</v>
      </c>
      <c r="I369" s="1" t="str">
        <f t="shared" si="44"/>
        <v>CO  </v>
      </c>
      <c r="J369" s="1">
        <f t="shared" ref="J369:J400" si="46">SUMIFS($F$273:$F$435,$I$273:$I$435,I369)</f>
        <v>11</v>
      </c>
      <c r="L369"/>
      <c r="M369" s="1" t="str">
        <f t="shared" si="45"/>
        <v/>
      </c>
      <c r="N369"/>
    </row>
    <row r="370" spans="2:14" ht="15" x14ac:dyDescent="0.25">
      <c r="B370" s="9" t="s">
        <v>862</v>
      </c>
      <c r="C370" s="12" t="s">
        <v>863</v>
      </c>
      <c r="D370" s="12" t="s">
        <v>865</v>
      </c>
      <c r="E370" s="9" t="s">
        <v>3</v>
      </c>
      <c r="F370" s="30">
        <f t="shared" si="42"/>
        <v>1</v>
      </c>
      <c r="G370" s="9" t="s">
        <v>866</v>
      </c>
      <c r="I370" s="1" t="str">
        <f t="shared" si="44"/>
        <v>ACO  </v>
      </c>
      <c r="J370" s="1">
        <f t="shared" si="46"/>
        <v>8</v>
      </c>
      <c r="L370"/>
      <c r="M370" s="1" t="str">
        <f t="shared" si="45"/>
        <v/>
      </c>
      <c r="N370"/>
    </row>
    <row r="371" spans="2:14" ht="15" x14ac:dyDescent="0.25">
      <c r="B371" s="11" t="s">
        <v>864</v>
      </c>
      <c r="C371" s="10" t="s">
        <v>865</v>
      </c>
      <c r="D371" s="10" t="s">
        <v>868</v>
      </c>
      <c r="E371" s="11" t="s">
        <v>3</v>
      </c>
      <c r="F371" s="30">
        <f t="shared" si="42"/>
        <v>1</v>
      </c>
      <c r="G371" s="11" t="s">
        <v>1</v>
      </c>
      <c r="I371" s="1" t="str">
        <f t="shared" si="44"/>
        <v>SECOFC  </v>
      </c>
      <c r="J371" s="1">
        <f t="shared" si="46"/>
        <v>6</v>
      </c>
      <c r="L371"/>
      <c r="M371" s="1" t="str">
        <f t="shared" si="45"/>
        <v/>
      </c>
      <c r="N371"/>
    </row>
    <row r="372" spans="2:14" ht="15" x14ac:dyDescent="0.25">
      <c r="B372" s="9" t="s">
        <v>867</v>
      </c>
      <c r="C372" s="12" t="s">
        <v>865</v>
      </c>
      <c r="D372" s="12" t="s">
        <v>870</v>
      </c>
      <c r="E372" s="9" t="s">
        <v>3</v>
      </c>
      <c r="F372" s="30">
        <f t="shared" si="42"/>
        <v>1</v>
      </c>
      <c r="G372" s="9" t="s">
        <v>1</v>
      </c>
      <c r="I372" s="1" t="str">
        <f>RIGHT(B372,LEN(B372)-6)</f>
        <v>DG  </v>
      </c>
      <c r="J372" s="1">
        <f t="shared" si="46"/>
        <v>14</v>
      </c>
      <c r="L372"/>
      <c r="M372" s="1" t="str">
        <f t="shared" si="45"/>
        <v/>
      </c>
      <c r="N372"/>
    </row>
    <row r="373" spans="2:14" ht="15" x14ac:dyDescent="0.25">
      <c r="B373" s="11" t="s">
        <v>869</v>
      </c>
      <c r="C373" s="10" t="s">
        <v>870</v>
      </c>
      <c r="D373" s="10" t="s">
        <v>872</v>
      </c>
      <c r="E373" s="11" t="s">
        <v>3</v>
      </c>
      <c r="F373" s="30">
        <f t="shared" si="42"/>
        <v>1</v>
      </c>
      <c r="G373" s="11" t="s">
        <v>117</v>
      </c>
      <c r="I373" s="1" t="str">
        <f t="shared" ref="I373:I435" si="47">RIGHT(B373,LEN(B373)-6)</f>
        <v>ACO  </v>
      </c>
      <c r="J373" s="1">
        <f t="shared" si="46"/>
        <v>8</v>
      </c>
      <c r="L373"/>
      <c r="M373" s="1" t="str">
        <f t="shared" si="45"/>
        <v/>
      </c>
      <c r="N373"/>
    </row>
    <row r="374" spans="2:14" ht="15" x14ac:dyDescent="0.25">
      <c r="B374" s="9" t="s">
        <v>871</v>
      </c>
      <c r="C374" s="12" t="s">
        <v>872</v>
      </c>
      <c r="D374" s="12" t="s">
        <v>874</v>
      </c>
      <c r="E374" s="9" t="s">
        <v>3</v>
      </c>
      <c r="F374" s="30">
        <f t="shared" si="42"/>
        <v>1</v>
      </c>
      <c r="G374" s="9" t="s">
        <v>120</v>
      </c>
      <c r="I374" s="1" t="str">
        <f t="shared" si="47"/>
        <v>SAEO  </v>
      </c>
      <c r="J374" s="1">
        <f t="shared" si="46"/>
        <v>7</v>
      </c>
      <c r="L374"/>
      <c r="M374" s="1" t="str">
        <f t="shared" si="45"/>
        <v/>
      </c>
      <c r="N374"/>
    </row>
    <row r="375" spans="2:14" ht="15" x14ac:dyDescent="0.25">
      <c r="B375" s="11" t="s">
        <v>873</v>
      </c>
      <c r="C375" s="10" t="s">
        <v>874</v>
      </c>
      <c r="D375" s="10" t="s">
        <v>876</v>
      </c>
      <c r="E375" s="11" t="s">
        <v>877</v>
      </c>
      <c r="F375" s="30">
        <f t="shared" si="42"/>
        <v>26</v>
      </c>
      <c r="G375" s="11" t="s">
        <v>878</v>
      </c>
      <c r="I375" s="1" t="str">
        <f t="shared" si="47"/>
        <v>SCON  </v>
      </c>
      <c r="J375" s="1">
        <f t="shared" si="46"/>
        <v>50</v>
      </c>
      <c r="L375"/>
      <c r="M375" s="1" t="str">
        <f t="shared" si="45"/>
        <v/>
      </c>
      <c r="N375"/>
    </row>
    <row r="376" spans="2:14" ht="15" x14ac:dyDescent="0.25">
      <c r="B376" s="40" t="s">
        <v>875</v>
      </c>
      <c r="C376" s="12" t="s">
        <v>876</v>
      </c>
      <c r="D376" s="12" t="s">
        <v>880</v>
      </c>
      <c r="E376" s="9" t="s">
        <v>3</v>
      </c>
      <c r="F376" s="30">
        <f t="shared" si="42"/>
        <v>1</v>
      </c>
      <c r="G376" s="9" t="s">
        <v>881</v>
      </c>
      <c r="I376" s="1" t="str">
        <f t="shared" si="47"/>
        <v>CLC  </v>
      </c>
      <c r="J376" s="1">
        <f t="shared" si="46"/>
        <v>17</v>
      </c>
      <c r="L376"/>
      <c r="M376" s="1" t="str">
        <f t="shared" si="45"/>
        <v/>
      </c>
      <c r="N376"/>
    </row>
    <row r="377" spans="2:14" ht="15" x14ac:dyDescent="0.25">
      <c r="B377" s="11" t="s">
        <v>879</v>
      </c>
      <c r="C377" s="10" t="s">
        <v>880</v>
      </c>
      <c r="D377" s="10" t="s">
        <v>883</v>
      </c>
      <c r="E377" s="11" t="s">
        <v>54</v>
      </c>
      <c r="F377" s="30">
        <f t="shared" si="42"/>
        <v>1</v>
      </c>
      <c r="G377" s="11" t="s">
        <v>216</v>
      </c>
      <c r="I377" s="1" t="str">
        <f t="shared" si="47"/>
        <v>SAEO  </v>
      </c>
      <c r="J377" s="1">
        <f t="shared" si="46"/>
        <v>7</v>
      </c>
      <c r="L377"/>
      <c r="M377" s="1" t="str">
        <f t="shared" si="45"/>
        <v/>
      </c>
      <c r="N377"/>
    </row>
    <row r="378" spans="2:14" ht="15" x14ac:dyDescent="0.25">
      <c r="B378" s="9" t="s">
        <v>882</v>
      </c>
      <c r="C378" s="12" t="s">
        <v>883</v>
      </c>
      <c r="D378" s="12" t="s">
        <v>885</v>
      </c>
      <c r="E378" s="9" t="s">
        <v>54</v>
      </c>
      <c r="F378" s="30">
        <f t="shared" si="42"/>
        <v>1</v>
      </c>
      <c r="G378" s="9" t="s">
        <v>61</v>
      </c>
      <c r="I378" s="1" t="str">
        <f t="shared" si="47"/>
        <v>SMOP  </v>
      </c>
      <c r="J378" s="1">
        <f t="shared" si="46"/>
        <v>1</v>
      </c>
      <c r="L378"/>
      <c r="M378" s="1" t="str">
        <f t="shared" si="45"/>
        <v/>
      </c>
      <c r="N378"/>
    </row>
    <row r="379" spans="2:14" ht="15" x14ac:dyDescent="0.25">
      <c r="B379" s="11" t="s">
        <v>884</v>
      </c>
      <c r="C379" s="10" t="s">
        <v>885</v>
      </c>
      <c r="D379" s="10" t="s">
        <v>887</v>
      </c>
      <c r="E379" s="11" t="s">
        <v>144</v>
      </c>
      <c r="F379" s="30">
        <f t="shared" si="42"/>
        <v>5</v>
      </c>
      <c r="G379" s="11" t="s">
        <v>888</v>
      </c>
      <c r="I379" s="1" t="str">
        <f t="shared" si="47"/>
        <v>SAPRE  </v>
      </c>
      <c r="J379" s="1">
        <f t="shared" si="46"/>
        <v>53</v>
      </c>
      <c r="L379"/>
      <c r="M379" s="1" t="str">
        <f t="shared" si="45"/>
        <v/>
      </c>
      <c r="N379"/>
    </row>
    <row r="380" spans="2:14" ht="15" x14ac:dyDescent="0.25">
      <c r="B380" s="9" t="s">
        <v>886</v>
      </c>
      <c r="C380" s="12" t="s">
        <v>887</v>
      </c>
      <c r="D380" s="12" t="s">
        <v>889</v>
      </c>
      <c r="E380" s="9" t="s">
        <v>3</v>
      </c>
      <c r="F380" s="30">
        <f t="shared" si="42"/>
        <v>1</v>
      </c>
      <c r="G380" s="9" t="s">
        <v>890</v>
      </c>
      <c r="I380" s="1" t="str">
        <f t="shared" si="47"/>
        <v>SAEO  </v>
      </c>
      <c r="J380" s="1">
        <f t="shared" si="46"/>
        <v>7</v>
      </c>
      <c r="L380"/>
      <c r="M380" s="1" t="str">
        <f t="shared" si="45"/>
        <v/>
      </c>
      <c r="N380"/>
    </row>
    <row r="381" spans="2:14" ht="21" x14ac:dyDescent="0.25">
      <c r="B381" s="11" t="s">
        <v>891</v>
      </c>
      <c r="C381" s="10" t="s">
        <v>889</v>
      </c>
      <c r="D381" s="10" t="s">
        <v>893</v>
      </c>
      <c r="E381" s="11" t="s">
        <v>3</v>
      </c>
      <c r="F381" s="30">
        <f t="shared" si="42"/>
        <v>1</v>
      </c>
      <c r="G381" s="11" t="s">
        <v>894</v>
      </c>
      <c r="I381" s="1" t="str">
        <f t="shared" si="47"/>
        <v>SPO  </v>
      </c>
      <c r="J381" s="1">
        <f t="shared" si="46"/>
        <v>3</v>
      </c>
      <c r="L381"/>
      <c r="M381" s="1" t="str">
        <f t="shared" si="45"/>
        <v/>
      </c>
      <c r="N381"/>
    </row>
    <row r="382" spans="2:14" ht="15" x14ac:dyDescent="0.25">
      <c r="B382" s="9" t="s">
        <v>892</v>
      </c>
      <c r="C382" s="12" t="s">
        <v>893</v>
      </c>
      <c r="D382" s="12" t="s">
        <v>896</v>
      </c>
      <c r="E382" s="9" t="s">
        <v>3</v>
      </c>
      <c r="F382" s="30">
        <f t="shared" si="42"/>
        <v>1</v>
      </c>
      <c r="G382" s="9" t="s">
        <v>897</v>
      </c>
      <c r="I382" s="1" t="str">
        <f t="shared" si="47"/>
        <v>CO  </v>
      </c>
      <c r="J382" s="1">
        <f t="shared" si="46"/>
        <v>11</v>
      </c>
      <c r="L382"/>
      <c r="M382" s="1" t="str">
        <f t="shared" si="45"/>
        <v/>
      </c>
      <c r="N382"/>
    </row>
    <row r="383" spans="2:14" ht="21" x14ac:dyDescent="0.25">
      <c r="B383" s="11" t="s">
        <v>895</v>
      </c>
      <c r="C383" s="10" t="s">
        <v>896</v>
      </c>
      <c r="D383" s="10" t="s">
        <v>899</v>
      </c>
      <c r="E383" s="11" t="s">
        <v>3</v>
      </c>
      <c r="F383" s="30">
        <f t="shared" si="42"/>
        <v>1</v>
      </c>
      <c r="G383" s="11" t="s">
        <v>41</v>
      </c>
      <c r="I383" s="1" t="str">
        <f t="shared" si="47"/>
        <v>SECOFC  </v>
      </c>
      <c r="J383" s="1">
        <f t="shared" si="46"/>
        <v>6</v>
      </c>
      <c r="L383"/>
      <c r="M383" s="1" t="str">
        <f t="shared" si="45"/>
        <v/>
      </c>
      <c r="N383"/>
    </row>
    <row r="384" spans="2:14" ht="15" x14ac:dyDescent="0.25">
      <c r="B384" s="9" t="s">
        <v>898</v>
      </c>
      <c r="C384" s="12" t="s">
        <v>899</v>
      </c>
      <c r="D384" s="12" t="s">
        <v>901</v>
      </c>
      <c r="E384" s="9" t="s">
        <v>3</v>
      </c>
      <c r="F384" s="30">
        <f t="shared" si="42"/>
        <v>1</v>
      </c>
      <c r="G384" s="9" t="s">
        <v>902</v>
      </c>
      <c r="I384" s="1" t="str">
        <f t="shared" si="47"/>
        <v>DG  </v>
      </c>
      <c r="J384" s="1">
        <f t="shared" si="46"/>
        <v>14</v>
      </c>
      <c r="L384"/>
      <c r="M384" s="1" t="str">
        <f t="shared" si="45"/>
        <v/>
      </c>
      <c r="N384"/>
    </row>
    <row r="385" spans="2:14" ht="15" x14ac:dyDescent="0.25">
      <c r="B385" s="11" t="s">
        <v>900</v>
      </c>
      <c r="C385" s="10" t="s">
        <v>901</v>
      </c>
      <c r="D385" s="10" t="s">
        <v>904</v>
      </c>
      <c r="E385" s="11" t="s">
        <v>17</v>
      </c>
      <c r="F385" s="30">
        <f t="shared" si="42"/>
        <v>2</v>
      </c>
      <c r="G385" s="11" t="s">
        <v>180</v>
      </c>
      <c r="I385" s="1" t="str">
        <f t="shared" si="47"/>
        <v>CO  </v>
      </c>
      <c r="J385" s="1">
        <f t="shared" si="46"/>
        <v>11</v>
      </c>
      <c r="L385"/>
      <c r="M385" s="1" t="str">
        <f t="shared" si="45"/>
        <v/>
      </c>
      <c r="N385"/>
    </row>
    <row r="386" spans="2:14" ht="21" x14ac:dyDescent="0.25">
      <c r="B386" s="9" t="s">
        <v>903</v>
      </c>
      <c r="C386" s="12" t="s">
        <v>904</v>
      </c>
      <c r="D386" s="12" t="s">
        <v>906</v>
      </c>
      <c r="E386" s="9" t="s">
        <v>3</v>
      </c>
      <c r="F386" s="30">
        <f t="shared" si="42"/>
        <v>1</v>
      </c>
      <c r="G386" s="9" t="s">
        <v>907</v>
      </c>
      <c r="I386" s="1" t="str">
        <f t="shared" si="47"/>
        <v>ACO  </v>
      </c>
      <c r="J386" s="1">
        <f t="shared" si="46"/>
        <v>8</v>
      </c>
      <c r="L386"/>
      <c r="M386" s="1" t="str">
        <f t="shared" si="45"/>
        <v/>
      </c>
      <c r="N386"/>
    </row>
    <row r="387" spans="2:14" ht="15" x14ac:dyDescent="0.25">
      <c r="B387" s="11" t="s">
        <v>905</v>
      </c>
      <c r="C387" s="10" t="s">
        <v>906</v>
      </c>
      <c r="D387" s="10" t="s">
        <v>909</v>
      </c>
      <c r="E387" s="11" t="s">
        <v>54</v>
      </c>
      <c r="F387" s="30">
        <f t="shared" si="42"/>
        <v>1</v>
      </c>
      <c r="G387" s="11" t="s">
        <v>910</v>
      </c>
      <c r="I387" s="1" t="str">
        <f t="shared" si="47"/>
        <v>DG  </v>
      </c>
      <c r="J387" s="1">
        <f t="shared" si="46"/>
        <v>14</v>
      </c>
      <c r="L387"/>
      <c r="M387" s="1" t="str">
        <f t="shared" si="45"/>
        <v/>
      </c>
      <c r="N387"/>
    </row>
    <row r="388" spans="2:14" ht="15" x14ac:dyDescent="0.25">
      <c r="B388" s="9" t="s">
        <v>908</v>
      </c>
      <c r="C388" s="12" t="s">
        <v>909</v>
      </c>
      <c r="D388" s="12" t="s">
        <v>912</v>
      </c>
      <c r="E388" s="9" t="s">
        <v>3</v>
      </c>
      <c r="F388" s="30">
        <f t="shared" si="42"/>
        <v>1</v>
      </c>
      <c r="G388" s="9" t="s">
        <v>480</v>
      </c>
      <c r="I388" s="1" t="str">
        <f t="shared" si="47"/>
        <v>CO  </v>
      </c>
      <c r="J388" s="1">
        <f t="shared" si="46"/>
        <v>11</v>
      </c>
      <c r="L388"/>
      <c r="M388" s="1" t="str">
        <f t="shared" si="45"/>
        <v/>
      </c>
      <c r="N388"/>
    </row>
    <row r="389" spans="2:14" ht="21" x14ac:dyDescent="0.25">
      <c r="B389" s="11" t="s">
        <v>911</v>
      </c>
      <c r="C389" s="10" t="s">
        <v>912</v>
      </c>
      <c r="D389" s="10" t="s">
        <v>914</v>
      </c>
      <c r="E389" s="11" t="s">
        <v>3</v>
      </c>
      <c r="F389" s="30">
        <f t="shared" si="42"/>
        <v>1</v>
      </c>
      <c r="G389" s="11" t="s">
        <v>915</v>
      </c>
      <c r="I389" s="1" t="str">
        <f t="shared" si="47"/>
        <v>ACO  </v>
      </c>
      <c r="J389" s="1">
        <f t="shared" si="46"/>
        <v>8</v>
      </c>
      <c r="L389"/>
      <c r="M389" s="1" t="str">
        <f t="shared" si="45"/>
        <v/>
      </c>
      <c r="N389"/>
    </row>
    <row r="390" spans="2:14" ht="21" x14ac:dyDescent="0.25">
      <c r="B390" s="9" t="s">
        <v>913</v>
      </c>
      <c r="C390" s="12" t="s">
        <v>914</v>
      </c>
      <c r="D390" s="12" t="s">
        <v>917</v>
      </c>
      <c r="E390" s="9" t="s">
        <v>3</v>
      </c>
      <c r="F390" s="30">
        <f t="shared" si="42"/>
        <v>1</v>
      </c>
      <c r="G390" s="9" t="s">
        <v>1</v>
      </c>
      <c r="I390" s="1" t="str">
        <f t="shared" si="47"/>
        <v>SECOFC  </v>
      </c>
      <c r="J390" s="1">
        <f t="shared" si="46"/>
        <v>6</v>
      </c>
      <c r="L390"/>
      <c r="M390" s="1" t="str">
        <f t="shared" si="45"/>
        <v/>
      </c>
      <c r="N390"/>
    </row>
    <row r="391" spans="2:14" ht="15" x14ac:dyDescent="0.25">
      <c r="B391" s="11" t="s">
        <v>916</v>
      </c>
      <c r="C391" s="10" t="s">
        <v>914</v>
      </c>
      <c r="D391" s="10" t="s">
        <v>919</v>
      </c>
      <c r="E391" s="11" t="s">
        <v>3</v>
      </c>
      <c r="F391" s="30">
        <f t="shared" si="42"/>
        <v>1</v>
      </c>
      <c r="G391" s="11" t="s">
        <v>1</v>
      </c>
      <c r="I391" s="1" t="str">
        <f t="shared" si="47"/>
        <v>DG  </v>
      </c>
      <c r="J391" s="1">
        <f t="shared" si="46"/>
        <v>14</v>
      </c>
      <c r="L391"/>
      <c r="M391" s="1" t="str">
        <f t="shared" si="45"/>
        <v/>
      </c>
      <c r="N391"/>
    </row>
    <row r="392" spans="2:14" ht="15" x14ac:dyDescent="0.25">
      <c r="B392" s="9" t="s">
        <v>918</v>
      </c>
      <c r="C392" s="12" t="s">
        <v>919</v>
      </c>
      <c r="D392" s="12" t="s">
        <v>921</v>
      </c>
      <c r="E392" s="9" t="s">
        <v>3</v>
      </c>
      <c r="F392" s="30">
        <f t="shared" si="42"/>
        <v>1</v>
      </c>
      <c r="G392" s="9" t="s">
        <v>117</v>
      </c>
      <c r="I392" s="1" t="str">
        <f t="shared" si="47"/>
        <v>ACO  </v>
      </c>
      <c r="J392" s="1">
        <f t="shared" si="46"/>
        <v>8</v>
      </c>
      <c r="L392"/>
      <c r="M392" s="1" t="str">
        <f t="shared" si="45"/>
        <v/>
      </c>
      <c r="N392"/>
    </row>
    <row r="393" spans="2:14" ht="15" x14ac:dyDescent="0.25">
      <c r="B393" s="11" t="s">
        <v>920</v>
      </c>
      <c r="C393" s="10" t="s">
        <v>921</v>
      </c>
      <c r="D393" s="10" t="s">
        <v>923</v>
      </c>
      <c r="E393" s="11" t="s">
        <v>54</v>
      </c>
      <c r="F393" s="30">
        <f t="shared" si="42"/>
        <v>1</v>
      </c>
      <c r="G393" s="11" t="s">
        <v>120</v>
      </c>
      <c r="I393" s="1" t="str">
        <f t="shared" si="47"/>
        <v>SAEO  </v>
      </c>
      <c r="J393" s="1">
        <f t="shared" si="46"/>
        <v>7</v>
      </c>
      <c r="L393"/>
      <c r="M393" s="1" t="str">
        <f t="shared" si="45"/>
        <v/>
      </c>
      <c r="N393"/>
    </row>
    <row r="394" spans="2:14" ht="15" x14ac:dyDescent="0.25">
      <c r="B394" s="9" t="s">
        <v>922</v>
      </c>
      <c r="C394" s="12" t="s">
        <v>923</v>
      </c>
      <c r="D394" s="12" t="s">
        <v>925</v>
      </c>
      <c r="E394" s="9" t="s">
        <v>3</v>
      </c>
      <c r="F394" s="30">
        <f t="shared" si="42"/>
        <v>1</v>
      </c>
      <c r="G394" s="9" t="s">
        <v>926</v>
      </c>
      <c r="I394" s="1" t="str">
        <f t="shared" si="47"/>
        <v>CO  </v>
      </c>
      <c r="J394" s="1">
        <f t="shared" si="46"/>
        <v>11</v>
      </c>
      <c r="L394"/>
      <c r="M394" s="1" t="str">
        <f t="shared" si="45"/>
        <v/>
      </c>
      <c r="N394"/>
    </row>
    <row r="395" spans="2:14" ht="21" x14ac:dyDescent="0.25">
      <c r="B395" s="11" t="s">
        <v>924</v>
      </c>
      <c r="C395" s="10" t="s">
        <v>925</v>
      </c>
      <c r="D395" s="10" t="s">
        <v>928</v>
      </c>
      <c r="E395" s="11" t="s">
        <v>3</v>
      </c>
      <c r="F395" s="30">
        <f t="shared" si="42"/>
        <v>1</v>
      </c>
      <c r="G395" s="11" t="s">
        <v>929</v>
      </c>
      <c r="I395" s="1" t="str">
        <f t="shared" si="47"/>
        <v>SACONT  </v>
      </c>
      <c r="J395" s="1">
        <f t="shared" si="46"/>
        <v>2</v>
      </c>
      <c r="L395"/>
      <c r="M395" s="1" t="str">
        <f t="shared" si="45"/>
        <v/>
      </c>
      <c r="N395"/>
    </row>
    <row r="396" spans="2:14" ht="15" x14ac:dyDescent="0.25">
      <c r="B396" s="9" t="s">
        <v>927</v>
      </c>
      <c r="C396" s="12" t="s">
        <v>928</v>
      </c>
      <c r="D396" s="12" t="s">
        <v>931</v>
      </c>
      <c r="E396" s="9" t="s">
        <v>126</v>
      </c>
      <c r="F396" s="30">
        <f t="shared" si="42"/>
        <v>10</v>
      </c>
      <c r="G396" s="9" t="s">
        <v>932</v>
      </c>
      <c r="I396" s="1" t="str">
        <f t="shared" si="47"/>
        <v>ACFIC  </v>
      </c>
      <c r="J396" s="1">
        <f t="shared" si="46"/>
        <v>10</v>
      </c>
      <c r="L396"/>
      <c r="M396" s="1" t="str">
        <f t="shared" si="45"/>
        <v/>
      </c>
      <c r="N396"/>
    </row>
    <row r="397" spans="2:14" ht="15" x14ac:dyDescent="0.25">
      <c r="B397" s="11" t="s">
        <v>930</v>
      </c>
      <c r="C397" s="10" t="s">
        <v>931</v>
      </c>
      <c r="D397" s="10" t="s">
        <v>934</v>
      </c>
      <c r="E397" s="11" t="s">
        <v>17</v>
      </c>
      <c r="F397" s="30">
        <f t="shared" ref="F397:F431" si="48">VALUE(IF(LEFT(E397,1)="&lt;",1,LEFT(E397,2)))</f>
        <v>2</v>
      </c>
      <c r="G397" s="11" t="s">
        <v>935</v>
      </c>
      <c r="I397" s="1" t="str">
        <f t="shared" si="47"/>
        <v>SPCF  </v>
      </c>
      <c r="J397" s="1">
        <f t="shared" si="46"/>
        <v>2</v>
      </c>
      <c r="L397"/>
      <c r="M397" s="1" t="str">
        <f t="shared" si="45"/>
        <v/>
      </c>
      <c r="N397"/>
    </row>
    <row r="398" spans="2:14" ht="15" x14ac:dyDescent="0.25">
      <c r="B398" s="9" t="s">
        <v>933</v>
      </c>
      <c r="C398" s="12" t="s">
        <v>934</v>
      </c>
      <c r="D398" s="12" t="s">
        <v>937</v>
      </c>
      <c r="E398" s="9" t="s">
        <v>3</v>
      </c>
      <c r="F398" s="30">
        <f t="shared" si="48"/>
        <v>1</v>
      </c>
      <c r="G398" s="9" t="s">
        <v>41</v>
      </c>
      <c r="I398" s="1" t="str">
        <f t="shared" si="47"/>
        <v>CFIC  </v>
      </c>
      <c r="J398" s="1">
        <f t="shared" si="46"/>
        <v>1</v>
      </c>
      <c r="L398"/>
      <c r="M398" s="1" t="str">
        <f t="shared" si="45"/>
        <v/>
      </c>
      <c r="N398"/>
    </row>
    <row r="399" spans="2:14" ht="15" x14ac:dyDescent="0.25">
      <c r="B399" s="11" t="s">
        <v>936</v>
      </c>
      <c r="C399" s="10" t="s">
        <v>937</v>
      </c>
      <c r="D399" s="10" t="s">
        <v>939</v>
      </c>
      <c r="E399" s="11" t="s">
        <v>3</v>
      </c>
      <c r="F399" s="30">
        <f t="shared" si="48"/>
        <v>1</v>
      </c>
      <c r="G399" s="11" t="s">
        <v>940</v>
      </c>
      <c r="I399" s="1" t="str">
        <f t="shared" si="47"/>
        <v>SCL  </v>
      </c>
      <c r="J399" s="1">
        <f t="shared" si="46"/>
        <v>1</v>
      </c>
      <c r="L399"/>
      <c r="M399" s="1" t="str">
        <f t="shared" si="45"/>
        <v/>
      </c>
      <c r="N399"/>
    </row>
    <row r="400" spans="2:14" ht="15" x14ac:dyDescent="0.25">
      <c r="B400" s="9" t="s">
        <v>938</v>
      </c>
      <c r="C400" s="12" t="s">
        <v>939</v>
      </c>
      <c r="D400" s="12" t="s">
        <v>942</v>
      </c>
      <c r="E400" s="9" t="s">
        <v>943</v>
      </c>
      <c r="F400" s="30">
        <f t="shared" si="48"/>
        <v>17</v>
      </c>
      <c r="G400" s="9" t="s">
        <v>944</v>
      </c>
      <c r="I400" s="1" t="str">
        <f t="shared" si="47"/>
        <v>SAPRE  </v>
      </c>
      <c r="J400" s="1">
        <f t="shared" si="46"/>
        <v>53</v>
      </c>
      <c r="L400"/>
      <c r="M400" s="1" t="str">
        <f t="shared" si="45"/>
        <v/>
      </c>
      <c r="N400"/>
    </row>
    <row r="401" spans="2:14" ht="15" x14ac:dyDescent="0.25">
      <c r="B401" s="11" t="s">
        <v>941</v>
      </c>
      <c r="C401" s="10" t="s">
        <v>942</v>
      </c>
      <c r="D401" s="10" t="s">
        <v>946</v>
      </c>
      <c r="E401" s="11" t="s">
        <v>17</v>
      </c>
      <c r="F401" s="30">
        <f t="shared" si="48"/>
        <v>2</v>
      </c>
      <c r="G401" s="11" t="s">
        <v>947</v>
      </c>
      <c r="I401" s="1" t="str">
        <f t="shared" si="47"/>
        <v>CIP  </v>
      </c>
      <c r="J401" s="1">
        <f t="shared" ref="J401:J432" si="49">SUMIFS($F$273:$F$435,$I$273:$I$435,I401)</f>
        <v>6</v>
      </c>
      <c r="L401"/>
      <c r="M401" s="1" t="str">
        <f t="shared" si="45"/>
        <v/>
      </c>
      <c r="N401"/>
    </row>
    <row r="402" spans="2:14" ht="21" x14ac:dyDescent="0.25">
      <c r="B402" s="9" t="s">
        <v>945</v>
      </c>
      <c r="C402" s="12" t="s">
        <v>946</v>
      </c>
      <c r="D402" s="12" t="s">
        <v>949</v>
      </c>
      <c r="E402" s="9" t="s">
        <v>54</v>
      </c>
      <c r="F402" s="30">
        <f t="shared" si="48"/>
        <v>1</v>
      </c>
      <c r="G402" s="9" t="s">
        <v>950</v>
      </c>
      <c r="I402" s="1" t="str">
        <f t="shared" si="47"/>
        <v>SAPRE  </v>
      </c>
      <c r="J402" s="1">
        <f t="shared" si="49"/>
        <v>53</v>
      </c>
      <c r="L402"/>
      <c r="M402" s="1" t="str">
        <f t="shared" si="45"/>
        <v/>
      </c>
      <c r="N402"/>
    </row>
    <row r="403" spans="2:14" ht="15" x14ac:dyDescent="0.25">
      <c r="B403" s="11" t="s">
        <v>948</v>
      </c>
      <c r="C403" s="10" t="s">
        <v>949</v>
      </c>
      <c r="D403" s="10" t="s">
        <v>952</v>
      </c>
      <c r="E403" s="11" t="s">
        <v>17</v>
      </c>
      <c r="F403" s="30">
        <f t="shared" si="48"/>
        <v>2</v>
      </c>
      <c r="G403" s="11" t="s">
        <v>953</v>
      </c>
      <c r="I403" s="1" t="str">
        <f t="shared" si="47"/>
        <v>CIP  </v>
      </c>
      <c r="J403" s="1">
        <f t="shared" si="49"/>
        <v>6</v>
      </c>
      <c r="L403"/>
      <c r="M403" s="1" t="str">
        <f t="shared" si="45"/>
        <v/>
      </c>
      <c r="N403"/>
    </row>
    <row r="404" spans="2:14" ht="21" x14ac:dyDescent="0.25">
      <c r="B404" s="9" t="s">
        <v>951</v>
      </c>
      <c r="C404" s="12" t="s">
        <v>952</v>
      </c>
      <c r="D404" s="12" t="s">
        <v>955</v>
      </c>
      <c r="E404" s="9" t="s">
        <v>3</v>
      </c>
      <c r="F404" s="30">
        <f t="shared" si="48"/>
        <v>1</v>
      </c>
      <c r="G404" s="9" t="s">
        <v>956</v>
      </c>
      <c r="I404" s="1" t="str">
        <f t="shared" si="47"/>
        <v>SECADM  </v>
      </c>
      <c r="J404" s="1">
        <f t="shared" si="49"/>
        <v>12</v>
      </c>
      <c r="L404"/>
      <c r="M404" s="1" t="str">
        <f t="shared" si="45"/>
        <v/>
      </c>
      <c r="N404"/>
    </row>
    <row r="405" spans="2:14" ht="15" x14ac:dyDescent="0.25">
      <c r="B405" s="11" t="s">
        <v>954</v>
      </c>
      <c r="C405" s="10" t="s">
        <v>955</v>
      </c>
      <c r="D405" s="10" t="s">
        <v>958</v>
      </c>
      <c r="E405" s="11" t="s">
        <v>3</v>
      </c>
      <c r="F405" s="30">
        <f t="shared" si="48"/>
        <v>1</v>
      </c>
      <c r="G405" s="11" t="s">
        <v>959</v>
      </c>
      <c r="I405" s="1" t="str">
        <f t="shared" si="47"/>
        <v>CIP  </v>
      </c>
      <c r="J405" s="1">
        <f t="shared" si="49"/>
        <v>6</v>
      </c>
      <c r="L405"/>
      <c r="M405" s="1" t="str">
        <f t="shared" si="45"/>
        <v/>
      </c>
      <c r="N405"/>
    </row>
    <row r="406" spans="2:14" ht="15" x14ac:dyDescent="0.25">
      <c r="B406" s="9" t="s">
        <v>957</v>
      </c>
      <c r="C406" s="12" t="s">
        <v>958</v>
      </c>
      <c r="D406" s="12" t="s">
        <v>961</v>
      </c>
      <c r="E406" s="9" t="s">
        <v>962</v>
      </c>
      <c r="F406" s="30">
        <f t="shared" si="48"/>
        <v>29</v>
      </c>
      <c r="G406" s="9" t="s">
        <v>963</v>
      </c>
      <c r="I406" s="1" t="str">
        <f t="shared" si="47"/>
        <v>SAPRE  </v>
      </c>
      <c r="J406" s="1">
        <f t="shared" si="49"/>
        <v>53</v>
      </c>
      <c r="L406"/>
      <c r="M406" s="1" t="str">
        <f t="shared" si="45"/>
        <v/>
      </c>
      <c r="N406"/>
    </row>
    <row r="407" spans="2:14" ht="15" x14ac:dyDescent="0.25">
      <c r="B407" s="11" t="s">
        <v>960</v>
      </c>
      <c r="C407" s="10" t="s">
        <v>961</v>
      </c>
      <c r="D407" s="10" t="s">
        <v>964</v>
      </c>
      <c r="E407" s="11" t="s">
        <v>3</v>
      </c>
      <c r="F407" s="30">
        <f t="shared" si="48"/>
        <v>1</v>
      </c>
      <c r="G407" s="11" t="s">
        <v>744</v>
      </c>
      <c r="I407" s="1" t="str">
        <f t="shared" si="47"/>
        <v>CIP  </v>
      </c>
      <c r="J407" s="1">
        <f t="shared" si="49"/>
        <v>6</v>
      </c>
      <c r="L407"/>
      <c r="M407" s="1" t="str">
        <f t="shared" si="45"/>
        <v/>
      </c>
      <c r="N407"/>
    </row>
    <row r="408" spans="2:14" ht="21" x14ac:dyDescent="0.25">
      <c r="B408" s="9" t="s">
        <v>965</v>
      </c>
      <c r="C408" s="12" t="s">
        <v>964</v>
      </c>
      <c r="D408" s="12" t="s">
        <v>967</v>
      </c>
      <c r="E408" s="9" t="s">
        <v>3</v>
      </c>
      <c r="F408" s="30">
        <f t="shared" si="48"/>
        <v>1</v>
      </c>
      <c r="G408" s="9" t="s">
        <v>968</v>
      </c>
      <c r="I408" s="1" t="str">
        <f t="shared" si="47"/>
        <v>SECADM  </v>
      </c>
      <c r="J408" s="1">
        <f t="shared" si="49"/>
        <v>12</v>
      </c>
      <c r="L408"/>
      <c r="M408" s="1" t="str">
        <f t="shared" si="45"/>
        <v/>
      </c>
      <c r="N408"/>
    </row>
    <row r="409" spans="2:14" ht="15" x14ac:dyDescent="0.25">
      <c r="B409" s="11" t="s">
        <v>966</v>
      </c>
      <c r="C409" s="10" t="s">
        <v>967</v>
      </c>
      <c r="D409" s="10" t="s">
        <v>970</v>
      </c>
      <c r="E409" s="11" t="s">
        <v>3</v>
      </c>
      <c r="F409" s="30">
        <f t="shared" si="48"/>
        <v>1</v>
      </c>
      <c r="G409" s="11" t="s">
        <v>971</v>
      </c>
      <c r="I409" s="1" t="str">
        <f t="shared" si="47"/>
        <v>CCLC  </v>
      </c>
      <c r="J409" s="1">
        <f t="shared" si="49"/>
        <v>1</v>
      </c>
      <c r="L409"/>
      <c r="M409" s="1" t="str">
        <f t="shared" si="45"/>
        <v/>
      </c>
      <c r="N409"/>
    </row>
    <row r="410" spans="2:14" ht="15" x14ac:dyDescent="0.25">
      <c r="B410" s="40" t="s">
        <v>969</v>
      </c>
      <c r="C410" s="12" t="s">
        <v>970</v>
      </c>
      <c r="D410" s="12" t="s">
        <v>973</v>
      </c>
      <c r="E410" s="9" t="s">
        <v>3</v>
      </c>
      <c r="F410" s="30">
        <f t="shared" si="48"/>
        <v>1</v>
      </c>
      <c r="G410" s="9" t="s">
        <v>974</v>
      </c>
      <c r="I410" s="1" t="str">
        <f t="shared" si="47"/>
        <v>CLC  </v>
      </c>
      <c r="J410" s="1">
        <f t="shared" si="49"/>
        <v>17</v>
      </c>
      <c r="L410"/>
      <c r="M410" s="1" t="str">
        <f t="shared" si="45"/>
        <v/>
      </c>
      <c r="N410"/>
    </row>
    <row r="411" spans="2:14" ht="21" x14ac:dyDescent="0.25">
      <c r="B411" s="11" t="s">
        <v>972</v>
      </c>
      <c r="C411" s="10" t="s">
        <v>973</v>
      </c>
      <c r="D411" s="10" t="s">
        <v>976</v>
      </c>
      <c r="E411" s="11" t="s">
        <v>71</v>
      </c>
      <c r="F411" s="30">
        <f t="shared" si="48"/>
        <v>11</v>
      </c>
      <c r="G411" s="11" t="s">
        <v>977</v>
      </c>
      <c r="I411" s="1" t="str">
        <f t="shared" si="47"/>
        <v>SCON  </v>
      </c>
      <c r="J411" s="1">
        <f t="shared" si="49"/>
        <v>50</v>
      </c>
      <c r="L411"/>
      <c r="M411" s="1" t="str">
        <f t="shared" si="45"/>
        <v/>
      </c>
      <c r="N411"/>
    </row>
    <row r="412" spans="2:14" ht="15" x14ac:dyDescent="0.25">
      <c r="B412" s="9" t="s">
        <v>975</v>
      </c>
      <c r="C412" s="12" t="s">
        <v>976</v>
      </c>
      <c r="D412" s="12" t="s">
        <v>979</v>
      </c>
      <c r="E412" s="9" t="s">
        <v>54</v>
      </c>
      <c r="F412" s="30">
        <f t="shared" si="48"/>
        <v>1</v>
      </c>
      <c r="G412" s="9" t="s">
        <v>980</v>
      </c>
      <c r="I412" s="1" t="str">
        <f t="shared" si="47"/>
        <v>CLC  </v>
      </c>
      <c r="J412" s="1">
        <f t="shared" si="49"/>
        <v>17</v>
      </c>
      <c r="L412"/>
      <c r="M412" s="1" t="str">
        <f t="shared" si="45"/>
        <v/>
      </c>
      <c r="N412"/>
    </row>
    <row r="413" spans="2:14" ht="15" x14ac:dyDescent="0.25">
      <c r="B413" s="11" t="s">
        <v>978</v>
      </c>
      <c r="C413" s="10" t="s">
        <v>979</v>
      </c>
      <c r="D413" s="10" t="s">
        <v>982</v>
      </c>
      <c r="E413" s="11" t="s">
        <v>3</v>
      </c>
      <c r="F413" s="30">
        <f t="shared" si="48"/>
        <v>1</v>
      </c>
      <c r="G413" s="11" t="s">
        <v>983</v>
      </c>
      <c r="I413" s="1" t="str">
        <f t="shared" si="47"/>
        <v>ASSDG  </v>
      </c>
      <c r="J413" s="1">
        <f t="shared" si="49"/>
        <v>12</v>
      </c>
      <c r="L413"/>
      <c r="M413" s="1" t="str">
        <f t="shared" si="45"/>
        <v/>
      </c>
      <c r="N413"/>
    </row>
    <row r="414" spans="2:14" ht="15" x14ac:dyDescent="0.25">
      <c r="B414" s="9" t="s">
        <v>981</v>
      </c>
      <c r="C414" s="12" t="s">
        <v>982</v>
      </c>
      <c r="D414" s="12" t="s">
        <v>985</v>
      </c>
      <c r="E414" s="9" t="s">
        <v>21</v>
      </c>
      <c r="F414" s="30">
        <f t="shared" si="48"/>
        <v>3</v>
      </c>
      <c r="G414" s="9" t="s">
        <v>177</v>
      </c>
      <c r="I414" s="1" t="str">
        <f t="shared" si="47"/>
        <v>DG  </v>
      </c>
      <c r="J414" s="1">
        <f t="shared" si="49"/>
        <v>14</v>
      </c>
      <c r="L414"/>
      <c r="M414" s="1" t="str">
        <f t="shared" si="45"/>
        <v/>
      </c>
      <c r="N414"/>
    </row>
    <row r="415" spans="2:14" ht="15" x14ac:dyDescent="0.25">
      <c r="B415" s="11" t="s">
        <v>984</v>
      </c>
      <c r="C415" s="10" t="s">
        <v>985</v>
      </c>
      <c r="D415" s="10" t="s">
        <v>987</v>
      </c>
      <c r="E415" s="11" t="s">
        <v>3</v>
      </c>
      <c r="F415" s="30">
        <f t="shared" si="48"/>
        <v>1</v>
      </c>
      <c r="G415" s="11" t="s">
        <v>988</v>
      </c>
      <c r="I415" s="1" t="str">
        <f t="shared" si="47"/>
        <v>CO  </v>
      </c>
      <c r="J415" s="1">
        <f t="shared" si="49"/>
        <v>11</v>
      </c>
      <c r="L415"/>
      <c r="M415" s="1" t="str">
        <f t="shared" si="45"/>
        <v/>
      </c>
      <c r="N415"/>
    </row>
    <row r="416" spans="2:14" ht="21" x14ac:dyDescent="0.25">
      <c r="B416" s="9" t="s">
        <v>986</v>
      </c>
      <c r="C416" s="12" t="s">
        <v>987</v>
      </c>
      <c r="D416" s="12" t="s">
        <v>990</v>
      </c>
      <c r="E416" s="9" t="s">
        <v>54</v>
      </c>
      <c r="F416" s="30">
        <f t="shared" si="48"/>
        <v>1</v>
      </c>
      <c r="G416" s="9" t="s">
        <v>991</v>
      </c>
      <c r="I416" s="1" t="str">
        <f t="shared" si="47"/>
        <v>SAEO  </v>
      </c>
      <c r="J416" s="1">
        <f t="shared" si="49"/>
        <v>7</v>
      </c>
      <c r="L416"/>
      <c r="M416" s="1" t="str">
        <f t="shared" ref="M416:M479" si="50">TRIM(SUBSTITUTE(L416,CHAR(160),CHAR(32)))</f>
        <v/>
      </c>
      <c r="N416"/>
    </row>
    <row r="417" spans="2:14" ht="15" x14ac:dyDescent="0.25">
      <c r="B417" s="11" t="s">
        <v>989</v>
      </c>
      <c r="C417" s="10" t="s">
        <v>990</v>
      </c>
      <c r="D417" s="10" t="s">
        <v>993</v>
      </c>
      <c r="E417" s="11" t="s">
        <v>3</v>
      </c>
      <c r="F417" s="30">
        <f t="shared" si="48"/>
        <v>1</v>
      </c>
      <c r="G417" s="11" t="s">
        <v>61</v>
      </c>
      <c r="I417" s="1" t="str">
        <f t="shared" si="47"/>
        <v>SAPRE  </v>
      </c>
      <c r="J417" s="1">
        <f t="shared" si="49"/>
        <v>53</v>
      </c>
      <c r="L417"/>
      <c r="M417" s="1" t="str">
        <f t="shared" si="50"/>
        <v/>
      </c>
      <c r="N417"/>
    </row>
    <row r="418" spans="2:14" ht="15" x14ac:dyDescent="0.25">
      <c r="B418" s="9" t="s">
        <v>992</v>
      </c>
      <c r="C418" s="12" t="s">
        <v>993</v>
      </c>
      <c r="D418" s="12" t="s">
        <v>995</v>
      </c>
      <c r="E418" s="9" t="s">
        <v>3</v>
      </c>
      <c r="F418" s="30">
        <f t="shared" si="48"/>
        <v>1</v>
      </c>
      <c r="G418" s="9" t="s">
        <v>996</v>
      </c>
      <c r="I418" s="1" t="str">
        <f t="shared" si="47"/>
        <v>SAEO  </v>
      </c>
      <c r="J418" s="1">
        <f t="shared" si="49"/>
        <v>7</v>
      </c>
      <c r="L418"/>
      <c r="M418" s="1" t="str">
        <f t="shared" si="50"/>
        <v/>
      </c>
      <c r="N418"/>
    </row>
    <row r="419" spans="2:14" ht="15" x14ac:dyDescent="0.25">
      <c r="B419" s="11" t="s">
        <v>994</v>
      </c>
      <c r="C419" s="10" t="s">
        <v>995</v>
      </c>
      <c r="D419" s="10" t="s">
        <v>998</v>
      </c>
      <c r="E419" s="11" t="s">
        <v>3</v>
      </c>
      <c r="F419" s="30">
        <f t="shared" si="48"/>
        <v>1</v>
      </c>
      <c r="G419" s="11" t="s">
        <v>999</v>
      </c>
      <c r="I419" s="1" t="str">
        <f t="shared" si="47"/>
        <v>CO  </v>
      </c>
      <c r="J419" s="1">
        <f t="shared" si="49"/>
        <v>11</v>
      </c>
      <c r="L419"/>
      <c r="M419" s="1" t="str">
        <f t="shared" si="50"/>
        <v/>
      </c>
      <c r="N419"/>
    </row>
    <row r="420" spans="2:14" ht="21" x14ac:dyDescent="0.25">
      <c r="B420" s="9" t="s">
        <v>997</v>
      </c>
      <c r="C420" s="12" t="s">
        <v>998</v>
      </c>
      <c r="D420" s="12" t="s">
        <v>1001</v>
      </c>
      <c r="E420" s="9" t="s">
        <v>3</v>
      </c>
      <c r="F420" s="30">
        <f t="shared" si="48"/>
        <v>1</v>
      </c>
      <c r="G420" s="9" t="s">
        <v>41</v>
      </c>
      <c r="I420" s="1" t="str">
        <f t="shared" si="47"/>
        <v>SECOFC  </v>
      </c>
      <c r="J420" s="1">
        <f t="shared" si="49"/>
        <v>6</v>
      </c>
      <c r="L420"/>
      <c r="M420" s="1" t="str">
        <f t="shared" si="50"/>
        <v/>
      </c>
      <c r="N420"/>
    </row>
    <row r="421" spans="2:14" ht="15" x14ac:dyDescent="0.25">
      <c r="B421" s="11" t="s">
        <v>1000</v>
      </c>
      <c r="C421" s="10" t="s">
        <v>1001</v>
      </c>
      <c r="D421" s="10" t="s">
        <v>1003</v>
      </c>
      <c r="E421" s="11" t="s">
        <v>3</v>
      </c>
      <c r="F421" s="30">
        <f t="shared" si="48"/>
        <v>1</v>
      </c>
      <c r="G421" s="11" t="s">
        <v>902</v>
      </c>
      <c r="I421" s="1" t="str">
        <f t="shared" si="47"/>
        <v>DG  </v>
      </c>
      <c r="J421" s="1">
        <f t="shared" si="49"/>
        <v>14</v>
      </c>
      <c r="L421"/>
      <c r="M421" s="1" t="str">
        <f t="shared" si="50"/>
        <v/>
      </c>
      <c r="N421"/>
    </row>
    <row r="422" spans="2:14" ht="15" x14ac:dyDescent="0.25">
      <c r="B422" s="9" t="s">
        <v>1002</v>
      </c>
      <c r="C422" s="12" t="s">
        <v>1003</v>
      </c>
      <c r="D422" s="12" t="s">
        <v>1005</v>
      </c>
      <c r="E422" s="9" t="s">
        <v>3</v>
      </c>
      <c r="F422" s="30">
        <f t="shared" si="48"/>
        <v>1</v>
      </c>
      <c r="G422" s="9" t="s">
        <v>180</v>
      </c>
      <c r="I422" s="1" t="str">
        <f t="shared" si="47"/>
        <v>CO  </v>
      </c>
      <c r="J422" s="1">
        <f t="shared" si="49"/>
        <v>11</v>
      </c>
      <c r="L422"/>
      <c r="M422" s="1" t="str">
        <f t="shared" si="50"/>
        <v/>
      </c>
      <c r="N422"/>
    </row>
    <row r="423" spans="2:14" ht="15" x14ac:dyDescent="0.25">
      <c r="B423" s="11" t="s">
        <v>1004</v>
      </c>
      <c r="C423" s="10" t="s">
        <v>1005</v>
      </c>
      <c r="D423" s="10" t="s">
        <v>1007</v>
      </c>
      <c r="E423" s="11" t="s">
        <v>3</v>
      </c>
      <c r="F423" s="30">
        <f t="shared" si="48"/>
        <v>1</v>
      </c>
      <c r="G423" s="11" t="s">
        <v>1008</v>
      </c>
      <c r="I423" s="1" t="str">
        <f t="shared" si="47"/>
        <v>ACO  </v>
      </c>
      <c r="J423" s="1">
        <f t="shared" si="49"/>
        <v>8</v>
      </c>
      <c r="L423"/>
      <c r="M423" s="1" t="str">
        <f t="shared" si="50"/>
        <v/>
      </c>
      <c r="N423"/>
    </row>
    <row r="424" spans="2:14" ht="21" x14ac:dyDescent="0.25">
      <c r="B424" s="9" t="s">
        <v>1006</v>
      </c>
      <c r="C424" s="12" t="s">
        <v>1007</v>
      </c>
      <c r="D424" s="12" t="s">
        <v>1010</v>
      </c>
      <c r="E424" s="9" t="s">
        <v>3</v>
      </c>
      <c r="F424" s="30">
        <f t="shared" si="48"/>
        <v>1</v>
      </c>
      <c r="G424" s="9" t="s">
        <v>1</v>
      </c>
      <c r="I424" s="1" t="str">
        <f t="shared" si="47"/>
        <v>SECOFC  </v>
      </c>
      <c r="J424" s="1">
        <f t="shared" si="49"/>
        <v>6</v>
      </c>
      <c r="L424"/>
      <c r="M424" s="1" t="str">
        <f t="shared" si="50"/>
        <v/>
      </c>
      <c r="N424"/>
    </row>
    <row r="425" spans="2:14" ht="15" x14ac:dyDescent="0.25">
      <c r="B425" s="11" t="s">
        <v>1009</v>
      </c>
      <c r="C425" s="10" t="s">
        <v>1007</v>
      </c>
      <c r="D425" s="10" t="s">
        <v>1012</v>
      </c>
      <c r="E425" s="11" t="s">
        <v>3</v>
      </c>
      <c r="F425" s="30">
        <f t="shared" si="48"/>
        <v>1</v>
      </c>
      <c r="G425" s="11" t="s">
        <v>1</v>
      </c>
      <c r="I425" s="1" t="str">
        <f t="shared" si="47"/>
        <v>DG  </v>
      </c>
      <c r="J425" s="1">
        <f t="shared" si="49"/>
        <v>14</v>
      </c>
      <c r="L425"/>
      <c r="M425" s="1" t="str">
        <f t="shared" si="50"/>
        <v/>
      </c>
      <c r="N425"/>
    </row>
    <row r="426" spans="2:14" ht="15" x14ac:dyDescent="0.25">
      <c r="B426" s="9" t="s">
        <v>1011</v>
      </c>
      <c r="C426" s="12" t="s">
        <v>1012</v>
      </c>
      <c r="D426" s="12" t="s">
        <v>1014</v>
      </c>
      <c r="E426" s="9" t="s">
        <v>17</v>
      </c>
      <c r="F426" s="30">
        <f t="shared" si="48"/>
        <v>2</v>
      </c>
      <c r="G426" s="9" t="s">
        <v>117</v>
      </c>
      <c r="I426" s="1" t="str">
        <f t="shared" si="47"/>
        <v>ACO  </v>
      </c>
      <c r="J426" s="1">
        <f t="shared" si="49"/>
        <v>8</v>
      </c>
      <c r="L426"/>
      <c r="M426" s="1" t="str">
        <f t="shared" si="50"/>
        <v/>
      </c>
      <c r="N426"/>
    </row>
    <row r="427" spans="2:14" ht="15" x14ac:dyDescent="0.25">
      <c r="B427" s="11" t="s">
        <v>1013</v>
      </c>
      <c r="C427" s="10" t="s">
        <v>1014</v>
      </c>
      <c r="D427" s="10" t="s">
        <v>1016</v>
      </c>
      <c r="E427" s="11" t="s">
        <v>339</v>
      </c>
      <c r="F427" s="30">
        <f t="shared" si="48"/>
        <v>8</v>
      </c>
      <c r="G427" s="11" t="s">
        <v>1017</v>
      </c>
      <c r="I427" s="1" t="str">
        <f t="shared" si="47"/>
        <v>SCON  </v>
      </c>
      <c r="J427" s="1">
        <f t="shared" si="49"/>
        <v>50</v>
      </c>
      <c r="L427"/>
      <c r="M427" s="1" t="str">
        <f t="shared" si="50"/>
        <v/>
      </c>
      <c r="N427"/>
    </row>
    <row r="428" spans="2:14" ht="15" x14ac:dyDescent="0.25">
      <c r="B428" s="9" t="s">
        <v>1015</v>
      </c>
      <c r="C428" s="12" t="s">
        <v>1016</v>
      </c>
      <c r="D428" s="12" t="s">
        <v>1019</v>
      </c>
      <c r="E428" s="9" t="s">
        <v>3</v>
      </c>
      <c r="F428" s="30">
        <f t="shared" si="48"/>
        <v>1</v>
      </c>
      <c r="G428" s="9" t="s">
        <v>1020</v>
      </c>
      <c r="I428" s="1" t="str">
        <f t="shared" si="47"/>
        <v>CLC  </v>
      </c>
      <c r="J428" s="1">
        <f t="shared" si="49"/>
        <v>17</v>
      </c>
      <c r="L428"/>
      <c r="M428" s="1" t="str">
        <f t="shared" si="50"/>
        <v/>
      </c>
      <c r="N428"/>
    </row>
    <row r="429" spans="2:14" ht="15" x14ac:dyDescent="0.25">
      <c r="B429" s="11" t="s">
        <v>1018</v>
      </c>
      <c r="C429" s="10" t="s">
        <v>1019</v>
      </c>
      <c r="D429" s="10" t="s">
        <v>1022</v>
      </c>
      <c r="E429" s="11" t="s">
        <v>3</v>
      </c>
      <c r="F429" s="30">
        <f t="shared" si="48"/>
        <v>1</v>
      </c>
      <c r="G429" s="11" t="s">
        <v>1023</v>
      </c>
      <c r="I429" s="1" t="str">
        <f t="shared" si="47"/>
        <v>SAEO  </v>
      </c>
      <c r="J429" s="1">
        <f t="shared" si="49"/>
        <v>7</v>
      </c>
      <c r="L429"/>
      <c r="M429" s="1" t="str">
        <f t="shared" si="50"/>
        <v/>
      </c>
      <c r="N429"/>
    </row>
    <row r="430" spans="2:14" ht="15" x14ac:dyDescent="0.25">
      <c r="B430" s="9" t="s">
        <v>1021</v>
      </c>
      <c r="C430" s="12" t="s">
        <v>1022</v>
      </c>
      <c r="D430" s="12" t="s">
        <v>1025</v>
      </c>
      <c r="E430" s="9" t="s">
        <v>3</v>
      </c>
      <c r="F430" s="30">
        <f t="shared" si="48"/>
        <v>1</v>
      </c>
      <c r="G430" s="9" t="s">
        <v>1026</v>
      </c>
      <c r="I430" s="1" t="str">
        <f t="shared" si="47"/>
        <v>CO  </v>
      </c>
      <c r="J430" s="1">
        <f t="shared" si="49"/>
        <v>11</v>
      </c>
      <c r="L430"/>
      <c r="M430" s="1" t="str">
        <f t="shared" si="50"/>
        <v/>
      </c>
      <c r="N430"/>
    </row>
    <row r="431" spans="2:14" ht="21" x14ac:dyDescent="0.25">
      <c r="B431" s="11" t="s">
        <v>1024</v>
      </c>
      <c r="C431" s="10" t="s">
        <v>1025</v>
      </c>
      <c r="D431" s="10" t="s">
        <v>1028</v>
      </c>
      <c r="E431" s="11" t="s">
        <v>3</v>
      </c>
      <c r="F431" s="30">
        <f t="shared" si="48"/>
        <v>1</v>
      </c>
      <c r="G431" s="11" t="s">
        <v>1029</v>
      </c>
      <c r="I431" s="1" t="str">
        <f t="shared" si="47"/>
        <v>SACONT  </v>
      </c>
      <c r="J431" s="1">
        <f t="shared" si="49"/>
        <v>2</v>
      </c>
      <c r="L431"/>
      <c r="M431" s="1" t="str">
        <f t="shared" si="50"/>
        <v/>
      </c>
      <c r="N431"/>
    </row>
    <row r="432" spans="2:14" ht="15" x14ac:dyDescent="0.25">
      <c r="B432" s="9" t="s">
        <v>1027</v>
      </c>
      <c r="C432" s="12" t="s">
        <v>1028</v>
      </c>
      <c r="D432" s="12" t="s">
        <v>1031</v>
      </c>
      <c r="E432" s="9" t="s">
        <v>3</v>
      </c>
      <c r="G432" s="9" t="s">
        <v>1032</v>
      </c>
      <c r="I432" s="1" t="str">
        <f t="shared" si="47"/>
        <v>SPCF  </v>
      </c>
      <c r="J432" s="1">
        <f t="shared" si="49"/>
        <v>2</v>
      </c>
      <c r="L432"/>
      <c r="M432" s="1" t="str">
        <f t="shared" si="50"/>
        <v/>
      </c>
      <c r="N432"/>
    </row>
    <row r="433" spans="1:47" ht="15" x14ac:dyDescent="0.25">
      <c r="B433" s="11" t="s">
        <v>1030</v>
      </c>
      <c r="C433" s="10" t="s">
        <v>1031</v>
      </c>
      <c r="D433" s="10" t="s">
        <v>1034</v>
      </c>
      <c r="E433" s="11" t="s">
        <v>3</v>
      </c>
      <c r="G433" s="11" t="s">
        <v>41</v>
      </c>
      <c r="I433" s="1" t="str">
        <f t="shared" si="47"/>
        <v>CFIC  </v>
      </c>
      <c r="J433" s="1">
        <f>SUMIFS($F$273:$F$435,$I$273:$I$435,I433)</f>
        <v>1</v>
      </c>
      <c r="L433"/>
      <c r="M433" s="1" t="str">
        <f t="shared" si="50"/>
        <v/>
      </c>
      <c r="N433"/>
    </row>
    <row r="434" spans="1:47" ht="15" x14ac:dyDescent="0.25">
      <c r="B434" s="9" t="s">
        <v>1033</v>
      </c>
      <c r="C434" s="12" t="s">
        <v>1034</v>
      </c>
      <c r="D434" s="12" t="s">
        <v>1036</v>
      </c>
      <c r="E434" s="9" t="s">
        <v>1037</v>
      </c>
      <c r="G434" s="9" t="s">
        <v>1038</v>
      </c>
      <c r="I434" s="1" t="str">
        <f t="shared" si="47"/>
        <v>SAPRE  </v>
      </c>
      <c r="J434" s="1">
        <f>SUMIFS($F$273:$F$435,$I$273:$I$435,I434)</f>
        <v>53</v>
      </c>
      <c r="L434"/>
      <c r="M434" s="1" t="str">
        <f t="shared" si="50"/>
        <v/>
      </c>
      <c r="N434"/>
    </row>
    <row r="435" spans="1:47" ht="21" x14ac:dyDescent="0.25">
      <c r="B435" s="31" t="s">
        <v>1035</v>
      </c>
      <c r="C435" s="32" t="s">
        <v>1036</v>
      </c>
      <c r="D435" s="32" t="s">
        <v>1</v>
      </c>
      <c r="E435" s="31" t="s">
        <v>21</v>
      </c>
      <c r="G435" s="11" t="s">
        <v>1039</v>
      </c>
      <c r="I435" s="1" t="str">
        <f t="shared" si="47"/>
        <v>SACONT  </v>
      </c>
      <c r="J435" s="1">
        <f>SUMIFS($F$273:$F$435,$I$273:$I$435,I435)</f>
        <v>2</v>
      </c>
      <c r="L435"/>
      <c r="M435" s="1" t="str">
        <f t="shared" si="50"/>
        <v/>
      </c>
      <c r="N435"/>
    </row>
    <row r="436" spans="1:47" ht="15.75" thickBot="1" x14ac:dyDescent="0.3">
      <c r="B436" s="37"/>
      <c r="C436" s="38"/>
      <c r="D436" s="38"/>
      <c r="E436" s="37"/>
      <c r="F436" s="13"/>
      <c r="G436" s="13"/>
      <c r="H436" s="13"/>
      <c r="I436" s="29" t="s">
        <v>573</v>
      </c>
      <c r="J436" s="13"/>
      <c r="L436" s="42" t="s">
        <v>608</v>
      </c>
      <c r="M436" s="1" t="str">
        <f t="shared" si="50"/>
        <v>DADOS AGRUPADOS:</v>
      </c>
      <c r="N436"/>
      <c r="P436" s="6"/>
    </row>
    <row r="437" spans="1:47" ht="23.25" customHeight="1" thickBot="1" x14ac:dyDescent="0.3">
      <c r="A437" s="43" t="s">
        <v>3382</v>
      </c>
      <c r="B437" s="35"/>
      <c r="C437" s="36"/>
      <c r="D437" s="36"/>
      <c r="E437" s="35"/>
      <c r="G437" s="16" t="s">
        <v>1040</v>
      </c>
      <c r="I437" s="6" t="s">
        <v>572</v>
      </c>
      <c r="J437" s="6" t="s">
        <v>588</v>
      </c>
      <c r="L437"/>
      <c r="M437" s="1" t="str">
        <f t="shared" si="50"/>
        <v/>
      </c>
      <c r="N437"/>
      <c r="P437" s="94" t="s">
        <v>3358</v>
      </c>
      <c r="Q437" s="45"/>
      <c r="R437" s="45"/>
      <c r="S437" s="44"/>
    </row>
    <row r="438" spans="1:47" ht="15" x14ac:dyDescent="0.25">
      <c r="B438" s="33" t="s">
        <v>1041</v>
      </c>
      <c r="C438" s="34" t="s">
        <v>1</v>
      </c>
      <c r="D438" s="34" t="s">
        <v>1042</v>
      </c>
      <c r="E438" s="33" t="s">
        <v>1043</v>
      </c>
      <c r="F438" s="1">
        <f t="shared" ref="F438:F495" si="51">VALUE(IF(LEFT(E438,1)="&lt;",1,LEFT(E438,2)))</f>
        <v>66</v>
      </c>
      <c r="G438" s="11" t="s">
        <v>1</v>
      </c>
      <c r="I438" s="1" t="str">
        <f>RIGHT(B438,LEN(B438)-4)</f>
        <v>SMOP  </v>
      </c>
      <c r="J438">
        <f t="shared" ref="J438:J469" si="52">SUMIFS($F$438:$F$495,$I$438:$I$495,I438)</f>
        <v>74</v>
      </c>
      <c r="L438" t="s">
        <v>3342</v>
      </c>
      <c r="M438" s="1" t="str">
        <f t="shared" si="50"/>
        <v>SMOP</v>
      </c>
      <c r="N438">
        <v>74</v>
      </c>
      <c r="P438" s="88" t="s">
        <v>3384</v>
      </c>
      <c r="Q438" s="86">
        <f>SUMIFS($N$438:$N$467,$M$438:$M$467,P438)</f>
        <v>0</v>
      </c>
      <c r="R438" s="86"/>
      <c r="S438" s="87"/>
    </row>
    <row r="439" spans="1:47" ht="15" x14ac:dyDescent="0.25">
      <c r="B439" s="9" t="s">
        <v>1044</v>
      </c>
      <c r="C439" s="12" t="s">
        <v>1042</v>
      </c>
      <c r="D439" s="12" t="s">
        <v>1045</v>
      </c>
      <c r="E439" s="9" t="s">
        <v>47</v>
      </c>
      <c r="F439" s="1">
        <f t="shared" si="51"/>
        <v>6</v>
      </c>
      <c r="G439" s="9" t="s">
        <v>1144</v>
      </c>
      <c r="I439" s="1" t="str">
        <f t="shared" ref="I439:I447" si="53">RIGHT(B439,LEN(B439)-4)</f>
        <v>CIP  </v>
      </c>
      <c r="J439">
        <f t="shared" si="52"/>
        <v>13</v>
      </c>
      <c r="L439" t="s">
        <v>602</v>
      </c>
      <c r="M439" s="1" t="str">
        <f t="shared" si="50"/>
        <v>CIP</v>
      </c>
      <c r="N439">
        <v>13</v>
      </c>
      <c r="P439" s="88" t="s">
        <v>3388</v>
      </c>
      <c r="Q439" s="89">
        <f t="shared" ref="Q439:Q459" si="54">SUMIFS($N$438:$N$467,$M$438:$M$467,P439)</f>
        <v>0</v>
      </c>
      <c r="R439" s="89"/>
      <c r="S439" s="90"/>
    </row>
    <row r="440" spans="1:47" s="13" customFormat="1" ht="15" x14ac:dyDescent="0.25">
      <c r="A440" s="41"/>
      <c r="B440" s="11" t="s">
        <v>1046</v>
      </c>
      <c r="C440" s="10" t="s">
        <v>1045</v>
      </c>
      <c r="D440" s="10" t="s">
        <v>1047</v>
      </c>
      <c r="E440" s="11" t="s">
        <v>13</v>
      </c>
      <c r="F440" s="1">
        <f t="shared" si="51"/>
        <v>4</v>
      </c>
      <c r="G440" s="11" t="s">
        <v>1145</v>
      </c>
      <c r="H440" s="1"/>
      <c r="I440" s="1" t="str">
        <f t="shared" si="53"/>
        <v>SMOP  </v>
      </c>
      <c r="J440">
        <f t="shared" si="52"/>
        <v>74</v>
      </c>
      <c r="K440" s="41"/>
      <c r="L440" s="1" t="s">
        <v>577</v>
      </c>
      <c r="M440" s="1" t="str">
        <f t="shared" si="50"/>
        <v>SECADM</v>
      </c>
      <c r="N440">
        <v>3</v>
      </c>
      <c r="O440" s="41"/>
      <c r="P440" s="63" t="s">
        <v>3386</v>
      </c>
      <c r="Q440" s="64">
        <f t="shared" si="54"/>
        <v>13</v>
      </c>
      <c r="R440" s="64"/>
      <c r="S440" s="65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</row>
    <row r="441" spans="1:47" ht="15" x14ac:dyDescent="0.25">
      <c r="B441" s="9" t="s">
        <v>1048</v>
      </c>
      <c r="C441" s="12" t="s">
        <v>1047</v>
      </c>
      <c r="D441" s="12" t="s">
        <v>1049</v>
      </c>
      <c r="E441" s="9" t="s">
        <v>47</v>
      </c>
      <c r="F441" s="1">
        <f t="shared" si="51"/>
        <v>6</v>
      </c>
      <c r="G441" s="9" t="s">
        <v>1146</v>
      </c>
      <c r="I441" s="1" t="str">
        <f t="shared" si="53"/>
        <v>CIP  </v>
      </c>
      <c r="J441">
        <f t="shared" si="52"/>
        <v>13</v>
      </c>
      <c r="L441" s="1" t="s">
        <v>581</v>
      </c>
      <c r="M441" s="1" t="str">
        <f t="shared" si="50"/>
        <v>CLC</v>
      </c>
      <c r="N441">
        <v>15</v>
      </c>
      <c r="P441" s="63" t="s">
        <v>3390</v>
      </c>
      <c r="Q441" s="64">
        <f t="shared" si="54"/>
        <v>0</v>
      </c>
      <c r="R441" s="64"/>
      <c r="S441" s="65"/>
    </row>
    <row r="442" spans="1:47" ht="21" x14ac:dyDescent="0.25">
      <c r="B442" s="11" t="s">
        <v>1050</v>
      </c>
      <c r="C442" s="10" t="s">
        <v>1049</v>
      </c>
      <c r="D442" s="10" t="s">
        <v>1051</v>
      </c>
      <c r="E442" s="11" t="s">
        <v>21</v>
      </c>
      <c r="F442" s="1">
        <f t="shared" si="51"/>
        <v>3</v>
      </c>
      <c r="G442" s="11" t="s">
        <v>1147</v>
      </c>
      <c r="I442" s="1" t="str">
        <f t="shared" si="53"/>
        <v>SMOP  </v>
      </c>
      <c r="J442">
        <f t="shared" si="52"/>
        <v>74</v>
      </c>
      <c r="L442" s="1" t="s">
        <v>582</v>
      </c>
      <c r="M442" s="1" t="str">
        <f t="shared" si="50"/>
        <v>SC</v>
      </c>
      <c r="N442">
        <v>103</v>
      </c>
      <c r="P442" s="63" t="s">
        <v>3427</v>
      </c>
      <c r="Q442" s="64">
        <f t="shared" si="54"/>
        <v>0</v>
      </c>
      <c r="R442" s="64"/>
      <c r="S442" s="65"/>
    </row>
    <row r="443" spans="1:47" ht="15" x14ac:dyDescent="0.25">
      <c r="B443" s="9" t="s">
        <v>1052</v>
      </c>
      <c r="C443" s="12" t="s">
        <v>1051</v>
      </c>
      <c r="D443" s="12" t="s">
        <v>1053</v>
      </c>
      <c r="E443" s="9" t="s">
        <v>3</v>
      </c>
      <c r="F443" s="1">
        <f t="shared" si="51"/>
        <v>1</v>
      </c>
      <c r="G443" s="9" t="s">
        <v>1148</v>
      </c>
      <c r="I443" s="1" t="str">
        <f t="shared" si="53"/>
        <v>CIP  </v>
      </c>
      <c r="J443">
        <f t="shared" si="52"/>
        <v>13</v>
      </c>
      <c r="L443" s="1" t="s">
        <v>3334</v>
      </c>
      <c r="M443" s="1" t="str">
        <f t="shared" si="50"/>
        <v>CLC</v>
      </c>
      <c r="N443">
        <v>1</v>
      </c>
      <c r="P443" s="63" t="s">
        <v>3428</v>
      </c>
      <c r="Q443" s="64">
        <f t="shared" si="54"/>
        <v>0</v>
      </c>
      <c r="R443" s="64"/>
      <c r="S443" s="65"/>
    </row>
    <row r="444" spans="1:47" ht="15" x14ac:dyDescent="0.25">
      <c r="B444" s="11" t="s">
        <v>1054</v>
      </c>
      <c r="C444" s="10" t="s">
        <v>1053</v>
      </c>
      <c r="D444" s="10" t="s">
        <v>1055</v>
      </c>
      <c r="E444" s="11" t="s">
        <v>3</v>
      </c>
      <c r="F444" s="1">
        <f t="shared" si="51"/>
        <v>1</v>
      </c>
      <c r="G444" s="11" t="s">
        <v>1149</v>
      </c>
      <c r="I444" s="1" t="str">
        <f t="shared" si="53"/>
        <v>SECADM  </v>
      </c>
      <c r="J444">
        <f t="shared" si="52"/>
        <v>3</v>
      </c>
      <c r="L444" s="1" t="s">
        <v>578</v>
      </c>
      <c r="M444" s="1" t="str">
        <f t="shared" si="50"/>
        <v>SPO</v>
      </c>
      <c r="N444">
        <v>21</v>
      </c>
      <c r="P444" s="63" t="s">
        <v>3429</v>
      </c>
      <c r="Q444" s="64">
        <f t="shared" si="54"/>
        <v>74</v>
      </c>
      <c r="R444" s="64"/>
      <c r="S444" s="65"/>
    </row>
    <row r="445" spans="1:47" ht="15" x14ac:dyDescent="0.25">
      <c r="B445" s="9" t="s">
        <v>1056</v>
      </c>
      <c r="C445" s="12" t="s">
        <v>1055</v>
      </c>
      <c r="D445" s="12" t="s">
        <v>1057</v>
      </c>
      <c r="E445" s="9" t="s">
        <v>3</v>
      </c>
      <c r="F445" s="1">
        <f t="shared" si="51"/>
        <v>1</v>
      </c>
      <c r="G445" s="9" t="s">
        <v>1150</v>
      </c>
      <c r="I445" s="1" t="str">
        <f t="shared" si="53"/>
        <v>CLC  </v>
      </c>
      <c r="J445">
        <f t="shared" si="52"/>
        <v>15</v>
      </c>
      <c r="L445" s="1" t="s">
        <v>3341</v>
      </c>
      <c r="M445" s="1" t="str">
        <f t="shared" si="50"/>
        <v>SLIC</v>
      </c>
      <c r="N445">
        <v>11</v>
      </c>
      <c r="P445" s="63" t="s">
        <v>3430</v>
      </c>
      <c r="Q445" s="64">
        <f t="shared" si="54"/>
        <v>0</v>
      </c>
      <c r="R445" s="64"/>
      <c r="S445" s="65"/>
    </row>
    <row r="446" spans="1:47" ht="15" x14ac:dyDescent="0.25">
      <c r="B446" s="11" t="s">
        <v>1058</v>
      </c>
      <c r="C446" s="10" t="s">
        <v>1057</v>
      </c>
      <c r="D446" s="10" t="s">
        <v>1059</v>
      </c>
      <c r="E446" s="11" t="s">
        <v>1060</v>
      </c>
      <c r="F446" s="1">
        <f t="shared" si="51"/>
        <v>73</v>
      </c>
      <c r="G446" s="11" t="s">
        <v>635</v>
      </c>
      <c r="I446" s="1" t="str">
        <f t="shared" si="53"/>
        <v>SC  </v>
      </c>
      <c r="J446">
        <f t="shared" si="52"/>
        <v>103</v>
      </c>
      <c r="L446" s="1" t="s">
        <v>583</v>
      </c>
      <c r="M446" s="1" t="str">
        <f t="shared" si="50"/>
        <v>SCON</v>
      </c>
      <c r="N446">
        <v>13</v>
      </c>
      <c r="P446" s="63" t="s">
        <v>3431</v>
      </c>
      <c r="Q446" s="64">
        <f t="shared" si="54"/>
        <v>0</v>
      </c>
      <c r="R446" s="64"/>
      <c r="S446" s="65"/>
    </row>
    <row r="447" spans="1:47" ht="15" x14ac:dyDescent="0.25">
      <c r="B447" s="9" t="s">
        <v>154</v>
      </c>
      <c r="C447" s="12" t="s">
        <v>1059</v>
      </c>
      <c r="D447" s="12" t="s">
        <v>1061</v>
      </c>
      <c r="E447" s="9" t="s">
        <v>3</v>
      </c>
      <c r="F447" s="1">
        <f t="shared" si="51"/>
        <v>1</v>
      </c>
      <c r="G447" s="9" t="s">
        <v>381</v>
      </c>
      <c r="I447" s="1" t="str">
        <f t="shared" si="53"/>
        <v xml:space="preserve"> CLC  </v>
      </c>
      <c r="J447">
        <f t="shared" si="52"/>
        <v>1</v>
      </c>
      <c r="L447" s="1" t="s">
        <v>598</v>
      </c>
      <c r="M447" s="1" t="str">
        <f t="shared" si="50"/>
        <v>SECGA</v>
      </c>
      <c r="N447">
        <v>2</v>
      </c>
      <c r="P447" s="63" t="s">
        <v>3392</v>
      </c>
      <c r="Q447" s="64">
        <f t="shared" si="54"/>
        <v>1</v>
      </c>
      <c r="R447" s="64"/>
      <c r="S447" s="65"/>
    </row>
    <row r="448" spans="1:47" ht="15" x14ac:dyDescent="0.25">
      <c r="B448" s="11" t="s">
        <v>1062</v>
      </c>
      <c r="C448" s="10" t="s">
        <v>1061</v>
      </c>
      <c r="D448" s="10" t="s">
        <v>1063</v>
      </c>
      <c r="E448" s="11" t="s">
        <v>286</v>
      </c>
      <c r="F448" s="1">
        <f t="shared" si="51"/>
        <v>20</v>
      </c>
      <c r="G448" s="11" t="s">
        <v>1151</v>
      </c>
      <c r="I448" s="1" t="str">
        <f>RIGHT(B448,LEN(B448)-5)</f>
        <v>SPO  </v>
      </c>
      <c r="J448">
        <f t="shared" si="52"/>
        <v>21</v>
      </c>
      <c r="L448" s="1" t="s">
        <v>592</v>
      </c>
      <c r="M448" s="1" t="str">
        <f t="shared" si="50"/>
        <v>CPL</v>
      </c>
      <c r="N448">
        <v>22</v>
      </c>
      <c r="P448" s="63" t="s">
        <v>3394</v>
      </c>
      <c r="Q448" s="64">
        <f t="shared" si="54"/>
        <v>0</v>
      </c>
      <c r="R448" s="64"/>
      <c r="S448" s="65"/>
    </row>
    <row r="449" spans="2:19" ht="15" x14ac:dyDescent="0.25">
      <c r="B449" s="9" t="s">
        <v>1064</v>
      </c>
      <c r="C449" s="12" t="s">
        <v>1063</v>
      </c>
      <c r="D449" s="12" t="s">
        <v>1065</v>
      </c>
      <c r="E449" s="9" t="s">
        <v>3</v>
      </c>
      <c r="F449" s="1">
        <f t="shared" si="51"/>
        <v>1</v>
      </c>
      <c r="G449" s="9" t="s">
        <v>1152</v>
      </c>
      <c r="I449" s="1" t="str">
        <f t="shared" ref="I449:I495" si="55">RIGHT(B449,LEN(B449)-5)</f>
        <v>SECADM  </v>
      </c>
      <c r="J449">
        <f t="shared" si="52"/>
        <v>3</v>
      </c>
      <c r="L449" s="1" t="s">
        <v>584</v>
      </c>
      <c r="M449" s="1" t="str">
        <f t="shared" si="50"/>
        <v>ASSDG</v>
      </c>
      <c r="N449">
        <v>9</v>
      </c>
      <c r="P449" s="63" t="s">
        <v>3396</v>
      </c>
      <c r="Q449" s="64">
        <f t="shared" si="54"/>
        <v>0</v>
      </c>
      <c r="R449" s="64"/>
      <c r="S449" s="65"/>
    </row>
    <row r="450" spans="2:19" ht="21" x14ac:dyDescent="0.25">
      <c r="B450" s="11" t="s">
        <v>42</v>
      </c>
      <c r="C450" s="10" t="s">
        <v>1065</v>
      </c>
      <c r="D450" s="10" t="s">
        <v>1066</v>
      </c>
      <c r="E450" s="11" t="s">
        <v>3</v>
      </c>
      <c r="F450" s="1">
        <f t="shared" si="51"/>
        <v>1</v>
      </c>
      <c r="G450" s="11" t="s">
        <v>1153</v>
      </c>
      <c r="I450" s="1" t="str">
        <f t="shared" si="55"/>
        <v>CLC  </v>
      </c>
      <c r="J450">
        <f t="shared" si="52"/>
        <v>15</v>
      </c>
      <c r="L450" s="1" t="s">
        <v>579</v>
      </c>
      <c r="M450" s="1" t="str">
        <f t="shared" si="50"/>
        <v>CO</v>
      </c>
      <c r="N450">
        <v>2</v>
      </c>
      <c r="P450" s="60" t="s">
        <v>3398</v>
      </c>
      <c r="Q450" s="61">
        <f t="shared" si="54"/>
        <v>0</v>
      </c>
      <c r="R450" s="61"/>
      <c r="S450" s="62"/>
    </row>
    <row r="451" spans="2:19" ht="15" x14ac:dyDescent="0.25">
      <c r="B451" s="9" t="s">
        <v>45</v>
      </c>
      <c r="C451" s="12" t="s">
        <v>1066</v>
      </c>
      <c r="D451" s="12" t="s">
        <v>1067</v>
      </c>
      <c r="E451" s="9" t="s">
        <v>339</v>
      </c>
      <c r="F451" s="1">
        <f t="shared" si="51"/>
        <v>8</v>
      </c>
      <c r="G451" s="9" t="s">
        <v>648</v>
      </c>
      <c r="I451" s="1" t="str">
        <f t="shared" si="55"/>
        <v>SC  </v>
      </c>
      <c r="J451">
        <f t="shared" si="52"/>
        <v>103</v>
      </c>
      <c r="L451" s="1" t="s">
        <v>580</v>
      </c>
      <c r="M451" s="1" t="str">
        <f t="shared" si="50"/>
        <v>SECOFC</v>
      </c>
      <c r="N451">
        <v>2</v>
      </c>
      <c r="P451" s="60" t="s">
        <v>3400</v>
      </c>
      <c r="Q451" s="61">
        <f t="shared" si="54"/>
        <v>0</v>
      </c>
      <c r="R451" s="61"/>
      <c r="S451" s="62"/>
    </row>
    <row r="452" spans="2:19" ht="15" x14ac:dyDescent="0.25">
      <c r="B452" s="11" t="s">
        <v>49</v>
      </c>
      <c r="C452" s="10" t="s">
        <v>1067</v>
      </c>
      <c r="D452" s="10" t="s">
        <v>1068</v>
      </c>
      <c r="E452" s="11" t="s">
        <v>3</v>
      </c>
      <c r="F452" s="1">
        <f t="shared" si="51"/>
        <v>1</v>
      </c>
      <c r="G452" s="11" t="s">
        <v>1154</v>
      </c>
      <c r="I452" s="1" t="str">
        <f t="shared" si="55"/>
        <v>CLC  </v>
      </c>
      <c r="J452">
        <f t="shared" si="52"/>
        <v>15</v>
      </c>
      <c r="L452" s="1" t="s">
        <v>585</v>
      </c>
      <c r="M452" s="1" t="str">
        <f t="shared" si="50"/>
        <v>DG</v>
      </c>
      <c r="N452">
        <v>8</v>
      </c>
      <c r="P452" s="60" t="s">
        <v>3402</v>
      </c>
      <c r="Q452" s="61">
        <f t="shared" si="54"/>
        <v>0</v>
      </c>
      <c r="R452" s="61"/>
      <c r="S452" s="62"/>
    </row>
    <row r="453" spans="2:19" ht="15" x14ac:dyDescent="0.25">
      <c r="B453" s="9" t="s">
        <v>1069</v>
      </c>
      <c r="C453" s="12" t="s">
        <v>1068</v>
      </c>
      <c r="D453" s="12" t="s">
        <v>1070</v>
      </c>
      <c r="E453" s="9" t="s">
        <v>3</v>
      </c>
      <c r="F453" s="1">
        <f t="shared" si="51"/>
        <v>1</v>
      </c>
      <c r="G453" s="9" t="s">
        <v>1155</v>
      </c>
      <c r="I453" s="1" t="str">
        <f t="shared" si="55"/>
        <v>SECADM  </v>
      </c>
      <c r="J453">
        <f t="shared" si="52"/>
        <v>3</v>
      </c>
      <c r="L453" s="1" t="s">
        <v>3348</v>
      </c>
      <c r="M453" s="1" t="str">
        <f t="shared" si="50"/>
        <v>GABDG</v>
      </c>
      <c r="N453">
        <v>1</v>
      </c>
      <c r="P453" s="60" t="s">
        <v>3418</v>
      </c>
      <c r="Q453" s="61">
        <f t="shared" si="54"/>
        <v>0</v>
      </c>
      <c r="R453" s="61"/>
      <c r="S453" s="62"/>
    </row>
    <row r="454" spans="2:19" ht="15" x14ac:dyDescent="0.25">
      <c r="B454" s="11" t="s">
        <v>1071</v>
      </c>
      <c r="C454" s="10" t="s">
        <v>1070</v>
      </c>
      <c r="D454" s="10" t="s">
        <v>1072</v>
      </c>
      <c r="E454" s="11" t="s">
        <v>3</v>
      </c>
      <c r="F454" s="1">
        <f t="shared" si="51"/>
        <v>1</v>
      </c>
      <c r="G454" s="11" t="s">
        <v>1156</v>
      </c>
      <c r="I454" s="1" t="str">
        <f t="shared" si="55"/>
        <v>CLC  </v>
      </c>
      <c r="J454">
        <f t="shared" si="52"/>
        <v>15</v>
      </c>
      <c r="L454" s="1" t="s">
        <v>3349</v>
      </c>
      <c r="M454" s="1" t="str">
        <f t="shared" si="50"/>
        <v>SMIC</v>
      </c>
      <c r="N454">
        <v>1</v>
      </c>
      <c r="P454" s="60" t="s">
        <v>3405</v>
      </c>
      <c r="Q454" s="61">
        <f t="shared" si="54"/>
        <v>0</v>
      </c>
      <c r="R454" s="61"/>
      <c r="S454" s="62"/>
    </row>
    <row r="455" spans="2:19" ht="15" x14ac:dyDescent="0.25">
      <c r="B455" s="9" t="s">
        <v>1073</v>
      </c>
      <c r="C455" s="12" t="s">
        <v>1072</v>
      </c>
      <c r="D455" s="12" t="s">
        <v>1074</v>
      </c>
      <c r="E455" s="9" t="s">
        <v>21</v>
      </c>
      <c r="F455" s="1">
        <f t="shared" si="51"/>
        <v>3</v>
      </c>
      <c r="G455" s="9" t="s">
        <v>1157</v>
      </c>
      <c r="I455" s="1" t="str">
        <f t="shared" si="55"/>
        <v>SLIC  </v>
      </c>
      <c r="J455">
        <f t="shared" si="52"/>
        <v>11</v>
      </c>
      <c r="L455" s="1" t="s">
        <v>586</v>
      </c>
      <c r="M455" s="1" t="str">
        <f t="shared" si="50"/>
        <v>ACO</v>
      </c>
      <c r="N455">
        <v>3</v>
      </c>
      <c r="P455" s="60" t="s">
        <v>3432</v>
      </c>
      <c r="Q455" s="61">
        <f t="shared" si="54"/>
        <v>0</v>
      </c>
      <c r="R455" s="61"/>
      <c r="S455" s="62"/>
    </row>
    <row r="456" spans="2:19" ht="15" x14ac:dyDescent="0.25">
      <c r="B456" s="11" t="s">
        <v>454</v>
      </c>
      <c r="C456" s="10" t="s">
        <v>1074</v>
      </c>
      <c r="D456" s="10" t="s">
        <v>1075</v>
      </c>
      <c r="E456" s="11" t="s">
        <v>3</v>
      </c>
      <c r="F456" s="1">
        <f t="shared" si="51"/>
        <v>1</v>
      </c>
      <c r="G456" s="11" t="s">
        <v>61</v>
      </c>
      <c r="I456" s="1" t="str">
        <f t="shared" si="55"/>
        <v>SC  </v>
      </c>
      <c r="J456">
        <f t="shared" si="52"/>
        <v>103</v>
      </c>
      <c r="L456" s="1" t="s">
        <v>587</v>
      </c>
      <c r="M456" s="1" t="str">
        <f t="shared" si="50"/>
        <v>SAEO</v>
      </c>
      <c r="N456">
        <v>1</v>
      </c>
      <c r="P456" s="60" t="s">
        <v>3433</v>
      </c>
      <c r="Q456" s="61">
        <f t="shared" si="54"/>
        <v>0</v>
      </c>
      <c r="R456" s="61"/>
      <c r="S456" s="62"/>
    </row>
    <row r="457" spans="2:19" ht="15" x14ac:dyDescent="0.25">
      <c r="B457" s="9" t="s">
        <v>1076</v>
      </c>
      <c r="C457" s="12" t="s">
        <v>1075</v>
      </c>
      <c r="D457" s="12" t="s">
        <v>1077</v>
      </c>
      <c r="E457" s="9" t="s">
        <v>3</v>
      </c>
      <c r="F457" s="1">
        <f t="shared" si="51"/>
        <v>1</v>
      </c>
      <c r="G457" s="9" t="s">
        <v>1158</v>
      </c>
      <c r="I457" s="1" t="str">
        <f t="shared" si="55"/>
        <v>SMOP  </v>
      </c>
      <c r="J457">
        <f t="shared" si="52"/>
        <v>74</v>
      </c>
      <c r="L457"/>
      <c r="M457" s="102" t="s">
        <v>3437</v>
      </c>
      <c r="N457">
        <f>SUM(N438:N456)</f>
        <v>305</v>
      </c>
      <c r="P457" s="60" t="s">
        <v>3434</v>
      </c>
      <c r="Q457" s="61">
        <f t="shared" si="54"/>
        <v>0</v>
      </c>
      <c r="R457" s="61"/>
      <c r="S457" s="62"/>
    </row>
    <row r="458" spans="2:19" ht="15" x14ac:dyDescent="0.25">
      <c r="B458" s="11" t="s">
        <v>460</v>
      </c>
      <c r="C458" s="10" t="s">
        <v>1077</v>
      </c>
      <c r="D458" s="10" t="s">
        <v>1078</v>
      </c>
      <c r="E458" s="11" t="s">
        <v>1079</v>
      </c>
      <c r="F458" s="1">
        <f t="shared" si="51"/>
        <v>21</v>
      </c>
      <c r="G458" s="11" t="s">
        <v>1159</v>
      </c>
      <c r="I458" s="1" t="str">
        <f t="shared" si="55"/>
        <v>SC  </v>
      </c>
      <c r="J458">
        <f t="shared" si="52"/>
        <v>103</v>
      </c>
      <c r="L458"/>
      <c r="M458" s="1" t="str">
        <f t="shared" si="50"/>
        <v/>
      </c>
      <c r="N458"/>
      <c r="P458" s="60" t="s">
        <v>3435</v>
      </c>
      <c r="Q458" s="61">
        <f t="shared" si="54"/>
        <v>0</v>
      </c>
      <c r="R458" s="61"/>
      <c r="S458" s="62"/>
    </row>
    <row r="459" spans="2:19" ht="15.75" thickBot="1" x14ac:dyDescent="0.3">
      <c r="B459" s="9" t="s">
        <v>358</v>
      </c>
      <c r="C459" s="12" t="s">
        <v>1078</v>
      </c>
      <c r="D459" s="12" t="s">
        <v>1080</v>
      </c>
      <c r="E459" s="9" t="s">
        <v>21</v>
      </c>
      <c r="F459" s="1">
        <f t="shared" si="51"/>
        <v>3</v>
      </c>
      <c r="G459" s="9" t="s">
        <v>1160</v>
      </c>
      <c r="I459" s="1" t="str">
        <f t="shared" si="55"/>
        <v>CLC  </v>
      </c>
      <c r="J459">
        <f t="shared" si="52"/>
        <v>15</v>
      </c>
      <c r="L459"/>
      <c r="M459" s="1" t="str">
        <f t="shared" si="50"/>
        <v/>
      </c>
      <c r="N459"/>
      <c r="P459" s="66" t="s">
        <v>3436</v>
      </c>
      <c r="Q459" s="93">
        <f t="shared" si="54"/>
        <v>0</v>
      </c>
      <c r="R459" s="93"/>
      <c r="S459" s="67"/>
    </row>
    <row r="460" spans="2:19" ht="15" x14ac:dyDescent="0.25">
      <c r="B460" s="11" t="s">
        <v>654</v>
      </c>
      <c r="C460" s="10" t="s">
        <v>1080</v>
      </c>
      <c r="D460" s="10" t="s">
        <v>1081</v>
      </c>
      <c r="E460" s="11" t="s">
        <v>21</v>
      </c>
      <c r="F460" s="1">
        <f t="shared" si="51"/>
        <v>3</v>
      </c>
      <c r="G460" s="11" t="s">
        <v>1161</v>
      </c>
      <c r="I460" s="1" t="str">
        <f t="shared" si="55"/>
        <v>SLIC  </v>
      </c>
      <c r="J460">
        <f t="shared" si="52"/>
        <v>11</v>
      </c>
      <c r="L460"/>
      <c r="M460" s="1" t="str">
        <f t="shared" si="50"/>
        <v/>
      </c>
      <c r="N460"/>
    </row>
    <row r="461" spans="2:19" ht="15" x14ac:dyDescent="0.25">
      <c r="B461" s="9" t="s">
        <v>76</v>
      </c>
      <c r="C461" s="12" t="s">
        <v>1081</v>
      </c>
      <c r="D461" s="12" t="s">
        <v>1082</v>
      </c>
      <c r="E461" s="9" t="s">
        <v>47</v>
      </c>
      <c r="F461" s="1">
        <f t="shared" si="51"/>
        <v>6</v>
      </c>
      <c r="G461" s="9" t="s">
        <v>1162</v>
      </c>
      <c r="I461" s="1" t="str">
        <f t="shared" si="55"/>
        <v>SCON  </v>
      </c>
      <c r="J461">
        <f t="shared" si="52"/>
        <v>13</v>
      </c>
      <c r="L461"/>
      <c r="M461" s="1" t="str">
        <f t="shared" si="50"/>
        <v/>
      </c>
      <c r="N461"/>
    </row>
    <row r="462" spans="2:19" ht="21" x14ac:dyDescent="0.25">
      <c r="B462" s="11" t="s">
        <v>659</v>
      </c>
      <c r="C462" s="10" t="s">
        <v>1082</v>
      </c>
      <c r="D462" s="10" t="s">
        <v>1083</v>
      </c>
      <c r="E462" s="11" t="s">
        <v>3</v>
      </c>
      <c r="F462" s="1">
        <f t="shared" si="51"/>
        <v>1</v>
      </c>
      <c r="G462" s="11" t="s">
        <v>1163</v>
      </c>
      <c r="I462" s="1" t="str">
        <f t="shared" si="55"/>
        <v>SLIC  </v>
      </c>
      <c r="J462">
        <f t="shared" si="52"/>
        <v>11</v>
      </c>
      <c r="L462"/>
      <c r="M462" s="1" t="str">
        <f t="shared" si="50"/>
        <v/>
      </c>
      <c r="N462"/>
    </row>
    <row r="463" spans="2:19" ht="15" x14ac:dyDescent="0.25">
      <c r="B463" s="9" t="s">
        <v>370</v>
      </c>
      <c r="C463" s="12" t="s">
        <v>1083</v>
      </c>
      <c r="D463" s="12" t="s">
        <v>1084</v>
      </c>
      <c r="E463" s="9" t="s">
        <v>3</v>
      </c>
      <c r="F463" s="1">
        <f t="shared" si="51"/>
        <v>1</v>
      </c>
      <c r="G463" s="9" t="s">
        <v>1164</v>
      </c>
      <c r="I463" s="1" t="str">
        <f t="shared" si="55"/>
        <v>CLC  </v>
      </c>
      <c r="J463">
        <f t="shared" si="52"/>
        <v>15</v>
      </c>
      <c r="L463"/>
      <c r="M463" s="1" t="str">
        <f t="shared" si="50"/>
        <v/>
      </c>
      <c r="N463"/>
    </row>
    <row r="464" spans="2:19" ht="15" x14ac:dyDescent="0.25">
      <c r="B464" s="11" t="s">
        <v>373</v>
      </c>
      <c r="C464" s="10" t="s">
        <v>1084</v>
      </c>
      <c r="D464" s="10" t="s">
        <v>1085</v>
      </c>
      <c r="E464" s="11" t="s">
        <v>54</v>
      </c>
      <c r="F464" s="1">
        <f t="shared" si="51"/>
        <v>1</v>
      </c>
      <c r="G464" s="11" t="s">
        <v>1165</v>
      </c>
      <c r="I464" s="1" t="str">
        <f t="shared" si="55"/>
        <v>SECGA  </v>
      </c>
      <c r="J464">
        <f t="shared" si="52"/>
        <v>2</v>
      </c>
      <c r="L464"/>
      <c r="M464" s="1" t="str">
        <f t="shared" si="50"/>
        <v/>
      </c>
      <c r="N464"/>
    </row>
    <row r="465" spans="2:14" ht="15" x14ac:dyDescent="0.25">
      <c r="B465" s="9" t="s">
        <v>1086</v>
      </c>
      <c r="C465" s="12" t="s">
        <v>1085</v>
      </c>
      <c r="D465" s="12" t="s">
        <v>1087</v>
      </c>
      <c r="E465" s="9" t="s">
        <v>3</v>
      </c>
      <c r="F465" s="1">
        <f t="shared" si="51"/>
        <v>1</v>
      </c>
      <c r="G465" s="9" t="s">
        <v>888</v>
      </c>
      <c r="I465" s="1" t="str">
        <f t="shared" si="55"/>
        <v>CLC  </v>
      </c>
      <c r="J465">
        <f t="shared" si="52"/>
        <v>15</v>
      </c>
      <c r="L465"/>
      <c r="M465" s="1" t="str">
        <f t="shared" si="50"/>
        <v/>
      </c>
      <c r="N465"/>
    </row>
    <row r="466" spans="2:14" ht="15" x14ac:dyDescent="0.25">
      <c r="B466" s="11" t="s">
        <v>1088</v>
      </c>
      <c r="C466" s="10" t="s">
        <v>1087</v>
      </c>
      <c r="D466" s="10" t="s">
        <v>1089</v>
      </c>
      <c r="E466" s="11" t="s">
        <v>3</v>
      </c>
      <c r="F466" s="1">
        <f t="shared" si="51"/>
        <v>1</v>
      </c>
      <c r="G466" s="11" t="s">
        <v>1166</v>
      </c>
      <c r="I466" s="1" t="str">
        <f t="shared" si="55"/>
        <v>SLIC  </v>
      </c>
      <c r="J466">
        <f t="shared" si="52"/>
        <v>11</v>
      </c>
      <c r="L466"/>
      <c r="M466" s="1" t="str">
        <f t="shared" si="50"/>
        <v/>
      </c>
      <c r="N466"/>
    </row>
    <row r="467" spans="2:14" ht="15" x14ac:dyDescent="0.25">
      <c r="B467" s="9" t="s">
        <v>1090</v>
      </c>
      <c r="C467" s="12" t="s">
        <v>1089</v>
      </c>
      <c r="D467" s="12" t="s">
        <v>1091</v>
      </c>
      <c r="E467" s="9" t="s">
        <v>21</v>
      </c>
      <c r="F467" s="1">
        <f t="shared" si="51"/>
        <v>3</v>
      </c>
      <c r="G467" s="9" t="s">
        <v>1167</v>
      </c>
      <c r="I467" s="1" t="str">
        <f t="shared" si="55"/>
        <v>CLC  </v>
      </c>
      <c r="J467">
        <f t="shared" si="52"/>
        <v>15</v>
      </c>
      <c r="L467"/>
      <c r="M467" s="1" t="str">
        <f t="shared" si="50"/>
        <v/>
      </c>
      <c r="N467"/>
    </row>
    <row r="468" spans="2:14" ht="15" x14ac:dyDescent="0.25">
      <c r="B468" s="11" t="s">
        <v>1092</v>
      </c>
      <c r="C468" s="10" t="s">
        <v>1091</v>
      </c>
      <c r="D468" s="10" t="s">
        <v>1093</v>
      </c>
      <c r="E468" s="11" t="s">
        <v>3</v>
      </c>
      <c r="F468" s="1">
        <f t="shared" si="51"/>
        <v>1</v>
      </c>
      <c r="G468" s="11" t="s">
        <v>1168</v>
      </c>
      <c r="I468" s="1" t="str">
        <f t="shared" si="55"/>
        <v>SECGA  </v>
      </c>
      <c r="J468">
        <f t="shared" si="52"/>
        <v>2</v>
      </c>
      <c r="L468"/>
      <c r="M468" s="1" t="str">
        <f t="shared" si="50"/>
        <v/>
      </c>
      <c r="N468"/>
    </row>
    <row r="469" spans="2:14" ht="21" x14ac:dyDescent="0.25">
      <c r="B469" s="9" t="s">
        <v>1094</v>
      </c>
      <c r="C469" s="12" t="s">
        <v>1093</v>
      </c>
      <c r="D469" s="12" t="s">
        <v>1095</v>
      </c>
      <c r="E469" s="9" t="s">
        <v>3</v>
      </c>
      <c r="F469" s="1">
        <f t="shared" si="51"/>
        <v>1</v>
      </c>
      <c r="G469" s="9" t="s">
        <v>1169</v>
      </c>
      <c r="I469" s="1" t="str">
        <f t="shared" si="55"/>
        <v>CPL  </v>
      </c>
      <c r="J469">
        <f t="shared" si="52"/>
        <v>22</v>
      </c>
      <c r="L469"/>
      <c r="M469" s="1" t="str">
        <f t="shared" si="50"/>
        <v/>
      </c>
      <c r="N469"/>
    </row>
    <row r="470" spans="2:14" ht="15" x14ac:dyDescent="0.25">
      <c r="B470" s="11" t="s">
        <v>1096</v>
      </c>
      <c r="C470" s="10" t="s">
        <v>1095</v>
      </c>
      <c r="D470" s="10" t="s">
        <v>1097</v>
      </c>
      <c r="E470" s="11" t="s">
        <v>13</v>
      </c>
      <c r="F470" s="1">
        <f t="shared" si="51"/>
        <v>4</v>
      </c>
      <c r="G470" s="11" t="s">
        <v>804</v>
      </c>
      <c r="I470" s="1" t="str">
        <f t="shared" si="55"/>
        <v>ASSDG  </v>
      </c>
      <c r="J470">
        <f t="shared" ref="J470:J495" si="56">SUMIFS($F$438:$F$495,$I$438:$I$495,I470)</f>
        <v>9</v>
      </c>
      <c r="L470"/>
      <c r="M470" s="1" t="str">
        <f t="shared" si="50"/>
        <v/>
      </c>
      <c r="N470"/>
    </row>
    <row r="471" spans="2:14" ht="15" x14ac:dyDescent="0.25">
      <c r="B471" s="9" t="s">
        <v>1098</v>
      </c>
      <c r="C471" s="12" t="s">
        <v>1097</v>
      </c>
      <c r="D471" s="12" t="s">
        <v>1099</v>
      </c>
      <c r="E471" s="9" t="s">
        <v>3</v>
      </c>
      <c r="F471" s="1">
        <f t="shared" si="51"/>
        <v>1</v>
      </c>
      <c r="G471" s="9" t="s">
        <v>381</v>
      </c>
      <c r="I471" s="1" t="str">
        <f t="shared" si="55"/>
        <v>SPO  </v>
      </c>
      <c r="J471">
        <f t="shared" si="56"/>
        <v>21</v>
      </c>
      <c r="L471"/>
      <c r="M471" s="1" t="str">
        <f t="shared" si="50"/>
        <v/>
      </c>
      <c r="N471"/>
    </row>
    <row r="472" spans="2:14" ht="15" x14ac:dyDescent="0.25">
      <c r="B472" s="11" t="s">
        <v>1100</v>
      </c>
      <c r="C472" s="10" t="s">
        <v>1099</v>
      </c>
      <c r="D472" s="10" t="s">
        <v>1101</v>
      </c>
      <c r="E472" s="11" t="s">
        <v>3</v>
      </c>
      <c r="F472" s="1">
        <f t="shared" si="51"/>
        <v>1</v>
      </c>
      <c r="G472" s="11" t="s">
        <v>234</v>
      </c>
      <c r="I472" s="1" t="str">
        <f t="shared" si="55"/>
        <v>CO  </v>
      </c>
      <c r="J472">
        <f t="shared" si="56"/>
        <v>2</v>
      </c>
      <c r="L472"/>
      <c r="M472" s="1" t="str">
        <f t="shared" si="50"/>
        <v/>
      </c>
      <c r="N472"/>
    </row>
    <row r="473" spans="2:14" ht="15" x14ac:dyDescent="0.25">
      <c r="B473" s="9" t="s">
        <v>111</v>
      </c>
      <c r="C473" s="12" t="s">
        <v>1101</v>
      </c>
      <c r="D473" s="12" t="s">
        <v>1102</v>
      </c>
      <c r="E473" s="9" t="s">
        <v>3</v>
      </c>
      <c r="F473" s="1">
        <f t="shared" si="51"/>
        <v>1</v>
      </c>
      <c r="G473" s="9" t="s">
        <v>41</v>
      </c>
      <c r="I473" s="1" t="str">
        <f t="shared" si="55"/>
        <v>SECOFC  </v>
      </c>
      <c r="J473">
        <f t="shared" si="56"/>
        <v>2</v>
      </c>
      <c r="L473"/>
      <c r="M473" s="1" t="str">
        <f t="shared" si="50"/>
        <v/>
      </c>
      <c r="N473"/>
    </row>
    <row r="474" spans="2:14" ht="15" x14ac:dyDescent="0.25">
      <c r="B474" s="11" t="s">
        <v>1103</v>
      </c>
      <c r="C474" s="10" t="s">
        <v>1102</v>
      </c>
      <c r="D474" s="10" t="s">
        <v>1104</v>
      </c>
      <c r="E474" s="11" t="s">
        <v>3</v>
      </c>
      <c r="F474" s="1">
        <f t="shared" si="51"/>
        <v>1</v>
      </c>
      <c r="G474" s="11" t="s">
        <v>1170</v>
      </c>
      <c r="I474" s="1" t="str">
        <f t="shared" si="55"/>
        <v>CLC  </v>
      </c>
      <c r="J474">
        <f t="shared" si="56"/>
        <v>15</v>
      </c>
      <c r="L474"/>
      <c r="M474" s="1" t="str">
        <f t="shared" si="50"/>
        <v/>
      </c>
      <c r="N474"/>
    </row>
    <row r="475" spans="2:14" ht="21" x14ac:dyDescent="0.25">
      <c r="B475" s="9" t="s">
        <v>1105</v>
      </c>
      <c r="C475" s="12" t="s">
        <v>1104</v>
      </c>
      <c r="D475" s="12" t="s">
        <v>1106</v>
      </c>
      <c r="E475" s="9" t="s">
        <v>17</v>
      </c>
      <c r="F475" s="1">
        <f t="shared" si="51"/>
        <v>2</v>
      </c>
      <c r="G475" s="9" t="s">
        <v>1171</v>
      </c>
      <c r="I475" s="1" t="str">
        <f t="shared" si="55"/>
        <v>ASSDG  </v>
      </c>
      <c r="J475">
        <f t="shared" si="56"/>
        <v>9</v>
      </c>
      <c r="L475"/>
      <c r="M475" s="1" t="str">
        <f t="shared" si="50"/>
        <v/>
      </c>
      <c r="N475"/>
    </row>
    <row r="476" spans="2:14" ht="15" x14ac:dyDescent="0.25">
      <c r="B476" s="11" t="s">
        <v>1107</v>
      </c>
      <c r="C476" s="10" t="s">
        <v>1106</v>
      </c>
      <c r="D476" s="10" t="s">
        <v>1108</v>
      </c>
      <c r="E476" s="11" t="s">
        <v>17</v>
      </c>
      <c r="F476" s="1">
        <f t="shared" si="51"/>
        <v>2</v>
      </c>
      <c r="G476" s="11" t="s">
        <v>381</v>
      </c>
      <c r="I476" s="1" t="str">
        <f t="shared" si="55"/>
        <v>DG  </v>
      </c>
      <c r="J476">
        <f t="shared" si="56"/>
        <v>8</v>
      </c>
      <c r="L476"/>
      <c r="M476" s="1" t="str">
        <f t="shared" si="50"/>
        <v/>
      </c>
      <c r="N476"/>
    </row>
    <row r="477" spans="2:14" ht="15" x14ac:dyDescent="0.25">
      <c r="B477" s="9" t="s">
        <v>121</v>
      </c>
      <c r="C477" s="12" t="s">
        <v>1108</v>
      </c>
      <c r="D477" s="12" t="s">
        <v>1109</v>
      </c>
      <c r="E477" s="9" t="s">
        <v>54</v>
      </c>
      <c r="F477" s="1">
        <f t="shared" si="51"/>
        <v>1</v>
      </c>
      <c r="G477" s="9" t="s">
        <v>855</v>
      </c>
      <c r="I477" s="1" t="str">
        <f t="shared" si="55"/>
        <v>CLC  </v>
      </c>
      <c r="J477">
        <f t="shared" si="56"/>
        <v>15</v>
      </c>
      <c r="L477"/>
      <c r="M477" s="1" t="str">
        <f t="shared" si="50"/>
        <v/>
      </c>
      <c r="N477"/>
    </row>
    <row r="478" spans="2:14" ht="15" x14ac:dyDescent="0.25">
      <c r="B478" s="11" t="s">
        <v>1110</v>
      </c>
      <c r="C478" s="10" t="s">
        <v>1109</v>
      </c>
      <c r="D478" s="10" t="s">
        <v>1111</v>
      </c>
      <c r="E478" s="11" t="s">
        <v>54</v>
      </c>
      <c r="F478" s="1">
        <f t="shared" si="51"/>
        <v>1</v>
      </c>
      <c r="G478" s="11" t="s">
        <v>767</v>
      </c>
      <c r="I478" s="1" t="str">
        <f t="shared" si="55"/>
        <v>GABDG  </v>
      </c>
      <c r="J478">
        <f t="shared" si="56"/>
        <v>1</v>
      </c>
      <c r="L478"/>
      <c r="M478" s="1" t="str">
        <f t="shared" si="50"/>
        <v/>
      </c>
      <c r="N478"/>
    </row>
    <row r="479" spans="2:14" ht="15" x14ac:dyDescent="0.25">
      <c r="B479" s="9" t="s">
        <v>128</v>
      </c>
      <c r="C479" s="12" t="s">
        <v>1111</v>
      </c>
      <c r="D479" s="12" t="s">
        <v>1112</v>
      </c>
      <c r="E479" s="9" t="s">
        <v>3</v>
      </c>
      <c r="F479" s="1">
        <f t="shared" si="51"/>
        <v>1</v>
      </c>
      <c r="G479" s="9" t="s">
        <v>834</v>
      </c>
      <c r="I479" s="1" t="str">
        <f t="shared" si="55"/>
        <v>CLC  </v>
      </c>
      <c r="J479">
        <f t="shared" si="56"/>
        <v>15</v>
      </c>
      <c r="L479"/>
      <c r="M479" s="1" t="str">
        <f t="shared" si="50"/>
        <v/>
      </c>
      <c r="N479"/>
    </row>
    <row r="480" spans="2:14" ht="15" x14ac:dyDescent="0.25">
      <c r="B480" s="11" t="s">
        <v>1113</v>
      </c>
      <c r="C480" s="10" t="s">
        <v>1112</v>
      </c>
      <c r="D480" s="10" t="s">
        <v>1114</v>
      </c>
      <c r="E480" s="11" t="s">
        <v>17</v>
      </c>
      <c r="F480" s="1">
        <f t="shared" si="51"/>
        <v>2</v>
      </c>
      <c r="G480" s="11" t="s">
        <v>1172</v>
      </c>
      <c r="I480" s="1" t="str">
        <f t="shared" si="55"/>
        <v>SLIC  </v>
      </c>
      <c r="J480">
        <f t="shared" si="56"/>
        <v>11</v>
      </c>
      <c r="L480"/>
      <c r="M480" s="1" t="str">
        <f t="shared" ref="M480:M543" si="57">TRIM(SUBSTITUTE(L480,CHAR(160),CHAR(32)))</f>
        <v/>
      </c>
      <c r="N480"/>
    </row>
    <row r="481" spans="2:14" ht="15" x14ac:dyDescent="0.25">
      <c r="B481" s="9" t="s">
        <v>1115</v>
      </c>
      <c r="C481" s="12" t="s">
        <v>1114</v>
      </c>
      <c r="D481" s="12" t="s">
        <v>1116</v>
      </c>
      <c r="E481" s="9" t="s">
        <v>3</v>
      </c>
      <c r="F481" s="1">
        <f t="shared" si="51"/>
        <v>1</v>
      </c>
      <c r="G481" s="9" t="s">
        <v>1173</v>
      </c>
      <c r="I481" s="1" t="str">
        <f t="shared" si="55"/>
        <v>CPL  </v>
      </c>
      <c r="J481">
        <f t="shared" si="56"/>
        <v>22</v>
      </c>
      <c r="L481"/>
      <c r="M481" s="1" t="str">
        <f t="shared" si="57"/>
        <v/>
      </c>
      <c r="N481"/>
    </row>
    <row r="482" spans="2:14" ht="15" x14ac:dyDescent="0.25">
      <c r="B482" s="11" t="s">
        <v>1117</v>
      </c>
      <c r="C482" s="10" t="s">
        <v>1116</v>
      </c>
      <c r="D482" s="10" t="s">
        <v>1118</v>
      </c>
      <c r="E482" s="11" t="s">
        <v>3</v>
      </c>
      <c r="F482" s="1">
        <f t="shared" si="51"/>
        <v>1</v>
      </c>
      <c r="G482" s="11" t="s">
        <v>1174</v>
      </c>
      <c r="I482" s="1" t="str">
        <f t="shared" si="55"/>
        <v>SLIC  </v>
      </c>
      <c r="J482">
        <f t="shared" si="56"/>
        <v>11</v>
      </c>
      <c r="L482"/>
      <c r="M482" s="1" t="str">
        <f t="shared" si="57"/>
        <v/>
      </c>
      <c r="N482"/>
    </row>
    <row r="483" spans="2:14" ht="15" x14ac:dyDescent="0.25">
      <c r="B483" s="9" t="s">
        <v>1119</v>
      </c>
      <c r="C483" s="12" t="s">
        <v>1118</v>
      </c>
      <c r="D483" s="12" t="s">
        <v>1120</v>
      </c>
      <c r="E483" s="9" t="s">
        <v>343</v>
      </c>
      <c r="F483" s="1">
        <f t="shared" si="51"/>
        <v>15</v>
      </c>
      <c r="G483" s="9" t="s">
        <v>1175</v>
      </c>
      <c r="I483" s="1" t="str">
        <f t="shared" si="55"/>
        <v>CPL  </v>
      </c>
      <c r="J483">
        <f t="shared" si="56"/>
        <v>22</v>
      </c>
      <c r="L483"/>
      <c r="M483" s="1" t="str">
        <f t="shared" si="57"/>
        <v/>
      </c>
      <c r="N483"/>
    </row>
    <row r="484" spans="2:14" ht="15" x14ac:dyDescent="0.25">
      <c r="B484" s="11" t="s">
        <v>1121</v>
      </c>
      <c r="C484" s="10" t="s">
        <v>1120</v>
      </c>
      <c r="D484" s="10" t="s">
        <v>1122</v>
      </c>
      <c r="E484" s="11" t="s">
        <v>3</v>
      </c>
      <c r="F484" s="1">
        <f t="shared" si="51"/>
        <v>1</v>
      </c>
      <c r="G484" s="11" t="s">
        <v>1176</v>
      </c>
      <c r="I484" s="1" t="str">
        <f t="shared" si="55"/>
        <v>SMIC  </v>
      </c>
      <c r="J484">
        <f t="shared" si="56"/>
        <v>1</v>
      </c>
      <c r="L484"/>
      <c r="M484" s="1" t="str">
        <f t="shared" si="57"/>
        <v/>
      </c>
      <c r="N484"/>
    </row>
    <row r="485" spans="2:14" ht="15" x14ac:dyDescent="0.25">
      <c r="B485" s="9" t="s">
        <v>1123</v>
      </c>
      <c r="C485" s="12" t="s">
        <v>1122</v>
      </c>
      <c r="D485" s="12" t="s">
        <v>1124</v>
      </c>
      <c r="E485" s="9" t="s">
        <v>144</v>
      </c>
      <c r="F485" s="1">
        <f t="shared" si="51"/>
        <v>5</v>
      </c>
      <c r="G485" s="9" t="s">
        <v>1177</v>
      </c>
      <c r="I485" s="1" t="str">
        <f t="shared" si="55"/>
        <v>CPL  </v>
      </c>
      <c r="J485">
        <f t="shared" si="56"/>
        <v>22</v>
      </c>
      <c r="L485"/>
      <c r="M485" s="1" t="str">
        <f t="shared" si="57"/>
        <v/>
      </c>
      <c r="N485"/>
    </row>
    <row r="486" spans="2:14" ht="15" x14ac:dyDescent="0.25">
      <c r="B486" s="11" t="s">
        <v>1125</v>
      </c>
      <c r="C486" s="10" t="s">
        <v>1124</v>
      </c>
      <c r="D486" s="10" t="s">
        <v>1126</v>
      </c>
      <c r="E486" s="11" t="s">
        <v>21</v>
      </c>
      <c r="F486" s="1">
        <f t="shared" si="51"/>
        <v>3</v>
      </c>
      <c r="G486" s="11" t="s">
        <v>1178</v>
      </c>
      <c r="I486" s="1" t="str">
        <f t="shared" si="55"/>
        <v>ASSDG  </v>
      </c>
      <c r="J486">
        <f t="shared" si="56"/>
        <v>9</v>
      </c>
      <c r="L486"/>
      <c r="M486" s="1" t="str">
        <f t="shared" si="57"/>
        <v/>
      </c>
      <c r="N486"/>
    </row>
    <row r="487" spans="2:14" ht="15" x14ac:dyDescent="0.25">
      <c r="B487" s="9" t="s">
        <v>1127</v>
      </c>
      <c r="C487" s="12" t="s">
        <v>1126</v>
      </c>
      <c r="D487" s="12" t="s">
        <v>1128</v>
      </c>
      <c r="E487" s="9" t="s">
        <v>21</v>
      </c>
      <c r="F487" s="1">
        <f t="shared" si="51"/>
        <v>3</v>
      </c>
      <c r="G487" s="9" t="s">
        <v>177</v>
      </c>
      <c r="I487" s="1" t="str">
        <f t="shared" si="55"/>
        <v>DG  </v>
      </c>
      <c r="J487">
        <f t="shared" si="56"/>
        <v>8</v>
      </c>
      <c r="L487"/>
      <c r="M487" s="1" t="str">
        <f t="shared" si="57"/>
        <v/>
      </c>
      <c r="N487"/>
    </row>
    <row r="488" spans="2:14" ht="15" x14ac:dyDescent="0.25">
      <c r="B488" s="11" t="s">
        <v>1129</v>
      </c>
      <c r="C488" s="10" t="s">
        <v>1128</v>
      </c>
      <c r="D488" s="10" t="s">
        <v>1130</v>
      </c>
      <c r="E488" s="11" t="s">
        <v>3</v>
      </c>
      <c r="F488" s="1">
        <f t="shared" si="51"/>
        <v>1</v>
      </c>
      <c r="G488" s="11" t="s">
        <v>180</v>
      </c>
      <c r="I488" s="1" t="str">
        <f t="shared" si="55"/>
        <v>CO  </v>
      </c>
      <c r="J488">
        <f t="shared" si="56"/>
        <v>2</v>
      </c>
      <c r="L488"/>
      <c r="M488" s="1" t="str">
        <f t="shared" si="57"/>
        <v/>
      </c>
      <c r="N488"/>
    </row>
    <row r="489" spans="2:14" ht="15" x14ac:dyDescent="0.25">
      <c r="B489" s="9" t="s">
        <v>1131</v>
      </c>
      <c r="C489" s="12" t="s">
        <v>1130</v>
      </c>
      <c r="D489" s="12" t="s">
        <v>1132</v>
      </c>
      <c r="E489" s="9" t="s">
        <v>3</v>
      </c>
      <c r="F489" s="1">
        <f t="shared" si="51"/>
        <v>1</v>
      </c>
      <c r="G489" s="9" t="s">
        <v>1179</v>
      </c>
      <c r="I489" s="1" t="str">
        <f t="shared" si="55"/>
        <v>ACO  </v>
      </c>
      <c r="J489">
        <f t="shared" si="56"/>
        <v>3</v>
      </c>
      <c r="L489"/>
      <c r="M489" s="1" t="str">
        <f t="shared" si="57"/>
        <v/>
      </c>
      <c r="N489"/>
    </row>
    <row r="490" spans="2:14" ht="15" x14ac:dyDescent="0.25">
      <c r="B490" s="11" t="s">
        <v>1133</v>
      </c>
      <c r="C490" s="10" t="s">
        <v>1132</v>
      </c>
      <c r="D490" s="10" t="s">
        <v>1134</v>
      </c>
      <c r="E490" s="11" t="s">
        <v>3</v>
      </c>
      <c r="F490" s="1">
        <f t="shared" si="51"/>
        <v>1</v>
      </c>
      <c r="G490" s="11" t="s">
        <v>1</v>
      </c>
      <c r="I490" s="1" t="str">
        <f t="shared" si="55"/>
        <v>SECOFC  </v>
      </c>
      <c r="J490">
        <f t="shared" si="56"/>
        <v>2</v>
      </c>
      <c r="L490"/>
      <c r="M490" s="1" t="str">
        <f t="shared" si="57"/>
        <v/>
      </c>
      <c r="N490"/>
    </row>
    <row r="491" spans="2:14" ht="15" x14ac:dyDescent="0.25">
      <c r="B491" s="9" t="s">
        <v>1135</v>
      </c>
      <c r="C491" s="12" t="s">
        <v>1134</v>
      </c>
      <c r="D491" s="12" t="s">
        <v>1136</v>
      </c>
      <c r="E491" s="9" t="s">
        <v>3</v>
      </c>
      <c r="F491" s="1">
        <f t="shared" si="51"/>
        <v>1</v>
      </c>
      <c r="G491" s="9" t="s">
        <v>117</v>
      </c>
      <c r="I491" s="1" t="str">
        <f t="shared" si="55"/>
        <v>ACO  </v>
      </c>
      <c r="J491">
        <f t="shared" si="56"/>
        <v>3</v>
      </c>
      <c r="L491"/>
      <c r="M491" s="1" t="str">
        <f t="shared" si="57"/>
        <v/>
      </c>
      <c r="N491"/>
    </row>
    <row r="492" spans="2:14" ht="15" x14ac:dyDescent="0.25">
      <c r="B492" s="11" t="s">
        <v>1137</v>
      </c>
      <c r="C492" s="10" t="s">
        <v>1136</v>
      </c>
      <c r="D492" s="10" t="s">
        <v>1138</v>
      </c>
      <c r="E492" s="11" t="s">
        <v>21</v>
      </c>
      <c r="F492" s="1">
        <f t="shared" si="51"/>
        <v>3</v>
      </c>
      <c r="G492" s="11" t="s">
        <v>1</v>
      </c>
      <c r="I492" s="1" t="str">
        <f t="shared" si="55"/>
        <v>DG  </v>
      </c>
      <c r="J492">
        <f t="shared" si="56"/>
        <v>8</v>
      </c>
      <c r="L492"/>
      <c r="M492" s="1" t="str">
        <f t="shared" si="57"/>
        <v/>
      </c>
      <c r="N492"/>
    </row>
    <row r="493" spans="2:14" ht="15" x14ac:dyDescent="0.25">
      <c r="B493" s="9" t="s">
        <v>1139</v>
      </c>
      <c r="C493" s="12" t="s">
        <v>1138</v>
      </c>
      <c r="D493" s="12" t="s">
        <v>1140</v>
      </c>
      <c r="E493" s="9" t="s">
        <v>3</v>
      </c>
      <c r="F493" s="1">
        <f t="shared" si="51"/>
        <v>1</v>
      </c>
      <c r="G493" s="9" t="s">
        <v>117</v>
      </c>
      <c r="I493" s="1" t="str">
        <f t="shared" si="55"/>
        <v>ACO  </v>
      </c>
      <c r="J493">
        <f t="shared" si="56"/>
        <v>3</v>
      </c>
      <c r="L493"/>
      <c r="M493" s="1" t="str">
        <f t="shared" si="57"/>
        <v/>
      </c>
      <c r="N493"/>
    </row>
    <row r="494" spans="2:14" ht="15" x14ac:dyDescent="0.25">
      <c r="B494" s="11" t="s">
        <v>1141</v>
      </c>
      <c r="C494" s="10" t="s">
        <v>1140</v>
      </c>
      <c r="D494" s="10" t="s">
        <v>1142</v>
      </c>
      <c r="E494" s="11" t="s">
        <v>3</v>
      </c>
      <c r="F494" s="1">
        <f t="shared" si="51"/>
        <v>1</v>
      </c>
      <c r="G494" s="11" t="s">
        <v>1180</v>
      </c>
      <c r="I494" s="1" t="str">
        <f t="shared" si="55"/>
        <v>SAEO  </v>
      </c>
      <c r="J494">
        <f t="shared" si="56"/>
        <v>1</v>
      </c>
      <c r="L494"/>
      <c r="M494" s="1" t="str">
        <f t="shared" si="57"/>
        <v/>
      </c>
      <c r="N494"/>
    </row>
    <row r="495" spans="2:14" ht="15" x14ac:dyDescent="0.25">
      <c r="B495" s="9" t="s">
        <v>1143</v>
      </c>
      <c r="C495" s="12" t="s">
        <v>1142</v>
      </c>
      <c r="D495" s="12" t="s">
        <v>1</v>
      </c>
      <c r="E495" s="9" t="s">
        <v>315</v>
      </c>
      <c r="F495" s="1">
        <f t="shared" si="51"/>
        <v>7</v>
      </c>
      <c r="G495" s="9" t="s">
        <v>1181</v>
      </c>
      <c r="I495" s="1" t="str">
        <f t="shared" si="55"/>
        <v>SCON  </v>
      </c>
      <c r="J495">
        <f t="shared" si="56"/>
        <v>13</v>
      </c>
      <c r="L495"/>
      <c r="M495" s="1" t="str">
        <f t="shared" si="57"/>
        <v/>
      </c>
      <c r="N495"/>
    </row>
    <row r="496" spans="2:14" ht="11.25" thickBot="1" x14ac:dyDescent="0.2">
      <c r="M496" s="1" t="str">
        <f t="shared" si="57"/>
        <v/>
      </c>
    </row>
    <row r="497" spans="1:41" ht="11.25" customHeight="1" thickBot="1" x14ac:dyDescent="0.2">
      <c r="B497" s="13"/>
      <c r="C497" s="13"/>
      <c r="D497" s="13"/>
      <c r="E497" s="13"/>
      <c r="F497" s="13"/>
      <c r="G497" s="13"/>
      <c r="I497" s="29" t="s">
        <v>573</v>
      </c>
      <c r="J497" s="13"/>
      <c r="L497" s="1" t="s">
        <v>3330</v>
      </c>
      <c r="M497" s="1" t="str">
        <f t="shared" si="57"/>
        <v>DADOS AGRUPADOS</v>
      </c>
      <c r="P497" s="94" t="s">
        <v>3358</v>
      </c>
      <c r="Q497" s="45"/>
      <c r="R497" s="45"/>
      <c r="S497" s="44"/>
    </row>
    <row r="498" spans="1:41" ht="21" x14ac:dyDescent="0.15">
      <c r="A498" s="43" t="s">
        <v>3382</v>
      </c>
      <c r="G498" s="16" t="s">
        <v>1182</v>
      </c>
      <c r="H498" s="13"/>
      <c r="I498" s="6" t="s">
        <v>572</v>
      </c>
      <c r="J498" s="6" t="s">
        <v>588</v>
      </c>
      <c r="K498" s="41"/>
      <c r="L498" s="41"/>
      <c r="M498" s="1" t="str">
        <f t="shared" si="57"/>
        <v/>
      </c>
      <c r="N498" s="41"/>
      <c r="O498" s="41"/>
      <c r="P498" s="88" t="s">
        <v>3384</v>
      </c>
      <c r="Q498" s="86">
        <f>SUMIFS($N$499:$N$528,$M$499:$M$528,P498)</f>
        <v>1</v>
      </c>
      <c r="R498" s="86"/>
      <c r="S498" s="87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</row>
    <row r="499" spans="1:41" ht="15" x14ac:dyDescent="0.25">
      <c r="B499" s="11" t="s">
        <v>1183</v>
      </c>
      <c r="C499" s="10" t="s">
        <v>1</v>
      </c>
      <c r="D499" s="10" t="s">
        <v>1184</v>
      </c>
      <c r="E499" s="11" t="s">
        <v>54</v>
      </c>
      <c r="F499" s="1">
        <f t="shared" ref="F499:F527" si="58">VALUE(IF(LEFT(E499,1)="&lt;",1,LEFT(E499,2)))</f>
        <v>1</v>
      </c>
      <c r="G499" s="11" t="s">
        <v>1</v>
      </c>
      <c r="I499" s="1" t="str">
        <f>RIGHT(B499,LEN(B499)-4)</f>
        <v>SAPRE  </v>
      </c>
      <c r="J499">
        <f t="shared" ref="J499:J527" si="59">SUMIFS($F$499:$F$527,$I$499:$I$527,I499)</f>
        <v>58</v>
      </c>
      <c r="K499" s="41"/>
      <c r="L499" s="41" t="s">
        <v>3343</v>
      </c>
      <c r="M499" s="1" t="str">
        <f t="shared" si="57"/>
        <v>SAPRE</v>
      </c>
      <c r="N499">
        <v>58</v>
      </c>
      <c r="O499" s="41"/>
      <c r="P499" s="88" t="s">
        <v>3388</v>
      </c>
      <c r="Q499" s="89">
        <f t="shared" ref="Q499:Q519" si="60">SUMIFS($N$499:$N$528,$M$499:$M$528,P499)</f>
        <v>0</v>
      </c>
      <c r="R499" s="89"/>
      <c r="S499" s="90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</row>
    <row r="500" spans="1:41" ht="15" x14ac:dyDescent="0.25">
      <c r="B500" s="9" t="s">
        <v>1044</v>
      </c>
      <c r="C500" s="12" t="s">
        <v>1184</v>
      </c>
      <c r="D500" s="12" t="s">
        <v>1185</v>
      </c>
      <c r="E500" s="9" t="s">
        <v>339</v>
      </c>
      <c r="F500" s="1">
        <f t="shared" si="58"/>
        <v>8</v>
      </c>
      <c r="G500" s="9" t="s">
        <v>1236</v>
      </c>
      <c r="I500" s="1" t="str">
        <f t="shared" ref="I500:I507" si="61">RIGHT(B500,LEN(B500)-4)</f>
        <v>CIP  </v>
      </c>
      <c r="J500">
        <f t="shared" si="59"/>
        <v>13</v>
      </c>
      <c r="K500" s="41"/>
      <c r="L500" s="41" t="s">
        <v>602</v>
      </c>
      <c r="M500" s="1" t="str">
        <f t="shared" si="57"/>
        <v>CIP</v>
      </c>
      <c r="N500">
        <v>13</v>
      </c>
      <c r="O500" s="41"/>
      <c r="P500" s="63" t="s">
        <v>3386</v>
      </c>
      <c r="Q500" s="64">
        <f t="shared" si="60"/>
        <v>13</v>
      </c>
      <c r="R500" s="64"/>
      <c r="S500" s="65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</row>
    <row r="501" spans="1:41" ht="15" x14ac:dyDescent="0.25">
      <c r="B501" s="11" t="s">
        <v>1186</v>
      </c>
      <c r="C501" s="10" t="s">
        <v>1185</v>
      </c>
      <c r="D501" s="10" t="s">
        <v>1187</v>
      </c>
      <c r="E501" s="11" t="s">
        <v>1188</v>
      </c>
      <c r="F501" s="1">
        <f t="shared" si="58"/>
        <v>56</v>
      </c>
      <c r="G501" s="11" t="s">
        <v>1237</v>
      </c>
      <c r="I501" s="1" t="str">
        <f t="shared" si="61"/>
        <v>SAPRE  </v>
      </c>
      <c r="J501">
        <f t="shared" si="59"/>
        <v>58</v>
      </c>
      <c r="K501" s="41"/>
      <c r="L501" s="41" t="s">
        <v>596</v>
      </c>
      <c r="M501" s="1" t="str">
        <f t="shared" si="57"/>
        <v>SECGS</v>
      </c>
      <c r="N501">
        <v>1</v>
      </c>
      <c r="O501" s="41"/>
      <c r="P501" s="63" t="s">
        <v>3390</v>
      </c>
      <c r="Q501" s="64">
        <f t="shared" si="60"/>
        <v>58</v>
      </c>
      <c r="R501" s="64"/>
      <c r="S501" s="65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</row>
    <row r="502" spans="1:41" s="13" customFormat="1" ht="15" x14ac:dyDescent="0.25">
      <c r="A502" s="41"/>
      <c r="B502" s="9" t="s">
        <v>1048</v>
      </c>
      <c r="C502" s="12" t="s">
        <v>1187</v>
      </c>
      <c r="D502" s="12" t="s">
        <v>1189</v>
      </c>
      <c r="E502" s="9" t="s">
        <v>144</v>
      </c>
      <c r="F502" s="1">
        <f t="shared" si="58"/>
        <v>5</v>
      </c>
      <c r="G502" s="9" t="s">
        <v>1238</v>
      </c>
      <c r="H502" s="1"/>
      <c r="I502" s="1" t="str">
        <f t="shared" si="61"/>
        <v>CIP  </v>
      </c>
      <c r="J502">
        <f t="shared" si="59"/>
        <v>13</v>
      </c>
      <c r="K502" s="41"/>
      <c r="L502" s="41" t="s">
        <v>598</v>
      </c>
      <c r="M502" s="1" t="str">
        <f t="shared" si="57"/>
        <v>SECGA</v>
      </c>
      <c r="N502">
        <v>4</v>
      </c>
      <c r="O502" s="41"/>
      <c r="P502" s="63" t="s">
        <v>3427</v>
      </c>
      <c r="Q502" s="64">
        <f t="shared" si="60"/>
        <v>0</v>
      </c>
      <c r="R502" s="64"/>
      <c r="S502" s="65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</row>
    <row r="503" spans="1:41" ht="15" x14ac:dyDescent="0.25">
      <c r="B503" s="11" t="s">
        <v>1190</v>
      </c>
      <c r="C503" s="10" t="s">
        <v>1189</v>
      </c>
      <c r="D503" s="10" t="s">
        <v>1191</v>
      </c>
      <c r="E503" s="11" t="s">
        <v>3</v>
      </c>
      <c r="F503" s="1">
        <f t="shared" si="58"/>
        <v>1</v>
      </c>
      <c r="G503" s="11" t="s">
        <v>177</v>
      </c>
      <c r="I503" s="1" t="str">
        <f t="shared" si="61"/>
        <v>SECGS  </v>
      </c>
      <c r="J503">
        <f t="shared" si="59"/>
        <v>1</v>
      </c>
      <c r="K503" s="41"/>
      <c r="L503" s="41" t="s">
        <v>581</v>
      </c>
      <c r="M503" s="1" t="str">
        <f t="shared" si="57"/>
        <v>CLC</v>
      </c>
      <c r="N503">
        <v>16</v>
      </c>
      <c r="O503" s="41"/>
      <c r="P503" s="63" t="s">
        <v>3428</v>
      </c>
      <c r="Q503" s="64">
        <f t="shared" si="60"/>
        <v>0</v>
      </c>
      <c r="R503" s="64"/>
      <c r="S503" s="65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</row>
    <row r="504" spans="1:41" ht="15" x14ac:dyDescent="0.25">
      <c r="B504" s="9" t="s">
        <v>1192</v>
      </c>
      <c r="C504" s="12" t="s">
        <v>1191</v>
      </c>
      <c r="D504" s="12" t="s">
        <v>1193</v>
      </c>
      <c r="E504" s="9" t="s">
        <v>17</v>
      </c>
      <c r="F504" s="1">
        <f t="shared" si="58"/>
        <v>2</v>
      </c>
      <c r="G504" s="9" t="s">
        <v>1239</v>
      </c>
      <c r="I504" s="1" t="str">
        <f t="shared" si="61"/>
        <v>SECGA  </v>
      </c>
      <c r="J504">
        <f t="shared" si="59"/>
        <v>4</v>
      </c>
      <c r="K504" s="41"/>
      <c r="L504" s="41" t="s">
        <v>582</v>
      </c>
      <c r="M504" s="1" t="str">
        <f t="shared" si="57"/>
        <v>SC</v>
      </c>
      <c r="N504">
        <v>37</v>
      </c>
      <c r="O504" s="41"/>
      <c r="P504" s="63" t="s">
        <v>3429</v>
      </c>
      <c r="Q504" s="64">
        <f t="shared" si="60"/>
        <v>0</v>
      </c>
      <c r="R504" s="64"/>
      <c r="S504" s="65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</row>
    <row r="505" spans="1:41" ht="15" x14ac:dyDescent="0.25">
      <c r="B505" s="11" t="s">
        <v>1194</v>
      </c>
      <c r="C505" s="10" t="s">
        <v>1193</v>
      </c>
      <c r="D505" s="10" t="s">
        <v>1195</v>
      </c>
      <c r="E505" s="11" t="s">
        <v>3</v>
      </c>
      <c r="F505" s="1">
        <f t="shared" si="58"/>
        <v>1</v>
      </c>
      <c r="G505" s="11" t="s">
        <v>1240</v>
      </c>
      <c r="I505" s="1" t="str">
        <f t="shared" si="61"/>
        <v>CLC  </v>
      </c>
      <c r="J505">
        <f t="shared" si="59"/>
        <v>16</v>
      </c>
      <c r="K505" s="41"/>
      <c r="L505" s="41" t="s">
        <v>578</v>
      </c>
      <c r="M505" s="1" t="str">
        <f t="shared" si="57"/>
        <v>SPO</v>
      </c>
      <c r="N505">
        <v>1</v>
      </c>
      <c r="O505" s="41"/>
      <c r="P505" s="63" t="s">
        <v>3430</v>
      </c>
      <c r="Q505" s="64">
        <f t="shared" si="60"/>
        <v>0</v>
      </c>
      <c r="R505" s="64"/>
      <c r="S505" s="65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</row>
    <row r="506" spans="1:41" ht="15" x14ac:dyDescent="0.25">
      <c r="B506" s="9" t="s">
        <v>1196</v>
      </c>
      <c r="C506" s="12" t="s">
        <v>1195</v>
      </c>
      <c r="D506" s="12" t="s">
        <v>1197</v>
      </c>
      <c r="E506" s="9" t="s">
        <v>9</v>
      </c>
      <c r="F506" s="1">
        <f t="shared" si="58"/>
        <v>19</v>
      </c>
      <c r="G506" s="9" t="s">
        <v>635</v>
      </c>
      <c r="I506" s="1" t="str">
        <f t="shared" si="61"/>
        <v>SC  </v>
      </c>
      <c r="J506">
        <f t="shared" si="59"/>
        <v>37</v>
      </c>
      <c r="K506" s="41"/>
      <c r="L506" s="41" t="s">
        <v>579</v>
      </c>
      <c r="M506" s="1" t="str">
        <f t="shared" si="57"/>
        <v>CO</v>
      </c>
      <c r="N506">
        <v>1</v>
      </c>
      <c r="O506" s="41"/>
      <c r="P506" s="63" t="s">
        <v>3431</v>
      </c>
      <c r="Q506" s="64">
        <f t="shared" si="60"/>
        <v>0</v>
      </c>
      <c r="R506" s="64"/>
      <c r="S506" s="65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</row>
    <row r="507" spans="1:41" ht="15" x14ac:dyDescent="0.25">
      <c r="B507" s="11" t="s">
        <v>1198</v>
      </c>
      <c r="C507" s="10" t="s">
        <v>1197</v>
      </c>
      <c r="D507" s="10" t="s">
        <v>1199</v>
      </c>
      <c r="E507" s="11" t="s">
        <v>3</v>
      </c>
      <c r="F507" s="1">
        <f t="shared" si="58"/>
        <v>1</v>
      </c>
      <c r="G507" s="11" t="s">
        <v>767</v>
      </c>
      <c r="I507" s="1" t="str">
        <f t="shared" si="61"/>
        <v>SAPRE  </v>
      </c>
      <c r="J507">
        <f t="shared" si="59"/>
        <v>58</v>
      </c>
      <c r="K507" s="41"/>
      <c r="L507" s="41" t="s">
        <v>580</v>
      </c>
      <c r="M507" s="1" t="str">
        <f t="shared" si="57"/>
        <v>SECOFC</v>
      </c>
      <c r="N507">
        <v>1</v>
      </c>
      <c r="O507" s="41"/>
      <c r="P507" s="63" t="s">
        <v>3392</v>
      </c>
      <c r="Q507" s="64">
        <f t="shared" si="60"/>
        <v>0</v>
      </c>
      <c r="R507" s="64"/>
      <c r="S507" s="65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</row>
    <row r="508" spans="1:41" ht="15" x14ac:dyDescent="0.25">
      <c r="B508" s="9" t="s">
        <v>1200</v>
      </c>
      <c r="C508" s="12" t="s">
        <v>1199</v>
      </c>
      <c r="D508" s="12" t="s">
        <v>1201</v>
      </c>
      <c r="E508" s="9" t="s">
        <v>943</v>
      </c>
      <c r="F508" s="1">
        <f t="shared" si="58"/>
        <v>17</v>
      </c>
      <c r="G508" s="9" t="s">
        <v>1238</v>
      </c>
      <c r="I508" s="1" t="str">
        <f>RIGHT(B508,LEN(B508)-5)</f>
        <v>SC  </v>
      </c>
      <c r="J508">
        <f t="shared" si="59"/>
        <v>37</v>
      </c>
      <c r="K508" s="41"/>
      <c r="L508" s="41" t="s">
        <v>3341</v>
      </c>
      <c r="M508" s="1" t="str">
        <f t="shared" si="57"/>
        <v>SLIC</v>
      </c>
      <c r="N508">
        <v>4</v>
      </c>
      <c r="O508" s="41"/>
      <c r="P508" s="63" t="s">
        <v>3394</v>
      </c>
      <c r="Q508" s="64">
        <f t="shared" si="60"/>
        <v>0</v>
      </c>
      <c r="R508" s="64"/>
      <c r="S508" s="65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</row>
    <row r="509" spans="1:41" ht="15" x14ac:dyDescent="0.25">
      <c r="B509" s="11" t="s">
        <v>1202</v>
      </c>
      <c r="C509" s="10" t="s">
        <v>1201</v>
      </c>
      <c r="D509" s="10" t="s">
        <v>1203</v>
      </c>
      <c r="E509" s="11" t="s">
        <v>3</v>
      </c>
      <c r="F509" s="1">
        <f t="shared" si="58"/>
        <v>1</v>
      </c>
      <c r="G509" s="11" t="s">
        <v>381</v>
      </c>
      <c r="I509" s="1" t="str">
        <f t="shared" ref="I509:I527" si="62">RIGHT(B509,LEN(B509)-5)</f>
        <v>CLC  </v>
      </c>
      <c r="J509">
        <f t="shared" si="59"/>
        <v>16</v>
      </c>
      <c r="K509" s="41"/>
      <c r="L509" s="41" t="s">
        <v>592</v>
      </c>
      <c r="M509" s="1" t="str">
        <f t="shared" si="57"/>
        <v>CPL</v>
      </c>
      <c r="N509">
        <v>16</v>
      </c>
      <c r="O509" s="41"/>
      <c r="P509" s="63" t="s">
        <v>3396</v>
      </c>
      <c r="Q509" s="64">
        <f t="shared" si="60"/>
        <v>0</v>
      </c>
      <c r="R509" s="64"/>
      <c r="S509" s="65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</row>
    <row r="510" spans="1:41" ht="15" x14ac:dyDescent="0.25">
      <c r="B510" s="9" t="s">
        <v>1204</v>
      </c>
      <c r="C510" s="12" t="s">
        <v>1203</v>
      </c>
      <c r="D510" s="12" t="s">
        <v>1205</v>
      </c>
      <c r="E510" s="9" t="s">
        <v>3</v>
      </c>
      <c r="F510" s="1">
        <f t="shared" si="58"/>
        <v>1</v>
      </c>
      <c r="G510" s="9" t="s">
        <v>1151</v>
      </c>
      <c r="I510" s="1" t="str">
        <f t="shared" si="62"/>
        <v>SPO  </v>
      </c>
      <c r="J510">
        <f t="shared" si="59"/>
        <v>1</v>
      </c>
      <c r="K510" s="41"/>
      <c r="L510" s="41" t="s">
        <v>584</v>
      </c>
      <c r="M510" s="1" t="str">
        <f t="shared" si="57"/>
        <v>ASSDG</v>
      </c>
      <c r="N510">
        <v>3</v>
      </c>
      <c r="O510" s="41"/>
      <c r="P510" s="60" t="s">
        <v>3398</v>
      </c>
      <c r="Q510" s="61">
        <f t="shared" si="60"/>
        <v>0</v>
      </c>
      <c r="R510" s="61"/>
      <c r="S510" s="62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</row>
    <row r="511" spans="1:41" ht="15" x14ac:dyDescent="0.25">
      <c r="B511" s="11" t="s">
        <v>1206</v>
      </c>
      <c r="C511" s="10" t="s">
        <v>1205</v>
      </c>
      <c r="D511" s="10" t="s">
        <v>1207</v>
      </c>
      <c r="E511" s="11" t="s">
        <v>3</v>
      </c>
      <c r="F511" s="1">
        <f t="shared" si="58"/>
        <v>1</v>
      </c>
      <c r="G511" s="11" t="s">
        <v>897</v>
      </c>
      <c r="I511" s="1" t="str">
        <f t="shared" si="62"/>
        <v>CO  </v>
      </c>
      <c r="J511">
        <f t="shared" si="59"/>
        <v>1</v>
      </c>
      <c r="K511" s="41"/>
      <c r="L511" s="41" t="s">
        <v>585</v>
      </c>
      <c r="M511" s="1" t="str">
        <f t="shared" si="57"/>
        <v>DG</v>
      </c>
      <c r="N511">
        <v>1</v>
      </c>
      <c r="O511" s="41"/>
      <c r="P511" s="60" t="s">
        <v>3400</v>
      </c>
      <c r="Q511" s="61">
        <f t="shared" si="60"/>
        <v>0</v>
      </c>
      <c r="R511" s="61"/>
      <c r="S511" s="62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</row>
    <row r="512" spans="1:41" ht="15" x14ac:dyDescent="0.25">
      <c r="B512" s="9" t="s">
        <v>1208</v>
      </c>
      <c r="C512" s="12" t="s">
        <v>1207</v>
      </c>
      <c r="D512" s="12" t="s">
        <v>1209</v>
      </c>
      <c r="E512" s="9" t="s">
        <v>3</v>
      </c>
      <c r="F512" s="1">
        <f t="shared" si="58"/>
        <v>1</v>
      </c>
      <c r="G512" s="9" t="s">
        <v>41</v>
      </c>
      <c r="I512" s="1" t="str">
        <f t="shared" si="62"/>
        <v>SECOFC  </v>
      </c>
      <c r="J512">
        <f t="shared" si="59"/>
        <v>1</v>
      </c>
      <c r="K512" s="41"/>
      <c r="L512"/>
      <c r="M512" s="102" t="s">
        <v>3437</v>
      </c>
      <c r="N512">
        <f>SUM(N494:N511)</f>
        <v>156</v>
      </c>
      <c r="O512" s="41"/>
      <c r="P512" s="60" t="s">
        <v>3402</v>
      </c>
      <c r="Q512" s="61">
        <f t="shared" si="60"/>
        <v>0</v>
      </c>
      <c r="R512" s="61"/>
      <c r="S512" s="62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</row>
    <row r="513" spans="2:41" ht="15" x14ac:dyDescent="0.25">
      <c r="B513" s="11" t="s">
        <v>49</v>
      </c>
      <c r="C513" s="10" t="s">
        <v>1209</v>
      </c>
      <c r="D513" s="10" t="s">
        <v>1210</v>
      </c>
      <c r="E513" s="11" t="s">
        <v>3</v>
      </c>
      <c r="F513" s="1">
        <f t="shared" si="58"/>
        <v>1</v>
      </c>
      <c r="G513" s="11" t="s">
        <v>360</v>
      </c>
      <c r="I513" s="1" t="str">
        <f t="shared" si="62"/>
        <v>CLC  </v>
      </c>
      <c r="J513">
        <f t="shared" si="59"/>
        <v>16</v>
      </c>
      <c r="K513" s="41"/>
      <c r="L513"/>
      <c r="M513" s="1" t="str">
        <f t="shared" si="57"/>
        <v/>
      </c>
      <c r="N513"/>
      <c r="O513" s="41"/>
      <c r="P513" s="60" t="s">
        <v>3418</v>
      </c>
      <c r="Q513" s="61">
        <f t="shared" si="60"/>
        <v>0</v>
      </c>
      <c r="R513" s="61"/>
      <c r="S513" s="62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</row>
    <row r="514" spans="2:41" ht="15" x14ac:dyDescent="0.25">
      <c r="B514" s="9" t="s">
        <v>1211</v>
      </c>
      <c r="C514" s="12" t="s">
        <v>1210</v>
      </c>
      <c r="D514" s="12" t="s">
        <v>1212</v>
      </c>
      <c r="E514" s="9" t="s">
        <v>54</v>
      </c>
      <c r="F514" s="1">
        <f t="shared" si="58"/>
        <v>1</v>
      </c>
      <c r="G514" s="9" t="s">
        <v>1241</v>
      </c>
      <c r="I514" s="1" t="str">
        <f t="shared" si="62"/>
        <v>SC  </v>
      </c>
      <c r="J514">
        <f t="shared" si="59"/>
        <v>37</v>
      </c>
      <c r="K514" s="41"/>
      <c r="L514"/>
      <c r="M514" s="1" t="str">
        <f t="shared" si="57"/>
        <v/>
      </c>
      <c r="N514"/>
      <c r="O514" s="41"/>
      <c r="P514" s="60" t="s">
        <v>3405</v>
      </c>
      <c r="Q514" s="61">
        <f t="shared" si="60"/>
        <v>0</v>
      </c>
      <c r="R514" s="61"/>
      <c r="S514" s="62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</row>
    <row r="515" spans="2:41" ht="15" x14ac:dyDescent="0.25">
      <c r="B515" s="11" t="s">
        <v>1071</v>
      </c>
      <c r="C515" s="10" t="s">
        <v>1212</v>
      </c>
      <c r="D515" s="10" t="s">
        <v>1213</v>
      </c>
      <c r="E515" s="11" t="s">
        <v>13</v>
      </c>
      <c r="F515" s="1">
        <f t="shared" si="58"/>
        <v>4</v>
      </c>
      <c r="G515" s="11" t="s">
        <v>381</v>
      </c>
      <c r="I515" s="1" t="str">
        <f t="shared" si="62"/>
        <v>CLC  </v>
      </c>
      <c r="J515">
        <f t="shared" si="59"/>
        <v>16</v>
      </c>
      <c r="K515" s="41"/>
      <c r="L515"/>
      <c r="M515" s="1" t="str">
        <f t="shared" si="57"/>
        <v/>
      </c>
      <c r="N515"/>
      <c r="O515" s="41"/>
      <c r="P515" s="60" t="s">
        <v>3432</v>
      </c>
      <c r="Q515" s="61">
        <f t="shared" si="60"/>
        <v>0</v>
      </c>
      <c r="R515" s="61"/>
      <c r="S515" s="62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</row>
    <row r="516" spans="2:41" ht="15" x14ac:dyDescent="0.25">
      <c r="B516" s="9" t="s">
        <v>1214</v>
      </c>
      <c r="C516" s="12" t="s">
        <v>1213</v>
      </c>
      <c r="D516" s="12" t="s">
        <v>1215</v>
      </c>
      <c r="E516" s="9" t="s">
        <v>3</v>
      </c>
      <c r="F516" s="1">
        <f t="shared" si="58"/>
        <v>1</v>
      </c>
      <c r="G516" s="9" t="s">
        <v>1242</v>
      </c>
      <c r="I516" s="1" t="str">
        <f t="shared" si="62"/>
        <v>SECGA  </v>
      </c>
      <c r="J516">
        <f t="shared" si="59"/>
        <v>4</v>
      </c>
      <c r="K516" s="41"/>
      <c r="L516"/>
      <c r="M516" s="1" t="str">
        <f t="shared" si="57"/>
        <v/>
      </c>
      <c r="N516"/>
      <c r="O516" s="41"/>
      <c r="P516" s="60" t="s">
        <v>3433</v>
      </c>
      <c r="Q516" s="61">
        <f t="shared" si="60"/>
        <v>0</v>
      </c>
      <c r="R516" s="61"/>
      <c r="S516" s="62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</row>
    <row r="517" spans="2:41" ht="15" x14ac:dyDescent="0.25">
      <c r="B517" s="11" t="s">
        <v>1216</v>
      </c>
      <c r="C517" s="10" t="s">
        <v>1215</v>
      </c>
      <c r="D517" s="10" t="s">
        <v>1217</v>
      </c>
      <c r="E517" s="11" t="s">
        <v>47</v>
      </c>
      <c r="F517" s="1">
        <f t="shared" si="58"/>
        <v>6</v>
      </c>
      <c r="G517" s="11" t="s">
        <v>1243</v>
      </c>
      <c r="I517" s="1" t="str">
        <f t="shared" si="62"/>
        <v>CLC  </v>
      </c>
      <c r="J517">
        <f t="shared" si="59"/>
        <v>16</v>
      </c>
      <c r="K517" s="41"/>
      <c r="L517"/>
      <c r="M517" s="1" t="str">
        <f t="shared" si="57"/>
        <v/>
      </c>
      <c r="N517"/>
      <c r="O517" s="41"/>
      <c r="P517" s="60" t="s">
        <v>3434</v>
      </c>
      <c r="Q517" s="61">
        <f t="shared" si="60"/>
        <v>0</v>
      </c>
      <c r="R517" s="61"/>
      <c r="S517" s="62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</row>
    <row r="518" spans="2:41" ht="15" x14ac:dyDescent="0.25">
      <c r="B518" s="9" t="s">
        <v>1218</v>
      </c>
      <c r="C518" s="12" t="s">
        <v>1217</v>
      </c>
      <c r="D518" s="12" t="s">
        <v>1219</v>
      </c>
      <c r="E518" s="9" t="s">
        <v>17</v>
      </c>
      <c r="F518" s="1">
        <f t="shared" si="58"/>
        <v>2</v>
      </c>
      <c r="G518" s="9" t="s">
        <v>1161</v>
      </c>
      <c r="I518" s="1" t="str">
        <f t="shared" si="62"/>
        <v>SLIC  </v>
      </c>
      <c r="J518">
        <f t="shared" si="59"/>
        <v>4</v>
      </c>
      <c r="K518" s="41"/>
      <c r="L518"/>
      <c r="M518" s="1" t="str">
        <f t="shared" si="57"/>
        <v/>
      </c>
      <c r="N518"/>
      <c r="O518" s="41"/>
      <c r="P518" s="60" t="s">
        <v>3435</v>
      </c>
      <c r="Q518" s="61">
        <f t="shared" si="60"/>
        <v>0</v>
      </c>
      <c r="R518" s="61"/>
      <c r="S518" s="62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</row>
    <row r="519" spans="2:41" ht="15.75" thickBot="1" x14ac:dyDescent="0.3">
      <c r="B519" s="11" t="s">
        <v>67</v>
      </c>
      <c r="C519" s="10" t="s">
        <v>1219</v>
      </c>
      <c r="D519" s="10" t="s">
        <v>1220</v>
      </c>
      <c r="E519" s="11" t="s">
        <v>21</v>
      </c>
      <c r="F519" s="1">
        <f t="shared" si="58"/>
        <v>3</v>
      </c>
      <c r="G519" s="11" t="s">
        <v>248</v>
      </c>
      <c r="I519" s="1" t="str">
        <f t="shared" si="62"/>
        <v>CLC  </v>
      </c>
      <c r="J519">
        <f t="shared" si="59"/>
        <v>16</v>
      </c>
      <c r="K519" s="41"/>
      <c r="L519"/>
      <c r="M519" s="1" t="str">
        <f t="shared" si="57"/>
        <v/>
      </c>
      <c r="N519"/>
      <c r="O519" s="41"/>
      <c r="P519" s="66" t="s">
        <v>3436</v>
      </c>
      <c r="Q519" s="93">
        <f t="shared" si="60"/>
        <v>0</v>
      </c>
      <c r="R519" s="93"/>
      <c r="S519" s="67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</row>
    <row r="520" spans="2:41" ht="15" x14ac:dyDescent="0.25">
      <c r="B520" s="9" t="s">
        <v>1221</v>
      </c>
      <c r="C520" s="12" t="s">
        <v>1220</v>
      </c>
      <c r="D520" s="12" t="s">
        <v>1222</v>
      </c>
      <c r="E520" s="9" t="s">
        <v>3</v>
      </c>
      <c r="F520" s="1">
        <f t="shared" si="58"/>
        <v>1</v>
      </c>
      <c r="G520" s="9" t="s">
        <v>1165</v>
      </c>
      <c r="I520" s="1" t="str">
        <f t="shared" si="62"/>
        <v>SECGA  </v>
      </c>
      <c r="J520">
        <f t="shared" si="59"/>
        <v>4</v>
      </c>
      <c r="K520" s="41"/>
      <c r="L520"/>
      <c r="M520" s="1" t="str">
        <f t="shared" si="57"/>
        <v/>
      </c>
      <c r="N520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</row>
    <row r="521" spans="2:41" ht="21" x14ac:dyDescent="0.25">
      <c r="B521" s="11" t="s">
        <v>1223</v>
      </c>
      <c r="C521" s="10" t="s">
        <v>1222</v>
      </c>
      <c r="D521" s="10" t="s">
        <v>1224</v>
      </c>
      <c r="E521" s="11" t="s">
        <v>3</v>
      </c>
      <c r="F521" s="1">
        <f t="shared" si="58"/>
        <v>1</v>
      </c>
      <c r="G521" s="11" t="s">
        <v>1244</v>
      </c>
      <c r="I521" s="1" t="str">
        <f t="shared" si="62"/>
        <v>CPL  </v>
      </c>
      <c r="J521">
        <f t="shared" si="59"/>
        <v>16</v>
      </c>
      <c r="K521" s="41"/>
      <c r="L521"/>
      <c r="M521" s="1" t="str">
        <f t="shared" si="57"/>
        <v/>
      </c>
      <c r="N52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</row>
    <row r="522" spans="2:41" ht="15" x14ac:dyDescent="0.25">
      <c r="B522" s="9" t="s">
        <v>1225</v>
      </c>
      <c r="C522" s="12" t="s">
        <v>1224</v>
      </c>
      <c r="D522" s="12" t="s">
        <v>1226</v>
      </c>
      <c r="E522" s="9" t="s">
        <v>21</v>
      </c>
      <c r="F522" s="1">
        <f t="shared" si="58"/>
        <v>3</v>
      </c>
      <c r="G522" s="9" t="s">
        <v>804</v>
      </c>
      <c r="I522" s="1" t="str">
        <f t="shared" si="62"/>
        <v>ASSDG  </v>
      </c>
      <c r="J522">
        <f t="shared" si="59"/>
        <v>3</v>
      </c>
      <c r="K522" s="41"/>
      <c r="L522"/>
      <c r="M522" s="1" t="str">
        <f t="shared" si="57"/>
        <v/>
      </c>
      <c r="N522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</row>
    <row r="523" spans="2:41" ht="15" x14ac:dyDescent="0.25">
      <c r="B523" s="11" t="s">
        <v>1227</v>
      </c>
      <c r="C523" s="10" t="s">
        <v>1226</v>
      </c>
      <c r="D523" s="10" t="s">
        <v>1228</v>
      </c>
      <c r="E523" s="11" t="s">
        <v>3</v>
      </c>
      <c r="F523" s="1">
        <f t="shared" si="58"/>
        <v>1</v>
      </c>
      <c r="G523" s="11" t="s">
        <v>381</v>
      </c>
      <c r="I523" s="1" t="str">
        <f t="shared" si="62"/>
        <v>DG  </v>
      </c>
      <c r="J523">
        <f t="shared" si="59"/>
        <v>1</v>
      </c>
      <c r="K523" s="41"/>
      <c r="L523"/>
      <c r="M523" s="1" t="str">
        <f t="shared" si="57"/>
        <v/>
      </c>
      <c r="N523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</row>
    <row r="524" spans="2:41" ht="15" x14ac:dyDescent="0.25">
      <c r="B524" s="9" t="s">
        <v>1229</v>
      </c>
      <c r="C524" s="12" t="s">
        <v>1228</v>
      </c>
      <c r="D524" s="12" t="s">
        <v>1230</v>
      </c>
      <c r="E524" s="9" t="s">
        <v>54</v>
      </c>
      <c r="F524" s="1">
        <f t="shared" si="58"/>
        <v>1</v>
      </c>
      <c r="G524" s="9" t="s">
        <v>814</v>
      </c>
      <c r="I524" s="1" t="str">
        <f t="shared" si="62"/>
        <v>SLIC  </v>
      </c>
      <c r="J524">
        <f t="shared" si="59"/>
        <v>4</v>
      </c>
      <c r="K524" s="41"/>
      <c r="L524"/>
      <c r="M524" s="1" t="str">
        <f t="shared" si="57"/>
        <v/>
      </c>
      <c r="N524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</row>
    <row r="525" spans="2:41" ht="15" x14ac:dyDescent="0.25">
      <c r="B525" s="11" t="s">
        <v>1231</v>
      </c>
      <c r="C525" s="10" t="s">
        <v>1230</v>
      </c>
      <c r="D525" s="10" t="s">
        <v>1232</v>
      </c>
      <c r="E525" s="11" t="s">
        <v>54</v>
      </c>
      <c r="F525" s="1">
        <f t="shared" si="58"/>
        <v>1</v>
      </c>
      <c r="G525" s="11" t="s">
        <v>1245</v>
      </c>
      <c r="I525" s="1" t="str">
        <f t="shared" si="62"/>
        <v>CPL  </v>
      </c>
      <c r="J525">
        <f t="shared" si="59"/>
        <v>16</v>
      </c>
      <c r="L525"/>
      <c r="M525" s="1" t="str">
        <f t="shared" si="57"/>
        <v/>
      </c>
      <c r="N525"/>
    </row>
    <row r="526" spans="2:41" ht="15" x14ac:dyDescent="0.25">
      <c r="B526" s="9" t="s">
        <v>1233</v>
      </c>
      <c r="C526" s="12" t="s">
        <v>1232</v>
      </c>
      <c r="D526" s="12" t="s">
        <v>1234</v>
      </c>
      <c r="E526" s="9" t="s">
        <v>3</v>
      </c>
      <c r="F526" s="1">
        <f t="shared" si="58"/>
        <v>1</v>
      </c>
      <c r="G526" s="9" t="s">
        <v>696</v>
      </c>
      <c r="I526" s="1" t="str">
        <f t="shared" si="62"/>
        <v>SLIC  </v>
      </c>
      <c r="J526">
        <f t="shared" si="59"/>
        <v>4</v>
      </c>
      <c r="L526"/>
      <c r="M526" s="1" t="str">
        <f t="shared" si="57"/>
        <v/>
      </c>
      <c r="N526"/>
    </row>
    <row r="527" spans="2:41" ht="15" x14ac:dyDescent="0.25">
      <c r="B527" s="11" t="s">
        <v>90</v>
      </c>
      <c r="C527" s="10" t="s">
        <v>1234</v>
      </c>
      <c r="D527" s="10" t="s">
        <v>1</v>
      </c>
      <c r="E527" s="11" t="s">
        <v>1235</v>
      </c>
      <c r="F527" s="1">
        <f t="shared" si="58"/>
        <v>14</v>
      </c>
      <c r="G527" s="11" t="s">
        <v>1246</v>
      </c>
      <c r="I527" s="1" t="str">
        <f t="shared" si="62"/>
        <v>CPL  </v>
      </c>
      <c r="J527">
        <f t="shared" si="59"/>
        <v>16</v>
      </c>
      <c r="L527"/>
      <c r="M527" s="1" t="str">
        <f t="shared" si="57"/>
        <v/>
      </c>
      <c r="N527"/>
    </row>
    <row r="528" spans="2:41" x14ac:dyDescent="0.15">
      <c r="M528" s="1" t="str">
        <f t="shared" si="57"/>
        <v/>
      </c>
    </row>
    <row r="529" spans="1:43" x14ac:dyDescent="0.15">
      <c r="M529" s="1" t="str">
        <f t="shared" si="57"/>
        <v/>
      </c>
    </row>
    <row r="530" spans="1:43" ht="11.25" thickBot="1" x14ac:dyDescent="0.2">
      <c r="B530" s="13"/>
      <c r="C530" s="13"/>
      <c r="D530" s="13"/>
      <c r="E530" s="13"/>
      <c r="F530" s="13"/>
      <c r="G530" s="13"/>
      <c r="I530" s="29" t="s">
        <v>573</v>
      </c>
      <c r="J530" s="13"/>
      <c r="L530" s="1" t="s">
        <v>3330</v>
      </c>
      <c r="M530" s="1" t="str">
        <f t="shared" si="57"/>
        <v>DADOS AGRUPADOS</v>
      </c>
      <c r="P530" s="6"/>
    </row>
    <row r="531" spans="1:43" ht="21.75" customHeight="1" thickBot="1" x14ac:dyDescent="0.2">
      <c r="A531" s="43" t="s">
        <v>3382</v>
      </c>
      <c r="G531" s="16" t="s">
        <v>3356</v>
      </c>
      <c r="H531" s="41"/>
      <c r="I531" s="6" t="s">
        <v>572</v>
      </c>
      <c r="J531" s="6" t="s">
        <v>588</v>
      </c>
      <c r="M531" s="1" t="str">
        <f t="shared" si="57"/>
        <v/>
      </c>
      <c r="P531" s="94" t="s">
        <v>3358</v>
      </c>
      <c r="Q531" s="45"/>
      <c r="R531" s="45"/>
      <c r="S531" s="44"/>
    </row>
    <row r="532" spans="1:43" ht="15" x14ac:dyDescent="0.25">
      <c r="B532" s="11" t="s">
        <v>1247</v>
      </c>
      <c r="C532" s="10" t="s">
        <v>1</v>
      </c>
      <c r="D532" s="10" t="s">
        <v>1248</v>
      </c>
      <c r="E532" s="11" t="s">
        <v>1249</v>
      </c>
      <c r="F532" s="1">
        <f t="shared" ref="F532:F595" si="63">VALUE(IF(LEFT(E532,1)="&lt;",1,LEFT(E532,2)))</f>
        <v>1</v>
      </c>
      <c r="G532" s="11" t="s">
        <v>1</v>
      </c>
      <c r="I532" s="1" t="str">
        <f t="shared" ref="I532:I540" si="64">RIGHT(B532,LEN(B532)-4)</f>
        <v>SAPC  </v>
      </c>
      <c r="J532">
        <f t="shared" ref="J532:J563" si="65">SUMIFS($F$532:$F$633,$I$532:$I$633,I532)</f>
        <v>65</v>
      </c>
      <c r="L532" s="1" t="s">
        <v>3331</v>
      </c>
      <c r="M532" s="1" t="str">
        <f t="shared" si="57"/>
        <v>SAPC</v>
      </c>
      <c r="N532">
        <v>65</v>
      </c>
      <c r="P532" s="88" t="s">
        <v>3384</v>
      </c>
      <c r="Q532" s="86">
        <f>SUMIFS($N$532:$N$561,$M$532:$M$561,P532)</f>
        <v>0</v>
      </c>
      <c r="R532" s="86"/>
      <c r="S532" s="87"/>
    </row>
    <row r="533" spans="1:43" ht="15" x14ac:dyDescent="0.25">
      <c r="B533" s="9" t="s">
        <v>610</v>
      </c>
      <c r="C533" s="12" t="s">
        <v>1248</v>
      </c>
      <c r="D533" s="12" t="s">
        <v>1250</v>
      </c>
      <c r="E533" s="9" t="s">
        <v>3</v>
      </c>
      <c r="F533" s="1">
        <f t="shared" si="63"/>
        <v>1</v>
      </c>
      <c r="G533" s="9" t="s">
        <v>1432</v>
      </c>
      <c r="I533" s="1" t="str">
        <f t="shared" si="64"/>
        <v>CAA  </v>
      </c>
      <c r="J533">
        <f t="shared" si="65"/>
        <v>21</v>
      </c>
      <c r="K533" s="41"/>
      <c r="L533" s="41" t="s">
        <v>576</v>
      </c>
      <c r="M533" s="1" t="str">
        <f t="shared" si="57"/>
        <v>CAA</v>
      </c>
      <c r="N533">
        <v>21</v>
      </c>
      <c r="O533" s="41"/>
      <c r="P533" s="88" t="s">
        <v>3388</v>
      </c>
      <c r="Q533" s="89">
        <f t="shared" ref="Q533:Q553" si="66">SUMIFS($N$532:$N$561,$M$532:$M$561,P533)</f>
        <v>0</v>
      </c>
      <c r="R533" s="89"/>
      <c r="S533" s="90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</row>
    <row r="534" spans="1:43" ht="21" x14ac:dyDescent="0.25">
      <c r="B534" s="11" t="s">
        <v>612</v>
      </c>
      <c r="C534" s="10" t="s">
        <v>1250</v>
      </c>
      <c r="D534" s="10" t="s">
        <v>1251</v>
      </c>
      <c r="E534" s="11" t="s">
        <v>3</v>
      </c>
      <c r="F534" s="1">
        <f t="shared" si="63"/>
        <v>1</v>
      </c>
      <c r="G534" s="11" t="s">
        <v>1433</v>
      </c>
      <c r="I534" s="1" t="str">
        <f t="shared" si="64"/>
        <v>SAPC  </v>
      </c>
      <c r="J534">
        <f t="shared" si="65"/>
        <v>65</v>
      </c>
      <c r="K534" s="41"/>
      <c r="L534" s="41" t="s">
        <v>3350</v>
      </c>
      <c r="M534" s="1" t="str">
        <f t="shared" si="57"/>
        <v>SGMC</v>
      </c>
      <c r="N534">
        <v>1</v>
      </c>
      <c r="O534" s="41"/>
      <c r="P534" s="63" t="s">
        <v>3386</v>
      </c>
      <c r="Q534" s="64">
        <f t="shared" si="66"/>
        <v>0</v>
      </c>
      <c r="R534" s="64"/>
      <c r="S534" s="65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</row>
    <row r="535" spans="1:43" s="13" customFormat="1" ht="15" x14ac:dyDescent="0.25">
      <c r="A535" s="41"/>
      <c r="B535" s="9" t="s">
        <v>11</v>
      </c>
      <c r="C535" s="12" t="s">
        <v>1251</v>
      </c>
      <c r="D535" s="12" t="s">
        <v>1252</v>
      </c>
      <c r="E535" s="9" t="s">
        <v>21</v>
      </c>
      <c r="F535" s="1">
        <f t="shared" si="63"/>
        <v>3</v>
      </c>
      <c r="G535" s="9" t="s">
        <v>1434</v>
      </c>
      <c r="H535" s="1"/>
      <c r="I535" s="1" t="str">
        <f t="shared" si="64"/>
        <v>CAA  </v>
      </c>
      <c r="J535">
        <f t="shared" si="65"/>
        <v>21</v>
      </c>
      <c r="K535" s="41"/>
      <c r="L535" s="41" t="s">
        <v>3351</v>
      </c>
      <c r="M535" s="1" t="str">
        <f t="shared" si="57"/>
        <v>SGPA</v>
      </c>
      <c r="N535">
        <v>2</v>
      </c>
      <c r="O535" s="41"/>
      <c r="P535" s="63" t="s">
        <v>3390</v>
      </c>
      <c r="Q535" s="64">
        <f t="shared" si="66"/>
        <v>0</v>
      </c>
      <c r="R535" s="64"/>
      <c r="S535" s="65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</row>
    <row r="536" spans="1:43" ht="15" x14ac:dyDescent="0.25">
      <c r="B536" s="11" t="s">
        <v>618</v>
      </c>
      <c r="C536" s="10" t="s">
        <v>1252</v>
      </c>
      <c r="D536" s="10" t="s">
        <v>1253</v>
      </c>
      <c r="E536" s="11" t="s">
        <v>144</v>
      </c>
      <c r="F536" s="1">
        <f t="shared" si="63"/>
        <v>5</v>
      </c>
      <c r="G536" s="11" t="s">
        <v>1435</v>
      </c>
      <c r="I536" s="1" t="str">
        <f t="shared" si="64"/>
        <v>SAPC  </v>
      </c>
      <c r="J536">
        <f t="shared" si="65"/>
        <v>65</v>
      </c>
      <c r="K536" s="41"/>
      <c r="L536" s="1" t="s">
        <v>3352</v>
      </c>
      <c r="M536" s="1" t="str">
        <f t="shared" si="57"/>
        <v>CMP</v>
      </c>
      <c r="N536">
        <v>2</v>
      </c>
      <c r="O536" s="41"/>
      <c r="P536" s="63" t="s">
        <v>3427</v>
      </c>
      <c r="Q536" s="64">
        <f t="shared" si="66"/>
        <v>21</v>
      </c>
      <c r="R536" s="64"/>
      <c r="S536" s="65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</row>
    <row r="537" spans="1:43" ht="15" x14ac:dyDescent="0.25">
      <c r="B537" s="9" t="s">
        <v>621</v>
      </c>
      <c r="C537" s="12" t="s">
        <v>1253</v>
      </c>
      <c r="D537" s="12" t="s">
        <v>1254</v>
      </c>
      <c r="E537" s="9" t="s">
        <v>3</v>
      </c>
      <c r="F537" s="1">
        <f t="shared" si="63"/>
        <v>1</v>
      </c>
      <c r="G537" s="9" t="s">
        <v>1436</v>
      </c>
      <c r="I537" s="1" t="str">
        <f t="shared" si="64"/>
        <v>CAA  </v>
      </c>
      <c r="J537">
        <f t="shared" si="65"/>
        <v>21</v>
      </c>
      <c r="K537" s="41"/>
      <c r="L537" s="1" t="s">
        <v>3353</v>
      </c>
      <c r="M537" s="1" t="str">
        <f t="shared" si="57"/>
        <v>CGATI</v>
      </c>
      <c r="N537">
        <v>1</v>
      </c>
      <c r="O537" s="41"/>
      <c r="P537" s="63" t="s">
        <v>3428</v>
      </c>
      <c r="Q537" s="64">
        <f t="shared" si="66"/>
        <v>0</v>
      </c>
      <c r="R537" s="64"/>
      <c r="S537" s="65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</row>
    <row r="538" spans="1:43" ht="15" x14ac:dyDescent="0.25">
      <c r="B538" s="11" t="s">
        <v>624</v>
      </c>
      <c r="C538" s="10" t="s">
        <v>1254</v>
      </c>
      <c r="D538" s="10" t="s">
        <v>1255</v>
      </c>
      <c r="E538" s="11" t="s">
        <v>3</v>
      </c>
      <c r="F538" s="1">
        <f t="shared" si="63"/>
        <v>1</v>
      </c>
      <c r="G538" s="11" t="s">
        <v>1437</v>
      </c>
      <c r="I538" s="1" t="str">
        <f t="shared" si="64"/>
        <v>SAPC  </v>
      </c>
      <c r="J538">
        <f t="shared" si="65"/>
        <v>65</v>
      </c>
      <c r="K538" s="41"/>
      <c r="L538" s="1" t="s">
        <v>3354</v>
      </c>
      <c r="M538" s="1" t="str">
        <f t="shared" si="57"/>
        <v>CEPCST</v>
      </c>
      <c r="N538">
        <v>10</v>
      </c>
      <c r="O538" s="41"/>
      <c r="P538" s="63" t="s">
        <v>3429</v>
      </c>
      <c r="Q538" s="64">
        <f t="shared" si="66"/>
        <v>0</v>
      </c>
      <c r="R538" s="64"/>
      <c r="S538" s="65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</row>
    <row r="539" spans="1:43" ht="15" x14ac:dyDescent="0.25">
      <c r="B539" s="9" t="s">
        <v>1256</v>
      </c>
      <c r="C539" s="12" t="s">
        <v>1255</v>
      </c>
      <c r="D539" s="12" t="s">
        <v>1257</v>
      </c>
      <c r="E539" s="9" t="s">
        <v>3</v>
      </c>
      <c r="F539" s="1">
        <f t="shared" si="63"/>
        <v>1</v>
      </c>
      <c r="G539" s="9" t="s">
        <v>1438</v>
      </c>
      <c r="I539" s="1" t="str">
        <f t="shared" si="64"/>
        <v>SGMC  </v>
      </c>
      <c r="J539">
        <f t="shared" si="65"/>
        <v>1</v>
      </c>
      <c r="K539" s="41"/>
      <c r="L539" t="s">
        <v>581</v>
      </c>
      <c r="M539" s="1" t="str">
        <f t="shared" si="57"/>
        <v>CLC</v>
      </c>
      <c r="N539">
        <v>14</v>
      </c>
      <c r="O539" s="41"/>
      <c r="P539" s="63" t="s">
        <v>3430</v>
      </c>
      <c r="Q539" s="64">
        <f t="shared" si="66"/>
        <v>0</v>
      </c>
      <c r="R539" s="64"/>
      <c r="S539" s="65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</row>
    <row r="540" spans="1:43" ht="15" x14ac:dyDescent="0.25">
      <c r="B540" s="11" t="s">
        <v>1258</v>
      </c>
      <c r="C540" s="10" t="s">
        <v>1257</v>
      </c>
      <c r="D540" s="10" t="s">
        <v>1259</v>
      </c>
      <c r="E540" s="11" t="s">
        <v>54</v>
      </c>
      <c r="F540" s="1">
        <f t="shared" si="63"/>
        <v>1</v>
      </c>
      <c r="G540" s="11" t="s">
        <v>1439</v>
      </c>
      <c r="I540" s="1" t="str">
        <f t="shared" si="64"/>
        <v>SGPA  </v>
      </c>
      <c r="J540">
        <f t="shared" si="65"/>
        <v>2</v>
      </c>
      <c r="K540" s="41"/>
      <c r="L540" t="s">
        <v>582</v>
      </c>
      <c r="M540" s="1" t="str">
        <f t="shared" si="57"/>
        <v>SC</v>
      </c>
      <c r="N540">
        <v>29</v>
      </c>
      <c r="O540" s="41"/>
      <c r="P540" s="63" t="s">
        <v>3431</v>
      </c>
      <c r="Q540" s="64">
        <f t="shared" si="66"/>
        <v>0</v>
      </c>
      <c r="R540" s="64"/>
      <c r="S540" s="65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</row>
    <row r="541" spans="1:43" ht="15" x14ac:dyDescent="0.25">
      <c r="B541" s="9" t="s">
        <v>1260</v>
      </c>
      <c r="C541" s="12" t="s">
        <v>1259</v>
      </c>
      <c r="D541" s="12" t="s">
        <v>1261</v>
      </c>
      <c r="E541" s="9" t="s">
        <v>343</v>
      </c>
      <c r="F541" s="1">
        <f t="shared" si="63"/>
        <v>15</v>
      </c>
      <c r="G541" s="9" t="s">
        <v>1440</v>
      </c>
      <c r="I541" s="1" t="str">
        <f>RIGHT(B541,LEN(B541)-5)</f>
        <v>SAPC  </v>
      </c>
      <c r="J541">
        <f t="shared" si="65"/>
        <v>65</v>
      </c>
      <c r="K541" s="41"/>
      <c r="L541" t="s">
        <v>578</v>
      </c>
      <c r="M541" s="1" t="str">
        <f t="shared" si="57"/>
        <v>SPO</v>
      </c>
      <c r="N541">
        <v>18</v>
      </c>
      <c r="O541" s="41"/>
      <c r="P541" s="63" t="s">
        <v>3392</v>
      </c>
      <c r="Q541" s="64">
        <f t="shared" si="66"/>
        <v>0</v>
      </c>
      <c r="R541" s="64"/>
      <c r="S541" s="65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</row>
    <row r="542" spans="1:43" ht="15" x14ac:dyDescent="0.25">
      <c r="B542" s="11" t="s">
        <v>1262</v>
      </c>
      <c r="C542" s="10" t="s">
        <v>1261</v>
      </c>
      <c r="D542" s="10" t="s">
        <v>1263</v>
      </c>
      <c r="E542" s="11" t="s">
        <v>25</v>
      </c>
      <c r="F542" s="1">
        <f t="shared" si="63"/>
        <v>9</v>
      </c>
      <c r="G542" s="11" t="s">
        <v>1432</v>
      </c>
      <c r="I542" s="1" t="str">
        <f>RIGHT(B542,LEN(B542)-5)</f>
        <v>CAA  </v>
      </c>
      <c r="J542">
        <f t="shared" si="65"/>
        <v>21</v>
      </c>
      <c r="K542" s="41"/>
      <c r="L542" t="s">
        <v>579</v>
      </c>
      <c r="M542" s="1" t="str">
        <f t="shared" si="57"/>
        <v>CO</v>
      </c>
      <c r="N542">
        <v>7</v>
      </c>
      <c r="O542" s="41"/>
      <c r="P542" s="63" t="s">
        <v>3394</v>
      </c>
      <c r="Q542" s="64">
        <f t="shared" si="66"/>
        <v>0</v>
      </c>
      <c r="R542" s="64"/>
      <c r="S542" s="65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</row>
    <row r="543" spans="1:43" ht="15" x14ac:dyDescent="0.25">
      <c r="B543" s="9" t="s">
        <v>1264</v>
      </c>
      <c r="C543" s="12" t="s">
        <v>1263</v>
      </c>
      <c r="D543" s="12" t="s">
        <v>1265</v>
      </c>
      <c r="E543" s="9" t="s">
        <v>3</v>
      </c>
      <c r="F543" s="1">
        <f t="shared" si="63"/>
        <v>1</v>
      </c>
      <c r="G543" s="9" t="s">
        <v>1441</v>
      </c>
      <c r="I543" s="1" t="str">
        <f t="shared" ref="I543:I606" si="67">RIGHT(B543,LEN(B543)-5)</f>
        <v>SAPC  </v>
      </c>
      <c r="J543">
        <f t="shared" si="65"/>
        <v>65</v>
      </c>
      <c r="K543" s="41"/>
      <c r="L543" t="s">
        <v>580</v>
      </c>
      <c r="M543" s="1" t="str">
        <f t="shared" si="57"/>
        <v>SECOFC</v>
      </c>
      <c r="N543">
        <v>6</v>
      </c>
      <c r="O543" s="41"/>
      <c r="P543" s="63" t="s">
        <v>3396</v>
      </c>
      <c r="Q543" s="64">
        <f t="shared" si="66"/>
        <v>0</v>
      </c>
      <c r="R543" s="64"/>
      <c r="S543" s="65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</row>
    <row r="544" spans="1:43" ht="15" x14ac:dyDescent="0.25">
      <c r="B544" s="11" t="s">
        <v>440</v>
      </c>
      <c r="C544" s="10" t="s">
        <v>1265</v>
      </c>
      <c r="D544" s="10" t="s">
        <v>1266</v>
      </c>
      <c r="E544" s="11" t="s">
        <v>3</v>
      </c>
      <c r="F544" s="1">
        <f t="shared" si="63"/>
        <v>1</v>
      </c>
      <c r="G544" s="11" t="s">
        <v>1442</v>
      </c>
      <c r="I544" s="1" t="str">
        <f t="shared" si="67"/>
        <v>CAA  </v>
      </c>
      <c r="J544">
        <f t="shared" si="65"/>
        <v>21</v>
      </c>
      <c r="K544" s="41"/>
      <c r="L544" t="s">
        <v>587</v>
      </c>
      <c r="M544" s="1" t="str">
        <f t="shared" ref="M544:M607" si="68">TRIM(SUBSTITUTE(L544,CHAR(160),CHAR(32)))</f>
        <v>SAEO</v>
      </c>
      <c r="N544">
        <v>4</v>
      </c>
      <c r="O544" s="41"/>
      <c r="P544" s="60" t="s">
        <v>3398</v>
      </c>
      <c r="Q544" s="61">
        <f t="shared" si="66"/>
        <v>0</v>
      </c>
      <c r="R544" s="61"/>
      <c r="S544" s="62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</row>
    <row r="545" spans="2:43" ht="21" x14ac:dyDescent="0.25">
      <c r="B545" s="9" t="s">
        <v>1267</v>
      </c>
      <c r="C545" s="12" t="s">
        <v>1266</v>
      </c>
      <c r="D545" s="12" t="s">
        <v>1268</v>
      </c>
      <c r="E545" s="9" t="s">
        <v>54</v>
      </c>
      <c r="F545" s="1">
        <f t="shared" si="63"/>
        <v>1</v>
      </c>
      <c r="G545" s="9" t="s">
        <v>1443</v>
      </c>
      <c r="I545" s="1" t="str">
        <f t="shared" si="67"/>
        <v>CMP  </v>
      </c>
      <c r="J545">
        <f t="shared" si="65"/>
        <v>2</v>
      </c>
      <c r="K545" s="41"/>
      <c r="L545" t="s">
        <v>577</v>
      </c>
      <c r="M545" s="1" t="str">
        <f t="shared" si="68"/>
        <v>SECADM</v>
      </c>
      <c r="N545">
        <v>5</v>
      </c>
      <c r="O545" s="41"/>
      <c r="P545" s="60" t="s">
        <v>3400</v>
      </c>
      <c r="Q545" s="61">
        <f t="shared" si="66"/>
        <v>0</v>
      </c>
      <c r="R545" s="61"/>
      <c r="S545" s="62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</row>
    <row r="546" spans="2:43" ht="15" x14ac:dyDescent="0.25">
      <c r="B546" s="11" t="s">
        <v>1269</v>
      </c>
      <c r="C546" s="10" t="s">
        <v>1268</v>
      </c>
      <c r="D546" s="10" t="s">
        <v>1270</v>
      </c>
      <c r="E546" s="11" t="s">
        <v>3</v>
      </c>
      <c r="F546" s="1">
        <f t="shared" si="63"/>
        <v>1</v>
      </c>
      <c r="G546" s="11" t="s">
        <v>1444</v>
      </c>
      <c r="I546" s="1" t="str">
        <f t="shared" si="67"/>
        <v>SGPA  </v>
      </c>
      <c r="J546">
        <f t="shared" si="65"/>
        <v>2</v>
      </c>
      <c r="K546" s="41"/>
      <c r="L546" t="s">
        <v>3341</v>
      </c>
      <c r="M546" s="1" t="str">
        <f t="shared" si="68"/>
        <v>SLIC</v>
      </c>
      <c r="N546">
        <v>12</v>
      </c>
      <c r="O546" s="41"/>
      <c r="P546" s="60" t="s">
        <v>3402</v>
      </c>
      <c r="Q546" s="61">
        <f t="shared" si="66"/>
        <v>0</v>
      </c>
      <c r="R546" s="61"/>
      <c r="S546" s="62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</row>
    <row r="547" spans="2:43" ht="15" x14ac:dyDescent="0.25">
      <c r="B547" s="9" t="s">
        <v>1271</v>
      </c>
      <c r="C547" s="12" t="s">
        <v>1270</v>
      </c>
      <c r="D547" s="12" t="s">
        <v>1272</v>
      </c>
      <c r="E547" s="9" t="s">
        <v>3</v>
      </c>
      <c r="F547" s="1">
        <f t="shared" si="63"/>
        <v>1</v>
      </c>
      <c r="G547" s="9" t="s">
        <v>1445</v>
      </c>
      <c r="I547" s="1" t="str">
        <f t="shared" si="67"/>
        <v>CAA  </v>
      </c>
      <c r="J547">
        <f t="shared" si="65"/>
        <v>21</v>
      </c>
      <c r="K547" s="41"/>
      <c r="L547" t="s">
        <v>583</v>
      </c>
      <c r="M547" s="1" t="str">
        <f t="shared" si="68"/>
        <v>SCON</v>
      </c>
      <c r="N547">
        <v>15</v>
      </c>
      <c r="O547" s="41"/>
      <c r="P547" s="60" t="s">
        <v>3418</v>
      </c>
      <c r="Q547" s="61">
        <f t="shared" si="66"/>
        <v>0</v>
      </c>
      <c r="R547" s="61"/>
      <c r="S547" s="62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</row>
    <row r="548" spans="2:43" ht="15" x14ac:dyDescent="0.25">
      <c r="B548" s="11" t="s">
        <v>1273</v>
      </c>
      <c r="C548" s="10" t="s">
        <v>1272</v>
      </c>
      <c r="D548" s="10" t="s">
        <v>1274</v>
      </c>
      <c r="E548" s="11" t="s">
        <v>54</v>
      </c>
      <c r="F548" s="1">
        <f t="shared" si="63"/>
        <v>1</v>
      </c>
      <c r="G548" s="11" t="s">
        <v>1446</v>
      </c>
      <c r="I548" s="1" t="str">
        <f t="shared" si="67"/>
        <v>SAPC  </v>
      </c>
      <c r="J548">
        <f t="shared" si="65"/>
        <v>65</v>
      </c>
      <c r="K548" s="41"/>
      <c r="L548" t="s">
        <v>592</v>
      </c>
      <c r="M548" s="1" t="str">
        <f t="shared" si="68"/>
        <v>CPL</v>
      </c>
      <c r="N548">
        <v>33</v>
      </c>
      <c r="O548" s="41"/>
      <c r="P548" s="60" t="s">
        <v>3405</v>
      </c>
      <c r="Q548" s="61">
        <f t="shared" si="66"/>
        <v>0</v>
      </c>
      <c r="R548" s="61"/>
      <c r="S548" s="62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</row>
    <row r="549" spans="2:43" ht="15" x14ac:dyDescent="0.25">
      <c r="B549" s="9" t="s">
        <v>1275</v>
      </c>
      <c r="C549" s="12" t="s">
        <v>1274</v>
      </c>
      <c r="D549" s="12" t="s">
        <v>1276</v>
      </c>
      <c r="E549" s="9" t="s">
        <v>3</v>
      </c>
      <c r="F549" s="1">
        <f t="shared" si="63"/>
        <v>1</v>
      </c>
      <c r="G549" s="9" t="s">
        <v>1447</v>
      </c>
      <c r="I549" s="1" t="str">
        <f t="shared" si="67"/>
        <v>CGATI  </v>
      </c>
      <c r="J549">
        <f t="shared" si="65"/>
        <v>1</v>
      </c>
      <c r="K549" s="41"/>
      <c r="L549" t="s">
        <v>584</v>
      </c>
      <c r="M549" s="1" t="str">
        <f t="shared" si="68"/>
        <v>ASSDG</v>
      </c>
      <c r="N549">
        <v>3</v>
      </c>
      <c r="O549" s="41"/>
      <c r="P549" s="60" t="s">
        <v>3432</v>
      </c>
      <c r="Q549" s="61">
        <f t="shared" si="66"/>
        <v>0</v>
      </c>
      <c r="R549" s="61"/>
      <c r="S549" s="62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</row>
    <row r="550" spans="2:43" ht="15" x14ac:dyDescent="0.25">
      <c r="B550" s="11" t="s">
        <v>1277</v>
      </c>
      <c r="C550" s="10" t="s">
        <v>1276</v>
      </c>
      <c r="D550" s="10" t="s">
        <v>1278</v>
      </c>
      <c r="E550" s="11" t="s">
        <v>21</v>
      </c>
      <c r="F550" s="1">
        <f t="shared" si="63"/>
        <v>3</v>
      </c>
      <c r="G550" s="11" t="s">
        <v>1448</v>
      </c>
      <c r="I550" s="1" t="str">
        <f t="shared" si="67"/>
        <v>CEPCST  </v>
      </c>
      <c r="J550">
        <f t="shared" si="65"/>
        <v>10</v>
      </c>
      <c r="K550" s="41"/>
      <c r="L550" t="s">
        <v>585</v>
      </c>
      <c r="M550" s="1" t="str">
        <f t="shared" si="68"/>
        <v>DG</v>
      </c>
      <c r="N550">
        <v>4</v>
      </c>
      <c r="O550" s="41"/>
      <c r="P550" s="60" t="s">
        <v>3433</v>
      </c>
      <c r="Q550" s="61">
        <f t="shared" si="66"/>
        <v>0</v>
      </c>
      <c r="R550" s="61"/>
      <c r="S550" s="62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</row>
    <row r="551" spans="2:43" ht="15" x14ac:dyDescent="0.25">
      <c r="B551" s="9" t="s">
        <v>1279</v>
      </c>
      <c r="C551" s="12" t="s">
        <v>1278</v>
      </c>
      <c r="D551" s="12" t="s">
        <v>1280</v>
      </c>
      <c r="E551" s="9" t="s">
        <v>3</v>
      </c>
      <c r="F551" s="1">
        <f t="shared" si="63"/>
        <v>1</v>
      </c>
      <c r="G551" s="9" t="s">
        <v>1449</v>
      </c>
      <c r="I551" s="1" t="str">
        <f t="shared" si="67"/>
        <v>SAPC  </v>
      </c>
      <c r="J551">
        <f t="shared" si="65"/>
        <v>65</v>
      </c>
      <c r="K551" s="41"/>
      <c r="L551" t="s">
        <v>586</v>
      </c>
      <c r="M551" s="1" t="str">
        <f t="shared" si="68"/>
        <v>ACO</v>
      </c>
      <c r="N551">
        <v>3</v>
      </c>
      <c r="O551" s="41"/>
      <c r="P551" s="60" t="s">
        <v>3434</v>
      </c>
      <c r="Q551" s="61">
        <f t="shared" si="66"/>
        <v>0</v>
      </c>
      <c r="R551" s="61"/>
      <c r="S551" s="62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</row>
    <row r="552" spans="2:43" ht="15" x14ac:dyDescent="0.25">
      <c r="B552" s="11" t="s">
        <v>1281</v>
      </c>
      <c r="C552" s="10" t="s">
        <v>1280</v>
      </c>
      <c r="D552" s="10" t="s">
        <v>1282</v>
      </c>
      <c r="E552" s="11" t="s">
        <v>3</v>
      </c>
      <c r="F552" s="1">
        <f t="shared" si="63"/>
        <v>1</v>
      </c>
      <c r="G552" s="11" t="s">
        <v>1450</v>
      </c>
      <c r="I552" s="1" t="str">
        <f t="shared" si="67"/>
        <v>CMP  </v>
      </c>
      <c r="J552">
        <f t="shared" si="65"/>
        <v>2</v>
      </c>
      <c r="K552" s="41"/>
      <c r="L552" t="s">
        <v>3355</v>
      </c>
      <c r="M552" s="1" t="str">
        <f t="shared" si="68"/>
        <v>SIASG</v>
      </c>
      <c r="N552">
        <v>2</v>
      </c>
      <c r="O552" s="41"/>
      <c r="P552" s="60" t="s">
        <v>3435</v>
      </c>
      <c r="Q552" s="61">
        <f t="shared" si="66"/>
        <v>0</v>
      </c>
      <c r="R552" s="61"/>
      <c r="S552" s="62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</row>
    <row r="553" spans="2:43" ht="15.75" thickBot="1" x14ac:dyDescent="0.3">
      <c r="B553" s="9" t="s">
        <v>1283</v>
      </c>
      <c r="C553" s="12" t="s">
        <v>1282</v>
      </c>
      <c r="D553" s="12" t="s">
        <v>1284</v>
      </c>
      <c r="E553" s="9" t="s">
        <v>315</v>
      </c>
      <c r="F553" s="1">
        <f t="shared" si="63"/>
        <v>7</v>
      </c>
      <c r="G553" s="9" t="s">
        <v>64</v>
      </c>
      <c r="I553" s="1" t="str">
        <f t="shared" si="67"/>
        <v>CEPCST  </v>
      </c>
      <c r="J553">
        <f t="shared" si="65"/>
        <v>10</v>
      </c>
      <c r="K553" s="41"/>
      <c r="L553"/>
      <c r="M553" s="102" t="s">
        <v>3437</v>
      </c>
      <c r="N553">
        <f>SUM(N532:N552)</f>
        <v>257</v>
      </c>
      <c r="O553" s="41"/>
      <c r="P553" s="66" t="s">
        <v>3436</v>
      </c>
      <c r="Q553" s="93">
        <f t="shared" si="66"/>
        <v>0</v>
      </c>
      <c r="R553" s="93"/>
      <c r="S553" s="67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</row>
    <row r="554" spans="2:43" ht="15" x14ac:dyDescent="0.25">
      <c r="B554" s="11" t="s">
        <v>73</v>
      </c>
      <c r="C554" s="10" t="s">
        <v>1284</v>
      </c>
      <c r="D554" s="10" t="s">
        <v>1285</v>
      </c>
      <c r="E554" s="11" t="s">
        <v>3</v>
      </c>
      <c r="F554" s="1">
        <f t="shared" si="63"/>
        <v>1</v>
      </c>
      <c r="G554" s="11" t="s">
        <v>1451</v>
      </c>
      <c r="I554" s="1" t="str">
        <f t="shared" si="67"/>
        <v>CLC  </v>
      </c>
      <c r="J554">
        <f t="shared" si="65"/>
        <v>14</v>
      </c>
      <c r="K554" s="41"/>
      <c r="L554"/>
      <c r="M554" s="1" t="str">
        <f t="shared" si="68"/>
        <v/>
      </c>
      <c r="N554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</row>
    <row r="555" spans="2:43" ht="15" x14ac:dyDescent="0.25">
      <c r="B555" s="9" t="s">
        <v>1286</v>
      </c>
      <c r="C555" s="12" t="s">
        <v>1285</v>
      </c>
      <c r="D555" s="12" t="s">
        <v>1287</v>
      </c>
      <c r="E555" s="9" t="s">
        <v>54</v>
      </c>
      <c r="F555" s="1">
        <f t="shared" si="63"/>
        <v>1</v>
      </c>
      <c r="G555" s="9" t="s">
        <v>635</v>
      </c>
      <c r="I555" s="1" t="str">
        <f t="shared" si="67"/>
        <v>SC  </v>
      </c>
      <c r="J555">
        <f t="shared" si="65"/>
        <v>29</v>
      </c>
      <c r="K555" s="41"/>
      <c r="L555"/>
      <c r="M555" s="1" t="str">
        <f t="shared" si="68"/>
        <v/>
      </c>
      <c r="N555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</row>
    <row r="556" spans="2:43" ht="15" x14ac:dyDescent="0.25">
      <c r="B556" s="11" t="s">
        <v>1288</v>
      </c>
      <c r="C556" s="10" t="s">
        <v>1287</v>
      </c>
      <c r="D556" s="10" t="s">
        <v>1289</v>
      </c>
      <c r="E556" s="11" t="s">
        <v>1290</v>
      </c>
      <c r="F556" s="1">
        <f t="shared" si="63"/>
        <v>28</v>
      </c>
      <c r="G556" s="11" t="s">
        <v>1452</v>
      </c>
      <c r="I556" s="1" t="str">
        <f t="shared" si="67"/>
        <v>SAPC  </v>
      </c>
      <c r="J556">
        <f t="shared" si="65"/>
        <v>65</v>
      </c>
      <c r="K556" s="41"/>
      <c r="L556"/>
      <c r="M556" s="1" t="str">
        <f t="shared" si="68"/>
        <v/>
      </c>
      <c r="N556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</row>
    <row r="557" spans="2:43" ht="15" x14ac:dyDescent="0.25">
      <c r="B557" s="9" t="s">
        <v>1291</v>
      </c>
      <c r="C557" s="12" t="s">
        <v>1289</v>
      </c>
      <c r="D557" s="12" t="s">
        <v>1292</v>
      </c>
      <c r="E557" s="9" t="s">
        <v>144</v>
      </c>
      <c r="F557" s="1">
        <f t="shared" si="63"/>
        <v>5</v>
      </c>
      <c r="G557" s="9" t="s">
        <v>1453</v>
      </c>
      <c r="I557" s="1" t="str">
        <f t="shared" si="67"/>
        <v>SC  </v>
      </c>
      <c r="J557">
        <f t="shared" si="65"/>
        <v>29</v>
      </c>
      <c r="K557" s="41"/>
      <c r="L557"/>
      <c r="M557" s="1" t="str">
        <f t="shared" si="68"/>
        <v/>
      </c>
      <c r="N557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</row>
    <row r="558" spans="2:43" ht="15" x14ac:dyDescent="0.25">
      <c r="B558" s="11" t="s">
        <v>1293</v>
      </c>
      <c r="C558" s="10" t="s">
        <v>1292</v>
      </c>
      <c r="D558" s="10" t="s">
        <v>1294</v>
      </c>
      <c r="E558" s="11" t="s">
        <v>71</v>
      </c>
      <c r="F558" s="1">
        <f t="shared" si="63"/>
        <v>11</v>
      </c>
      <c r="G558" s="11" t="s">
        <v>1454</v>
      </c>
      <c r="I558" s="1" t="str">
        <f t="shared" si="67"/>
        <v>SAPC  </v>
      </c>
      <c r="J558">
        <f t="shared" si="65"/>
        <v>65</v>
      </c>
      <c r="K558" s="41"/>
      <c r="L558"/>
      <c r="M558" s="1" t="str">
        <f t="shared" si="68"/>
        <v/>
      </c>
      <c r="N558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</row>
    <row r="559" spans="2:43" ht="15" x14ac:dyDescent="0.25">
      <c r="B559" s="9" t="s">
        <v>666</v>
      </c>
      <c r="C559" s="12" t="s">
        <v>1294</v>
      </c>
      <c r="D559" s="12" t="s">
        <v>1295</v>
      </c>
      <c r="E559" s="9" t="s">
        <v>3</v>
      </c>
      <c r="F559" s="1">
        <f t="shared" si="63"/>
        <v>1</v>
      </c>
      <c r="G559" s="9" t="s">
        <v>1455</v>
      </c>
      <c r="I559" s="1" t="str">
        <f t="shared" si="67"/>
        <v>CAA  </v>
      </c>
      <c r="J559">
        <f t="shared" si="65"/>
        <v>21</v>
      </c>
      <c r="K559" s="41"/>
      <c r="L559"/>
      <c r="M559" s="1" t="str">
        <f t="shared" si="68"/>
        <v/>
      </c>
      <c r="N55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</row>
    <row r="560" spans="2:43" ht="15" x14ac:dyDescent="0.25">
      <c r="B560" s="11" t="s">
        <v>205</v>
      </c>
      <c r="C560" s="10" t="s">
        <v>1295</v>
      </c>
      <c r="D560" s="10" t="s">
        <v>1296</v>
      </c>
      <c r="E560" s="11" t="s">
        <v>3</v>
      </c>
      <c r="F560" s="1">
        <f t="shared" si="63"/>
        <v>1</v>
      </c>
      <c r="G560" s="11" t="s">
        <v>1456</v>
      </c>
      <c r="I560" s="1" t="str">
        <f t="shared" si="67"/>
        <v>CLC  </v>
      </c>
      <c r="J560">
        <f t="shared" si="65"/>
        <v>14</v>
      </c>
      <c r="L560"/>
      <c r="M560" s="1" t="str">
        <f t="shared" si="68"/>
        <v/>
      </c>
      <c r="N560"/>
    </row>
    <row r="561" spans="2:14" ht="15" x14ac:dyDescent="0.25">
      <c r="B561" s="9" t="s">
        <v>279</v>
      </c>
      <c r="C561" s="12" t="s">
        <v>1296</v>
      </c>
      <c r="D561" s="12" t="s">
        <v>1297</v>
      </c>
      <c r="E561" s="9" t="s">
        <v>144</v>
      </c>
      <c r="F561" s="1">
        <f t="shared" si="63"/>
        <v>5</v>
      </c>
      <c r="G561" s="9" t="s">
        <v>1457</v>
      </c>
      <c r="I561" s="1" t="str">
        <f t="shared" si="67"/>
        <v>SC  </v>
      </c>
      <c r="J561">
        <f t="shared" si="65"/>
        <v>29</v>
      </c>
      <c r="L561"/>
      <c r="M561" s="1" t="str">
        <f t="shared" si="68"/>
        <v/>
      </c>
      <c r="N561"/>
    </row>
    <row r="562" spans="2:14" ht="15" x14ac:dyDescent="0.25">
      <c r="B562" s="11" t="s">
        <v>211</v>
      </c>
      <c r="C562" s="10" t="s">
        <v>1297</v>
      </c>
      <c r="D562" s="10" t="s">
        <v>1298</v>
      </c>
      <c r="E562" s="11" t="s">
        <v>3</v>
      </c>
      <c r="F562" s="1">
        <f t="shared" si="63"/>
        <v>1</v>
      </c>
      <c r="G562" s="11" t="s">
        <v>1458</v>
      </c>
      <c r="I562" s="1" t="str">
        <f t="shared" si="67"/>
        <v>CLC  </v>
      </c>
      <c r="J562">
        <f t="shared" si="65"/>
        <v>14</v>
      </c>
      <c r="L562"/>
      <c r="M562" s="1" t="str">
        <f t="shared" si="68"/>
        <v/>
      </c>
      <c r="N562"/>
    </row>
    <row r="563" spans="2:14" ht="15" x14ac:dyDescent="0.25">
      <c r="B563" s="9" t="s">
        <v>1299</v>
      </c>
      <c r="C563" s="12" t="s">
        <v>1298</v>
      </c>
      <c r="D563" s="12" t="s">
        <v>1300</v>
      </c>
      <c r="E563" s="9" t="s">
        <v>17</v>
      </c>
      <c r="F563" s="1">
        <f t="shared" si="63"/>
        <v>2</v>
      </c>
      <c r="G563" s="9" t="s">
        <v>35</v>
      </c>
      <c r="I563" s="1" t="str">
        <f t="shared" si="67"/>
        <v>SPO  </v>
      </c>
      <c r="J563">
        <f t="shared" si="65"/>
        <v>18</v>
      </c>
      <c r="L563"/>
      <c r="M563" s="1" t="str">
        <f t="shared" si="68"/>
        <v/>
      </c>
      <c r="N563"/>
    </row>
    <row r="564" spans="2:14" ht="15" x14ac:dyDescent="0.25">
      <c r="B564" s="11" t="s">
        <v>1301</v>
      </c>
      <c r="C564" s="10" t="s">
        <v>1300</v>
      </c>
      <c r="D564" s="10" t="s">
        <v>1302</v>
      </c>
      <c r="E564" s="11" t="s">
        <v>3</v>
      </c>
      <c r="F564" s="1">
        <f t="shared" si="63"/>
        <v>1</v>
      </c>
      <c r="G564" s="11" t="s">
        <v>64</v>
      </c>
      <c r="I564" s="1" t="str">
        <f t="shared" si="67"/>
        <v>CO  </v>
      </c>
      <c r="J564">
        <f t="shared" ref="J564:J595" si="69">SUMIFS($F$532:$F$633,$I$532:$I$633,I564)</f>
        <v>7</v>
      </c>
      <c r="L564"/>
      <c r="M564" s="1" t="str">
        <f t="shared" si="68"/>
        <v/>
      </c>
      <c r="N564"/>
    </row>
    <row r="565" spans="2:14" ht="15" x14ac:dyDescent="0.25">
      <c r="B565" s="9" t="s">
        <v>1303</v>
      </c>
      <c r="C565" s="12" t="s">
        <v>1302</v>
      </c>
      <c r="D565" s="12" t="s">
        <v>1304</v>
      </c>
      <c r="E565" s="9" t="s">
        <v>3</v>
      </c>
      <c r="F565" s="1">
        <f t="shared" si="63"/>
        <v>1</v>
      </c>
      <c r="G565" s="9" t="s">
        <v>1459</v>
      </c>
      <c r="I565" s="1" t="str">
        <f t="shared" si="67"/>
        <v>SECOFC  </v>
      </c>
      <c r="J565">
        <f t="shared" si="69"/>
        <v>6</v>
      </c>
      <c r="L565"/>
      <c r="M565" s="1" t="str">
        <f t="shared" si="68"/>
        <v/>
      </c>
      <c r="N565"/>
    </row>
    <row r="566" spans="2:14" ht="15" x14ac:dyDescent="0.25">
      <c r="B566" s="11" t="s">
        <v>1305</v>
      </c>
      <c r="C566" s="10" t="s">
        <v>1304</v>
      </c>
      <c r="D566" s="10" t="s">
        <v>1306</v>
      </c>
      <c r="E566" s="11" t="s">
        <v>54</v>
      </c>
      <c r="F566" s="1">
        <f t="shared" si="63"/>
        <v>1</v>
      </c>
      <c r="G566" s="11" t="s">
        <v>1460</v>
      </c>
      <c r="I566" s="1" t="str">
        <f t="shared" si="67"/>
        <v>CLC  </v>
      </c>
      <c r="J566">
        <f t="shared" si="69"/>
        <v>14</v>
      </c>
      <c r="L566"/>
      <c r="M566" s="1" t="str">
        <f t="shared" si="68"/>
        <v/>
      </c>
      <c r="N566"/>
    </row>
    <row r="567" spans="2:14" ht="15" x14ac:dyDescent="0.25">
      <c r="B567" s="9" t="s">
        <v>1307</v>
      </c>
      <c r="C567" s="12" t="s">
        <v>1306</v>
      </c>
      <c r="D567" s="12" t="s">
        <v>1308</v>
      </c>
      <c r="E567" s="9" t="s">
        <v>1309</v>
      </c>
      <c r="F567" s="1">
        <f t="shared" si="63"/>
        <v>12</v>
      </c>
      <c r="G567" s="9" t="s">
        <v>1461</v>
      </c>
      <c r="I567" s="1" t="str">
        <f t="shared" si="67"/>
        <v>SC  </v>
      </c>
      <c r="J567">
        <f t="shared" si="69"/>
        <v>29</v>
      </c>
      <c r="L567"/>
      <c r="M567" s="1" t="str">
        <f t="shared" si="68"/>
        <v/>
      </c>
      <c r="N567"/>
    </row>
    <row r="568" spans="2:14" ht="15" x14ac:dyDescent="0.25">
      <c r="B568" s="11" t="s">
        <v>1103</v>
      </c>
      <c r="C568" s="10" t="s">
        <v>1308</v>
      </c>
      <c r="D568" s="10" t="s">
        <v>1310</v>
      </c>
      <c r="E568" s="11" t="s">
        <v>3</v>
      </c>
      <c r="F568" s="1">
        <f t="shared" si="63"/>
        <v>1</v>
      </c>
      <c r="G568" s="11" t="s">
        <v>1462</v>
      </c>
      <c r="I568" s="1" t="str">
        <f t="shared" si="67"/>
        <v>CLC  </v>
      </c>
      <c r="J568">
        <f t="shared" si="69"/>
        <v>14</v>
      </c>
      <c r="L568"/>
      <c r="M568" s="1" t="str">
        <f t="shared" si="68"/>
        <v/>
      </c>
      <c r="N568"/>
    </row>
    <row r="569" spans="2:14" ht="15" x14ac:dyDescent="0.25">
      <c r="B569" s="9" t="s">
        <v>1311</v>
      </c>
      <c r="C569" s="12" t="s">
        <v>1310</v>
      </c>
      <c r="D569" s="12" t="s">
        <v>1312</v>
      </c>
      <c r="E569" s="9" t="s">
        <v>3</v>
      </c>
      <c r="F569" s="1">
        <f t="shared" si="63"/>
        <v>1</v>
      </c>
      <c r="G569" s="9" t="s">
        <v>1463</v>
      </c>
      <c r="I569" s="1" t="str">
        <f t="shared" si="67"/>
        <v>SC  </v>
      </c>
      <c r="J569">
        <f t="shared" si="69"/>
        <v>29</v>
      </c>
      <c r="L569"/>
      <c r="M569" s="1" t="str">
        <f t="shared" si="68"/>
        <v/>
      </c>
      <c r="N569"/>
    </row>
    <row r="570" spans="2:14" ht="15" x14ac:dyDescent="0.25">
      <c r="B570" s="11" t="s">
        <v>1313</v>
      </c>
      <c r="C570" s="10" t="s">
        <v>1312</v>
      </c>
      <c r="D570" s="10" t="s">
        <v>1314</v>
      </c>
      <c r="E570" s="11" t="s">
        <v>3</v>
      </c>
      <c r="F570" s="1">
        <f t="shared" si="63"/>
        <v>1</v>
      </c>
      <c r="G570" s="11" t="s">
        <v>1464</v>
      </c>
      <c r="I570" s="1" t="str">
        <f t="shared" si="67"/>
        <v>CLC  </v>
      </c>
      <c r="J570">
        <f t="shared" si="69"/>
        <v>14</v>
      </c>
      <c r="L570"/>
      <c r="M570" s="1" t="str">
        <f t="shared" si="68"/>
        <v/>
      </c>
      <c r="N570"/>
    </row>
    <row r="571" spans="2:14" ht="15" x14ac:dyDescent="0.25">
      <c r="B571" s="9" t="s">
        <v>1315</v>
      </c>
      <c r="C571" s="12" t="s">
        <v>1314</v>
      </c>
      <c r="D571" s="12" t="s">
        <v>1316</v>
      </c>
      <c r="E571" s="9" t="s">
        <v>13</v>
      </c>
      <c r="F571" s="1">
        <f t="shared" si="63"/>
        <v>4</v>
      </c>
      <c r="G571" s="9" t="s">
        <v>1465</v>
      </c>
      <c r="I571" s="1" t="str">
        <f t="shared" si="67"/>
        <v>SPO  </v>
      </c>
      <c r="J571">
        <f t="shared" si="69"/>
        <v>18</v>
      </c>
      <c r="L571"/>
      <c r="M571" s="1" t="str">
        <f t="shared" si="68"/>
        <v/>
      </c>
      <c r="N571"/>
    </row>
    <row r="572" spans="2:14" ht="15" x14ac:dyDescent="0.25">
      <c r="B572" s="11" t="s">
        <v>1317</v>
      </c>
      <c r="C572" s="10" t="s">
        <v>1316</v>
      </c>
      <c r="D572" s="10" t="s">
        <v>1318</v>
      </c>
      <c r="E572" s="11" t="s">
        <v>3</v>
      </c>
      <c r="F572" s="1">
        <f t="shared" si="63"/>
        <v>1</v>
      </c>
      <c r="G572" s="11" t="s">
        <v>61</v>
      </c>
      <c r="I572" s="1" t="str">
        <f t="shared" si="67"/>
        <v>SAEO  </v>
      </c>
      <c r="J572">
        <f t="shared" si="69"/>
        <v>4</v>
      </c>
      <c r="L572"/>
      <c r="M572" s="1" t="str">
        <f t="shared" si="68"/>
        <v/>
      </c>
      <c r="N572"/>
    </row>
    <row r="573" spans="2:14" ht="15" x14ac:dyDescent="0.25">
      <c r="B573" s="9" t="s">
        <v>1319</v>
      </c>
      <c r="C573" s="12" t="s">
        <v>1318</v>
      </c>
      <c r="D573" s="12" t="s">
        <v>1320</v>
      </c>
      <c r="E573" s="9" t="s">
        <v>3</v>
      </c>
      <c r="F573" s="1">
        <f t="shared" si="63"/>
        <v>1</v>
      </c>
      <c r="G573" s="9" t="s">
        <v>199</v>
      </c>
      <c r="I573" s="1" t="str">
        <f t="shared" si="67"/>
        <v>SPO  </v>
      </c>
      <c r="J573">
        <f t="shared" si="69"/>
        <v>18</v>
      </c>
      <c r="L573"/>
      <c r="M573" s="1" t="str">
        <f t="shared" si="68"/>
        <v/>
      </c>
      <c r="N573"/>
    </row>
    <row r="574" spans="2:14" ht="15" x14ac:dyDescent="0.25">
      <c r="B574" s="11" t="s">
        <v>1321</v>
      </c>
      <c r="C574" s="10" t="s">
        <v>1320</v>
      </c>
      <c r="D574" s="10" t="s">
        <v>1322</v>
      </c>
      <c r="E574" s="11" t="s">
        <v>3</v>
      </c>
      <c r="F574" s="1">
        <f t="shared" si="63"/>
        <v>1</v>
      </c>
      <c r="G574" s="11" t="s">
        <v>1466</v>
      </c>
      <c r="I574" s="1" t="str">
        <f t="shared" si="67"/>
        <v>CO  </v>
      </c>
      <c r="J574">
        <f t="shared" si="69"/>
        <v>7</v>
      </c>
      <c r="L574"/>
      <c r="M574" s="1" t="str">
        <f t="shared" si="68"/>
        <v/>
      </c>
      <c r="N574"/>
    </row>
    <row r="575" spans="2:14" ht="15" x14ac:dyDescent="0.25">
      <c r="B575" s="9" t="s">
        <v>1323</v>
      </c>
      <c r="C575" s="12" t="s">
        <v>1322</v>
      </c>
      <c r="D575" s="12" t="s">
        <v>1324</v>
      </c>
      <c r="E575" s="9" t="s">
        <v>54</v>
      </c>
      <c r="F575" s="1">
        <f t="shared" si="63"/>
        <v>1</v>
      </c>
      <c r="G575" s="9" t="s">
        <v>1467</v>
      </c>
      <c r="I575" s="1" t="str">
        <f t="shared" si="67"/>
        <v>SECOFC  </v>
      </c>
      <c r="J575">
        <f t="shared" si="69"/>
        <v>6</v>
      </c>
      <c r="L575"/>
      <c r="M575" s="1" t="str">
        <f t="shared" si="68"/>
        <v/>
      </c>
      <c r="N575"/>
    </row>
    <row r="576" spans="2:14" ht="15" x14ac:dyDescent="0.25">
      <c r="B576" s="11" t="s">
        <v>1325</v>
      </c>
      <c r="C576" s="10" t="s">
        <v>1324</v>
      </c>
      <c r="D576" s="10" t="s">
        <v>1326</v>
      </c>
      <c r="E576" s="11" t="s">
        <v>3</v>
      </c>
      <c r="F576" s="1">
        <f t="shared" si="63"/>
        <v>1</v>
      </c>
      <c r="G576" s="11" t="s">
        <v>14</v>
      </c>
      <c r="I576" s="1" t="str">
        <f t="shared" si="67"/>
        <v>SECADM  </v>
      </c>
      <c r="J576">
        <f t="shared" si="69"/>
        <v>5</v>
      </c>
      <c r="L576"/>
      <c r="M576" s="1" t="str">
        <f t="shared" si="68"/>
        <v/>
      </c>
      <c r="N576"/>
    </row>
    <row r="577" spans="2:14" ht="15" x14ac:dyDescent="0.25">
      <c r="B577" s="9" t="s">
        <v>1327</v>
      </c>
      <c r="C577" s="12" t="s">
        <v>1326</v>
      </c>
      <c r="D577" s="12" t="s">
        <v>1328</v>
      </c>
      <c r="E577" s="9" t="s">
        <v>17</v>
      </c>
      <c r="F577" s="1">
        <f t="shared" si="63"/>
        <v>2</v>
      </c>
      <c r="G577" s="9" t="s">
        <v>1468</v>
      </c>
      <c r="I577" s="1" t="str">
        <f t="shared" si="67"/>
        <v>CAA  </v>
      </c>
      <c r="J577">
        <f t="shared" si="69"/>
        <v>21</v>
      </c>
      <c r="L577"/>
      <c r="M577" s="1" t="str">
        <f t="shared" si="68"/>
        <v/>
      </c>
      <c r="N577"/>
    </row>
    <row r="578" spans="2:14" ht="15" x14ac:dyDescent="0.25">
      <c r="B578" s="11" t="s">
        <v>1329</v>
      </c>
      <c r="C578" s="10" t="s">
        <v>1328</v>
      </c>
      <c r="D578" s="10" t="s">
        <v>1330</v>
      </c>
      <c r="E578" s="11" t="s">
        <v>17</v>
      </c>
      <c r="F578" s="1">
        <f t="shared" si="63"/>
        <v>2</v>
      </c>
      <c r="G578" s="11" t="s">
        <v>1469</v>
      </c>
      <c r="I578" s="1" t="str">
        <f t="shared" si="67"/>
        <v>SECADM  </v>
      </c>
      <c r="J578">
        <f t="shared" si="69"/>
        <v>5</v>
      </c>
      <c r="L578"/>
      <c r="M578" s="1" t="str">
        <f t="shared" si="68"/>
        <v/>
      </c>
      <c r="N578"/>
    </row>
    <row r="579" spans="2:14" ht="15" x14ac:dyDescent="0.25">
      <c r="B579" s="9" t="s">
        <v>1331</v>
      </c>
      <c r="C579" s="12" t="s">
        <v>1330</v>
      </c>
      <c r="D579" s="12" t="s">
        <v>1332</v>
      </c>
      <c r="E579" s="9" t="s">
        <v>3</v>
      </c>
      <c r="F579" s="1">
        <f t="shared" si="63"/>
        <v>1</v>
      </c>
      <c r="G579" s="9" t="s">
        <v>1470</v>
      </c>
      <c r="I579" s="1" t="str">
        <f t="shared" si="67"/>
        <v>SECOFC  </v>
      </c>
      <c r="J579">
        <f t="shared" si="69"/>
        <v>6</v>
      </c>
      <c r="L579"/>
      <c r="M579" s="1" t="str">
        <f t="shared" si="68"/>
        <v/>
      </c>
      <c r="N579"/>
    </row>
    <row r="580" spans="2:14" ht="15" x14ac:dyDescent="0.25">
      <c r="B580" s="11" t="s">
        <v>1333</v>
      </c>
      <c r="C580" s="10" t="s">
        <v>1332</v>
      </c>
      <c r="D580" s="10" t="s">
        <v>1334</v>
      </c>
      <c r="E580" s="11" t="s">
        <v>3</v>
      </c>
      <c r="F580" s="1">
        <f t="shared" si="63"/>
        <v>1</v>
      </c>
      <c r="G580" s="11" t="s">
        <v>1471</v>
      </c>
      <c r="I580" s="1" t="str">
        <f t="shared" si="67"/>
        <v>CO  </v>
      </c>
      <c r="J580">
        <f t="shared" si="69"/>
        <v>7</v>
      </c>
      <c r="L580"/>
      <c r="M580" s="1" t="str">
        <f t="shared" si="68"/>
        <v/>
      </c>
      <c r="N580"/>
    </row>
    <row r="581" spans="2:14" ht="15" x14ac:dyDescent="0.25">
      <c r="B581" s="9" t="s">
        <v>1335</v>
      </c>
      <c r="C581" s="12" t="s">
        <v>1334</v>
      </c>
      <c r="D581" s="12" t="s">
        <v>1336</v>
      </c>
      <c r="E581" s="9" t="s">
        <v>3</v>
      </c>
      <c r="F581" s="1">
        <f t="shared" si="63"/>
        <v>1</v>
      </c>
      <c r="G581" s="9" t="s">
        <v>61</v>
      </c>
      <c r="I581" s="1" t="str">
        <f t="shared" si="67"/>
        <v>SPO  </v>
      </c>
      <c r="J581">
        <f t="shared" si="69"/>
        <v>18</v>
      </c>
      <c r="L581"/>
      <c r="M581" s="1" t="str">
        <f t="shared" si="68"/>
        <v/>
      </c>
      <c r="N581"/>
    </row>
    <row r="582" spans="2:14" ht="21" x14ac:dyDescent="0.25">
      <c r="B582" s="11" t="s">
        <v>1337</v>
      </c>
      <c r="C582" s="10" t="s">
        <v>1336</v>
      </c>
      <c r="D582" s="10" t="s">
        <v>1338</v>
      </c>
      <c r="E582" s="11" t="s">
        <v>3</v>
      </c>
      <c r="F582" s="1">
        <f t="shared" si="63"/>
        <v>1</v>
      </c>
      <c r="G582" s="11" t="s">
        <v>1472</v>
      </c>
      <c r="I582" s="1" t="str">
        <f t="shared" si="67"/>
        <v>CAA  </v>
      </c>
      <c r="J582">
        <f t="shared" si="69"/>
        <v>21</v>
      </c>
      <c r="L582"/>
      <c r="M582" s="1" t="str">
        <f t="shared" si="68"/>
        <v/>
      </c>
      <c r="N582"/>
    </row>
    <row r="583" spans="2:14" ht="15" x14ac:dyDescent="0.25">
      <c r="B583" s="9" t="s">
        <v>1339</v>
      </c>
      <c r="C583" s="12" t="s">
        <v>1338</v>
      </c>
      <c r="D583" s="12" t="s">
        <v>1340</v>
      </c>
      <c r="E583" s="9" t="s">
        <v>17</v>
      </c>
      <c r="F583" s="1">
        <f t="shared" si="63"/>
        <v>2</v>
      </c>
      <c r="G583" s="9" t="s">
        <v>1473</v>
      </c>
      <c r="I583" s="1" t="str">
        <f t="shared" si="67"/>
        <v>CLC  </v>
      </c>
      <c r="J583">
        <f t="shared" si="69"/>
        <v>14</v>
      </c>
      <c r="L583"/>
      <c r="M583" s="1" t="str">
        <f t="shared" si="68"/>
        <v/>
      </c>
      <c r="N583"/>
    </row>
    <row r="584" spans="2:14" ht="15" x14ac:dyDescent="0.25">
      <c r="B584" s="11" t="s">
        <v>1341</v>
      </c>
      <c r="C584" s="10" t="s">
        <v>1340</v>
      </c>
      <c r="D584" s="10" t="s">
        <v>1342</v>
      </c>
      <c r="E584" s="11" t="s">
        <v>3</v>
      </c>
      <c r="F584" s="1">
        <f t="shared" si="63"/>
        <v>1</v>
      </c>
      <c r="G584" s="11" t="s">
        <v>1474</v>
      </c>
      <c r="I584" s="1" t="str">
        <f t="shared" si="67"/>
        <v>SC  </v>
      </c>
      <c r="J584">
        <f t="shared" si="69"/>
        <v>29</v>
      </c>
      <c r="L584"/>
      <c r="M584" s="1" t="str">
        <f t="shared" si="68"/>
        <v/>
      </c>
      <c r="N584"/>
    </row>
    <row r="585" spans="2:14" ht="15" x14ac:dyDescent="0.25">
      <c r="B585" s="9" t="s">
        <v>1343</v>
      </c>
      <c r="C585" s="12" t="s">
        <v>1342</v>
      </c>
      <c r="D585" s="12" t="s">
        <v>1344</v>
      </c>
      <c r="E585" s="9" t="s">
        <v>3</v>
      </c>
      <c r="F585" s="1">
        <f t="shared" si="63"/>
        <v>1</v>
      </c>
      <c r="G585" s="9" t="s">
        <v>1475</v>
      </c>
      <c r="I585" s="1" t="str">
        <f t="shared" si="67"/>
        <v>CLC  </v>
      </c>
      <c r="J585">
        <f t="shared" si="69"/>
        <v>14</v>
      </c>
      <c r="L585"/>
      <c r="M585" s="1" t="str">
        <f t="shared" si="68"/>
        <v/>
      </c>
      <c r="N585"/>
    </row>
    <row r="586" spans="2:14" ht="15" x14ac:dyDescent="0.25">
      <c r="B586" s="11" t="s">
        <v>1345</v>
      </c>
      <c r="C586" s="10" t="s">
        <v>1344</v>
      </c>
      <c r="D586" s="10" t="s">
        <v>1346</v>
      </c>
      <c r="E586" s="11" t="s">
        <v>54</v>
      </c>
      <c r="F586" s="1">
        <f t="shared" si="63"/>
        <v>1</v>
      </c>
      <c r="G586" s="11" t="s">
        <v>1161</v>
      </c>
      <c r="I586" s="1" t="str">
        <f t="shared" si="67"/>
        <v>SLIC  </v>
      </c>
      <c r="J586">
        <f t="shared" si="69"/>
        <v>12</v>
      </c>
      <c r="L586"/>
      <c r="M586" s="1" t="str">
        <f t="shared" si="68"/>
        <v/>
      </c>
      <c r="N586"/>
    </row>
    <row r="587" spans="2:14" ht="15" x14ac:dyDescent="0.25">
      <c r="B587" s="9" t="s">
        <v>1347</v>
      </c>
      <c r="C587" s="12" t="s">
        <v>1346</v>
      </c>
      <c r="D587" s="12" t="s">
        <v>1348</v>
      </c>
      <c r="E587" s="9" t="s">
        <v>3</v>
      </c>
      <c r="F587" s="1">
        <f t="shared" si="63"/>
        <v>1</v>
      </c>
      <c r="G587" s="9" t="s">
        <v>199</v>
      </c>
      <c r="I587" s="1" t="str">
        <f t="shared" si="67"/>
        <v>SC  </v>
      </c>
      <c r="J587">
        <f t="shared" si="69"/>
        <v>29</v>
      </c>
      <c r="L587"/>
      <c r="M587" s="1" t="str">
        <f t="shared" si="68"/>
        <v/>
      </c>
      <c r="N587"/>
    </row>
    <row r="588" spans="2:14" ht="15" x14ac:dyDescent="0.25">
      <c r="B588" s="11" t="s">
        <v>1349</v>
      </c>
      <c r="C588" s="10" t="s">
        <v>1348</v>
      </c>
      <c r="D588" s="10" t="s">
        <v>1350</v>
      </c>
      <c r="E588" s="11" t="s">
        <v>3</v>
      </c>
      <c r="F588" s="1">
        <f t="shared" si="63"/>
        <v>1</v>
      </c>
      <c r="G588" s="11" t="s">
        <v>1476</v>
      </c>
      <c r="I588" s="1" t="str">
        <f t="shared" si="67"/>
        <v>CLC  </v>
      </c>
      <c r="J588">
        <f t="shared" si="69"/>
        <v>14</v>
      </c>
      <c r="L588"/>
      <c r="M588" s="1" t="str">
        <f t="shared" si="68"/>
        <v/>
      </c>
      <c r="N588"/>
    </row>
    <row r="589" spans="2:14" ht="15" x14ac:dyDescent="0.25">
      <c r="B589" s="9" t="s">
        <v>1351</v>
      </c>
      <c r="C589" s="12" t="s">
        <v>1350</v>
      </c>
      <c r="D589" s="12" t="s">
        <v>1352</v>
      </c>
      <c r="E589" s="9" t="s">
        <v>47</v>
      </c>
      <c r="F589" s="1">
        <f t="shared" si="63"/>
        <v>6</v>
      </c>
      <c r="G589" s="9" t="s">
        <v>1477</v>
      </c>
      <c r="I589" s="1" t="str">
        <f t="shared" si="67"/>
        <v>SPO  </v>
      </c>
      <c r="J589">
        <f t="shared" si="69"/>
        <v>18</v>
      </c>
      <c r="L589"/>
      <c r="M589" s="1" t="str">
        <f t="shared" si="68"/>
        <v/>
      </c>
      <c r="N589"/>
    </row>
    <row r="590" spans="2:14" ht="15" x14ac:dyDescent="0.25">
      <c r="B590" s="11" t="s">
        <v>753</v>
      </c>
      <c r="C590" s="10" t="s">
        <v>1352</v>
      </c>
      <c r="D590" s="10" t="s">
        <v>1353</v>
      </c>
      <c r="E590" s="11" t="s">
        <v>3</v>
      </c>
      <c r="F590" s="1">
        <f t="shared" si="63"/>
        <v>1</v>
      </c>
      <c r="G590" s="11" t="s">
        <v>1478</v>
      </c>
      <c r="I590" s="1" t="str">
        <f t="shared" si="67"/>
        <v>SECADM  </v>
      </c>
      <c r="J590">
        <f t="shared" si="69"/>
        <v>5</v>
      </c>
      <c r="L590"/>
      <c r="M590" s="1" t="str">
        <f t="shared" si="68"/>
        <v/>
      </c>
      <c r="N590"/>
    </row>
    <row r="591" spans="2:14" ht="15" x14ac:dyDescent="0.25">
      <c r="B591" s="9" t="s">
        <v>1354</v>
      </c>
      <c r="C591" s="12" t="s">
        <v>1353</v>
      </c>
      <c r="D591" s="12" t="s">
        <v>1355</v>
      </c>
      <c r="E591" s="9" t="s">
        <v>54</v>
      </c>
      <c r="F591" s="1">
        <f t="shared" si="63"/>
        <v>1</v>
      </c>
      <c r="G591" s="9" t="s">
        <v>1479</v>
      </c>
      <c r="I591" s="1" t="str">
        <f t="shared" si="67"/>
        <v>CAA  </v>
      </c>
      <c r="J591">
        <f t="shared" si="69"/>
        <v>21</v>
      </c>
      <c r="L591"/>
      <c r="M591" s="1" t="str">
        <f t="shared" si="68"/>
        <v/>
      </c>
      <c r="N591"/>
    </row>
    <row r="592" spans="2:14" ht="15" x14ac:dyDescent="0.25">
      <c r="B592" s="11" t="s">
        <v>1356</v>
      </c>
      <c r="C592" s="10" t="s">
        <v>1355</v>
      </c>
      <c r="D592" s="10" t="s">
        <v>1357</v>
      </c>
      <c r="E592" s="11" t="s">
        <v>3</v>
      </c>
      <c r="F592" s="1">
        <f t="shared" si="63"/>
        <v>1</v>
      </c>
      <c r="G592" s="11" t="s">
        <v>1480</v>
      </c>
      <c r="I592" s="1" t="str">
        <f t="shared" si="67"/>
        <v>SC  </v>
      </c>
      <c r="J592">
        <f t="shared" si="69"/>
        <v>29</v>
      </c>
      <c r="L592"/>
      <c r="M592" s="1" t="str">
        <f t="shared" si="68"/>
        <v/>
      </c>
      <c r="N592"/>
    </row>
    <row r="593" spans="2:14" ht="15" x14ac:dyDescent="0.25">
      <c r="B593" s="9" t="s">
        <v>762</v>
      </c>
      <c r="C593" s="12" t="s">
        <v>1357</v>
      </c>
      <c r="D593" s="12" t="s">
        <v>1358</v>
      </c>
      <c r="E593" s="9" t="s">
        <v>3</v>
      </c>
      <c r="F593" s="1">
        <f t="shared" si="63"/>
        <v>1</v>
      </c>
      <c r="G593" s="9" t="s">
        <v>1481</v>
      </c>
      <c r="I593" s="1" t="str">
        <f t="shared" si="67"/>
        <v>CLC  </v>
      </c>
      <c r="J593">
        <f t="shared" si="69"/>
        <v>14</v>
      </c>
      <c r="L593"/>
      <c r="M593" s="1" t="str">
        <f t="shared" si="68"/>
        <v/>
      </c>
      <c r="N593"/>
    </row>
    <row r="594" spans="2:14" ht="15" x14ac:dyDescent="0.25">
      <c r="B594" s="11" t="s">
        <v>1359</v>
      </c>
      <c r="C594" s="10" t="s">
        <v>1358</v>
      </c>
      <c r="D594" s="10" t="s">
        <v>1360</v>
      </c>
      <c r="E594" s="11" t="s">
        <v>13</v>
      </c>
      <c r="F594" s="1">
        <f t="shared" si="63"/>
        <v>4</v>
      </c>
      <c r="G594" s="11" t="s">
        <v>1151</v>
      </c>
      <c r="I594" s="1" t="str">
        <f t="shared" si="67"/>
        <v>SPO  </v>
      </c>
      <c r="J594">
        <f t="shared" si="69"/>
        <v>18</v>
      </c>
      <c r="L594"/>
      <c r="M594" s="1" t="str">
        <f t="shared" si="68"/>
        <v/>
      </c>
      <c r="N594"/>
    </row>
    <row r="595" spans="2:14" ht="15" x14ac:dyDescent="0.25">
      <c r="B595" s="9" t="s">
        <v>1361</v>
      </c>
      <c r="C595" s="12" t="s">
        <v>1360</v>
      </c>
      <c r="D595" s="12" t="s">
        <v>1362</v>
      </c>
      <c r="E595" s="9" t="s">
        <v>3</v>
      </c>
      <c r="F595" s="1">
        <f t="shared" si="63"/>
        <v>1</v>
      </c>
      <c r="G595" s="9" t="s">
        <v>64</v>
      </c>
      <c r="I595" s="1" t="str">
        <f t="shared" si="67"/>
        <v>CO  </v>
      </c>
      <c r="J595">
        <f t="shared" si="69"/>
        <v>7</v>
      </c>
      <c r="L595"/>
      <c r="M595" s="1" t="str">
        <f t="shared" si="68"/>
        <v/>
      </c>
      <c r="N595"/>
    </row>
    <row r="596" spans="2:14" ht="15" x14ac:dyDescent="0.25">
      <c r="B596" s="11" t="s">
        <v>1363</v>
      </c>
      <c r="C596" s="10" t="s">
        <v>1362</v>
      </c>
      <c r="D596" s="10" t="s">
        <v>1364</v>
      </c>
      <c r="E596" s="11" t="s">
        <v>3</v>
      </c>
      <c r="F596" s="1">
        <f t="shared" ref="F596:F633" si="70">VALUE(IF(LEFT(E596,1)="&lt;",1,LEFT(E596,2)))</f>
        <v>1</v>
      </c>
      <c r="G596" s="11" t="s">
        <v>1482</v>
      </c>
      <c r="I596" s="1" t="str">
        <f t="shared" si="67"/>
        <v>SECOFC  </v>
      </c>
      <c r="J596">
        <f t="shared" ref="J596:J627" si="71">SUMIFS($F$532:$F$633,$I$532:$I$633,I596)</f>
        <v>6</v>
      </c>
      <c r="L596"/>
      <c r="M596" s="1" t="str">
        <f t="shared" si="68"/>
        <v/>
      </c>
      <c r="N596"/>
    </row>
    <row r="597" spans="2:14" ht="15" x14ac:dyDescent="0.25">
      <c r="B597" s="9" t="s">
        <v>1365</v>
      </c>
      <c r="C597" s="12" t="s">
        <v>1364</v>
      </c>
      <c r="D597" s="12" t="s">
        <v>1366</v>
      </c>
      <c r="E597" s="9" t="s">
        <v>3</v>
      </c>
      <c r="F597" s="1">
        <f t="shared" si="70"/>
        <v>1</v>
      </c>
      <c r="G597" s="9" t="s">
        <v>523</v>
      </c>
      <c r="I597" s="1" t="str">
        <f t="shared" si="67"/>
        <v>CLC  </v>
      </c>
      <c r="J597">
        <f t="shared" si="71"/>
        <v>14</v>
      </c>
      <c r="L597"/>
      <c r="M597" s="1" t="str">
        <f t="shared" si="68"/>
        <v/>
      </c>
      <c r="N597"/>
    </row>
    <row r="598" spans="2:14" ht="15" x14ac:dyDescent="0.25">
      <c r="B598" s="11" t="s">
        <v>1367</v>
      </c>
      <c r="C598" s="10" t="s">
        <v>1366</v>
      </c>
      <c r="D598" s="10" t="s">
        <v>1368</v>
      </c>
      <c r="E598" s="11" t="s">
        <v>21</v>
      </c>
      <c r="F598" s="1">
        <f t="shared" si="70"/>
        <v>3</v>
      </c>
      <c r="G598" s="11" t="s">
        <v>1161</v>
      </c>
      <c r="I598" s="1" t="str">
        <f t="shared" si="67"/>
        <v>SLIC  </v>
      </c>
      <c r="J598">
        <f t="shared" si="71"/>
        <v>12</v>
      </c>
      <c r="L598"/>
      <c r="M598" s="1" t="str">
        <f t="shared" si="68"/>
        <v/>
      </c>
      <c r="N598"/>
    </row>
    <row r="599" spans="2:14" ht="21" x14ac:dyDescent="0.25">
      <c r="B599" s="9" t="s">
        <v>1369</v>
      </c>
      <c r="C599" s="12" t="s">
        <v>1368</v>
      </c>
      <c r="D599" s="12" t="s">
        <v>1370</v>
      </c>
      <c r="E599" s="9" t="s">
        <v>17</v>
      </c>
      <c r="F599" s="1">
        <f t="shared" si="70"/>
        <v>2</v>
      </c>
      <c r="G599" s="9" t="s">
        <v>1483</v>
      </c>
      <c r="I599" s="1" t="str">
        <f t="shared" si="67"/>
        <v>SC  </v>
      </c>
      <c r="J599">
        <f t="shared" si="71"/>
        <v>29</v>
      </c>
      <c r="L599"/>
      <c r="M599" s="1" t="str">
        <f t="shared" si="68"/>
        <v/>
      </c>
      <c r="N599"/>
    </row>
    <row r="600" spans="2:14" ht="15" x14ac:dyDescent="0.25">
      <c r="B600" s="11" t="s">
        <v>782</v>
      </c>
      <c r="C600" s="10" t="s">
        <v>1370</v>
      </c>
      <c r="D600" s="10" t="s">
        <v>1371</v>
      </c>
      <c r="E600" s="11" t="s">
        <v>54</v>
      </c>
      <c r="F600" s="1">
        <f t="shared" si="70"/>
        <v>1</v>
      </c>
      <c r="G600" s="11" t="s">
        <v>1476</v>
      </c>
      <c r="I600" s="1" t="str">
        <f t="shared" si="67"/>
        <v>SLIC  </v>
      </c>
      <c r="J600">
        <f t="shared" si="71"/>
        <v>12</v>
      </c>
      <c r="L600"/>
      <c r="M600" s="1" t="str">
        <f t="shared" si="68"/>
        <v/>
      </c>
      <c r="N600"/>
    </row>
    <row r="601" spans="2:14" ht="15" x14ac:dyDescent="0.25">
      <c r="B601" s="9" t="s">
        <v>785</v>
      </c>
      <c r="C601" s="12" t="s">
        <v>1371</v>
      </c>
      <c r="D601" s="12" t="s">
        <v>1372</v>
      </c>
      <c r="E601" s="9" t="s">
        <v>17</v>
      </c>
      <c r="F601" s="1">
        <f t="shared" si="70"/>
        <v>2</v>
      </c>
      <c r="G601" s="9" t="s">
        <v>1484</v>
      </c>
      <c r="I601" s="1" t="str">
        <f t="shared" si="67"/>
        <v>SCON  </v>
      </c>
      <c r="J601">
        <f t="shared" si="71"/>
        <v>15</v>
      </c>
      <c r="L601"/>
      <c r="M601" s="1" t="str">
        <f t="shared" si="68"/>
        <v/>
      </c>
      <c r="N601"/>
    </row>
    <row r="602" spans="2:14" ht="15" x14ac:dyDescent="0.25">
      <c r="B602" s="11" t="s">
        <v>788</v>
      </c>
      <c r="C602" s="10" t="s">
        <v>1372</v>
      </c>
      <c r="D602" s="10" t="s">
        <v>1373</v>
      </c>
      <c r="E602" s="11" t="s">
        <v>3</v>
      </c>
      <c r="F602" s="1">
        <f t="shared" si="70"/>
        <v>1</v>
      </c>
      <c r="G602" s="11" t="s">
        <v>1485</v>
      </c>
      <c r="I602" s="1" t="str">
        <f t="shared" si="67"/>
        <v>SLIC  </v>
      </c>
      <c r="J602">
        <f t="shared" si="71"/>
        <v>12</v>
      </c>
      <c r="L602"/>
      <c r="M602" s="1" t="str">
        <f t="shared" si="68"/>
        <v/>
      </c>
      <c r="N602"/>
    </row>
    <row r="603" spans="2:14" ht="15" x14ac:dyDescent="0.25">
      <c r="B603" s="9" t="s">
        <v>791</v>
      </c>
      <c r="C603" s="12" t="s">
        <v>1373</v>
      </c>
      <c r="D603" s="12" t="s">
        <v>1374</v>
      </c>
      <c r="E603" s="9" t="s">
        <v>3</v>
      </c>
      <c r="F603" s="1">
        <f t="shared" si="70"/>
        <v>1</v>
      </c>
      <c r="G603" s="9" t="s">
        <v>1486</v>
      </c>
      <c r="I603" s="1" t="str">
        <f t="shared" si="67"/>
        <v>CLC  </v>
      </c>
      <c r="J603">
        <f t="shared" si="71"/>
        <v>14</v>
      </c>
      <c r="L603"/>
      <c r="M603" s="1" t="str">
        <f t="shared" si="68"/>
        <v/>
      </c>
      <c r="N603"/>
    </row>
    <row r="604" spans="2:14" ht="15" x14ac:dyDescent="0.25">
      <c r="B604" s="11" t="s">
        <v>1375</v>
      </c>
      <c r="C604" s="10" t="s">
        <v>1374</v>
      </c>
      <c r="D604" s="10" t="s">
        <v>1376</v>
      </c>
      <c r="E604" s="11" t="s">
        <v>21</v>
      </c>
      <c r="F604" s="1">
        <f t="shared" si="70"/>
        <v>3</v>
      </c>
      <c r="G604" s="11" t="s">
        <v>1164</v>
      </c>
      <c r="I604" s="1" t="str">
        <f t="shared" si="67"/>
        <v>CPL  </v>
      </c>
      <c r="J604">
        <f t="shared" si="71"/>
        <v>33</v>
      </c>
      <c r="L604"/>
      <c r="M604" s="1" t="str">
        <f t="shared" si="68"/>
        <v/>
      </c>
      <c r="N604"/>
    </row>
    <row r="605" spans="2:14" ht="15" x14ac:dyDescent="0.25">
      <c r="B605" s="9" t="s">
        <v>1377</v>
      </c>
      <c r="C605" s="12" t="s">
        <v>1376</v>
      </c>
      <c r="D605" s="12" t="s">
        <v>1378</v>
      </c>
      <c r="E605" s="9" t="s">
        <v>3</v>
      </c>
      <c r="F605" s="1">
        <f t="shared" si="70"/>
        <v>1</v>
      </c>
      <c r="G605" s="9" t="s">
        <v>829</v>
      </c>
      <c r="I605" s="1" t="str">
        <f t="shared" si="67"/>
        <v>ASSDG  </v>
      </c>
      <c r="J605">
        <f t="shared" si="71"/>
        <v>3</v>
      </c>
      <c r="L605"/>
      <c r="M605" s="1" t="str">
        <f t="shared" si="68"/>
        <v/>
      </c>
      <c r="N605"/>
    </row>
    <row r="606" spans="2:14" ht="15" x14ac:dyDescent="0.25">
      <c r="B606" s="11" t="s">
        <v>1379</v>
      </c>
      <c r="C606" s="10" t="s">
        <v>1378</v>
      </c>
      <c r="D606" s="10" t="s">
        <v>1380</v>
      </c>
      <c r="E606" s="11" t="s">
        <v>3</v>
      </c>
      <c r="F606" s="1">
        <f t="shared" si="70"/>
        <v>1</v>
      </c>
      <c r="G606" s="11" t="s">
        <v>177</v>
      </c>
      <c r="I606" s="1" t="str">
        <f t="shared" si="67"/>
        <v>DG  </v>
      </c>
      <c r="J606">
        <f t="shared" si="71"/>
        <v>4</v>
      </c>
      <c r="L606"/>
      <c r="M606" s="1" t="str">
        <f t="shared" si="68"/>
        <v/>
      </c>
      <c r="N606"/>
    </row>
    <row r="607" spans="2:14" ht="15" x14ac:dyDescent="0.25">
      <c r="B607" s="9" t="s">
        <v>802</v>
      </c>
      <c r="C607" s="12" t="s">
        <v>1380</v>
      </c>
      <c r="D607" s="12" t="s">
        <v>1381</v>
      </c>
      <c r="E607" s="9" t="s">
        <v>54</v>
      </c>
      <c r="F607" s="1">
        <f t="shared" si="70"/>
        <v>1</v>
      </c>
      <c r="G607" s="9" t="s">
        <v>1487</v>
      </c>
      <c r="I607" s="1" t="str">
        <f t="shared" ref="I607:I630" si="72">RIGHT(B607,LEN(B607)-5)</f>
        <v>SLIC  </v>
      </c>
      <c r="J607">
        <f t="shared" si="71"/>
        <v>12</v>
      </c>
      <c r="L607"/>
      <c r="M607" s="1" t="str">
        <f t="shared" si="68"/>
        <v/>
      </c>
      <c r="N607"/>
    </row>
    <row r="608" spans="2:14" ht="15" x14ac:dyDescent="0.25">
      <c r="B608" s="11" t="s">
        <v>1382</v>
      </c>
      <c r="C608" s="10" t="s">
        <v>1381</v>
      </c>
      <c r="D608" s="10" t="s">
        <v>1383</v>
      </c>
      <c r="E608" s="11" t="s">
        <v>3</v>
      </c>
      <c r="F608" s="1">
        <f t="shared" si="70"/>
        <v>1</v>
      </c>
      <c r="G608" s="11" t="s">
        <v>1488</v>
      </c>
      <c r="I608" s="1" t="str">
        <f t="shared" si="72"/>
        <v>CPL  </v>
      </c>
      <c r="J608">
        <f t="shared" si="71"/>
        <v>33</v>
      </c>
      <c r="L608"/>
      <c r="M608" s="1" t="str">
        <f t="shared" ref="M608:M671" si="73">TRIM(SUBSTITUTE(L608,CHAR(160),CHAR(32)))</f>
        <v/>
      </c>
      <c r="N608"/>
    </row>
    <row r="609" spans="2:14" ht="15" x14ac:dyDescent="0.25">
      <c r="B609" s="9" t="s">
        <v>1384</v>
      </c>
      <c r="C609" s="12" t="s">
        <v>1383</v>
      </c>
      <c r="D609" s="12" t="s">
        <v>1385</v>
      </c>
      <c r="E609" s="9" t="s">
        <v>3</v>
      </c>
      <c r="F609" s="1">
        <f t="shared" si="70"/>
        <v>1</v>
      </c>
      <c r="G609" s="9" t="s">
        <v>199</v>
      </c>
      <c r="I609" s="1" t="str">
        <f t="shared" si="72"/>
        <v>SLIC  </v>
      </c>
      <c r="J609">
        <f t="shared" si="71"/>
        <v>12</v>
      </c>
      <c r="L609"/>
      <c r="M609" s="1" t="str">
        <f t="shared" si="73"/>
        <v/>
      </c>
      <c r="N609"/>
    </row>
    <row r="610" spans="2:14" ht="15" x14ac:dyDescent="0.25">
      <c r="B610" s="11" t="s">
        <v>1386</v>
      </c>
      <c r="C610" s="10" t="s">
        <v>1385</v>
      </c>
      <c r="D610" s="10" t="s">
        <v>1387</v>
      </c>
      <c r="E610" s="11" t="s">
        <v>3</v>
      </c>
      <c r="F610" s="1">
        <f t="shared" si="70"/>
        <v>1</v>
      </c>
      <c r="G610" s="11" t="s">
        <v>1488</v>
      </c>
      <c r="I610" s="1" t="str">
        <f t="shared" si="72"/>
        <v>CPL  </v>
      </c>
      <c r="J610">
        <f t="shared" si="71"/>
        <v>33</v>
      </c>
      <c r="L610"/>
      <c r="M610" s="1" t="str">
        <f t="shared" si="73"/>
        <v/>
      </c>
      <c r="N610"/>
    </row>
    <row r="611" spans="2:14" ht="15" x14ac:dyDescent="0.25">
      <c r="B611" s="9" t="s">
        <v>1388</v>
      </c>
      <c r="C611" s="12" t="s">
        <v>1387</v>
      </c>
      <c r="D611" s="12" t="s">
        <v>1389</v>
      </c>
      <c r="E611" s="9" t="s">
        <v>13</v>
      </c>
      <c r="F611" s="1">
        <f t="shared" si="70"/>
        <v>4</v>
      </c>
      <c r="G611" s="9" t="s">
        <v>696</v>
      </c>
      <c r="I611" s="1" t="str">
        <f t="shared" si="72"/>
        <v>SLIC  </v>
      </c>
      <c r="J611">
        <f t="shared" si="71"/>
        <v>12</v>
      </c>
      <c r="L611"/>
      <c r="M611" s="1" t="str">
        <f t="shared" si="73"/>
        <v/>
      </c>
      <c r="N611"/>
    </row>
    <row r="612" spans="2:14" ht="15" x14ac:dyDescent="0.25">
      <c r="B612" s="11" t="s">
        <v>1390</v>
      </c>
      <c r="C612" s="10" t="s">
        <v>1389</v>
      </c>
      <c r="D612" s="10" t="s">
        <v>1391</v>
      </c>
      <c r="E612" s="11" t="s">
        <v>3</v>
      </c>
      <c r="F612" s="1">
        <f t="shared" si="70"/>
        <v>1</v>
      </c>
      <c r="G612" s="11" t="s">
        <v>1489</v>
      </c>
      <c r="I612" s="1" t="str">
        <f t="shared" si="72"/>
        <v>SECADM  </v>
      </c>
      <c r="J612">
        <f t="shared" si="71"/>
        <v>5</v>
      </c>
      <c r="L612"/>
      <c r="M612" s="1" t="str">
        <f t="shared" si="73"/>
        <v/>
      </c>
      <c r="N612"/>
    </row>
    <row r="613" spans="2:14" ht="15" x14ac:dyDescent="0.25">
      <c r="B613" s="9" t="s">
        <v>1392</v>
      </c>
      <c r="C613" s="12" t="s">
        <v>1391</v>
      </c>
      <c r="D613" s="12" t="s">
        <v>1393</v>
      </c>
      <c r="E613" s="9" t="s">
        <v>3</v>
      </c>
      <c r="F613" s="1">
        <f t="shared" si="70"/>
        <v>1</v>
      </c>
      <c r="G613" s="9" t="s">
        <v>1490</v>
      </c>
      <c r="I613" s="1" t="str">
        <f t="shared" si="72"/>
        <v>SCON  </v>
      </c>
      <c r="J613">
        <f t="shared" si="71"/>
        <v>15</v>
      </c>
      <c r="L613"/>
      <c r="M613" s="1" t="str">
        <f t="shared" si="73"/>
        <v/>
      </c>
      <c r="N613"/>
    </row>
    <row r="614" spans="2:14" ht="15" x14ac:dyDescent="0.25">
      <c r="B614" s="11" t="s">
        <v>1394</v>
      </c>
      <c r="C614" s="10" t="s">
        <v>1393</v>
      </c>
      <c r="D614" s="10" t="s">
        <v>1395</v>
      </c>
      <c r="E614" s="11" t="s">
        <v>1396</v>
      </c>
      <c r="F614" s="1">
        <f t="shared" si="70"/>
        <v>27</v>
      </c>
      <c r="G614" s="11" t="s">
        <v>1491</v>
      </c>
      <c r="I614" s="1" t="str">
        <f t="shared" si="72"/>
        <v>CPL  </v>
      </c>
      <c r="J614">
        <f t="shared" si="71"/>
        <v>33</v>
      </c>
      <c r="L614"/>
      <c r="M614" s="1" t="str">
        <f t="shared" si="73"/>
        <v/>
      </c>
      <c r="N614"/>
    </row>
    <row r="615" spans="2:14" ht="15" x14ac:dyDescent="0.25">
      <c r="B615" s="9" t="s">
        <v>1397</v>
      </c>
      <c r="C615" s="12" t="s">
        <v>1395</v>
      </c>
      <c r="D615" s="12" t="s">
        <v>1398</v>
      </c>
      <c r="E615" s="9" t="s">
        <v>3</v>
      </c>
      <c r="F615" s="1">
        <f t="shared" si="70"/>
        <v>1</v>
      </c>
      <c r="G615" s="9" t="s">
        <v>1178</v>
      </c>
      <c r="I615" s="1" t="str">
        <f t="shared" si="72"/>
        <v>ASSDG  </v>
      </c>
      <c r="J615">
        <f t="shared" si="71"/>
        <v>3</v>
      </c>
      <c r="L615"/>
      <c r="M615" s="1" t="str">
        <f t="shared" si="73"/>
        <v/>
      </c>
      <c r="N615"/>
    </row>
    <row r="616" spans="2:14" ht="15" x14ac:dyDescent="0.25">
      <c r="B616" s="11" t="s">
        <v>1399</v>
      </c>
      <c r="C616" s="10" t="s">
        <v>1398</v>
      </c>
      <c r="D616" s="10" t="s">
        <v>1400</v>
      </c>
      <c r="E616" s="11" t="s">
        <v>3</v>
      </c>
      <c r="F616" s="1">
        <f t="shared" si="70"/>
        <v>1</v>
      </c>
      <c r="G616" s="11" t="s">
        <v>767</v>
      </c>
      <c r="I616" s="1" t="str">
        <f t="shared" si="72"/>
        <v>CPL  </v>
      </c>
      <c r="J616">
        <f t="shared" si="71"/>
        <v>33</v>
      </c>
      <c r="L616"/>
      <c r="M616" s="1" t="str">
        <f t="shared" si="73"/>
        <v/>
      </c>
      <c r="N616"/>
    </row>
    <row r="617" spans="2:14" ht="15" x14ac:dyDescent="0.25">
      <c r="B617" s="9" t="s">
        <v>1401</v>
      </c>
      <c r="C617" s="12" t="s">
        <v>1400</v>
      </c>
      <c r="D617" s="12" t="s">
        <v>1402</v>
      </c>
      <c r="E617" s="9" t="s">
        <v>3</v>
      </c>
      <c r="F617" s="1">
        <f t="shared" si="70"/>
        <v>1</v>
      </c>
      <c r="G617" s="9" t="s">
        <v>1492</v>
      </c>
      <c r="I617" s="1" t="str">
        <f t="shared" si="72"/>
        <v>ASSDG  </v>
      </c>
      <c r="J617">
        <f t="shared" si="71"/>
        <v>3</v>
      </c>
      <c r="L617"/>
      <c r="M617" s="1" t="str">
        <f t="shared" si="73"/>
        <v/>
      </c>
      <c r="N617"/>
    </row>
    <row r="618" spans="2:14" ht="15" x14ac:dyDescent="0.25">
      <c r="B618" s="11" t="s">
        <v>1403</v>
      </c>
      <c r="C618" s="10" t="s">
        <v>1402</v>
      </c>
      <c r="D618" s="10" t="s">
        <v>1404</v>
      </c>
      <c r="E618" s="11" t="s">
        <v>3</v>
      </c>
      <c r="F618" s="1">
        <f t="shared" si="70"/>
        <v>1</v>
      </c>
      <c r="G618" s="11" t="s">
        <v>177</v>
      </c>
      <c r="I618" s="1" t="str">
        <f t="shared" si="72"/>
        <v>DG  </v>
      </c>
      <c r="J618">
        <f t="shared" si="71"/>
        <v>4</v>
      </c>
      <c r="L618"/>
      <c r="M618" s="1" t="str">
        <f t="shared" si="73"/>
        <v/>
      </c>
      <c r="N618"/>
    </row>
    <row r="619" spans="2:14" ht="15" x14ac:dyDescent="0.25">
      <c r="B619" s="9" t="s">
        <v>1405</v>
      </c>
      <c r="C619" s="12" t="s">
        <v>1404</v>
      </c>
      <c r="D619" s="12" t="s">
        <v>1406</v>
      </c>
      <c r="E619" s="9" t="s">
        <v>3</v>
      </c>
      <c r="F619" s="1">
        <f t="shared" si="70"/>
        <v>1</v>
      </c>
      <c r="G619" s="9" t="s">
        <v>180</v>
      </c>
      <c r="I619" s="1" t="str">
        <f t="shared" si="72"/>
        <v>CO  </v>
      </c>
      <c r="J619">
        <f t="shared" si="71"/>
        <v>7</v>
      </c>
      <c r="L619"/>
      <c r="M619" s="1" t="str">
        <f t="shared" si="73"/>
        <v/>
      </c>
      <c r="N619"/>
    </row>
    <row r="620" spans="2:14" ht="15" x14ac:dyDescent="0.25">
      <c r="B620" s="11" t="s">
        <v>1407</v>
      </c>
      <c r="C620" s="10" t="s">
        <v>1406</v>
      </c>
      <c r="D620" s="10" t="s">
        <v>1408</v>
      </c>
      <c r="E620" s="11" t="s">
        <v>3</v>
      </c>
      <c r="F620" s="1">
        <f t="shared" si="70"/>
        <v>1</v>
      </c>
      <c r="G620" s="11" t="s">
        <v>866</v>
      </c>
      <c r="I620" s="1" t="str">
        <f t="shared" si="72"/>
        <v>ACO  </v>
      </c>
      <c r="J620">
        <f t="shared" si="71"/>
        <v>3</v>
      </c>
      <c r="L620"/>
      <c r="M620" s="1" t="str">
        <f t="shared" si="73"/>
        <v/>
      </c>
      <c r="N620"/>
    </row>
    <row r="621" spans="2:14" ht="15" x14ac:dyDescent="0.25">
      <c r="B621" s="9" t="s">
        <v>1409</v>
      </c>
      <c r="C621" s="12" t="s">
        <v>1408</v>
      </c>
      <c r="D621" s="12" t="s">
        <v>1410</v>
      </c>
      <c r="E621" s="9" t="s">
        <v>3</v>
      </c>
      <c r="F621" s="1">
        <f t="shared" si="70"/>
        <v>1</v>
      </c>
      <c r="G621" s="9" t="s">
        <v>1</v>
      </c>
      <c r="I621" s="1" t="str">
        <f t="shared" si="72"/>
        <v>SECOFC  </v>
      </c>
      <c r="J621">
        <f t="shared" si="71"/>
        <v>6</v>
      </c>
      <c r="L621"/>
      <c r="M621" s="1" t="str">
        <f t="shared" si="73"/>
        <v/>
      </c>
      <c r="N621"/>
    </row>
    <row r="622" spans="2:14" ht="15" x14ac:dyDescent="0.25">
      <c r="B622" s="11" t="s">
        <v>1411</v>
      </c>
      <c r="C622" s="10" t="s">
        <v>1408</v>
      </c>
      <c r="D622" s="10" t="s">
        <v>1410</v>
      </c>
      <c r="E622" s="11" t="s">
        <v>3</v>
      </c>
      <c r="F622" s="1">
        <f t="shared" si="70"/>
        <v>1</v>
      </c>
      <c r="G622" s="11" t="s">
        <v>1</v>
      </c>
      <c r="I622" s="1" t="str">
        <f t="shared" si="72"/>
        <v>DG  </v>
      </c>
      <c r="J622">
        <f t="shared" si="71"/>
        <v>4</v>
      </c>
      <c r="L622"/>
      <c r="M622" s="1" t="str">
        <f t="shared" si="73"/>
        <v/>
      </c>
      <c r="N622"/>
    </row>
    <row r="623" spans="2:14" ht="15" x14ac:dyDescent="0.25">
      <c r="B623" s="9" t="s">
        <v>1412</v>
      </c>
      <c r="C623" s="12" t="s">
        <v>1410</v>
      </c>
      <c r="D623" s="12" t="s">
        <v>1413</v>
      </c>
      <c r="E623" s="9" t="s">
        <v>3</v>
      </c>
      <c r="F623" s="1">
        <f t="shared" si="70"/>
        <v>1</v>
      </c>
      <c r="G623" s="9" t="s">
        <v>117</v>
      </c>
      <c r="I623" s="1" t="str">
        <f t="shared" si="72"/>
        <v>ACO  </v>
      </c>
      <c r="J623">
        <f t="shared" si="71"/>
        <v>3</v>
      </c>
      <c r="L623"/>
      <c r="M623" s="1" t="str">
        <f t="shared" si="73"/>
        <v/>
      </c>
      <c r="N623"/>
    </row>
    <row r="624" spans="2:14" ht="15" x14ac:dyDescent="0.25">
      <c r="B624" s="11" t="s">
        <v>1414</v>
      </c>
      <c r="C624" s="10" t="s">
        <v>1413</v>
      </c>
      <c r="D624" s="10" t="s">
        <v>1415</v>
      </c>
      <c r="E624" s="11" t="s">
        <v>25</v>
      </c>
      <c r="F624" s="1">
        <f t="shared" si="70"/>
        <v>9</v>
      </c>
      <c r="G624" s="11" t="s">
        <v>1493</v>
      </c>
      <c r="I624" s="1" t="str">
        <f t="shared" si="72"/>
        <v>SCON  </v>
      </c>
      <c r="J624">
        <f t="shared" si="71"/>
        <v>15</v>
      </c>
      <c r="L624"/>
      <c r="M624" s="1" t="str">
        <f t="shared" si="73"/>
        <v/>
      </c>
      <c r="N624"/>
    </row>
    <row r="625" spans="1:41" ht="15" x14ac:dyDescent="0.25">
      <c r="B625" s="9" t="s">
        <v>1416</v>
      </c>
      <c r="C625" s="12" t="s">
        <v>1415</v>
      </c>
      <c r="D625" s="12" t="s">
        <v>1417</v>
      </c>
      <c r="E625" s="9" t="s">
        <v>17</v>
      </c>
      <c r="F625" s="1">
        <f t="shared" si="70"/>
        <v>2</v>
      </c>
      <c r="G625" s="9" t="s">
        <v>1494</v>
      </c>
      <c r="I625" s="1" t="str">
        <f t="shared" si="72"/>
        <v>SIASG  </v>
      </c>
      <c r="J625">
        <f t="shared" si="71"/>
        <v>2</v>
      </c>
      <c r="L625"/>
      <c r="M625" s="1" t="str">
        <f t="shared" si="73"/>
        <v/>
      </c>
      <c r="N625"/>
    </row>
    <row r="626" spans="1:41" ht="15" x14ac:dyDescent="0.25">
      <c r="B626" s="11" t="s">
        <v>1418</v>
      </c>
      <c r="C626" s="10" t="s">
        <v>1417</v>
      </c>
      <c r="D626" s="10" t="s">
        <v>1419</v>
      </c>
      <c r="E626" s="11" t="s">
        <v>21</v>
      </c>
      <c r="F626" s="1">
        <f t="shared" si="70"/>
        <v>3</v>
      </c>
      <c r="G626" s="11" t="s">
        <v>1495</v>
      </c>
      <c r="I626" s="1" t="str">
        <f t="shared" si="72"/>
        <v>SCON  </v>
      </c>
      <c r="J626">
        <f t="shared" si="71"/>
        <v>15</v>
      </c>
      <c r="L626"/>
      <c r="M626" s="1" t="str">
        <f t="shared" si="73"/>
        <v/>
      </c>
      <c r="N626"/>
    </row>
    <row r="627" spans="1:41" ht="15" x14ac:dyDescent="0.25">
      <c r="B627" s="9" t="s">
        <v>1420</v>
      </c>
      <c r="C627" s="12" t="s">
        <v>1419</v>
      </c>
      <c r="D627" s="12" t="s">
        <v>1421</v>
      </c>
      <c r="E627" s="9" t="s">
        <v>3</v>
      </c>
      <c r="F627" s="1">
        <f t="shared" si="70"/>
        <v>1</v>
      </c>
      <c r="G627" s="9" t="s">
        <v>1496</v>
      </c>
      <c r="I627" s="1" t="str">
        <f t="shared" si="72"/>
        <v>CLC  </v>
      </c>
      <c r="J627">
        <f t="shared" si="71"/>
        <v>14</v>
      </c>
      <c r="L627"/>
      <c r="M627" s="1" t="str">
        <f t="shared" si="73"/>
        <v/>
      </c>
      <c r="N627"/>
    </row>
    <row r="628" spans="1:41" ht="15" x14ac:dyDescent="0.25">
      <c r="B628" s="11" t="s">
        <v>1422</v>
      </c>
      <c r="C628" s="10" t="s">
        <v>1421</v>
      </c>
      <c r="D628" s="10" t="s">
        <v>1423</v>
      </c>
      <c r="E628" s="11" t="s">
        <v>21</v>
      </c>
      <c r="F628" s="1">
        <f t="shared" si="70"/>
        <v>3</v>
      </c>
      <c r="G628" s="11" t="s">
        <v>1497</v>
      </c>
      <c r="I628" s="1" t="str">
        <f t="shared" si="72"/>
        <v>SAEO  </v>
      </c>
      <c r="J628">
        <f t="shared" ref="J628:J633" si="74">SUMIFS($F$532:$F$633,$I$532:$I$633,I628)</f>
        <v>4</v>
      </c>
      <c r="L628"/>
      <c r="M628" s="1" t="str">
        <f t="shared" si="73"/>
        <v/>
      </c>
      <c r="N628"/>
    </row>
    <row r="629" spans="1:41" ht="15" x14ac:dyDescent="0.25">
      <c r="B629" s="9" t="s">
        <v>1424</v>
      </c>
      <c r="C629" s="12" t="s">
        <v>1423</v>
      </c>
      <c r="D629" s="12" t="s">
        <v>1425</v>
      </c>
      <c r="E629" s="9" t="s">
        <v>3</v>
      </c>
      <c r="F629" s="1">
        <f t="shared" si="70"/>
        <v>1</v>
      </c>
      <c r="G629" s="9" t="s">
        <v>1498</v>
      </c>
      <c r="I629" s="1" t="str">
        <f t="shared" si="72"/>
        <v>CO  </v>
      </c>
      <c r="J629">
        <f t="shared" si="74"/>
        <v>7</v>
      </c>
      <c r="L629"/>
      <c r="M629" s="1" t="str">
        <f t="shared" si="73"/>
        <v/>
      </c>
      <c r="N629"/>
    </row>
    <row r="630" spans="1:41" ht="15" x14ac:dyDescent="0.25">
      <c r="B630" s="11" t="s">
        <v>864</v>
      </c>
      <c r="C630" s="10" t="s">
        <v>1425</v>
      </c>
      <c r="D630" s="10" t="s">
        <v>1426</v>
      </c>
      <c r="E630" s="11" t="s">
        <v>3</v>
      </c>
      <c r="F630" s="1">
        <f t="shared" si="70"/>
        <v>1</v>
      </c>
      <c r="G630" s="11" t="s">
        <v>1499</v>
      </c>
      <c r="I630" s="1" t="str">
        <f t="shared" si="72"/>
        <v>SECOFC  </v>
      </c>
      <c r="J630">
        <f t="shared" si="74"/>
        <v>6</v>
      </c>
      <c r="L630"/>
      <c r="M630" s="1" t="str">
        <f t="shared" si="73"/>
        <v/>
      </c>
      <c r="N630"/>
    </row>
    <row r="631" spans="1:41" ht="15" x14ac:dyDescent="0.25">
      <c r="B631" s="9" t="s">
        <v>867</v>
      </c>
      <c r="C631" s="12" t="s">
        <v>1426</v>
      </c>
      <c r="D631" s="12" t="s">
        <v>1427</v>
      </c>
      <c r="E631" s="9" t="s">
        <v>3</v>
      </c>
      <c r="F631" s="1">
        <f t="shared" si="70"/>
        <v>1</v>
      </c>
      <c r="G631" s="9" t="s">
        <v>1500</v>
      </c>
      <c r="I631" s="1" t="str">
        <f>RIGHT(B631,LEN(B631)-6)</f>
        <v>DG  </v>
      </c>
      <c r="J631">
        <f t="shared" si="74"/>
        <v>4</v>
      </c>
      <c r="L631"/>
      <c r="M631" s="1" t="str">
        <f t="shared" si="73"/>
        <v/>
      </c>
      <c r="N631"/>
    </row>
    <row r="632" spans="1:41" ht="15" x14ac:dyDescent="0.25">
      <c r="B632" s="11" t="s">
        <v>1428</v>
      </c>
      <c r="C632" s="10" t="s">
        <v>1427</v>
      </c>
      <c r="D632" s="10" t="s">
        <v>1429</v>
      </c>
      <c r="E632" s="11" t="s">
        <v>3</v>
      </c>
      <c r="F632" s="1">
        <f t="shared" si="70"/>
        <v>1</v>
      </c>
      <c r="G632" s="11" t="s">
        <v>107</v>
      </c>
      <c r="I632" s="1" t="str">
        <f>RIGHT(B632,LEN(B632)-6)</f>
        <v>CO  </v>
      </c>
      <c r="J632">
        <f t="shared" si="74"/>
        <v>7</v>
      </c>
      <c r="L632"/>
      <c r="M632" s="1" t="str">
        <f t="shared" si="73"/>
        <v/>
      </c>
      <c r="N632"/>
    </row>
    <row r="633" spans="1:41" ht="15" x14ac:dyDescent="0.25">
      <c r="B633" s="9" t="s">
        <v>1430</v>
      </c>
      <c r="C633" s="12" t="s">
        <v>1429</v>
      </c>
      <c r="D633" s="12" t="s">
        <v>1431</v>
      </c>
      <c r="E633" s="9" t="s">
        <v>3</v>
      </c>
      <c r="F633" s="1">
        <f t="shared" si="70"/>
        <v>1</v>
      </c>
      <c r="G633" s="9" t="s">
        <v>1501</v>
      </c>
      <c r="I633" s="1" t="str">
        <f>RIGHT(B633,LEN(B633)-6)</f>
        <v>ACO  </v>
      </c>
      <c r="J633">
        <f t="shared" si="74"/>
        <v>3</v>
      </c>
      <c r="L633"/>
      <c r="M633" s="1" t="str">
        <f t="shared" si="73"/>
        <v/>
      </c>
      <c r="N633"/>
    </row>
    <row r="634" spans="1:41" x14ac:dyDescent="0.15">
      <c r="M634" s="1" t="str">
        <f t="shared" si="73"/>
        <v/>
      </c>
    </row>
    <row r="635" spans="1:41" ht="11.25" thickBot="1" x14ac:dyDescent="0.2">
      <c r="B635" s="13"/>
      <c r="C635" s="13"/>
      <c r="D635" s="13"/>
      <c r="E635" s="13"/>
      <c r="F635" s="13"/>
      <c r="G635" s="13"/>
      <c r="I635" s="29" t="s">
        <v>573</v>
      </c>
      <c r="J635" s="13"/>
      <c r="L635" s="1" t="s">
        <v>3330</v>
      </c>
      <c r="M635" s="1" t="str">
        <f t="shared" si="73"/>
        <v>DADOS AGRUPADOS</v>
      </c>
      <c r="P635" s="6"/>
    </row>
    <row r="636" spans="1:41" ht="21.75" customHeight="1" thickBot="1" x14ac:dyDescent="0.2">
      <c r="A636" s="43" t="s">
        <v>3382</v>
      </c>
      <c r="G636" s="16" t="s">
        <v>1502</v>
      </c>
      <c r="H636" s="41"/>
      <c r="I636" s="6" t="s">
        <v>572</v>
      </c>
      <c r="J636" s="6" t="s">
        <v>588</v>
      </c>
      <c r="M636" s="1" t="str">
        <f t="shared" si="73"/>
        <v/>
      </c>
      <c r="P636" s="94" t="s">
        <v>3358</v>
      </c>
      <c r="Q636" s="45"/>
      <c r="R636" s="45"/>
      <c r="S636" s="44"/>
    </row>
    <row r="637" spans="1:41" ht="15" x14ac:dyDescent="0.25">
      <c r="B637" s="11" t="s">
        <v>1503</v>
      </c>
      <c r="C637" s="10" t="s">
        <v>1</v>
      </c>
      <c r="D637" s="10" t="s">
        <v>1504</v>
      </c>
      <c r="E637" s="11" t="s">
        <v>3</v>
      </c>
      <c r="F637" s="1">
        <f t="shared" ref="F637:F673" si="75">VALUE(IF(LEFT(E637,1)="&lt;",1,LEFT(E637,2)))</f>
        <v>1</v>
      </c>
      <c r="G637" s="11" t="s">
        <v>1</v>
      </c>
      <c r="I637" s="1" t="str">
        <f t="shared" ref="I637:I645" si="76">RIGHT(B637,LEN(B637)-4)</f>
        <v>SMOEP  </v>
      </c>
      <c r="J637">
        <f t="shared" ref="J637:J673" si="77">SUMIFS($F$637:$F$673,$I$637:$I$673,I637)</f>
        <v>61</v>
      </c>
      <c r="L637" s="1" t="s">
        <v>3357</v>
      </c>
      <c r="M637" s="1" t="str">
        <f t="shared" si="73"/>
        <v>SMOEP</v>
      </c>
      <c r="N637">
        <v>61</v>
      </c>
      <c r="P637" s="88" t="s">
        <v>3384</v>
      </c>
      <c r="Q637" s="86">
        <f>SUMIFS($N$637:$N$666,$M$637:$M$666,P637)</f>
        <v>0</v>
      </c>
      <c r="R637" s="86"/>
      <c r="S637" s="87"/>
    </row>
    <row r="638" spans="1:41" ht="15" x14ac:dyDescent="0.25">
      <c r="B638" s="9" t="s">
        <v>610</v>
      </c>
      <c r="C638" s="12" t="s">
        <v>1504</v>
      </c>
      <c r="D638" s="12" t="s">
        <v>1505</v>
      </c>
      <c r="E638" s="9" t="s">
        <v>54</v>
      </c>
      <c r="F638" s="1">
        <f t="shared" si="75"/>
        <v>1</v>
      </c>
      <c r="G638" s="9" t="s">
        <v>1562</v>
      </c>
      <c r="I638" s="1" t="str">
        <f t="shared" si="76"/>
        <v>CAA  </v>
      </c>
      <c r="J638">
        <f t="shared" si="77"/>
        <v>22</v>
      </c>
      <c r="K638" s="41"/>
      <c r="L638" s="41" t="s">
        <v>576</v>
      </c>
      <c r="M638" s="1" t="str">
        <f t="shared" si="73"/>
        <v>CAA</v>
      </c>
      <c r="N638">
        <v>22</v>
      </c>
      <c r="O638" s="41"/>
      <c r="P638" s="88" t="s">
        <v>3388</v>
      </c>
      <c r="Q638" s="89">
        <f t="shared" ref="Q638:Q658" si="78">SUMIFS($N$637:$N$666,$M$637:$M$666,P638)</f>
        <v>0</v>
      </c>
      <c r="R638" s="89"/>
      <c r="S638" s="90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</row>
    <row r="639" spans="1:41" ht="21" x14ac:dyDescent="0.25">
      <c r="B639" s="11" t="s">
        <v>1506</v>
      </c>
      <c r="C639" s="10" t="s">
        <v>1505</v>
      </c>
      <c r="D639" s="10" t="s">
        <v>1507</v>
      </c>
      <c r="E639" s="11" t="s">
        <v>1508</v>
      </c>
      <c r="F639" s="1">
        <f t="shared" si="75"/>
        <v>51</v>
      </c>
      <c r="G639" s="11" t="s">
        <v>1563</v>
      </c>
      <c r="I639" s="1" t="str">
        <f t="shared" si="76"/>
        <v>SMOEP  </v>
      </c>
      <c r="J639">
        <f t="shared" si="77"/>
        <v>61</v>
      </c>
      <c r="K639" s="41"/>
      <c r="L639" s="41" t="s">
        <v>577</v>
      </c>
      <c r="M639" s="1" t="str">
        <f t="shared" si="73"/>
        <v>SECADM</v>
      </c>
      <c r="N639">
        <v>3</v>
      </c>
      <c r="O639" s="41"/>
      <c r="P639" s="63" t="s">
        <v>3386</v>
      </c>
      <c r="Q639" s="64">
        <f t="shared" si="78"/>
        <v>0</v>
      </c>
      <c r="R639" s="64"/>
      <c r="S639" s="65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</row>
    <row r="640" spans="1:41" s="13" customFormat="1" ht="15" x14ac:dyDescent="0.25">
      <c r="A640" s="41"/>
      <c r="B640" s="9" t="s">
        <v>11</v>
      </c>
      <c r="C640" s="12" t="s">
        <v>1507</v>
      </c>
      <c r="D640" s="12" t="s">
        <v>1509</v>
      </c>
      <c r="E640" s="9" t="s">
        <v>3</v>
      </c>
      <c r="F640" s="1">
        <f t="shared" si="75"/>
        <v>1</v>
      </c>
      <c r="G640" s="9" t="s">
        <v>1564</v>
      </c>
      <c r="H640" s="1"/>
      <c r="I640" s="1" t="str">
        <f t="shared" si="76"/>
        <v>CAA  </v>
      </c>
      <c r="J640">
        <f t="shared" si="77"/>
        <v>22</v>
      </c>
      <c r="K640" s="41"/>
      <c r="L640" s="41" t="s">
        <v>586</v>
      </c>
      <c r="M640" s="1" t="str">
        <f t="shared" si="73"/>
        <v>ACO</v>
      </c>
      <c r="N640">
        <v>1</v>
      </c>
      <c r="O640" s="41"/>
      <c r="P640" s="63" t="s">
        <v>3390</v>
      </c>
      <c r="Q640" s="64">
        <f t="shared" si="78"/>
        <v>0</v>
      </c>
      <c r="R640" s="64"/>
      <c r="S640" s="65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</row>
    <row r="641" spans="2:41" ht="15" x14ac:dyDescent="0.25">
      <c r="B641" s="11" t="s">
        <v>1510</v>
      </c>
      <c r="C641" s="10" t="s">
        <v>1509</v>
      </c>
      <c r="D641" s="10" t="s">
        <v>1511</v>
      </c>
      <c r="E641" s="11" t="s">
        <v>54</v>
      </c>
      <c r="F641" s="1">
        <f t="shared" si="75"/>
        <v>1</v>
      </c>
      <c r="G641" s="11" t="s">
        <v>1565</v>
      </c>
      <c r="I641" s="1" t="str">
        <f t="shared" si="76"/>
        <v>SECADM  </v>
      </c>
      <c r="J641">
        <f t="shared" si="77"/>
        <v>3</v>
      </c>
      <c r="K641" s="41"/>
      <c r="L641" s="41" t="s">
        <v>579</v>
      </c>
      <c r="M641" s="1" t="str">
        <f t="shared" si="73"/>
        <v>CO</v>
      </c>
      <c r="N641">
        <v>5</v>
      </c>
      <c r="O641" s="41"/>
      <c r="P641" s="63" t="s">
        <v>3427</v>
      </c>
      <c r="Q641" s="64">
        <f t="shared" si="78"/>
        <v>22</v>
      </c>
      <c r="R641" s="64"/>
      <c r="S641" s="65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</row>
    <row r="642" spans="2:41" ht="15" x14ac:dyDescent="0.25">
      <c r="B642" s="9" t="s">
        <v>1512</v>
      </c>
      <c r="C642" s="12" t="s">
        <v>1511</v>
      </c>
      <c r="D642" s="12" t="s">
        <v>1513</v>
      </c>
      <c r="E642" s="9" t="s">
        <v>54</v>
      </c>
      <c r="F642" s="1">
        <f t="shared" si="75"/>
        <v>1</v>
      </c>
      <c r="G642" s="9" t="s">
        <v>35</v>
      </c>
      <c r="I642" s="1" t="str">
        <f t="shared" si="76"/>
        <v>ACO  </v>
      </c>
      <c r="J642">
        <f t="shared" si="77"/>
        <v>1</v>
      </c>
      <c r="K642" s="41"/>
      <c r="L642" s="1" t="s">
        <v>580</v>
      </c>
      <c r="M642" s="1" t="str">
        <f t="shared" si="73"/>
        <v>SECOFC</v>
      </c>
      <c r="N642">
        <v>3</v>
      </c>
      <c r="O642" s="41"/>
      <c r="P642" s="63" t="s">
        <v>3428</v>
      </c>
      <c r="Q642" s="64">
        <f t="shared" si="78"/>
        <v>61</v>
      </c>
      <c r="R642" s="64"/>
      <c r="S642" s="65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</row>
    <row r="643" spans="2:41" ht="15" x14ac:dyDescent="0.25">
      <c r="B643" s="11" t="s">
        <v>1514</v>
      </c>
      <c r="C643" s="10" t="s">
        <v>1513</v>
      </c>
      <c r="D643" s="10" t="s">
        <v>1515</v>
      </c>
      <c r="E643" s="11" t="s">
        <v>3</v>
      </c>
      <c r="F643" s="1">
        <f t="shared" si="75"/>
        <v>1</v>
      </c>
      <c r="G643" s="11" t="s">
        <v>1566</v>
      </c>
      <c r="I643" s="1" t="str">
        <f t="shared" si="76"/>
        <v>CO  </v>
      </c>
      <c r="J643">
        <f t="shared" si="77"/>
        <v>5</v>
      </c>
      <c r="K643" s="41"/>
      <c r="L643" s="1" t="s">
        <v>581</v>
      </c>
      <c r="M643" s="1" t="str">
        <f t="shared" si="73"/>
        <v>CLC</v>
      </c>
      <c r="N643">
        <v>8</v>
      </c>
      <c r="O643" s="41"/>
      <c r="P643" s="63" t="s">
        <v>3429</v>
      </c>
      <c r="Q643" s="64">
        <f t="shared" si="78"/>
        <v>0</v>
      </c>
      <c r="R643" s="64"/>
      <c r="S643" s="65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</row>
    <row r="644" spans="2:41" ht="15" x14ac:dyDescent="0.25">
      <c r="B644" s="9" t="s">
        <v>1516</v>
      </c>
      <c r="C644" s="12" t="s">
        <v>1515</v>
      </c>
      <c r="D644" s="12" t="s">
        <v>1517</v>
      </c>
      <c r="E644" s="9" t="s">
        <v>3</v>
      </c>
      <c r="F644" s="1">
        <f t="shared" si="75"/>
        <v>1</v>
      </c>
      <c r="G644" s="9" t="s">
        <v>41</v>
      </c>
      <c r="I644" s="1" t="str">
        <f t="shared" si="76"/>
        <v>SECOFC  </v>
      </c>
      <c r="J644">
        <f t="shared" si="77"/>
        <v>3</v>
      </c>
      <c r="K644" s="41"/>
      <c r="L644" s="1" t="s">
        <v>582</v>
      </c>
      <c r="M644" s="1" t="str">
        <f t="shared" si="73"/>
        <v>SC</v>
      </c>
      <c r="N644">
        <v>57</v>
      </c>
      <c r="O644" s="41"/>
      <c r="P644" s="63" t="s">
        <v>3430</v>
      </c>
      <c r="Q644" s="64">
        <f t="shared" si="78"/>
        <v>0</v>
      </c>
      <c r="R644" s="64"/>
      <c r="S644" s="65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</row>
    <row r="645" spans="2:41" ht="15" x14ac:dyDescent="0.25">
      <c r="B645" s="11" t="s">
        <v>1518</v>
      </c>
      <c r="C645" s="10" t="s">
        <v>1517</v>
      </c>
      <c r="D645" s="10" t="s">
        <v>1519</v>
      </c>
      <c r="E645" s="11" t="s">
        <v>3</v>
      </c>
      <c r="F645" s="1">
        <f t="shared" si="75"/>
        <v>1</v>
      </c>
      <c r="G645" s="11" t="s">
        <v>22</v>
      </c>
      <c r="I645" s="1" t="str">
        <f t="shared" si="76"/>
        <v>CLC  </v>
      </c>
      <c r="J645">
        <f t="shared" si="77"/>
        <v>8</v>
      </c>
      <c r="K645" s="41"/>
      <c r="L645" t="s">
        <v>578</v>
      </c>
      <c r="M645" s="1" t="str">
        <f t="shared" si="73"/>
        <v>SPO</v>
      </c>
      <c r="N645">
        <v>44</v>
      </c>
      <c r="O645" s="41"/>
      <c r="P645" s="63" t="s">
        <v>3431</v>
      </c>
      <c r="Q645" s="64">
        <f t="shared" si="78"/>
        <v>0</v>
      </c>
      <c r="R645" s="64"/>
      <c r="S645" s="65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</row>
    <row r="646" spans="2:41" ht="15" x14ac:dyDescent="0.25">
      <c r="B646" s="9" t="s">
        <v>1200</v>
      </c>
      <c r="C646" s="12" t="s">
        <v>1519</v>
      </c>
      <c r="D646" s="12" t="s">
        <v>1520</v>
      </c>
      <c r="E646" s="9" t="s">
        <v>1521</v>
      </c>
      <c r="F646" s="1">
        <f t="shared" si="75"/>
        <v>40</v>
      </c>
      <c r="G646" s="9" t="s">
        <v>1567</v>
      </c>
      <c r="I646" s="1" t="str">
        <f>RIGHT(B646,LEN(B646)-5)</f>
        <v>SC  </v>
      </c>
      <c r="J646">
        <f t="shared" si="77"/>
        <v>57</v>
      </c>
      <c r="L646" t="s">
        <v>585</v>
      </c>
      <c r="M646" s="1" t="str">
        <f t="shared" si="73"/>
        <v>DG</v>
      </c>
      <c r="N646">
        <v>1</v>
      </c>
      <c r="P646" s="63" t="s">
        <v>3392</v>
      </c>
      <c r="Q646" s="64">
        <f t="shared" si="78"/>
        <v>0</v>
      </c>
      <c r="R646" s="64"/>
      <c r="S646" s="65"/>
    </row>
    <row r="647" spans="2:41" ht="15" x14ac:dyDescent="0.25">
      <c r="B647" s="11" t="s">
        <v>1202</v>
      </c>
      <c r="C647" s="10" t="s">
        <v>1520</v>
      </c>
      <c r="D647" s="10" t="s">
        <v>1522</v>
      </c>
      <c r="E647" s="11" t="s">
        <v>54</v>
      </c>
      <c r="F647" s="1">
        <f t="shared" si="75"/>
        <v>1</v>
      </c>
      <c r="G647" s="11" t="s">
        <v>64</v>
      </c>
      <c r="I647" s="1" t="str">
        <f>RIGHT(B647,LEN(B647)-5)</f>
        <v>CLC  </v>
      </c>
      <c r="J647">
        <f t="shared" si="77"/>
        <v>8</v>
      </c>
      <c r="L647"/>
      <c r="M647" s="102" t="s">
        <v>3437</v>
      </c>
      <c r="N647">
        <f>SUM(N629:N646)</f>
        <v>205</v>
      </c>
      <c r="P647" s="63" t="s">
        <v>3394</v>
      </c>
      <c r="Q647" s="64">
        <f t="shared" si="78"/>
        <v>0</v>
      </c>
      <c r="R647" s="64"/>
      <c r="S647" s="65"/>
    </row>
    <row r="648" spans="2:41" ht="15" x14ac:dyDescent="0.25">
      <c r="B648" s="9" t="s">
        <v>1204</v>
      </c>
      <c r="C648" s="12" t="s">
        <v>1522</v>
      </c>
      <c r="D648" s="12" t="s">
        <v>1523</v>
      </c>
      <c r="E648" s="9" t="s">
        <v>3</v>
      </c>
      <c r="F648" s="1">
        <f t="shared" si="75"/>
        <v>1</v>
      </c>
      <c r="G648" s="9" t="s">
        <v>1568</v>
      </c>
      <c r="I648" s="1" t="str">
        <f t="shared" ref="I648:I673" si="79">RIGHT(B648,LEN(B648)-5)</f>
        <v>SPO  </v>
      </c>
      <c r="J648">
        <f t="shared" si="77"/>
        <v>44</v>
      </c>
      <c r="L648"/>
      <c r="M648" s="1" t="str">
        <f t="shared" si="73"/>
        <v/>
      </c>
      <c r="N648"/>
      <c r="P648" s="63" t="s">
        <v>3396</v>
      </c>
      <c r="Q648" s="64">
        <f t="shared" si="78"/>
        <v>0</v>
      </c>
      <c r="R648" s="64"/>
      <c r="S648" s="65"/>
    </row>
    <row r="649" spans="2:41" ht="21" x14ac:dyDescent="0.25">
      <c r="B649" s="11" t="s">
        <v>524</v>
      </c>
      <c r="C649" s="10" t="s">
        <v>1523</v>
      </c>
      <c r="D649" s="10" t="s">
        <v>1524</v>
      </c>
      <c r="E649" s="11" t="s">
        <v>144</v>
      </c>
      <c r="F649" s="1">
        <f t="shared" si="75"/>
        <v>5</v>
      </c>
      <c r="G649" s="11" t="s">
        <v>1569</v>
      </c>
      <c r="I649" s="1" t="str">
        <f t="shared" si="79"/>
        <v>SC  </v>
      </c>
      <c r="J649">
        <f t="shared" si="77"/>
        <v>57</v>
      </c>
      <c r="L649"/>
      <c r="M649" s="1" t="str">
        <f t="shared" si="73"/>
        <v/>
      </c>
      <c r="N649"/>
      <c r="P649" s="60" t="s">
        <v>3398</v>
      </c>
      <c r="Q649" s="61">
        <f t="shared" si="78"/>
        <v>0</v>
      </c>
      <c r="R649" s="61"/>
      <c r="S649" s="62"/>
    </row>
    <row r="650" spans="2:41" ht="15" x14ac:dyDescent="0.25">
      <c r="B650" s="9" t="s">
        <v>165</v>
      </c>
      <c r="C650" s="12" t="s">
        <v>1524</v>
      </c>
      <c r="D650" s="12" t="s">
        <v>1525</v>
      </c>
      <c r="E650" s="9" t="s">
        <v>3</v>
      </c>
      <c r="F650" s="1">
        <f t="shared" si="75"/>
        <v>1</v>
      </c>
      <c r="G650" s="9" t="s">
        <v>64</v>
      </c>
      <c r="I650" s="1" t="str">
        <f t="shared" si="79"/>
        <v>CLC  </v>
      </c>
      <c r="J650">
        <f t="shared" si="77"/>
        <v>8</v>
      </c>
      <c r="L650"/>
      <c r="M650" s="1" t="str">
        <f t="shared" si="73"/>
        <v/>
      </c>
      <c r="N650"/>
      <c r="P650" s="60" t="s">
        <v>3400</v>
      </c>
      <c r="Q650" s="61">
        <f t="shared" si="78"/>
        <v>0</v>
      </c>
      <c r="R650" s="61"/>
      <c r="S650" s="62"/>
    </row>
    <row r="651" spans="2:41" ht="15" x14ac:dyDescent="0.25">
      <c r="B651" s="11" t="s">
        <v>1526</v>
      </c>
      <c r="C651" s="10" t="s">
        <v>1525</v>
      </c>
      <c r="D651" s="10" t="s">
        <v>1527</v>
      </c>
      <c r="E651" s="11" t="s">
        <v>54</v>
      </c>
      <c r="F651" s="1">
        <f t="shared" si="75"/>
        <v>1</v>
      </c>
      <c r="G651" s="11" t="s">
        <v>61</v>
      </c>
      <c r="I651" s="1" t="str">
        <f t="shared" si="79"/>
        <v>SMOEP  </v>
      </c>
      <c r="J651">
        <f t="shared" si="77"/>
        <v>61</v>
      </c>
      <c r="L651"/>
      <c r="M651" s="1" t="str">
        <f t="shared" si="73"/>
        <v/>
      </c>
      <c r="N651"/>
      <c r="P651" s="60" t="s">
        <v>3402</v>
      </c>
      <c r="Q651" s="61">
        <f t="shared" si="78"/>
        <v>0</v>
      </c>
      <c r="R651" s="61"/>
      <c r="S651" s="62"/>
    </row>
    <row r="652" spans="2:41" ht="15" x14ac:dyDescent="0.25">
      <c r="B652" s="9" t="s">
        <v>532</v>
      </c>
      <c r="C652" s="12" t="s">
        <v>1527</v>
      </c>
      <c r="D652" s="12" t="s">
        <v>1528</v>
      </c>
      <c r="E652" s="9" t="s">
        <v>3</v>
      </c>
      <c r="F652" s="1">
        <f t="shared" si="75"/>
        <v>1</v>
      </c>
      <c r="G652" s="9" t="s">
        <v>1570</v>
      </c>
      <c r="I652" s="1" t="str">
        <f t="shared" si="79"/>
        <v>CLC  </v>
      </c>
      <c r="J652">
        <f t="shared" si="77"/>
        <v>8</v>
      </c>
      <c r="L652"/>
      <c r="M652" s="1" t="str">
        <f t="shared" si="73"/>
        <v/>
      </c>
      <c r="N652"/>
      <c r="P652" s="60" t="s">
        <v>3418</v>
      </c>
      <c r="Q652" s="61">
        <f t="shared" si="78"/>
        <v>0</v>
      </c>
      <c r="R652" s="61"/>
      <c r="S652" s="62"/>
    </row>
    <row r="653" spans="2:41" ht="15" x14ac:dyDescent="0.25">
      <c r="B653" s="11" t="s">
        <v>1529</v>
      </c>
      <c r="C653" s="10" t="s">
        <v>1528</v>
      </c>
      <c r="D653" s="10" t="s">
        <v>1530</v>
      </c>
      <c r="E653" s="11" t="s">
        <v>315</v>
      </c>
      <c r="F653" s="1">
        <f t="shared" si="75"/>
        <v>7</v>
      </c>
      <c r="G653" s="11" t="s">
        <v>1571</v>
      </c>
      <c r="I653" s="1" t="str">
        <f t="shared" si="79"/>
        <v>SMOEP  </v>
      </c>
      <c r="J653">
        <f t="shared" si="77"/>
        <v>61</v>
      </c>
      <c r="L653"/>
      <c r="M653" s="1" t="str">
        <f t="shared" si="73"/>
        <v/>
      </c>
      <c r="N653"/>
      <c r="P653" s="60" t="s">
        <v>3405</v>
      </c>
      <c r="Q653" s="61">
        <f t="shared" si="78"/>
        <v>0</v>
      </c>
      <c r="R653" s="61"/>
      <c r="S653" s="62"/>
    </row>
    <row r="654" spans="2:41" ht="15" x14ac:dyDescent="0.25">
      <c r="B654" s="9" t="s">
        <v>178</v>
      </c>
      <c r="C654" s="12" t="s">
        <v>1530</v>
      </c>
      <c r="D654" s="12" t="s">
        <v>1531</v>
      </c>
      <c r="E654" s="9" t="s">
        <v>3</v>
      </c>
      <c r="F654" s="1">
        <f t="shared" si="75"/>
        <v>1</v>
      </c>
      <c r="G654" s="9" t="s">
        <v>1572</v>
      </c>
      <c r="I654" s="1" t="str">
        <f t="shared" si="79"/>
        <v>CO  </v>
      </c>
      <c r="J654">
        <f t="shared" si="77"/>
        <v>5</v>
      </c>
      <c r="L654"/>
      <c r="M654" s="1" t="str">
        <f t="shared" si="73"/>
        <v/>
      </c>
      <c r="N654"/>
      <c r="P654" s="60" t="s">
        <v>3432</v>
      </c>
      <c r="Q654" s="61">
        <f t="shared" si="78"/>
        <v>0</v>
      </c>
      <c r="R654" s="61"/>
      <c r="S654" s="62"/>
    </row>
    <row r="655" spans="2:41" ht="15" x14ac:dyDescent="0.25">
      <c r="B655" s="11" t="s">
        <v>351</v>
      </c>
      <c r="C655" s="10" t="s">
        <v>1531</v>
      </c>
      <c r="D655" s="10" t="s">
        <v>1532</v>
      </c>
      <c r="E655" s="11" t="s">
        <v>13</v>
      </c>
      <c r="F655" s="1">
        <f t="shared" si="75"/>
        <v>4</v>
      </c>
      <c r="G655" s="11" t="s">
        <v>1573</v>
      </c>
      <c r="I655" s="1" t="str">
        <f t="shared" si="79"/>
        <v>SPO  </v>
      </c>
      <c r="J655">
        <f t="shared" si="77"/>
        <v>44</v>
      </c>
      <c r="L655"/>
      <c r="M655" s="1" t="str">
        <f t="shared" si="73"/>
        <v/>
      </c>
      <c r="N655"/>
      <c r="P655" s="60" t="s">
        <v>3433</v>
      </c>
      <c r="Q655" s="61">
        <f t="shared" si="78"/>
        <v>0</v>
      </c>
      <c r="R655" s="61"/>
      <c r="S655" s="62"/>
    </row>
    <row r="656" spans="2:41" ht="15" x14ac:dyDescent="0.25">
      <c r="B656" s="9" t="s">
        <v>65</v>
      </c>
      <c r="C656" s="12" t="s">
        <v>1532</v>
      </c>
      <c r="D656" s="12" t="s">
        <v>1533</v>
      </c>
      <c r="E656" s="9" t="s">
        <v>3</v>
      </c>
      <c r="F656" s="1">
        <f t="shared" si="75"/>
        <v>1</v>
      </c>
      <c r="G656" s="9" t="s">
        <v>64</v>
      </c>
      <c r="I656" s="1" t="str">
        <f t="shared" si="79"/>
        <v>SECOFC  </v>
      </c>
      <c r="J656">
        <f t="shared" si="77"/>
        <v>3</v>
      </c>
      <c r="L656"/>
      <c r="M656" s="1" t="str">
        <f t="shared" si="73"/>
        <v/>
      </c>
      <c r="N656"/>
      <c r="P656" s="60" t="s">
        <v>3434</v>
      </c>
      <c r="Q656" s="61">
        <f t="shared" si="78"/>
        <v>0</v>
      </c>
      <c r="R656" s="61"/>
      <c r="S656" s="62"/>
    </row>
    <row r="657" spans="2:19" ht="15" x14ac:dyDescent="0.25">
      <c r="B657" s="11" t="s">
        <v>649</v>
      </c>
      <c r="C657" s="10" t="s">
        <v>1533</v>
      </c>
      <c r="D657" s="10" t="s">
        <v>1534</v>
      </c>
      <c r="E657" s="11" t="s">
        <v>3</v>
      </c>
      <c r="F657" s="1">
        <f t="shared" si="75"/>
        <v>1</v>
      </c>
      <c r="G657" s="11" t="s">
        <v>1571</v>
      </c>
      <c r="I657" s="1" t="str">
        <f t="shared" si="79"/>
        <v>SECADM  </v>
      </c>
      <c r="J657">
        <f t="shared" si="77"/>
        <v>3</v>
      </c>
      <c r="L657"/>
      <c r="M657" s="1" t="str">
        <f t="shared" si="73"/>
        <v/>
      </c>
      <c r="N657"/>
      <c r="P657" s="60" t="s">
        <v>3435</v>
      </c>
      <c r="Q657" s="61">
        <f t="shared" si="78"/>
        <v>0</v>
      </c>
      <c r="R657" s="61"/>
      <c r="S657" s="62"/>
    </row>
    <row r="658" spans="2:19" ht="15.75" thickBot="1" x14ac:dyDescent="0.3">
      <c r="B658" s="9" t="s">
        <v>1535</v>
      </c>
      <c r="C658" s="12" t="s">
        <v>1534</v>
      </c>
      <c r="D658" s="12" t="s">
        <v>1536</v>
      </c>
      <c r="E658" s="9" t="s">
        <v>9</v>
      </c>
      <c r="F658" s="1">
        <f t="shared" si="75"/>
        <v>19</v>
      </c>
      <c r="G658" s="9" t="s">
        <v>1574</v>
      </c>
      <c r="I658" s="1" t="str">
        <f t="shared" si="79"/>
        <v>CAA  </v>
      </c>
      <c r="J658">
        <f t="shared" si="77"/>
        <v>22</v>
      </c>
      <c r="L658"/>
      <c r="M658" s="1" t="str">
        <f t="shared" si="73"/>
        <v/>
      </c>
      <c r="N658"/>
      <c r="P658" s="66" t="s">
        <v>3436</v>
      </c>
      <c r="Q658" s="93">
        <f t="shared" si="78"/>
        <v>0</v>
      </c>
      <c r="R658" s="93"/>
      <c r="S658" s="67"/>
    </row>
    <row r="659" spans="2:19" ht="15" x14ac:dyDescent="0.25">
      <c r="B659" s="11" t="s">
        <v>1537</v>
      </c>
      <c r="C659" s="10" t="s">
        <v>1536</v>
      </c>
      <c r="D659" s="10" t="s">
        <v>1538</v>
      </c>
      <c r="E659" s="11" t="s">
        <v>3</v>
      </c>
      <c r="F659" s="1">
        <f t="shared" si="75"/>
        <v>1</v>
      </c>
      <c r="G659" s="11" t="s">
        <v>1575</v>
      </c>
      <c r="I659" s="1" t="str">
        <f t="shared" si="79"/>
        <v>SMOEP  </v>
      </c>
      <c r="J659">
        <f t="shared" si="77"/>
        <v>61</v>
      </c>
      <c r="L659"/>
      <c r="M659" s="1" t="str">
        <f t="shared" si="73"/>
        <v/>
      </c>
      <c r="N659"/>
    </row>
    <row r="660" spans="2:19" ht="15" x14ac:dyDescent="0.25">
      <c r="B660" s="9" t="s">
        <v>1539</v>
      </c>
      <c r="C660" s="12" t="s">
        <v>1538</v>
      </c>
      <c r="D660" s="12" t="s">
        <v>1540</v>
      </c>
      <c r="E660" s="9" t="s">
        <v>3</v>
      </c>
      <c r="F660" s="1">
        <f t="shared" si="75"/>
        <v>1</v>
      </c>
      <c r="G660" s="9" t="s">
        <v>1148</v>
      </c>
      <c r="I660" s="1" t="str">
        <f t="shared" si="79"/>
        <v>CAA  </v>
      </c>
      <c r="J660">
        <f t="shared" si="77"/>
        <v>22</v>
      </c>
      <c r="L660"/>
      <c r="M660" s="1" t="str">
        <f t="shared" si="73"/>
        <v/>
      </c>
      <c r="N660"/>
    </row>
    <row r="661" spans="2:19" ht="15" x14ac:dyDescent="0.25">
      <c r="B661" s="11" t="s">
        <v>79</v>
      </c>
      <c r="C661" s="10" t="s">
        <v>1540</v>
      </c>
      <c r="D661" s="10" t="s">
        <v>1541</v>
      </c>
      <c r="E661" s="11" t="s">
        <v>3</v>
      </c>
      <c r="F661" s="1">
        <f t="shared" si="75"/>
        <v>1</v>
      </c>
      <c r="G661" s="11" t="s">
        <v>1576</v>
      </c>
      <c r="I661" s="1" t="str">
        <f t="shared" si="79"/>
        <v>CLC  </v>
      </c>
      <c r="J661">
        <f t="shared" si="77"/>
        <v>8</v>
      </c>
      <c r="L661"/>
      <c r="M661" s="1" t="str">
        <f t="shared" si="73"/>
        <v/>
      </c>
      <c r="N661"/>
    </row>
    <row r="662" spans="2:19" ht="15" x14ac:dyDescent="0.25">
      <c r="B662" s="9" t="s">
        <v>197</v>
      </c>
      <c r="C662" s="12" t="s">
        <v>1541</v>
      </c>
      <c r="D662" s="12" t="s">
        <v>1542</v>
      </c>
      <c r="E662" s="9" t="s">
        <v>3</v>
      </c>
      <c r="F662" s="1">
        <f t="shared" si="75"/>
        <v>1</v>
      </c>
      <c r="G662" s="9" t="s">
        <v>1151</v>
      </c>
      <c r="I662" s="1" t="str">
        <f t="shared" si="79"/>
        <v>SPO  </v>
      </c>
      <c r="J662">
        <f t="shared" si="77"/>
        <v>44</v>
      </c>
      <c r="L662"/>
      <c r="M662" s="1" t="str">
        <f t="shared" si="73"/>
        <v/>
      </c>
      <c r="N662"/>
    </row>
    <row r="663" spans="2:19" ht="15" x14ac:dyDescent="0.25">
      <c r="B663" s="11" t="s">
        <v>1543</v>
      </c>
      <c r="C663" s="10" t="s">
        <v>1542</v>
      </c>
      <c r="D663" s="10" t="s">
        <v>1544</v>
      </c>
      <c r="E663" s="11" t="s">
        <v>47</v>
      </c>
      <c r="F663" s="1">
        <f t="shared" si="75"/>
        <v>6</v>
      </c>
      <c r="G663" s="11" t="s">
        <v>1577</v>
      </c>
      <c r="I663" s="1" t="str">
        <f t="shared" si="79"/>
        <v>SC  </v>
      </c>
      <c r="J663">
        <f t="shared" si="77"/>
        <v>57</v>
      </c>
      <c r="L663"/>
      <c r="M663" s="1" t="str">
        <f t="shared" si="73"/>
        <v/>
      </c>
      <c r="N663"/>
    </row>
    <row r="664" spans="2:19" ht="15" x14ac:dyDescent="0.25">
      <c r="B664" s="9" t="s">
        <v>1086</v>
      </c>
      <c r="C664" s="12" t="s">
        <v>1544</v>
      </c>
      <c r="D664" s="12" t="s">
        <v>1545</v>
      </c>
      <c r="E664" s="9" t="s">
        <v>3</v>
      </c>
      <c r="F664" s="1">
        <f t="shared" si="75"/>
        <v>1</v>
      </c>
      <c r="G664" s="9" t="s">
        <v>1578</v>
      </c>
      <c r="I664" s="1" t="str">
        <f t="shared" si="79"/>
        <v>CLC  </v>
      </c>
      <c r="J664">
        <f t="shared" si="77"/>
        <v>8</v>
      </c>
      <c r="L664"/>
      <c r="M664" s="1" t="str">
        <f t="shared" si="73"/>
        <v/>
      </c>
      <c r="N664"/>
    </row>
    <row r="665" spans="2:19" ht="15" x14ac:dyDescent="0.25">
      <c r="B665" s="11" t="s">
        <v>1546</v>
      </c>
      <c r="C665" s="10" t="s">
        <v>1545</v>
      </c>
      <c r="D665" s="10" t="s">
        <v>1547</v>
      </c>
      <c r="E665" s="11" t="s">
        <v>1548</v>
      </c>
      <c r="F665" s="1">
        <f t="shared" si="75"/>
        <v>38</v>
      </c>
      <c r="G665" s="11" t="s">
        <v>35</v>
      </c>
      <c r="I665" s="1" t="str">
        <f t="shared" si="79"/>
        <v>SPO  </v>
      </c>
      <c r="J665">
        <f t="shared" si="77"/>
        <v>44</v>
      </c>
      <c r="L665"/>
      <c r="M665" s="1" t="str">
        <f t="shared" si="73"/>
        <v/>
      </c>
      <c r="N665"/>
    </row>
    <row r="666" spans="2:19" ht="15" x14ac:dyDescent="0.25">
      <c r="B666" s="9" t="s">
        <v>382</v>
      </c>
      <c r="C666" s="12" t="s">
        <v>1547</v>
      </c>
      <c r="D666" s="12" t="s">
        <v>1549</v>
      </c>
      <c r="E666" s="9" t="s">
        <v>17</v>
      </c>
      <c r="F666" s="1">
        <f t="shared" si="75"/>
        <v>2</v>
      </c>
      <c r="G666" s="9" t="s">
        <v>1579</v>
      </c>
      <c r="I666" s="1" t="str">
        <f t="shared" si="79"/>
        <v>CO  </v>
      </c>
      <c r="J666">
        <f t="shared" si="77"/>
        <v>5</v>
      </c>
      <c r="L666"/>
      <c r="M666" s="1" t="str">
        <f t="shared" si="73"/>
        <v/>
      </c>
      <c r="N666"/>
    </row>
    <row r="667" spans="2:19" ht="15" x14ac:dyDescent="0.25">
      <c r="B667" s="11" t="s">
        <v>1550</v>
      </c>
      <c r="C667" s="10" t="s">
        <v>1549</v>
      </c>
      <c r="D667" s="10" t="s">
        <v>1551</v>
      </c>
      <c r="E667" s="11" t="s">
        <v>3</v>
      </c>
      <c r="F667" s="1">
        <f t="shared" si="75"/>
        <v>1</v>
      </c>
      <c r="G667" s="11" t="s">
        <v>1459</v>
      </c>
      <c r="I667" s="1" t="str">
        <f t="shared" si="79"/>
        <v>SECOFC  </v>
      </c>
      <c r="J667">
        <f t="shared" si="77"/>
        <v>3</v>
      </c>
      <c r="L667"/>
      <c r="M667" s="1" t="str">
        <f t="shared" si="73"/>
        <v/>
      </c>
      <c r="N667"/>
    </row>
    <row r="668" spans="2:19" ht="15" x14ac:dyDescent="0.25">
      <c r="B668" s="9" t="s">
        <v>566</v>
      </c>
      <c r="C668" s="12" t="s">
        <v>1551</v>
      </c>
      <c r="D668" s="12" t="s">
        <v>1552</v>
      </c>
      <c r="E668" s="9" t="s">
        <v>3</v>
      </c>
      <c r="F668" s="1">
        <f t="shared" si="75"/>
        <v>1</v>
      </c>
      <c r="G668" s="9" t="s">
        <v>1580</v>
      </c>
      <c r="I668" s="1" t="str">
        <f t="shared" si="79"/>
        <v>CLC  </v>
      </c>
      <c r="J668">
        <f t="shared" si="77"/>
        <v>8</v>
      </c>
      <c r="L668"/>
      <c r="M668" s="1" t="str">
        <f t="shared" si="73"/>
        <v/>
      </c>
      <c r="N668"/>
    </row>
    <row r="669" spans="2:19" ht="15" x14ac:dyDescent="0.25">
      <c r="B669" s="11" t="s">
        <v>1553</v>
      </c>
      <c r="C669" s="10" t="s">
        <v>1552</v>
      </c>
      <c r="D669" s="10" t="s">
        <v>1554</v>
      </c>
      <c r="E669" s="11" t="s">
        <v>47</v>
      </c>
      <c r="F669" s="1">
        <f t="shared" si="75"/>
        <v>6</v>
      </c>
      <c r="G669" s="11" t="s">
        <v>1581</v>
      </c>
      <c r="I669" s="1" t="str">
        <f t="shared" si="79"/>
        <v>SC  </v>
      </c>
      <c r="J669">
        <f t="shared" si="77"/>
        <v>57</v>
      </c>
      <c r="L669"/>
      <c r="M669" s="1" t="str">
        <f t="shared" si="73"/>
        <v/>
      </c>
      <c r="N669"/>
    </row>
    <row r="670" spans="2:19" ht="15" x14ac:dyDescent="0.25">
      <c r="B670" s="9" t="s">
        <v>489</v>
      </c>
      <c r="C670" s="12" t="s">
        <v>1554</v>
      </c>
      <c r="D670" s="12" t="s">
        <v>1555</v>
      </c>
      <c r="E670" s="9" t="s">
        <v>3</v>
      </c>
      <c r="F670" s="1">
        <f t="shared" si="75"/>
        <v>1</v>
      </c>
      <c r="G670" s="9" t="s">
        <v>64</v>
      </c>
      <c r="I670" s="1" t="str">
        <f t="shared" si="79"/>
        <v>CLC  </v>
      </c>
      <c r="J670">
        <f t="shared" si="77"/>
        <v>8</v>
      </c>
      <c r="L670"/>
      <c r="M670" s="1" t="str">
        <f t="shared" si="73"/>
        <v/>
      </c>
      <c r="N670"/>
    </row>
    <row r="671" spans="2:19" ht="15" x14ac:dyDescent="0.25">
      <c r="B671" s="11" t="s">
        <v>1556</v>
      </c>
      <c r="C671" s="10" t="s">
        <v>1555</v>
      </c>
      <c r="D671" s="10" t="s">
        <v>1557</v>
      </c>
      <c r="E671" s="11" t="s">
        <v>3</v>
      </c>
      <c r="F671" s="1">
        <f t="shared" si="75"/>
        <v>1</v>
      </c>
      <c r="G671" s="11" t="s">
        <v>1582</v>
      </c>
      <c r="I671" s="1" t="str">
        <f t="shared" si="79"/>
        <v>SECADM  </v>
      </c>
      <c r="J671">
        <f t="shared" si="77"/>
        <v>3</v>
      </c>
      <c r="L671"/>
      <c r="M671" s="1" t="str">
        <f t="shared" si="73"/>
        <v/>
      </c>
      <c r="N671"/>
    </row>
    <row r="672" spans="2:19" ht="15" x14ac:dyDescent="0.25">
      <c r="B672" s="9" t="s">
        <v>1558</v>
      </c>
      <c r="C672" s="12" t="s">
        <v>1557</v>
      </c>
      <c r="D672" s="12" t="s">
        <v>1559</v>
      </c>
      <c r="E672" s="9" t="s">
        <v>3</v>
      </c>
      <c r="F672" s="1">
        <f t="shared" si="75"/>
        <v>1</v>
      </c>
      <c r="G672" s="9" t="s">
        <v>1583</v>
      </c>
      <c r="I672" s="1" t="str">
        <f t="shared" si="79"/>
        <v>DG  </v>
      </c>
      <c r="J672">
        <f t="shared" si="77"/>
        <v>1</v>
      </c>
      <c r="L672"/>
      <c r="M672" s="1" t="str">
        <f t="shared" ref="M672:M735" si="80">TRIM(SUBSTITUTE(L672,CHAR(160),CHAR(32)))</f>
        <v/>
      </c>
      <c r="N672"/>
    </row>
    <row r="673" spans="1:39" ht="15" x14ac:dyDescent="0.25">
      <c r="B673" s="11" t="s">
        <v>1560</v>
      </c>
      <c r="C673" s="10" t="s">
        <v>1559</v>
      </c>
      <c r="D673" s="10" t="s">
        <v>1561</v>
      </c>
      <c r="E673" s="11" t="s">
        <v>3</v>
      </c>
      <c r="F673" s="1">
        <f t="shared" si="75"/>
        <v>1</v>
      </c>
      <c r="G673" s="11" t="s">
        <v>1501</v>
      </c>
      <c r="I673" s="1" t="str">
        <f t="shared" si="79"/>
        <v>CO  </v>
      </c>
      <c r="J673">
        <f t="shared" si="77"/>
        <v>5</v>
      </c>
      <c r="L673"/>
      <c r="M673" s="1" t="str">
        <f t="shared" si="80"/>
        <v/>
      </c>
      <c r="N673"/>
    </row>
    <row r="674" spans="1:39" ht="15" x14ac:dyDescent="0.25">
      <c r="I674" s="41"/>
      <c r="J674"/>
      <c r="M674" s="1" t="str">
        <f t="shared" si="80"/>
        <v/>
      </c>
    </row>
    <row r="675" spans="1:39" ht="11.25" thickBot="1" x14ac:dyDescent="0.2">
      <c r="B675" s="13"/>
      <c r="C675" s="13"/>
      <c r="D675" s="13"/>
      <c r="E675" s="13"/>
      <c r="F675" s="13"/>
      <c r="G675" s="13"/>
      <c r="I675" s="29" t="s">
        <v>573</v>
      </c>
      <c r="J675" s="13"/>
      <c r="L675" s="6" t="s">
        <v>3330</v>
      </c>
      <c r="M675" s="1" t="str">
        <f t="shared" si="80"/>
        <v>DADOS AGRUPADOS</v>
      </c>
      <c r="P675" s="6"/>
    </row>
    <row r="676" spans="1:39" ht="21.75" customHeight="1" thickBot="1" x14ac:dyDescent="0.2">
      <c r="A676" s="43" t="s">
        <v>3382</v>
      </c>
      <c r="G676" s="16" t="s">
        <v>1584</v>
      </c>
      <c r="H676" s="41"/>
      <c r="I676" s="6" t="s">
        <v>572</v>
      </c>
      <c r="J676" s="6" t="s">
        <v>588</v>
      </c>
      <c r="M676" s="1" t="str">
        <f t="shared" si="80"/>
        <v/>
      </c>
      <c r="P676" s="94" t="s">
        <v>3358</v>
      </c>
      <c r="Q676" s="45"/>
      <c r="R676" s="45"/>
      <c r="S676" s="44"/>
    </row>
    <row r="677" spans="1:39" ht="15" x14ac:dyDescent="0.25">
      <c r="B677" s="11" t="s">
        <v>1585</v>
      </c>
      <c r="C677" s="10" t="s">
        <v>1</v>
      </c>
      <c r="D677" s="10" t="s">
        <v>1586</v>
      </c>
      <c r="E677" s="11" t="s">
        <v>3</v>
      </c>
      <c r="F677" s="1">
        <f t="shared" ref="F677:F725" si="81">VALUE(IF(LEFT(E677,1)="&lt;",1,LEFT(E677,2)))</f>
        <v>1</v>
      </c>
      <c r="G677" s="11" t="s">
        <v>1</v>
      </c>
      <c r="I677" s="1" t="str">
        <f t="shared" ref="I677:I685" si="82">RIGHT(B677,LEN(B677)-4)</f>
        <v>SGACI  </v>
      </c>
      <c r="J677">
        <f t="shared" ref="J677:J708" si="83">SUMIFS($F$677:$F$725,$I$677:$I$725,I677)</f>
        <v>99</v>
      </c>
      <c r="L677" s="1" t="s">
        <v>3359</v>
      </c>
      <c r="M677" s="1" t="str">
        <f t="shared" si="80"/>
        <v>SGACI</v>
      </c>
      <c r="N677">
        <v>99</v>
      </c>
      <c r="P677" s="88" t="s">
        <v>3384</v>
      </c>
      <c r="Q677" s="86">
        <f>SUMIFS($N$677:$N$706,$M$677:$M$706,P677)</f>
        <v>0</v>
      </c>
      <c r="R677" s="86"/>
      <c r="S677" s="87"/>
    </row>
    <row r="678" spans="1:39" ht="15" x14ac:dyDescent="0.25">
      <c r="B678" s="9" t="s">
        <v>610</v>
      </c>
      <c r="C678" s="12" t="s">
        <v>1586</v>
      </c>
      <c r="D678" s="12" t="s">
        <v>1587</v>
      </c>
      <c r="E678" s="9" t="s">
        <v>315</v>
      </c>
      <c r="F678" s="1">
        <f t="shared" si="81"/>
        <v>7</v>
      </c>
      <c r="G678" s="9" t="s">
        <v>744</v>
      </c>
      <c r="I678" s="1" t="str">
        <f t="shared" si="82"/>
        <v>CAA  </v>
      </c>
      <c r="J678">
        <f t="shared" si="83"/>
        <v>8</v>
      </c>
      <c r="L678" s="1" t="s">
        <v>576</v>
      </c>
      <c r="M678" s="1" t="str">
        <f t="shared" si="80"/>
        <v>CAA</v>
      </c>
      <c r="N678">
        <v>8</v>
      </c>
      <c r="P678" s="88" t="s">
        <v>3388</v>
      </c>
      <c r="Q678" s="89">
        <f t="shared" ref="Q678:Q698" si="84">SUMIFS($N$677:$N$706,$M$677:$M$706,P678)</f>
        <v>0</v>
      </c>
      <c r="R678" s="89"/>
      <c r="S678" s="90"/>
    </row>
    <row r="679" spans="1:39" ht="15" x14ac:dyDescent="0.25">
      <c r="B679" s="11" t="s">
        <v>1588</v>
      </c>
      <c r="C679" s="10" t="s">
        <v>1587</v>
      </c>
      <c r="D679" s="10" t="s">
        <v>1589</v>
      </c>
      <c r="E679" s="11" t="s">
        <v>21</v>
      </c>
      <c r="F679" s="1">
        <f t="shared" si="81"/>
        <v>3</v>
      </c>
      <c r="G679" s="11" t="s">
        <v>1660</v>
      </c>
      <c r="I679" s="1" t="str">
        <f t="shared" si="82"/>
        <v>SGACI  </v>
      </c>
      <c r="J679">
        <f t="shared" si="83"/>
        <v>99</v>
      </c>
      <c r="K679" s="41"/>
      <c r="L679" s="41" t="s">
        <v>577</v>
      </c>
      <c r="M679" s="1" t="str">
        <f t="shared" si="80"/>
        <v>SECADM</v>
      </c>
      <c r="N679">
        <v>3</v>
      </c>
      <c r="O679" s="41"/>
      <c r="P679" s="63" t="s">
        <v>3386</v>
      </c>
      <c r="Q679" s="64">
        <f t="shared" si="84"/>
        <v>0</v>
      </c>
      <c r="R679" s="64"/>
      <c r="S679" s="65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</row>
    <row r="680" spans="1:39" s="13" customFormat="1" ht="15" x14ac:dyDescent="0.25">
      <c r="A680" s="41"/>
      <c r="B680" s="9" t="s">
        <v>11</v>
      </c>
      <c r="C680" s="12" t="s">
        <v>1589</v>
      </c>
      <c r="D680" s="12" t="s">
        <v>1590</v>
      </c>
      <c r="E680" s="9" t="s">
        <v>3</v>
      </c>
      <c r="F680" s="1">
        <f t="shared" si="81"/>
        <v>1</v>
      </c>
      <c r="G680" s="9" t="s">
        <v>1661</v>
      </c>
      <c r="H680" s="1"/>
      <c r="I680" s="1" t="str">
        <f t="shared" si="82"/>
        <v>CAA  </v>
      </c>
      <c r="J680">
        <f t="shared" si="83"/>
        <v>8</v>
      </c>
      <c r="K680" s="41"/>
      <c r="L680" s="41" t="s">
        <v>581</v>
      </c>
      <c r="M680" s="1" t="str">
        <f t="shared" si="80"/>
        <v>CLC</v>
      </c>
      <c r="N680">
        <v>10</v>
      </c>
      <c r="O680" s="41"/>
      <c r="P680" s="63" t="s">
        <v>3390</v>
      </c>
      <c r="Q680" s="64">
        <f t="shared" si="84"/>
        <v>0</v>
      </c>
      <c r="R680" s="64"/>
      <c r="S680" s="65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</row>
    <row r="681" spans="1:39" ht="15" x14ac:dyDescent="0.25">
      <c r="B681" s="11" t="s">
        <v>1510</v>
      </c>
      <c r="C681" s="10" t="s">
        <v>1590</v>
      </c>
      <c r="D681" s="10" t="s">
        <v>1591</v>
      </c>
      <c r="E681" s="11" t="s">
        <v>3</v>
      </c>
      <c r="F681" s="1">
        <f t="shared" si="81"/>
        <v>1</v>
      </c>
      <c r="G681" s="11" t="s">
        <v>1662</v>
      </c>
      <c r="I681" s="1" t="str">
        <f t="shared" si="82"/>
        <v>SECADM  </v>
      </c>
      <c r="J681">
        <f t="shared" si="83"/>
        <v>3</v>
      </c>
      <c r="K681" s="41"/>
      <c r="L681" s="41" t="s">
        <v>582</v>
      </c>
      <c r="M681" s="1" t="str">
        <f t="shared" si="80"/>
        <v>SC</v>
      </c>
      <c r="N681">
        <v>58</v>
      </c>
      <c r="O681" s="41"/>
      <c r="P681" s="63" t="s">
        <v>3427</v>
      </c>
      <c r="Q681" s="64">
        <f t="shared" si="84"/>
        <v>8</v>
      </c>
      <c r="R681" s="64"/>
      <c r="S681" s="65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</row>
    <row r="682" spans="1:39" ht="15" x14ac:dyDescent="0.25">
      <c r="B682" s="9" t="s">
        <v>1592</v>
      </c>
      <c r="C682" s="12" t="s">
        <v>1591</v>
      </c>
      <c r="D682" s="12" t="s">
        <v>1593</v>
      </c>
      <c r="E682" s="9" t="s">
        <v>3</v>
      </c>
      <c r="F682" s="1">
        <f t="shared" si="81"/>
        <v>1</v>
      </c>
      <c r="G682" s="9" t="s">
        <v>1663</v>
      </c>
      <c r="I682" s="1" t="str">
        <f t="shared" si="82"/>
        <v>CLC  </v>
      </c>
      <c r="J682">
        <f t="shared" si="83"/>
        <v>10</v>
      </c>
      <c r="K682" s="41"/>
      <c r="L682" s="1" t="s">
        <v>578</v>
      </c>
      <c r="M682" s="1" t="str">
        <f t="shared" si="80"/>
        <v>SPO</v>
      </c>
      <c r="N682">
        <v>4</v>
      </c>
      <c r="O682" s="41"/>
      <c r="P682" s="63" t="s">
        <v>3428</v>
      </c>
      <c r="Q682" s="64">
        <f t="shared" si="84"/>
        <v>0</v>
      </c>
      <c r="R682" s="64"/>
      <c r="S682" s="65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</row>
    <row r="683" spans="1:39" ht="15" x14ac:dyDescent="0.25">
      <c r="B683" s="11" t="s">
        <v>1594</v>
      </c>
      <c r="C683" s="10" t="s">
        <v>1593</v>
      </c>
      <c r="D683" s="10" t="s">
        <v>1595</v>
      </c>
      <c r="E683" s="11" t="s">
        <v>1596</v>
      </c>
      <c r="F683" s="1">
        <f t="shared" si="81"/>
        <v>55</v>
      </c>
      <c r="G683" s="11" t="s">
        <v>635</v>
      </c>
      <c r="I683" s="1" t="str">
        <f t="shared" si="82"/>
        <v>SC  </v>
      </c>
      <c r="J683">
        <f t="shared" si="83"/>
        <v>58</v>
      </c>
      <c r="K683" s="41"/>
      <c r="L683" s="1" t="s">
        <v>3360</v>
      </c>
      <c r="M683" s="1" t="str">
        <f t="shared" si="80"/>
        <v>COBRAS</v>
      </c>
      <c r="N683">
        <v>4</v>
      </c>
      <c r="O683" s="41"/>
      <c r="P683" s="63" t="s">
        <v>3429</v>
      </c>
      <c r="Q683" s="64">
        <f t="shared" si="84"/>
        <v>0</v>
      </c>
      <c r="R683" s="64"/>
      <c r="S683" s="65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</row>
    <row r="684" spans="1:39" ht="15" x14ac:dyDescent="0.25">
      <c r="B684" s="9" t="s">
        <v>1056</v>
      </c>
      <c r="C684" s="12" t="s">
        <v>1595</v>
      </c>
      <c r="D684" s="12" t="s">
        <v>1597</v>
      </c>
      <c r="E684" s="9" t="s">
        <v>3</v>
      </c>
      <c r="F684" s="1">
        <f t="shared" si="81"/>
        <v>1</v>
      </c>
      <c r="G684" s="9" t="s">
        <v>1458</v>
      </c>
      <c r="I684" s="1" t="str">
        <f t="shared" si="82"/>
        <v>CLC  </v>
      </c>
      <c r="J684">
        <f t="shared" si="83"/>
        <v>10</v>
      </c>
      <c r="K684" s="41"/>
      <c r="L684" s="1" t="s">
        <v>579</v>
      </c>
      <c r="M684" s="1" t="str">
        <f t="shared" si="80"/>
        <v>CO</v>
      </c>
      <c r="N684">
        <v>4</v>
      </c>
      <c r="O684" s="41"/>
      <c r="P684" s="63" t="s">
        <v>3430</v>
      </c>
      <c r="Q684" s="64">
        <f t="shared" si="84"/>
        <v>0</v>
      </c>
      <c r="R684" s="64"/>
      <c r="S684" s="65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</row>
    <row r="685" spans="1:39" ht="15" x14ac:dyDescent="0.25">
      <c r="B685" s="11" t="s">
        <v>516</v>
      </c>
      <c r="C685" s="10" t="s">
        <v>1597</v>
      </c>
      <c r="D685" s="10" t="s">
        <v>1598</v>
      </c>
      <c r="E685" s="11" t="s">
        <v>3</v>
      </c>
      <c r="F685" s="1">
        <f t="shared" si="81"/>
        <v>1</v>
      </c>
      <c r="G685" s="11" t="s">
        <v>1151</v>
      </c>
      <c r="I685" s="1" t="str">
        <f t="shared" si="82"/>
        <v>SPO  </v>
      </c>
      <c r="J685">
        <f t="shared" si="83"/>
        <v>4</v>
      </c>
      <c r="K685" s="41"/>
      <c r="L685" s="1" t="s">
        <v>580</v>
      </c>
      <c r="M685" s="1" t="str">
        <f t="shared" si="80"/>
        <v>SECOFC</v>
      </c>
      <c r="N685">
        <v>2</v>
      </c>
      <c r="O685" s="41"/>
      <c r="P685" s="63" t="s">
        <v>3431</v>
      </c>
      <c r="Q685" s="64">
        <f t="shared" si="84"/>
        <v>99</v>
      </c>
      <c r="R685" s="64"/>
      <c r="S685" s="65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</row>
    <row r="686" spans="1:39" ht="15" x14ac:dyDescent="0.25">
      <c r="B686" s="9" t="s">
        <v>1599</v>
      </c>
      <c r="C686" s="12" t="s">
        <v>1598</v>
      </c>
      <c r="D686" s="12" t="s">
        <v>1600</v>
      </c>
      <c r="E686" s="9" t="s">
        <v>21</v>
      </c>
      <c r="F686" s="1">
        <f t="shared" si="81"/>
        <v>3</v>
      </c>
      <c r="G686" s="9" t="s">
        <v>61</v>
      </c>
      <c r="I686" s="1" t="str">
        <f>RIGHT(B686,LEN(B686)-5)</f>
        <v>COBRAS  </v>
      </c>
      <c r="J686">
        <f t="shared" si="83"/>
        <v>4</v>
      </c>
      <c r="K686" s="41"/>
      <c r="L686" t="s">
        <v>3341</v>
      </c>
      <c r="M686" s="1" t="str">
        <f t="shared" si="80"/>
        <v>SLIC</v>
      </c>
      <c r="N686">
        <v>15</v>
      </c>
      <c r="O686" s="41"/>
      <c r="P686" s="63" t="s">
        <v>3392</v>
      </c>
      <c r="Q686" s="64">
        <f t="shared" si="84"/>
        <v>0</v>
      </c>
      <c r="R686" s="64"/>
      <c r="S686" s="65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</row>
    <row r="687" spans="1:39" ht="15" x14ac:dyDescent="0.25">
      <c r="B687" s="11" t="s">
        <v>1062</v>
      </c>
      <c r="C687" s="10" t="s">
        <v>1600</v>
      </c>
      <c r="D687" s="10" t="s">
        <v>1601</v>
      </c>
      <c r="E687" s="11" t="s">
        <v>3</v>
      </c>
      <c r="F687" s="1">
        <f t="shared" si="81"/>
        <v>1</v>
      </c>
      <c r="G687" s="11" t="s">
        <v>1664</v>
      </c>
      <c r="I687" s="1" t="str">
        <f>RIGHT(B687,LEN(B687)-5)</f>
        <v>SPO  </v>
      </c>
      <c r="J687">
        <f t="shared" si="83"/>
        <v>4</v>
      </c>
      <c r="K687" s="41"/>
      <c r="L687" t="s">
        <v>583</v>
      </c>
      <c r="M687" s="1" t="str">
        <f t="shared" si="80"/>
        <v>SCON</v>
      </c>
      <c r="N687">
        <v>5</v>
      </c>
      <c r="O687" s="41"/>
      <c r="P687" s="63" t="s">
        <v>3394</v>
      </c>
      <c r="Q687" s="64">
        <f t="shared" si="84"/>
        <v>0</v>
      </c>
      <c r="R687" s="64"/>
      <c r="S687" s="65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</row>
    <row r="688" spans="1:39" ht="15" x14ac:dyDescent="0.25">
      <c r="B688" s="9" t="s">
        <v>1602</v>
      </c>
      <c r="C688" s="12" t="s">
        <v>1601</v>
      </c>
      <c r="D688" s="12" t="s">
        <v>1603</v>
      </c>
      <c r="E688" s="9" t="s">
        <v>3</v>
      </c>
      <c r="F688" s="1">
        <f t="shared" si="81"/>
        <v>1</v>
      </c>
      <c r="G688" s="9" t="s">
        <v>64</v>
      </c>
      <c r="I688" s="1" t="str">
        <f t="shared" ref="I688:I725" si="85">RIGHT(B688,LEN(B688)-5)</f>
        <v>CO  </v>
      </c>
      <c r="J688">
        <f t="shared" si="83"/>
        <v>4</v>
      </c>
      <c r="K688" s="41"/>
      <c r="L688" t="s">
        <v>592</v>
      </c>
      <c r="M688" s="1" t="str">
        <f t="shared" si="80"/>
        <v>CPL</v>
      </c>
      <c r="N688">
        <v>23</v>
      </c>
      <c r="O688" s="41"/>
      <c r="P688" s="63" t="s">
        <v>3396</v>
      </c>
      <c r="Q688" s="64">
        <f t="shared" si="84"/>
        <v>0</v>
      </c>
      <c r="R688" s="64"/>
      <c r="S688" s="65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</row>
    <row r="689" spans="2:19" ht="15" x14ac:dyDescent="0.25">
      <c r="B689" s="11" t="s">
        <v>1604</v>
      </c>
      <c r="C689" s="10" t="s">
        <v>1603</v>
      </c>
      <c r="D689" s="10" t="s">
        <v>1605</v>
      </c>
      <c r="E689" s="11" t="s">
        <v>3</v>
      </c>
      <c r="F689" s="1">
        <f t="shared" si="81"/>
        <v>1</v>
      </c>
      <c r="G689" s="11" t="s">
        <v>1482</v>
      </c>
      <c r="I689" s="1" t="str">
        <f t="shared" si="85"/>
        <v>SECOFC  </v>
      </c>
      <c r="J689">
        <f t="shared" si="83"/>
        <v>2</v>
      </c>
      <c r="L689" t="s">
        <v>584</v>
      </c>
      <c r="M689" s="1" t="str">
        <f t="shared" si="80"/>
        <v>ASSDG</v>
      </c>
      <c r="N689">
        <v>3</v>
      </c>
      <c r="P689" s="60" t="s">
        <v>3398</v>
      </c>
      <c r="Q689" s="61">
        <f t="shared" si="84"/>
        <v>0</v>
      </c>
      <c r="R689" s="61"/>
      <c r="S689" s="62"/>
    </row>
    <row r="690" spans="2:19" ht="15" x14ac:dyDescent="0.25">
      <c r="B690" s="9" t="s">
        <v>165</v>
      </c>
      <c r="C690" s="12" t="s">
        <v>1605</v>
      </c>
      <c r="D690" s="12" t="s">
        <v>1606</v>
      </c>
      <c r="E690" s="9" t="s">
        <v>54</v>
      </c>
      <c r="F690" s="1">
        <f t="shared" si="81"/>
        <v>1</v>
      </c>
      <c r="G690" s="9" t="s">
        <v>1665</v>
      </c>
      <c r="I690" s="1" t="str">
        <f t="shared" si="85"/>
        <v>CLC  </v>
      </c>
      <c r="J690">
        <f t="shared" si="83"/>
        <v>10</v>
      </c>
      <c r="L690" t="s">
        <v>585</v>
      </c>
      <c r="M690" s="1" t="str">
        <f t="shared" si="80"/>
        <v>DG</v>
      </c>
      <c r="N690">
        <v>4</v>
      </c>
      <c r="P690" s="60" t="s">
        <v>3400</v>
      </c>
      <c r="Q690" s="61">
        <f t="shared" si="84"/>
        <v>0</v>
      </c>
      <c r="R690" s="61"/>
      <c r="S690" s="62"/>
    </row>
    <row r="691" spans="2:19" ht="15" x14ac:dyDescent="0.25">
      <c r="B691" s="11" t="s">
        <v>1607</v>
      </c>
      <c r="C691" s="10" t="s">
        <v>1606</v>
      </c>
      <c r="D691" s="10" t="s">
        <v>1608</v>
      </c>
      <c r="E691" s="11" t="s">
        <v>17</v>
      </c>
      <c r="F691" s="1">
        <f t="shared" si="81"/>
        <v>2</v>
      </c>
      <c r="G691" s="11" t="s">
        <v>1241</v>
      </c>
      <c r="I691" s="1" t="str">
        <f t="shared" si="85"/>
        <v>SC  </v>
      </c>
      <c r="J691">
        <f t="shared" si="83"/>
        <v>58</v>
      </c>
      <c r="L691" t="s">
        <v>586</v>
      </c>
      <c r="M691" s="1" t="str">
        <f t="shared" si="80"/>
        <v>ACO</v>
      </c>
      <c r="N691">
        <v>3</v>
      </c>
      <c r="P691" s="60" t="s">
        <v>3402</v>
      </c>
      <c r="Q691" s="61">
        <f t="shared" si="84"/>
        <v>0</v>
      </c>
      <c r="R691" s="61"/>
      <c r="S691" s="62"/>
    </row>
    <row r="692" spans="2:19" ht="15" x14ac:dyDescent="0.25">
      <c r="B692" s="9" t="s">
        <v>532</v>
      </c>
      <c r="C692" s="12" t="s">
        <v>1608</v>
      </c>
      <c r="D692" s="12" t="s">
        <v>1609</v>
      </c>
      <c r="E692" s="9" t="s">
        <v>17</v>
      </c>
      <c r="F692" s="1">
        <f t="shared" si="81"/>
        <v>2</v>
      </c>
      <c r="G692" s="9" t="s">
        <v>1666</v>
      </c>
      <c r="I692" s="1" t="str">
        <f t="shared" si="85"/>
        <v>CLC  </v>
      </c>
      <c r="J692">
        <f t="shared" si="83"/>
        <v>10</v>
      </c>
      <c r="L692"/>
      <c r="M692" s="102" t="s">
        <v>3437</v>
      </c>
      <c r="N692">
        <f>SUM(N674:N691)</f>
        <v>245</v>
      </c>
      <c r="P692" s="60" t="s">
        <v>3418</v>
      </c>
      <c r="Q692" s="61">
        <f t="shared" si="84"/>
        <v>0</v>
      </c>
      <c r="R692" s="61"/>
      <c r="S692" s="62"/>
    </row>
    <row r="693" spans="2:19" ht="15" x14ac:dyDescent="0.25">
      <c r="B693" s="11" t="s">
        <v>1610</v>
      </c>
      <c r="C693" s="10" t="s">
        <v>1609</v>
      </c>
      <c r="D693" s="10" t="s">
        <v>1611</v>
      </c>
      <c r="E693" s="11" t="s">
        <v>3</v>
      </c>
      <c r="F693" s="1">
        <f t="shared" si="81"/>
        <v>1</v>
      </c>
      <c r="G693" s="11" t="s">
        <v>1667</v>
      </c>
      <c r="I693" s="1" t="str">
        <f t="shared" si="85"/>
        <v>SECADM  </v>
      </c>
      <c r="J693">
        <f t="shared" si="83"/>
        <v>3</v>
      </c>
      <c r="L693"/>
      <c r="M693" s="1" t="str">
        <f t="shared" si="80"/>
        <v/>
      </c>
      <c r="N693"/>
      <c r="P693" s="60" t="s">
        <v>3405</v>
      </c>
      <c r="Q693" s="61">
        <f t="shared" si="84"/>
        <v>0</v>
      </c>
      <c r="R693" s="61"/>
      <c r="S693" s="62"/>
    </row>
    <row r="694" spans="2:19" ht="15" x14ac:dyDescent="0.25">
      <c r="B694" s="9" t="s">
        <v>252</v>
      </c>
      <c r="C694" s="12" t="s">
        <v>1611</v>
      </c>
      <c r="D694" s="12" t="s">
        <v>1612</v>
      </c>
      <c r="E694" s="9" t="s">
        <v>3</v>
      </c>
      <c r="F694" s="1">
        <f t="shared" si="81"/>
        <v>1</v>
      </c>
      <c r="G694" s="9" t="s">
        <v>1668</v>
      </c>
      <c r="I694" s="1" t="str">
        <f t="shared" si="85"/>
        <v>CLC  </v>
      </c>
      <c r="J694">
        <f t="shared" si="83"/>
        <v>10</v>
      </c>
      <c r="L694"/>
      <c r="M694" s="1" t="str">
        <f t="shared" si="80"/>
        <v/>
      </c>
      <c r="N694"/>
      <c r="P694" s="60" t="s">
        <v>3432</v>
      </c>
      <c r="Q694" s="61">
        <f t="shared" si="84"/>
        <v>0</v>
      </c>
      <c r="R694" s="61"/>
      <c r="S694" s="62"/>
    </row>
    <row r="695" spans="2:19" ht="15" x14ac:dyDescent="0.25">
      <c r="B695" s="11" t="s">
        <v>1613</v>
      </c>
      <c r="C695" s="10" t="s">
        <v>1612</v>
      </c>
      <c r="D695" s="10" t="s">
        <v>1614</v>
      </c>
      <c r="E695" s="11" t="s">
        <v>339</v>
      </c>
      <c r="F695" s="1">
        <f t="shared" si="81"/>
        <v>8</v>
      </c>
      <c r="G695" s="11" t="s">
        <v>1161</v>
      </c>
      <c r="I695" s="1" t="str">
        <f t="shared" si="85"/>
        <v>SLIC  </v>
      </c>
      <c r="J695">
        <f t="shared" si="83"/>
        <v>15</v>
      </c>
      <c r="L695"/>
      <c r="M695" s="1" t="str">
        <f t="shared" si="80"/>
        <v/>
      </c>
      <c r="N695"/>
      <c r="P695" s="60" t="s">
        <v>3433</v>
      </c>
      <c r="Q695" s="61">
        <f t="shared" si="84"/>
        <v>0</v>
      </c>
      <c r="R695" s="61"/>
      <c r="S695" s="62"/>
    </row>
    <row r="696" spans="2:19" ht="15" x14ac:dyDescent="0.25">
      <c r="B696" s="9" t="s">
        <v>1615</v>
      </c>
      <c r="C696" s="12" t="s">
        <v>1614</v>
      </c>
      <c r="D696" s="12" t="s">
        <v>1616</v>
      </c>
      <c r="E696" s="9" t="s">
        <v>144</v>
      </c>
      <c r="F696" s="1">
        <f t="shared" si="81"/>
        <v>5</v>
      </c>
      <c r="G696" s="9" t="s">
        <v>1669</v>
      </c>
      <c r="I696" s="1" t="str">
        <f t="shared" si="85"/>
        <v>SCON  </v>
      </c>
      <c r="J696">
        <f t="shared" si="83"/>
        <v>5</v>
      </c>
      <c r="L696"/>
      <c r="M696" s="1" t="str">
        <f t="shared" si="80"/>
        <v/>
      </c>
      <c r="N696"/>
      <c r="P696" s="60" t="s">
        <v>3434</v>
      </c>
      <c r="Q696" s="61">
        <f t="shared" si="84"/>
        <v>0</v>
      </c>
      <c r="R696" s="61"/>
      <c r="S696" s="62"/>
    </row>
    <row r="697" spans="2:19" ht="15" x14ac:dyDescent="0.25">
      <c r="B697" s="11" t="s">
        <v>1617</v>
      </c>
      <c r="C697" s="10" t="s">
        <v>1616</v>
      </c>
      <c r="D697" s="10" t="s">
        <v>1618</v>
      </c>
      <c r="E697" s="11" t="s">
        <v>3</v>
      </c>
      <c r="F697" s="1">
        <f t="shared" si="81"/>
        <v>1</v>
      </c>
      <c r="G697" s="11" t="s">
        <v>767</v>
      </c>
      <c r="I697" s="1" t="str">
        <f t="shared" si="85"/>
        <v>SGACI  </v>
      </c>
      <c r="J697">
        <f t="shared" si="83"/>
        <v>99</v>
      </c>
      <c r="L697"/>
      <c r="M697" s="1" t="str">
        <f t="shared" si="80"/>
        <v/>
      </c>
      <c r="N697"/>
      <c r="P697" s="60" t="s">
        <v>3435</v>
      </c>
      <c r="Q697" s="61">
        <f t="shared" si="84"/>
        <v>0</v>
      </c>
      <c r="R697" s="61"/>
      <c r="S697" s="62"/>
    </row>
    <row r="698" spans="2:19" ht="15.75" thickBot="1" x14ac:dyDescent="0.3">
      <c r="B698" s="9" t="s">
        <v>1619</v>
      </c>
      <c r="C698" s="12" t="s">
        <v>1618</v>
      </c>
      <c r="D698" s="12" t="s">
        <v>1620</v>
      </c>
      <c r="E698" s="9" t="s">
        <v>3</v>
      </c>
      <c r="F698" s="1">
        <f t="shared" si="81"/>
        <v>1</v>
      </c>
      <c r="G698" s="9" t="s">
        <v>1670</v>
      </c>
      <c r="I698" s="1" t="str">
        <f t="shared" si="85"/>
        <v>SPO  </v>
      </c>
      <c r="J698">
        <f t="shared" si="83"/>
        <v>4</v>
      </c>
      <c r="L698"/>
      <c r="M698" s="1" t="str">
        <f t="shared" si="80"/>
        <v/>
      </c>
      <c r="N698"/>
      <c r="P698" s="66" t="s">
        <v>3436</v>
      </c>
      <c r="Q698" s="93">
        <f t="shared" si="84"/>
        <v>0</v>
      </c>
      <c r="R698" s="93"/>
      <c r="S698" s="67"/>
    </row>
    <row r="699" spans="2:19" ht="15" x14ac:dyDescent="0.25">
      <c r="B699" s="11" t="s">
        <v>548</v>
      </c>
      <c r="C699" s="10" t="s">
        <v>1620</v>
      </c>
      <c r="D699" s="10" t="s">
        <v>1621</v>
      </c>
      <c r="E699" s="11" t="s">
        <v>3</v>
      </c>
      <c r="F699" s="1">
        <f t="shared" si="81"/>
        <v>1</v>
      </c>
      <c r="G699" s="11" t="s">
        <v>1579</v>
      </c>
      <c r="I699" s="1" t="str">
        <f t="shared" si="85"/>
        <v>CO  </v>
      </c>
      <c r="J699">
        <f t="shared" si="83"/>
        <v>4</v>
      </c>
      <c r="L699"/>
      <c r="M699" s="1" t="str">
        <f t="shared" si="80"/>
        <v/>
      </c>
      <c r="N699"/>
    </row>
    <row r="700" spans="2:19" ht="15" x14ac:dyDescent="0.25">
      <c r="B700" s="9" t="s">
        <v>268</v>
      </c>
      <c r="C700" s="12" t="s">
        <v>1621</v>
      </c>
      <c r="D700" s="12" t="s">
        <v>1622</v>
      </c>
      <c r="E700" s="9" t="s">
        <v>3</v>
      </c>
      <c r="F700" s="1">
        <f t="shared" si="81"/>
        <v>1</v>
      </c>
      <c r="G700" s="9" t="s">
        <v>1671</v>
      </c>
      <c r="I700" s="1" t="str">
        <f t="shared" si="85"/>
        <v>SECOFC  </v>
      </c>
      <c r="J700">
        <f t="shared" si="83"/>
        <v>2</v>
      </c>
      <c r="L700"/>
      <c r="M700" s="1" t="str">
        <f t="shared" si="80"/>
        <v/>
      </c>
      <c r="N700"/>
    </row>
    <row r="701" spans="2:19" ht="15" x14ac:dyDescent="0.25">
      <c r="B701" s="11" t="s">
        <v>79</v>
      </c>
      <c r="C701" s="10" t="s">
        <v>1622</v>
      </c>
      <c r="D701" s="10" t="s">
        <v>1623</v>
      </c>
      <c r="E701" s="11" t="s">
        <v>3</v>
      </c>
      <c r="F701" s="1">
        <f t="shared" si="81"/>
        <v>1</v>
      </c>
      <c r="G701" s="11" t="s">
        <v>1672</v>
      </c>
      <c r="I701" s="1" t="str">
        <f t="shared" si="85"/>
        <v>CLC  </v>
      </c>
      <c r="J701">
        <f t="shared" si="83"/>
        <v>10</v>
      </c>
      <c r="L701"/>
      <c r="M701" s="1" t="str">
        <f t="shared" si="80"/>
        <v/>
      </c>
      <c r="N701"/>
    </row>
    <row r="702" spans="2:19" ht="21" x14ac:dyDescent="0.25">
      <c r="B702" s="9" t="s">
        <v>1624</v>
      </c>
      <c r="C702" s="12" t="s">
        <v>1623</v>
      </c>
      <c r="D702" s="12" t="s">
        <v>1625</v>
      </c>
      <c r="E702" s="9" t="s">
        <v>3</v>
      </c>
      <c r="F702" s="1">
        <f t="shared" si="81"/>
        <v>1</v>
      </c>
      <c r="G702" s="9" t="s">
        <v>1673</v>
      </c>
      <c r="I702" s="1" t="str">
        <f t="shared" si="85"/>
        <v>SGACI  </v>
      </c>
      <c r="J702">
        <f t="shared" si="83"/>
        <v>99</v>
      </c>
      <c r="L702"/>
      <c r="M702" s="1" t="str">
        <f t="shared" si="80"/>
        <v/>
      </c>
      <c r="N702"/>
    </row>
    <row r="703" spans="2:19" ht="15" x14ac:dyDescent="0.25">
      <c r="B703" s="11" t="s">
        <v>200</v>
      </c>
      <c r="C703" s="10" t="s">
        <v>1625</v>
      </c>
      <c r="D703" s="10" t="s">
        <v>1626</v>
      </c>
      <c r="E703" s="11" t="s">
        <v>3</v>
      </c>
      <c r="F703" s="1">
        <f t="shared" si="81"/>
        <v>1</v>
      </c>
      <c r="G703" s="11" t="s">
        <v>1674</v>
      </c>
      <c r="I703" s="1" t="str">
        <f t="shared" si="85"/>
        <v>CLC  </v>
      </c>
      <c r="J703">
        <f t="shared" si="83"/>
        <v>10</v>
      </c>
      <c r="L703"/>
      <c r="M703" s="1" t="str">
        <f t="shared" si="80"/>
        <v/>
      </c>
      <c r="N703"/>
    </row>
    <row r="704" spans="2:19" ht="21" x14ac:dyDescent="0.25">
      <c r="B704" s="9" t="s">
        <v>202</v>
      </c>
      <c r="C704" s="12" t="s">
        <v>1626</v>
      </c>
      <c r="D704" s="12" t="s">
        <v>1627</v>
      </c>
      <c r="E704" s="9" t="s">
        <v>54</v>
      </c>
      <c r="F704" s="1">
        <f t="shared" si="81"/>
        <v>1</v>
      </c>
      <c r="G704" s="9" t="s">
        <v>1675</v>
      </c>
      <c r="I704" s="1" t="str">
        <f t="shared" si="85"/>
        <v>SC  </v>
      </c>
      <c r="J704">
        <f t="shared" si="83"/>
        <v>58</v>
      </c>
      <c r="L704"/>
      <c r="M704" s="1" t="str">
        <f t="shared" si="80"/>
        <v/>
      </c>
      <c r="N704"/>
    </row>
    <row r="705" spans="2:14" ht="15" x14ac:dyDescent="0.25">
      <c r="B705" s="11" t="s">
        <v>205</v>
      </c>
      <c r="C705" s="10" t="s">
        <v>1627</v>
      </c>
      <c r="D705" s="10" t="s">
        <v>1628</v>
      </c>
      <c r="E705" s="11" t="s">
        <v>3</v>
      </c>
      <c r="F705" s="1">
        <f t="shared" si="81"/>
        <v>1</v>
      </c>
      <c r="G705" s="11" t="s">
        <v>1676</v>
      </c>
      <c r="I705" s="1" t="str">
        <f t="shared" si="85"/>
        <v>CLC  </v>
      </c>
      <c r="J705">
        <f t="shared" si="83"/>
        <v>10</v>
      </c>
      <c r="L705"/>
      <c r="M705" s="1" t="str">
        <f t="shared" si="80"/>
        <v/>
      </c>
      <c r="N705"/>
    </row>
    <row r="706" spans="2:14" ht="21" x14ac:dyDescent="0.25">
      <c r="B706" s="9" t="s">
        <v>672</v>
      </c>
      <c r="C706" s="12" t="s">
        <v>1628</v>
      </c>
      <c r="D706" s="12" t="s">
        <v>1629</v>
      </c>
      <c r="E706" s="9" t="s">
        <v>21</v>
      </c>
      <c r="F706" s="1">
        <f t="shared" si="81"/>
        <v>3</v>
      </c>
      <c r="G706" s="9" t="s">
        <v>1677</v>
      </c>
      <c r="I706" s="1" t="str">
        <f t="shared" si="85"/>
        <v>SLIC  </v>
      </c>
      <c r="J706">
        <f t="shared" si="83"/>
        <v>15</v>
      </c>
      <c r="L706"/>
      <c r="M706" s="1" t="str">
        <f t="shared" si="80"/>
        <v/>
      </c>
      <c r="N706"/>
    </row>
    <row r="707" spans="2:14" ht="15" x14ac:dyDescent="0.25">
      <c r="B707" s="11" t="s">
        <v>211</v>
      </c>
      <c r="C707" s="10" t="s">
        <v>1629</v>
      </c>
      <c r="D707" s="10" t="s">
        <v>1630</v>
      </c>
      <c r="E707" s="11" t="s">
        <v>3</v>
      </c>
      <c r="F707" s="1">
        <f t="shared" si="81"/>
        <v>1</v>
      </c>
      <c r="G707" s="11" t="s">
        <v>1678</v>
      </c>
      <c r="I707" s="1" t="str">
        <f t="shared" si="85"/>
        <v>CLC  </v>
      </c>
      <c r="J707">
        <f t="shared" si="83"/>
        <v>10</v>
      </c>
      <c r="L707"/>
      <c r="M707" s="1" t="str">
        <f t="shared" si="80"/>
        <v/>
      </c>
      <c r="N707"/>
    </row>
    <row r="708" spans="2:14" ht="15" x14ac:dyDescent="0.25">
      <c r="B708" s="9" t="s">
        <v>677</v>
      </c>
      <c r="C708" s="12" t="s">
        <v>1630</v>
      </c>
      <c r="D708" s="12" t="s">
        <v>1631</v>
      </c>
      <c r="E708" s="9" t="s">
        <v>3</v>
      </c>
      <c r="F708" s="1">
        <f t="shared" si="81"/>
        <v>1</v>
      </c>
      <c r="G708" s="9" t="s">
        <v>1165</v>
      </c>
      <c r="I708" s="1" t="str">
        <f t="shared" si="85"/>
        <v>SECADM  </v>
      </c>
      <c r="J708">
        <f t="shared" si="83"/>
        <v>3</v>
      </c>
      <c r="L708"/>
      <c r="M708" s="1" t="str">
        <f t="shared" si="80"/>
        <v/>
      </c>
      <c r="N708"/>
    </row>
    <row r="709" spans="2:14" ht="15" x14ac:dyDescent="0.25">
      <c r="B709" s="11" t="s">
        <v>679</v>
      </c>
      <c r="C709" s="10" t="s">
        <v>1631</v>
      </c>
      <c r="D709" s="10" t="s">
        <v>1632</v>
      </c>
      <c r="E709" s="11" t="s">
        <v>3</v>
      </c>
      <c r="F709" s="1">
        <f t="shared" si="81"/>
        <v>1</v>
      </c>
      <c r="G709" s="11" t="s">
        <v>1679</v>
      </c>
      <c r="I709" s="1" t="str">
        <f t="shared" si="85"/>
        <v>CPL  </v>
      </c>
      <c r="J709">
        <f t="shared" ref="J709:J725" si="86">SUMIFS($F$677:$F$725,$I$677:$I$725,I709)</f>
        <v>23</v>
      </c>
      <c r="L709"/>
      <c r="M709" s="1" t="str">
        <f t="shared" si="80"/>
        <v/>
      </c>
      <c r="N709"/>
    </row>
    <row r="710" spans="2:14" ht="15" x14ac:dyDescent="0.25">
      <c r="B710" s="9" t="s">
        <v>681</v>
      </c>
      <c r="C710" s="12" t="s">
        <v>1632</v>
      </c>
      <c r="D710" s="12" t="s">
        <v>1633</v>
      </c>
      <c r="E710" s="9" t="s">
        <v>54</v>
      </c>
      <c r="F710" s="1">
        <f t="shared" si="81"/>
        <v>1</v>
      </c>
      <c r="G710" s="9" t="s">
        <v>849</v>
      </c>
      <c r="I710" s="1" t="str">
        <f t="shared" si="85"/>
        <v>ASSDG  </v>
      </c>
      <c r="J710">
        <f t="shared" si="86"/>
        <v>3</v>
      </c>
      <c r="L710"/>
      <c r="M710" s="1" t="str">
        <f t="shared" si="80"/>
        <v/>
      </c>
      <c r="N710"/>
    </row>
    <row r="711" spans="2:14" ht="15" x14ac:dyDescent="0.25">
      <c r="B711" s="11" t="s">
        <v>683</v>
      </c>
      <c r="C711" s="10" t="s">
        <v>1633</v>
      </c>
      <c r="D711" s="10" t="s">
        <v>1634</v>
      </c>
      <c r="E711" s="11" t="s">
        <v>3</v>
      </c>
      <c r="F711" s="1">
        <f t="shared" si="81"/>
        <v>1</v>
      </c>
      <c r="G711" s="11" t="s">
        <v>1680</v>
      </c>
      <c r="I711" s="1" t="str">
        <f t="shared" si="85"/>
        <v>DG  </v>
      </c>
      <c r="J711">
        <f t="shared" si="86"/>
        <v>4</v>
      </c>
      <c r="L711"/>
      <c r="M711" s="1" t="str">
        <f t="shared" si="80"/>
        <v/>
      </c>
      <c r="N711"/>
    </row>
    <row r="712" spans="2:14" ht="15" x14ac:dyDescent="0.25">
      <c r="B712" s="9" t="s">
        <v>686</v>
      </c>
      <c r="C712" s="12" t="s">
        <v>1634</v>
      </c>
      <c r="D712" s="12" t="s">
        <v>1635</v>
      </c>
      <c r="E712" s="9" t="s">
        <v>17</v>
      </c>
      <c r="F712" s="1">
        <f t="shared" si="81"/>
        <v>2</v>
      </c>
      <c r="G712" s="9" t="s">
        <v>1681</v>
      </c>
      <c r="I712" s="1" t="str">
        <f t="shared" si="85"/>
        <v>SLIC  </v>
      </c>
      <c r="J712">
        <f t="shared" si="86"/>
        <v>15</v>
      </c>
      <c r="L712"/>
      <c r="M712" s="1" t="str">
        <f t="shared" si="80"/>
        <v/>
      </c>
      <c r="N712"/>
    </row>
    <row r="713" spans="2:14" ht="15" x14ac:dyDescent="0.25">
      <c r="B713" s="11" t="s">
        <v>688</v>
      </c>
      <c r="C713" s="10" t="s">
        <v>1635</v>
      </c>
      <c r="D713" s="10" t="s">
        <v>1636</v>
      </c>
      <c r="E713" s="11" t="s">
        <v>3</v>
      </c>
      <c r="F713" s="1">
        <f t="shared" si="81"/>
        <v>1</v>
      </c>
      <c r="G713" s="11" t="s">
        <v>1682</v>
      </c>
      <c r="I713" s="1" t="str">
        <f t="shared" si="85"/>
        <v>CPL  </v>
      </c>
      <c r="J713">
        <f t="shared" si="86"/>
        <v>23</v>
      </c>
      <c r="L713"/>
      <c r="M713" s="1" t="str">
        <f t="shared" si="80"/>
        <v/>
      </c>
      <c r="N713"/>
    </row>
    <row r="714" spans="2:14" ht="15" x14ac:dyDescent="0.25">
      <c r="B714" s="9" t="s">
        <v>691</v>
      </c>
      <c r="C714" s="12" t="s">
        <v>1636</v>
      </c>
      <c r="D714" s="12" t="s">
        <v>1637</v>
      </c>
      <c r="E714" s="9" t="s">
        <v>17</v>
      </c>
      <c r="F714" s="1">
        <f t="shared" si="81"/>
        <v>2</v>
      </c>
      <c r="G714" s="9" t="s">
        <v>696</v>
      </c>
      <c r="I714" s="1" t="str">
        <f t="shared" si="85"/>
        <v>SLIC  </v>
      </c>
      <c r="J714">
        <f t="shared" si="86"/>
        <v>15</v>
      </c>
      <c r="L714"/>
      <c r="M714" s="1" t="str">
        <f t="shared" si="80"/>
        <v/>
      </c>
      <c r="N714"/>
    </row>
    <row r="715" spans="2:14" ht="15" x14ac:dyDescent="0.25">
      <c r="B715" s="11" t="s">
        <v>694</v>
      </c>
      <c r="C715" s="10" t="s">
        <v>1637</v>
      </c>
      <c r="D715" s="10" t="s">
        <v>1638</v>
      </c>
      <c r="E715" s="11" t="s">
        <v>1079</v>
      </c>
      <c r="F715" s="1">
        <f t="shared" si="81"/>
        <v>21</v>
      </c>
      <c r="G715" s="11" t="s">
        <v>699</v>
      </c>
      <c r="I715" s="1" t="str">
        <f t="shared" si="85"/>
        <v>CPL  </v>
      </c>
      <c r="J715">
        <f t="shared" si="86"/>
        <v>23</v>
      </c>
      <c r="L715"/>
      <c r="M715" s="1" t="str">
        <f t="shared" si="80"/>
        <v/>
      </c>
      <c r="N715"/>
    </row>
    <row r="716" spans="2:14" ht="15" x14ac:dyDescent="0.25">
      <c r="B716" s="9" t="s">
        <v>1639</v>
      </c>
      <c r="C716" s="12" t="s">
        <v>1638</v>
      </c>
      <c r="D716" s="12" t="s">
        <v>1640</v>
      </c>
      <c r="E716" s="9" t="s">
        <v>17</v>
      </c>
      <c r="F716" s="1">
        <f t="shared" si="81"/>
        <v>2</v>
      </c>
      <c r="G716" s="9" t="s">
        <v>1683</v>
      </c>
      <c r="I716" s="1" t="str">
        <f t="shared" si="85"/>
        <v>ASSDG  </v>
      </c>
      <c r="J716">
        <f t="shared" si="86"/>
        <v>3</v>
      </c>
      <c r="L716"/>
      <c r="M716" s="1" t="str">
        <f t="shared" si="80"/>
        <v/>
      </c>
      <c r="N716"/>
    </row>
    <row r="717" spans="2:14" ht="15" x14ac:dyDescent="0.25">
      <c r="B717" s="11" t="s">
        <v>1641</v>
      </c>
      <c r="C717" s="10" t="s">
        <v>1640</v>
      </c>
      <c r="D717" s="10" t="s">
        <v>1642</v>
      </c>
      <c r="E717" s="11" t="s">
        <v>21</v>
      </c>
      <c r="F717" s="1">
        <f t="shared" si="81"/>
        <v>3</v>
      </c>
      <c r="G717" s="11" t="s">
        <v>852</v>
      </c>
      <c r="I717" s="1" t="str">
        <f t="shared" si="85"/>
        <v>DG  </v>
      </c>
      <c r="J717">
        <f t="shared" si="86"/>
        <v>4</v>
      </c>
      <c r="L717"/>
      <c r="M717" s="1" t="str">
        <f t="shared" si="80"/>
        <v/>
      </c>
      <c r="N717"/>
    </row>
    <row r="718" spans="2:14" ht="15" x14ac:dyDescent="0.25">
      <c r="B718" s="9" t="s">
        <v>1643</v>
      </c>
      <c r="C718" s="12" t="s">
        <v>1642</v>
      </c>
      <c r="D718" s="12" t="s">
        <v>1644</v>
      </c>
      <c r="E718" s="9" t="s">
        <v>3</v>
      </c>
      <c r="F718" s="1">
        <f t="shared" si="81"/>
        <v>1</v>
      </c>
      <c r="G718" s="9" t="s">
        <v>180</v>
      </c>
      <c r="I718" s="1" t="str">
        <f t="shared" si="85"/>
        <v>CO  </v>
      </c>
      <c r="J718">
        <f t="shared" si="86"/>
        <v>4</v>
      </c>
      <c r="L718"/>
      <c r="M718" s="1" t="str">
        <f t="shared" si="80"/>
        <v/>
      </c>
      <c r="N718"/>
    </row>
    <row r="719" spans="2:14" ht="15" x14ac:dyDescent="0.25">
      <c r="B719" s="11" t="s">
        <v>1645</v>
      </c>
      <c r="C719" s="10" t="s">
        <v>1644</v>
      </c>
      <c r="D719" s="10" t="s">
        <v>1646</v>
      </c>
      <c r="E719" s="11" t="s">
        <v>3</v>
      </c>
      <c r="F719" s="1">
        <f t="shared" si="81"/>
        <v>1</v>
      </c>
      <c r="G719" s="11" t="s">
        <v>1179</v>
      </c>
      <c r="I719" s="1" t="str">
        <f t="shared" si="85"/>
        <v>ACO  </v>
      </c>
      <c r="J719">
        <f t="shared" si="86"/>
        <v>3</v>
      </c>
      <c r="L719"/>
      <c r="M719" s="1" t="str">
        <f t="shared" si="80"/>
        <v/>
      </c>
      <c r="N719"/>
    </row>
    <row r="720" spans="2:14" ht="15" x14ac:dyDescent="0.25">
      <c r="B720" s="9" t="s">
        <v>1647</v>
      </c>
      <c r="C720" s="12" t="s">
        <v>1646</v>
      </c>
      <c r="D720" s="12" t="s">
        <v>1648</v>
      </c>
      <c r="E720" s="9" t="s">
        <v>1649</v>
      </c>
      <c r="F720" s="1">
        <f t="shared" si="81"/>
        <v>92</v>
      </c>
      <c r="G720" s="9" t="s">
        <v>767</v>
      </c>
      <c r="I720" s="1" t="str">
        <f t="shared" si="85"/>
        <v>SGACI  </v>
      </c>
      <c r="J720">
        <f t="shared" si="86"/>
        <v>99</v>
      </c>
      <c r="L720"/>
      <c r="M720" s="1" t="str">
        <f t="shared" si="80"/>
        <v/>
      </c>
      <c r="N720"/>
    </row>
    <row r="721" spans="1:39" ht="15" x14ac:dyDescent="0.25">
      <c r="B721" s="11" t="s">
        <v>1650</v>
      </c>
      <c r="C721" s="10" t="s">
        <v>1648</v>
      </c>
      <c r="D721" s="10" t="s">
        <v>1651</v>
      </c>
      <c r="E721" s="11" t="s">
        <v>3</v>
      </c>
      <c r="F721" s="1">
        <f t="shared" si="81"/>
        <v>1</v>
      </c>
      <c r="G721" s="11" t="s">
        <v>336</v>
      </c>
      <c r="I721" s="1" t="str">
        <f t="shared" si="85"/>
        <v>COBRAS  </v>
      </c>
      <c r="J721">
        <f t="shared" si="86"/>
        <v>4</v>
      </c>
      <c r="L721"/>
      <c r="M721" s="1" t="str">
        <f t="shared" si="80"/>
        <v/>
      </c>
      <c r="N721"/>
    </row>
    <row r="722" spans="1:39" ht="15" x14ac:dyDescent="0.25">
      <c r="B722" s="9" t="s">
        <v>1652</v>
      </c>
      <c r="C722" s="12" t="s">
        <v>1651</v>
      </c>
      <c r="D722" s="12" t="s">
        <v>1653</v>
      </c>
      <c r="E722" s="9" t="s">
        <v>3</v>
      </c>
      <c r="F722" s="1">
        <f t="shared" si="81"/>
        <v>1</v>
      </c>
      <c r="G722" s="9" t="s">
        <v>64</v>
      </c>
      <c r="I722" s="1" t="str">
        <f t="shared" si="85"/>
        <v>SGACI  </v>
      </c>
      <c r="J722">
        <f t="shared" si="86"/>
        <v>99</v>
      </c>
      <c r="L722"/>
      <c r="M722" s="1" t="str">
        <f t="shared" si="80"/>
        <v/>
      </c>
      <c r="N722"/>
    </row>
    <row r="723" spans="1:39" ht="15" x14ac:dyDescent="0.25">
      <c r="B723" s="11" t="s">
        <v>1654</v>
      </c>
      <c r="C723" s="10" t="s">
        <v>1653</v>
      </c>
      <c r="D723" s="10" t="s">
        <v>1655</v>
      </c>
      <c r="E723" s="11" t="s">
        <v>3</v>
      </c>
      <c r="F723" s="1">
        <f t="shared" si="81"/>
        <v>1</v>
      </c>
      <c r="G723" s="11" t="s">
        <v>1674</v>
      </c>
      <c r="I723" s="1" t="str">
        <f t="shared" si="85"/>
        <v>SPO  </v>
      </c>
      <c r="J723">
        <f t="shared" si="86"/>
        <v>4</v>
      </c>
      <c r="L723"/>
      <c r="M723" s="1" t="str">
        <f t="shared" si="80"/>
        <v/>
      </c>
      <c r="N723"/>
    </row>
    <row r="724" spans="1:39" ht="15" x14ac:dyDescent="0.25">
      <c r="B724" s="9" t="s">
        <v>1656</v>
      </c>
      <c r="C724" s="12" t="s">
        <v>1655</v>
      </c>
      <c r="D724" s="12" t="s">
        <v>1657</v>
      </c>
      <c r="E724" s="9" t="s">
        <v>3</v>
      </c>
      <c r="F724" s="1">
        <f t="shared" si="81"/>
        <v>1</v>
      </c>
      <c r="G724" s="9" t="s">
        <v>64</v>
      </c>
      <c r="I724" s="1" t="str">
        <f t="shared" si="85"/>
        <v>CO  </v>
      </c>
      <c r="J724">
        <f t="shared" si="86"/>
        <v>4</v>
      </c>
      <c r="L724"/>
      <c r="M724" s="1" t="str">
        <f t="shared" si="80"/>
        <v/>
      </c>
      <c r="N724"/>
    </row>
    <row r="725" spans="1:39" ht="15" x14ac:dyDescent="0.25">
      <c r="B725" s="11" t="s">
        <v>1658</v>
      </c>
      <c r="C725" s="10" t="s">
        <v>1657</v>
      </c>
      <c r="D725" s="10" t="s">
        <v>1659</v>
      </c>
      <c r="E725" s="11" t="s">
        <v>17</v>
      </c>
      <c r="F725" s="1">
        <f t="shared" si="81"/>
        <v>2</v>
      </c>
      <c r="G725" s="11" t="s">
        <v>866</v>
      </c>
      <c r="I725" s="1" t="str">
        <f t="shared" si="85"/>
        <v>ACO  </v>
      </c>
      <c r="J725">
        <f t="shared" si="86"/>
        <v>3</v>
      </c>
      <c r="L725"/>
      <c r="M725" s="1" t="str">
        <f t="shared" si="80"/>
        <v/>
      </c>
      <c r="N725"/>
    </row>
    <row r="726" spans="1:39" x14ac:dyDescent="0.15">
      <c r="M726" s="1" t="str">
        <f t="shared" si="80"/>
        <v/>
      </c>
    </row>
    <row r="727" spans="1:3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" t="str">
        <f t="shared" si="80"/>
        <v/>
      </c>
    </row>
    <row r="728" spans="1:39" ht="11.25" thickBot="1" x14ac:dyDescent="0.2">
      <c r="H728" s="41"/>
      <c r="I728" s="42" t="s">
        <v>573</v>
      </c>
      <c r="J728" s="41"/>
      <c r="L728" s="6" t="s">
        <v>3330</v>
      </c>
      <c r="M728" s="1" t="str">
        <f t="shared" si="80"/>
        <v>DADOS AGRUPADOS</v>
      </c>
      <c r="P728" s="6"/>
    </row>
    <row r="729" spans="1:39" ht="21.75" customHeight="1" thickBot="1" x14ac:dyDescent="0.2">
      <c r="A729" s="43" t="s">
        <v>3382</v>
      </c>
      <c r="G729" s="16" t="s">
        <v>1684</v>
      </c>
      <c r="I729" s="6" t="s">
        <v>572</v>
      </c>
      <c r="J729" s="6" t="s">
        <v>588</v>
      </c>
      <c r="M729" s="1" t="str">
        <f t="shared" si="80"/>
        <v/>
      </c>
      <c r="P729" s="94" t="s">
        <v>3358</v>
      </c>
      <c r="Q729" s="45"/>
      <c r="R729" s="45"/>
      <c r="S729" s="44"/>
    </row>
    <row r="730" spans="1:39" ht="15" x14ac:dyDescent="0.25">
      <c r="B730" s="11" t="s">
        <v>1503</v>
      </c>
      <c r="C730" s="10" t="s">
        <v>1</v>
      </c>
      <c r="D730" s="10" t="s">
        <v>1685</v>
      </c>
      <c r="E730" s="11" t="s">
        <v>144</v>
      </c>
      <c r="F730" s="1">
        <f t="shared" ref="F730:F790" si="87">VALUE(IF(LEFT(E730,1)="&lt;",1,LEFT(E730,2)))</f>
        <v>5</v>
      </c>
      <c r="G730" s="11" t="s">
        <v>1</v>
      </c>
      <c r="I730" s="1" t="str">
        <f t="shared" ref="I730:I738" si="88">RIGHT(B730,LEN(B730)-4)</f>
        <v>SMOEP  </v>
      </c>
      <c r="J730">
        <f t="shared" ref="J730:J761" si="89">SUMIFS($F$730:$F$790,$I$730:$I$790,I730)</f>
        <v>11</v>
      </c>
      <c r="L730" s="1" t="s">
        <v>3357</v>
      </c>
      <c r="M730" s="1" t="str">
        <f t="shared" si="80"/>
        <v>SMOEP</v>
      </c>
      <c r="N730">
        <v>11</v>
      </c>
      <c r="P730" s="88" t="s">
        <v>3384</v>
      </c>
      <c r="Q730" s="86">
        <f>SUMIFS($N$730:$N$759,$M$730:$M$759,P730)</f>
        <v>3</v>
      </c>
      <c r="R730" s="86"/>
      <c r="S730" s="87"/>
    </row>
    <row r="731" spans="1:39" ht="15" x14ac:dyDescent="0.25">
      <c r="B731" s="9" t="s">
        <v>610</v>
      </c>
      <c r="C731" s="12" t="s">
        <v>1685</v>
      </c>
      <c r="D731" s="12" t="s">
        <v>1686</v>
      </c>
      <c r="E731" s="9" t="s">
        <v>3</v>
      </c>
      <c r="F731" s="1">
        <f t="shared" si="87"/>
        <v>1</v>
      </c>
      <c r="G731" s="9" t="s">
        <v>1795</v>
      </c>
      <c r="I731" s="1" t="str">
        <f t="shared" si="88"/>
        <v>CAA  </v>
      </c>
      <c r="J731">
        <f t="shared" si="89"/>
        <v>11</v>
      </c>
      <c r="L731" s="41" t="s">
        <v>576</v>
      </c>
      <c r="M731" s="1" t="str">
        <f t="shared" si="80"/>
        <v>CAA</v>
      </c>
      <c r="N731">
        <v>11</v>
      </c>
      <c r="P731" s="88" t="s">
        <v>3388</v>
      </c>
      <c r="Q731" s="89">
        <f t="shared" ref="Q731:Q751" si="90">SUMIFS($N$730:$N$759,$M$730:$M$759,P731)</f>
        <v>0</v>
      </c>
      <c r="R731" s="89"/>
      <c r="S731" s="90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</row>
    <row r="732" spans="1:39" s="13" customFormat="1" ht="15" x14ac:dyDescent="0.25">
      <c r="A732" s="41"/>
      <c r="B732" s="11" t="s">
        <v>1506</v>
      </c>
      <c r="C732" s="10" t="s">
        <v>1686</v>
      </c>
      <c r="D732" s="10" t="s">
        <v>1687</v>
      </c>
      <c r="E732" s="11" t="s">
        <v>47</v>
      </c>
      <c r="F732" s="1">
        <f t="shared" si="87"/>
        <v>6</v>
      </c>
      <c r="G732" s="11" t="s">
        <v>617</v>
      </c>
      <c r="H732" s="1"/>
      <c r="I732" s="1" t="str">
        <f t="shared" si="88"/>
        <v>SMOEP  </v>
      </c>
      <c r="J732">
        <f t="shared" si="89"/>
        <v>11</v>
      </c>
      <c r="K732" s="41"/>
      <c r="L732" s="41" t="s">
        <v>577</v>
      </c>
      <c r="M732" s="1" t="str">
        <f t="shared" si="80"/>
        <v>SECADM</v>
      </c>
      <c r="N732">
        <v>9</v>
      </c>
      <c r="O732" s="41"/>
      <c r="P732" s="63" t="s">
        <v>3386</v>
      </c>
      <c r="Q732" s="64">
        <f t="shared" si="90"/>
        <v>19</v>
      </c>
      <c r="R732" s="64"/>
      <c r="S732" s="65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</row>
    <row r="733" spans="1:39" ht="15" x14ac:dyDescent="0.25">
      <c r="B733" s="9" t="s">
        <v>11</v>
      </c>
      <c r="C733" s="12" t="s">
        <v>1687</v>
      </c>
      <c r="D733" s="12" t="s">
        <v>1688</v>
      </c>
      <c r="E733" s="9" t="s">
        <v>126</v>
      </c>
      <c r="F733" s="1">
        <f t="shared" si="87"/>
        <v>10</v>
      </c>
      <c r="G733" s="9" t="s">
        <v>1148</v>
      </c>
      <c r="I733" s="1" t="str">
        <f t="shared" si="88"/>
        <v>CAA  </v>
      </c>
      <c r="J733">
        <f t="shared" si="89"/>
        <v>11</v>
      </c>
      <c r="K733" s="41"/>
      <c r="L733" s="1" t="s">
        <v>3361</v>
      </c>
      <c r="M733" s="1" t="str">
        <f t="shared" si="80"/>
        <v>SECTI</v>
      </c>
      <c r="N733">
        <v>107</v>
      </c>
      <c r="O733" s="41"/>
      <c r="P733" s="63" t="s">
        <v>3390</v>
      </c>
      <c r="Q733" s="64">
        <f t="shared" si="90"/>
        <v>0</v>
      </c>
      <c r="R733" s="64"/>
      <c r="S733" s="65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</row>
    <row r="734" spans="1:39" ht="15" x14ac:dyDescent="0.25">
      <c r="B734" s="11" t="s">
        <v>1510</v>
      </c>
      <c r="C734" s="10" t="s">
        <v>1688</v>
      </c>
      <c r="D734" s="10" t="s">
        <v>1689</v>
      </c>
      <c r="E734" s="11" t="s">
        <v>3</v>
      </c>
      <c r="F734" s="1">
        <f t="shared" si="87"/>
        <v>1</v>
      </c>
      <c r="G734" s="11" t="s">
        <v>32</v>
      </c>
      <c r="I734" s="1" t="str">
        <f t="shared" si="88"/>
        <v>SECADM  </v>
      </c>
      <c r="J734">
        <f t="shared" si="89"/>
        <v>9</v>
      </c>
      <c r="K734" s="41"/>
      <c r="L734" s="1" t="s">
        <v>3362</v>
      </c>
      <c r="M734" s="1" t="str">
        <f t="shared" si="80"/>
        <v>ASSTI</v>
      </c>
      <c r="N734">
        <v>1</v>
      </c>
      <c r="O734" s="41"/>
      <c r="P734" s="63" t="s">
        <v>3427</v>
      </c>
      <c r="Q734" s="64">
        <f t="shared" si="90"/>
        <v>11</v>
      </c>
      <c r="R734" s="64"/>
      <c r="S734" s="65"/>
      <c r="T734" s="41"/>
      <c r="U734" s="41"/>
      <c r="V734" s="41"/>
      <c r="W734" s="41"/>
      <c r="X734" s="41"/>
      <c r="Y734" s="41"/>
      <c r="Z734" s="41"/>
    </row>
    <row r="735" spans="1:39" ht="15" x14ac:dyDescent="0.25">
      <c r="B735" s="9" t="s">
        <v>1690</v>
      </c>
      <c r="C735" s="12" t="s">
        <v>1689</v>
      </c>
      <c r="D735" s="12" t="s">
        <v>1691</v>
      </c>
      <c r="E735" s="9" t="s">
        <v>3</v>
      </c>
      <c r="F735" s="1">
        <f t="shared" si="87"/>
        <v>1</v>
      </c>
      <c r="G735" s="9" t="s">
        <v>1796</v>
      </c>
      <c r="I735" s="1" t="str">
        <f t="shared" si="88"/>
        <v>SECTI  </v>
      </c>
      <c r="J735">
        <f t="shared" si="89"/>
        <v>107</v>
      </c>
      <c r="L735" s="1" t="s">
        <v>3363</v>
      </c>
      <c r="M735" s="1" t="str">
        <f t="shared" si="80"/>
        <v>CSUP</v>
      </c>
      <c r="N735">
        <v>3</v>
      </c>
      <c r="P735" s="63" t="s">
        <v>3428</v>
      </c>
      <c r="Q735" s="64">
        <f t="shared" si="90"/>
        <v>11</v>
      </c>
      <c r="R735" s="64"/>
      <c r="S735" s="65"/>
    </row>
    <row r="736" spans="1:39" ht="15" x14ac:dyDescent="0.25">
      <c r="B736" s="11" t="s">
        <v>1692</v>
      </c>
      <c r="C736" s="10" t="s">
        <v>1691</v>
      </c>
      <c r="D736" s="10" t="s">
        <v>1693</v>
      </c>
      <c r="E736" s="11" t="s">
        <v>3</v>
      </c>
      <c r="F736" s="1">
        <f t="shared" si="87"/>
        <v>1</v>
      </c>
      <c r="G736" s="11" t="s">
        <v>1797</v>
      </c>
      <c r="I736" s="1" t="str">
        <f t="shared" si="88"/>
        <v>ASSTI  </v>
      </c>
      <c r="J736">
        <f t="shared" si="89"/>
        <v>1</v>
      </c>
      <c r="L736" s="1" t="s">
        <v>3364</v>
      </c>
      <c r="M736" s="1" t="str">
        <f t="shared" ref="M736:M799" si="91">TRIM(SUBSTITUTE(L736,CHAR(160),CHAR(32)))</f>
        <v>SESOP</v>
      </c>
      <c r="N736">
        <v>58</v>
      </c>
      <c r="P736" s="63" t="s">
        <v>3429</v>
      </c>
      <c r="Q736" s="64">
        <f t="shared" si="90"/>
        <v>10</v>
      </c>
      <c r="R736" s="64"/>
      <c r="S736" s="65"/>
    </row>
    <row r="737" spans="2:19" ht="15" x14ac:dyDescent="0.25">
      <c r="B737" s="9" t="s">
        <v>1694</v>
      </c>
      <c r="C737" s="12" t="s">
        <v>1693</v>
      </c>
      <c r="D737" s="12" t="s">
        <v>1695</v>
      </c>
      <c r="E737" s="9" t="s">
        <v>54</v>
      </c>
      <c r="F737" s="1">
        <f t="shared" si="87"/>
        <v>1</v>
      </c>
      <c r="G737" s="9" t="s">
        <v>1798</v>
      </c>
      <c r="I737" s="1" t="str">
        <f t="shared" si="88"/>
        <v>SECTI  </v>
      </c>
      <c r="J737">
        <f t="shared" si="89"/>
        <v>107</v>
      </c>
      <c r="L737" s="1" t="s">
        <v>3365</v>
      </c>
      <c r="M737" s="1" t="str">
        <f t="shared" si="91"/>
        <v>CGEU</v>
      </c>
      <c r="N737">
        <v>8</v>
      </c>
      <c r="P737" s="63" t="s">
        <v>3430</v>
      </c>
      <c r="Q737" s="64">
        <f t="shared" si="90"/>
        <v>0</v>
      </c>
      <c r="R737" s="64"/>
      <c r="S737" s="65"/>
    </row>
    <row r="738" spans="2:19" ht="15" x14ac:dyDescent="0.25">
      <c r="B738" s="11" t="s">
        <v>1696</v>
      </c>
      <c r="C738" s="10" t="s">
        <v>1695</v>
      </c>
      <c r="D738" s="10" t="s">
        <v>1697</v>
      </c>
      <c r="E738" s="11" t="s">
        <v>3</v>
      </c>
      <c r="F738" s="1">
        <f t="shared" si="87"/>
        <v>1</v>
      </c>
      <c r="G738" s="11" t="s">
        <v>1799</v>
      </c>
      <c r="I738" s="1" t="str">
        <f t="shared" si="88"/>
        <v>CSUP  </v>
      </c>
      <c r="J738">
        <f t="shared" si="89"/>
        <v>3</v>
      </c>
      <c r="L738" s="1" t="s">
        <v>3342</v>
      </c>
      <c r="M738" s="1" t="str">
        <f t="shared" si="91"/>
        <v>SMOP</v>
      </c>
      <c r="N738">
        <v>10</v>
      </c>
      <c r="P738" s="63" t="s">
        <v>3431</v>
      </c>
      <c r="Q738" s="64">
        <f t="shared" si="90"/>
        <v>0</v>
      </c>
      <c r="R738" s="64"/>
      <c r="S738" s="65"/>
    </row>
    <row r="739" spans="2:19" ht="15" x14ac:dyDescent="0.25">
      <c r="B739" s="9" t="s">
        <v>1698</v>
      </c>
      <c r="C739" s="12" t="s">
        <v>1697</v>
      </c>
      <c r="D739" s="12" t="s">
        <v>1699</v>
      </c>
      <c r="E739" s="9" t="s">
        <v>416</v>
      </c>
      <c r="F739" s="1">
        <f t="shared" si="87"/>
        <v>50</v>
      </c>
      <c r="G739" s="9" t="s">
        <v>1800</v>
      </c>
      <c r="I739" s="1" t="str">
        <f>RIGHT(B739,LEN(B739)-5)</f>
        <v>SESOP  </v>
      </c>
      <c r="J739">
        <f t="shared" si="89"/>
        <v>58</v>
      </c>
      <c r="L739" s="1" t="s">
        <v>602</v>
      </c>
      <c r="M739" s="1" t="str">
        <f t="shared" si="91"/>
        <v>CIP</v>
      </c>
      <c r="N739">
        <v>19</v>
      </c>
      <c r="P739" s="63" t="s">
        <v>3392</v>
      </c>
      <c r="Q739" s="64">
        <f t="shared" si="90"/>
        <v>1</v>
      </c>
      <c r="R739" s="64"/>
      <c r="S739" s="65"/>
    </row>
    <row r="740" spans="2:19" ht="15" x14ac:dyDescent="0.25">
      <c r="B740" s="11" t="s">
        <v>1700</v>
      </c>
      <c r="C740" s="10" t="s">
        <v>1699</v>
      </c>
      <c r="D740" s="10" t="s">
        <v>1701</v>
      </c>
      <c r="E740" s="11" t="s">
        <v>3</v>
      </c>
      <c r="F740" s="1">
        <f t="shared" si="87"/>
        <v>1</v>
      </c>
      <c r="G740" s="11" t="s">
        <v>1170</v>
      </c>
      <c r="I740" s="1" t="str">
        <f t="shared" ref="I740:I790" si="92">RIGHT(B740,LEN(B740)-5)</f>
        <v>CSUP  </v>
      </c>
      <c r="J740">
        <f t="shared" si="89"/>
        <v>3</v>
      </c>
      <c r="L740" s="1" t="s">
        <v>598</v>
      </c>
      <c r="M740" s="1" t="str">
        <f t="shared" si="91"/>
        <v>SECGA</v>
      </c>
      <c r="N740">
        <v>4</v>
      </c>
      <c r="P740" s="63" t="s">
        <v>3394</v>
      </c>
      <c r="Q740" s="64">
        <f t="shared" si="90"/>
        <v>0</v>
      </c>
      <c r="R740" s="64"/>
      <c r="S740" s="65"/>
    </row>
    <row r="741" spans="2:19" ht="15" x14ac:dyDescent="0.25">
      <c r="B741" s="9" t="s">
        <v>1702</v>
      </c>
      <c r="C741" s="12" t="s">
        <v>1701</v>
      </c>
      <c r="D741" s="12" t="s">
        <v>1703</v>
      </c>
      <c r="E741" s="9" t="s">
        <v>13</v>
      </c>
      <c r="F741" s="1">
        <f t="shared" si="87"/>
        <v>4</v>
      </c>
      <c r="G741" s="9" t="s">
        <v>61</v>
      </c>
      <c r="I741" s="1" t="str">
        <f t="shared" si="92"/>
        <v>CGEU  </v>
      </c>
      <c r="J741">
        <f t="shared" si="89"/>
        <v>8</v>
      </c>
      <c r="L741" s="1" t="s">
        <v>596</v>
      </c>
      <c r="M741" s="1" t="str">
        <f t="shared" si="91"/>
        <v>SECGS</v>
      </c>
      <c r="N741">
        <v>3</v>
      </c>
      <c r="P741" s="63" t="s">
        <v>3396</v>
      </c>
      <c r="Q741" s="64">
        <f t="shared" si="90"/>
        <v>14</v>
      </c>
      <c r="R741" s="64"/>
      <c r="S741" s="65"/>
    </row>
    <row r="742" spans="2:19" ht="15" x14ac:dyDescent="0.25">
      <c r="B742" s="11" t="s">
        <v>1704</v>
      </c>
      <c r="C742" s="10" t="s">
        <v>1703</v>
      </c>
      <c r="D742" s="10" t="s">
        <v>1705</v>
      </c>
      <c r="E742" s="11" t="s">
        <v>3</v>
      </c>
      <c r="F742" s="1">
        <f t="shared" si="87"/>
        <v>1</v>
      </c>
      <c r="G742" s="11" t="s">
        <v>22</v>
      </c>
      <c r="I742" s="1" t="str">
        <f t="shared" si="92"/>
        <v>SECTI  </v>
      </c>
      <c r="J742">
        <f t="shared" si="89"/>
        <v>107</v>
      </c>
      <c r="L742" s="1" t="s">
        <v>3349</v>
      </c>
      <c r="M742" s="1" t="str">
        <f t="shared" si="91"/>
        <v>SMIC</v>
      </c>
      <c r="N742">
        <v>1</v>
      </c>
      <c r="P742" s="60" t="s">
        <v>3398</v>
      </c>
      <c r="Q742" s="61">
        <f t="shared" si="90"/>
        <v>0</v>
      </c>
      <c r="R742" s="61"/>
      <c r="S742" s="62"/>
    </row>
    <row r="743" spans="2:19" ht="15" x14ac:dyDescent="0.25">
      <c r="B743" s="9" t="s">
        <v>442</v>
      </c>
      <c r="C743" s="12" t="s">
        <v>1705</v>
      </c>
      <c r="D743" s="12" t="s">
        <v>1706</v>
      </c>
      <c r="E743" s="9" t="s">
        <v>3</v>
      </c>
      <c r="F743" s="1">
        <f t="shared" si="87"/>
        <v>1</v>
      </c>
      <c r="G743" s="9" t="s">
        <v>64</v>
      </c>
      <c r="I743" s="1" t="str">
        <f t="shared" si="92"/>
        <v>SECADM  </v>
      </c>
      <c r="J743">
        <f t="shared" si="89"/>
        <v>9</v>
      </c>
      <c r="L743" s="1" t="s">
        <v>581</v>
      </c>
      <c r="M743" s="1" t="str">
        <f t="shared" si="91"/>
        <v>CLC</v>
      </c>
      <c r="N743">
        <v>18</v>
      </c>
      <c r="P743" s="60" t="s">
        <v>3400</v>
      </c>
      <c r="Q743" s="61">
        <f t="shared" si="90"/>
        <v>0</v>
      </c>
      <c r="R743" s="61"/>
      <c r="S743" s="62"/>
    </row>
    <row r="744" spans="2:19" ht="15" x14ac:dyDescent="0.25">
      <c r="B744" s="11" t="s">
        <v>1707</v>
      </c>
      <c r="C744" s="10" t="s">
        <v>1706</v>
      </c>
      <c r="D744" s="10" t="s">
        <v>1708</v>
      </c>
      <c r="E744" s="11" t="s">
        <v>1709</v>
      </c>
      <c r="F744" s="1">
        <f t="shared" si="87"/>
        <v>10</v>
      </c>
      <c r="G744" s="11" t="s">
        <v>1801</v>
      </c>
      <c r="I744" s="1" t="str">
        <f t="shared" si="92"/>
        <v>SMOP  </v>
      </c>
      <c r="J744">
        <f t="shared" si="89"/>
        <v>10</v>
      </c>
      <c r="L744" s="1" t="s">
        <v>3366</v>
      </c>
      <c r="M744" s="1" t="str">
        <f t="shared" si="91"/>
        <v>SOP</v>
      </c>
      <c r="N744">
        <v>14</v>
      </c>
      <c r="P744" s="60" t="s">
        <v>3402</v>
      </c>
      <c r="Q744" s="61">
        <f t="shared" si="90"/>
        <v>0</v>
      </c>
      <c r="R744" s="61"/>
      <c r="S744" s="62"/>
    </row>
    <row r="745" spans="2:19" ht="15" x14ac:dyDescent="0.25">
      <c r="B745" s="9" t="s">
        <v>1710</v>
      </c>
      <c r="C745" s="12" t="s">
        <v>1708</v>
      </c>
      <c r="D745" s="12" t="s">
        <v>1711</v>
      </c>
      <c r="E745" s="9" t="s">
        <v>368</v>
      </c>
      <c r="F745" s="1">
        <f t="shared" si="87"/>
        <v>18</v>
      </c>
      <c r="G745" s="9" t="s">
        <v>1802</v>
      </c>
      <c r="I745" s="1" t="str">
        <f t="shared" si="92"/>
        <v>CIP  </v>
      </c>
      <c r="J745">
        <f t="shared" si="89"/>
        <v>19</v>
      </c>
      <c r="L745" s="1" t="s">
        <v>582</v>
      </c>
      <c r="M745" s="1" t="str">
        <f t="shared" si="91"/>
        <v>SC</v>
      </c>
      <c r="N745">
        <v>7</v>
      </c>
      <c r="P745" s="60" t="s">
        <v>3418</v>
      </c>
      <c r="Q745" s="61">
        <f t="shared" si="90"/>
        <v>0</v>
      </c>
      <c r="R745" s="61"/>
      <c r="S745" s="62"/>
    </row>
    <row r="746" spans="2:19" ht="21" x14ac:dyDescent="0.25">
      <c r="B746" s="11" t="s">
        <v>1610</v>
      </c>
      <c r="C746" s="10" t="s">
        <v>1711</v>
      </c>
      <c r="D746" s="10" t="s">
        <v>1712</v>
      </c>
      <c r="E746" s="11" t="s">
        <v>315</v>
      </c>
      <c r="F746" s="1">
        <f t="shared" si="87"/>
        <v>7</v>
      </c>
      <c r="G746" s="11" t="s">
        <v>1803</v>
      </c>
      <c r="I746" s="1" t="str">
        <f t="shared" si="92"/>
        <v>SECADM  </v>
      </c>
      <c r="J746">
        <f t="shared" si="89"/>
        <v>9</v>
      </c>
      <c r="L746" s="1" t="s">
        <v>578</v>
      </c>
      <c r="M746" s="1" t="str">
        <f t="shared" si="91"/>
        <v>SPO</v>
      </c>
      <c r="N746">
        <v>1</v>
      </c>
      <c r="P746" s="60" t="s">
        <v>3405</v>
      </c>
      <c r="Q746" s="61">
        <f t="shared" si="90"/>
        <v>0</v>
      </c>
      <c r="R746" s="61"/>
      <c r="S746" s="62"/>
    </row>
    <row r="747" spans="2:19" ht="15" x14ac:dyDescent="0.25">
      <c r="B747" s="9" t="s">
        <v>1713</v>
      </c>
      <c r="C747" s="12" t="s">
        <v>1712</v>
      </c>
      <c r="D747" s="12" t="s">
        <v>1714</v>
      </c>
      <c r="E747" s="9" t="s">
        <v>13</v>
      </c>
      <c r="F747" s="1">
        <f t="shared" si="87"/>
        <v>4</v>
      </c>
      <c r="G747" s="9" t="s">
        <v>1804</v>
      </c>
      <c r="I747" s="1" t="str">
        <f t="shared" si="92"/>
        <v>SECTI  </v>
      </c>
      <c r="J747">
        <f t="shared" si="89"/>
        <v>107</v>
      </c>
      <c r="L747" s="1" t="s">
        <v>579</v>
      </c>
      <c r="M747" s="1" t="str">
        <f t="shared" si="91"/>
        <v>CO</v>
      </c>
      <c r="N747">
        <v>2</v>
      </c>
      <c r="P747" s="60" t="s">
        <v>3432</v>
      </c>
      <c r="Q747" s="61">
        <f t="shared" si="90"/>
        <v>0</v>
      </c>
      <c r="R747" s="61"/>
      <c r="S747" s="62"/>
    </row>
    <row r="748" spans="2:19" ht="15" x14ac:dyDescent="0.25">
      <c r="B748" s="11" t="s">
        <v>1715</v>
      </c>
      <c r="C748" s="10" t="s">
        <v>1714</v>
      </c>
      <c r="D748" s="10" t="s">
        <v>1716</v>
      </c>
      <c r="E748" s="11" t="s">
        <v>3</v>
      </c>
      <c r="F748" s="1">
        <f t="shared" si="87"/>
        <v>1</v>
      </c>
      <c r="G748" s="11" t="s">
        <v>1805</v>
      </c>
      <c r="I748" s="1" t="str">
        <f t="shared" si="92"/>
        <v>CSUP  </v>
      </c>
      <c r="J748">
        <f t="shared" si="89"/>
        <v>3</v>
      </c>
      <c r="L748" s="1" t="s">
        <v>580</v>
      </c>
      <c r="M748" s="1" t="str">
        <f t="shared" si="91"/>
        <v>SECOFC</v>
      </c>
      <c r="N748">
        <v>1</v>
      </c>
      <c r="P748" s="60" t="s">
        <v>3433</v>
      </c>
      <c r="Q748" s="61">
        <f t="shared" si="90"/>
        <v>0</v>
      </c>
      <c r="R748" s="61"/>
      <c r="S748" s="62"/>
    </row>
    <row r="749" spans="2:19" ht="15" x14ac:dyDescent="0.25">
      <c r="B749" s="9" t="s">
        <v>1717</v>
      </c>
      <c r="C749" s="12" t="s">
        <v>1716</v>
      </c>
      <c r="D749" s="12" t="s">
        <v>1718</v>
      </c>
      <c r="E749" s="9" t="s">
        <v>3</v>
      </c>
      <c r="F749" s="1">
        <f t="shared" si="87"/>
        <v>1</v>
      </c>
      <c r="G749" s="9" t="s">
        <v>336</v>
      </c>
      <c r="I749" s="1" t="str">
        <f t="shared" si="92"/>
        <v>SESOP  </v>
      </c>
      <c r="J749">
        <f t="shared" si="89"/>
        <v>58</v>
      </c>
      <c r="L749" s="1" t="s">
        <v>3341</v>
      </c>
      <c r="M749" s="1" t="str">
        <f t="shared" si="91"/>
        <v>SLIC</v>
      </c>
      <c r="N749">
        <v>9</v>
      </c>
      <c r="P749" s="60" t="s">
        <v>3434</v>
      </c>
      <c r="Q749" s="61">
        <f t="shared" si="90"/>
        <v>0</v>
      </c>
      <c r="R749" s="61"/>
      <c r="S749" s="62"/>
    </row>
    <row r="750" spans="2:19" ht="15" x14ac:dyDescent="0.25">
      <c r="B750" s="11" t="s">
        <v>1719</v>
      </c>
      <c r="C750" s="10" t="s">
        <v>1718</v>
      </c>
      <c r="D750" s="10" t="s">
        <v>1720</v>
      </c>
      <c r="E750" s="11" t="s">
        <v>54</v>
      </c>
      <c r="F750" s="1">
        <f t="shared" si="87"/>
        <v>1</v>
      </c>
      <c r="G750" s="11" t="s">
        <v>64</v>
      </c>
      <c r="I750" s="1" t="str">
        <f t="shared" si="92"/>
        <v>CGEU  </v>
      </c>
      <c r="J750">
        <f t="shared" si="89"/>
        <v>8</v>
      </c>
      <c r="L750" s="1" t="s">
        <v>592</v>
      </c>
      <c r="M750" s="1" t="str">
        <f t="shared" si="91"/>
        <v>CPL</v>
      </c>
      <c r="N750">
        <v>18</v>
      </c>
      <c r="P750" s="60" t="s">
        <v>3435</v>
      </c>
      <c r="Q750" s="61">
        <f t="shared" si="90"/>
        <v>0</v>
      </c>
      <c r="R750" s="61"/>
      <c r="S750" s="62"/>
    </row>
    <row r="751" spans="2:19" ht="15.75" thickBot="1" x14ac:dyDescent="0.3">
      <c r="B751" s="9" t="s">
        <v>1721</v>
      </c>
      <c r="C751" s="12" t="s">
        <v>1720</v>
      </c>
      <c r="D751" s="12" t="s">
        <v>1722</v>
      </c>
      <c r="E751" s="9" t="s">
        <v>1723</v>
      </c>
      <c r="F751" s="1">
        <f t="shared" si="87"/>
        <v>96</v>
      </c>
      <c r="G751" s="9" t="s">
        <v>1482</v>
      </c>
      <c r="I751" s="1" t="str">
        <f t="shared" si="92"/>
        <v>SECTI  </v>
      </c>
      <c r="J751">
        <f t="shared" si="89"/>
        <v>107</v>
      </c>
      <c r="L751" s="1" t="s">
        <v>584</v>
      </c>
      <c r="M751" s="1" t="str">
        <f t="shared" si="91"/>
        <v>ASSDG</v>
      </c>
      <c r="N751">
        <v>3</v>
      </c>
      <c r="P751" s="66" t="s">
        <v>3436</v>
      </c>
      <c r="Q751" s="93">
        <f t="shared" si="90"/>
        <v>0</v>
      </c>
      <c r="R751" s="93"/>
      <c r="S751" s="67"/>
    </row>
    <row r="752" spans="2:19" ht="15" x14ac:dyDescent="0.25">
      <c r="B752" s="11" t="s">
        <v>1724</v>
      </c>
      <c r="C752" s="10" t="s">
        <v>1722</v>
      </c>
      <c r="D752" s="10" t="s">
        <v>1725</v>
      </c>
      <c r="E752" s="11" t="s">
        <v>3</v>
      </c>
      <c r="F752" s="1">
        <f t="shared" si="87"/>
        <v>1</v>
      </c>
      <c r="G752" s="11" t="s">
        <v>1806</v>
      </c>
      <c r="I752" s="1" t="str">
        <f t="shared" si="92"/>
        <v>SECGA  </v>
      </c>
      <c r="J752">
        <f t="shared" si="89"/>
        <v>4</v>
      </c>
      <c r="L752" s="1" t="s">
        <v>585</v>
      </c>
      <c r="M752" s="1" t="str">
        <f t="shared" si="91"/>
        <v>DG</v>
      </c>
      <c r="N752">
        <v>4</v>
      </c>
    </row>
    <row r="753" spans="2:14" ht="21" x14ac:dyDescent="0.25">
      <c r="B753" s="9" t="s">
        <v>1726</v>
      </c>
      <c r="C753" s="12" t="s">
        <v>1725</v>
      </c>
      <c r="D753" s="12" t="s">
        <v>1727</v>
      </c>
      <c r="E753" s="9" t="s">
        <v>3</v>
      </c>
      <c r="F753" s="1">
        <f t="shared" si="87"/>
        <v>1</v>
      </c>
      <c r="G753" s="9" t="s">
        <v>1807</v>
      </c>
      <c r="I753" s="1" t="str">
        <f t="shared" si="92"/>
        <v>SECGS  </v>
      </c>
      <c r="J753">
        <f t="shared" si="89"/>
        <v>3</v>
      </c>
      <c r="L753"/>
      <c r="M753" s="102" t="s">
        <v>3437</v>
      </c>
      <c r="N753">
        <f>SUM(N730:N752)</f>
        <v>322</v>
      </c>
    </row>
    <row r="754" spans="2:14" ht="21" x14ac:dyDescent="0.25">
      <c r="B754" s="11" t="s">
        <v>1728</v>
      </c>
      <c r="C754" s="10" t="s">
        <v>1727</v>
      </c>
      <c r="D754" s="10" t="s">
        <v>1729</v>
      </c>
      <c r="E754" s="11" t="s">
        <v>3</v>
      </c>
      <c r="F754" s="1">
        <f t="shared" si="87"/>
        <v>1</v>
      </c>
      <c r="G754" s="11" t="s">
        <v>1808</v>
      </c>
      <c r="I754" s="1" t="str">
        <f t="shared" si="92"/>
        <v>SMIC  </v>
      </c>
      <c r="J754">
        <f t="shared" si="89"/>
        <v>1</v>
      </c>
      <c r="L754"/>
      <c r="M754" s="1" t="str">
        <f t="shared" si="91"/>
        <v/>
      </c>
      <c r="N754"/>
    </row>
    <row r="755" spans="2:14" ht="15" x14ac:dyDescent="0.25">
      <c r="B755" s="9" t="s">
        <v>370</v>
      </c>
      <c r="C755" s="12" t="s">
        <v>1729</v>
      </c>
      <c r="D755" s="12" t="s">
        <v>1730</v>
      </c>
      <c r="E755" s="9" t="s">
        <v>17</v>
      </c>
      <c r="F755" s="1">
        <f t="shared" si="87"/>
        <v>2</v>
      </c>
      <c r="G755" s="9" t="s">
        <v>1809</v>
      </c>
      <c r="I755" s="1" t="str">
        <f t="shared" si="92"/>
        <v>CLC  </v>
      </c>
      <c r="J755">
        <f t="shared" si="89"/>
        <v>18</v>
      </c>
      <c r="L755"/>
      <c r="M755" s="1" t="str">
        <f t="shared" si="91"/>
        <v/>
      </c>
      <c r="N755"/>
    </row>
    <row r="756" spans="2:14" ht="15" x14ac:dyDescent="0.25">
      <c r="B756" s="11" t="s">
        <v>1731</v>
      </c>
      <c r="C756" s="10" t="s">
        <v>1730</v>
      </c>
      <c r="D756" s="10" t="s">
        <v>1732</v>
      </c>
      <c r="E756" s="11" t="s">
        <v>404</v>
      </c>
      <c r="F756" s="1">
        <f t="shared" si="87"/>
        <v>13</v>
      </c>
      <c r="G756" s="11" t="s">
        <v>767</v>
      </c>
      <c r="I756" s="1" t="str">
        <f t="shared" si="92"/>
        <v>SOP  </v>
      </c>
      <c r="J756">
        <f t="shared" si="89"/>
        <v>14</v>
      </c>
      <c r="L756"/>
      <c r="M756" s="1" t="str">
        <f t="shared" si="91"/>
        <v/>
      </c>
      <c r="N756"/>
    </row>
    <row r="757" spans="2:14" ht="15" x14ac:dyDescent="0.25">
      <c r="B757" s="9" t="s">
        <v>1733</v>
      </c>
      <c r="C757" s="12" t="s">
        <v>1732</v>
      </c>
      <c r="D757" s="12" t="s">
        <v>1734</v>
      </c>
      <c r="E757" s="9" t="s">
        <v>54</v>
      </c>
      <c r="F757" s="1">
        <f t="shared" si="87"/>
        <v>1</v>
      </c>
      <c r="G757" s="9" t="s">
        <v>1432</v>
      </c>
      <c r="I757" s="1" t="str">
        <f t="shared" si="92"/>
        <v>CIP  </v>
      </c>
      <c r="J757">
        <f t="shared" si="89"/>
        <v>19</v>
      </c>
      <c r="L757"/>
      <c r="M757" s="1" t="str">
        <f t="shared" si="91"/>
        <v/>
      </c>
      <c r="N757"/>
    </row>
    <row r="758" spans="2:14" ht="15" x14ac:dyDescent="0.25">
      <c r="B758" s="11" t="s">
        <v>1735</v>
      </c>
      <c r="C758" s="10" t="s">
        <v>1734</v>
      </c>
      <c r="D758" s="10" t="s">
        <v>1736</v>
      </c>
      <c r="E758" s="11" t="s">
        <v>17</v>
      </c>
      <c r="F758" s="1">
        <f t="shared" si="87"/>
        <v>2</v>
      </c>
      <c r="G758" s="11" t="s">
        <v>1810</v>
      </c>
      <c r="I758" s="1" t="str">
        <f t="shared" si="92"/>
        <v>SECGS  </v>
      </c>
      <c r="J758">
        <f t="shared" si="89"/>
        <v>3</v>
      </c>
      <c r="L758"/>
      <c r="M758" s="1" t="str">
        <f t="shared" si="91"/>
        <v/>
      </c>
      <c r="N758"/>
    </row>
    <row r="759" spans="2:14" ht="21" x14ac:dyDescent="0.25">
      <c r="B759" s="9" t="s">
        <v>1090</v>
      </c>
      <c r="C759" s="12" t="s">
        <v>1736</v>
      </c>
      <c r="D759" s="12" t="s">
        <v>1737</v>
      </c>
      <c r="E759" s="9" t="s">
        <v>21</v>
      </c>
      <c r="F759" s="1">
        <f t="shared" si="87"/>
        <v>3</v>
      </c>
      <c r="G759" s="9" t="s">
        <v>1811</v>
      </c>
      <c r="I759" s="1" t="str">
        <f t="shared" si="92"/>
        <v>CLC  </v>
      </c>
      <c r="J759">
        <f t="shared" si="89"/>
        <v>18</v>
      </c>
      <c r="L759"/>
      <c r="M759" s="1" t="str">
        <f t="shared" si="91"/>
        <v/>
      </c>
      <c r="N759"/>
    </row>
    <row r="760" spans="2:14" ht="15" x14ac:dyDescent="0.25">
      <c r="B760" s="11" t="s">
        <v>1738</v>
      </c>
      <c r="C760" s="10" t="s">
        <v>1737</v>
      </c>
      <c r="D760" s="10" t="s">
        <v>1739</v>
      </c>
      <c r="E760" s="11" t="s">
        <v>21</v>
      </c>
      <c r="F760" s="1">
        <f t="shared" si="87"/>
        <v>3</v>
      </c>
      <c r="G760" s="11" t="s">
        <v>1812</v>
      </c>
      <c r="I760" s="1" t="str">
        <f t="shared" si="92"/>
        <v>SECTI  </v>
      </c>
      <c r="J760">
        <f t="shared" si="89"/>
        <v>107</v>
      </c>
      <c r="L760"/>
      <c r="M760" s="1" t="str">
        <f t="shared" si="91"/>
        <v/>
      </c>
      <c r="N760"/>
    </row>
    <row r="761" spans="2:14" ht="15" x14ac:dyDescent="0.25">
      <c r="B761" s="9" t="s">
        <v>1740</v>
      </c>
      <c r="C761" s="12" t="s">
        <v>1739</v>
      </c>
      <c r="D761" s="12" t="s">
        <v>1741</v>
      </c>
      <c r="E761" s="9" t="s">
        <v>21</v>
      </c>
      <c r="F761" s="1">
        <f t="shared" si="87"/>
        <v>3</v>
      </c>
      <c r="G761" s="9" t="s">
        <v>1</v>
      </c>
      <c r="I761" s="1" t="str">
        <f t="shared" si="92"/>
        <v>CGEU  </v>
      </c>
      <c r="J761">
        <f t="shared" si="89"/>
        <v>8</v>
      </c>
      <c r="L761"/>
      <c r="M761" s="1" t="str">
        <f t="shared" si="91"/>
        <v/>
      </c>
      <c r="N761"/>
    </row>
    <row r="762" spans="2:14" ht="15" x14ac:dyDescent="0.25">
      <c r="B762" s="11" t="s">
        <v>1742</v>
      </c>
      <c r="C762" s="10" t="s">
        <v>1739</v>
      </c>
      <c r="D762" s="10" t="s">
        <v>1743</v>
      </c>
      <c r="E762" s="11" t="s">
        <v>315</v>
      </c>
      <c r="F762" s="1">
        <f t="shared" si="87"/>
        <v>7</v>
      </c>
      <c r="G762" s="11" t="s">
        <v>1</v>
      </c>
      <c r="I762" s="1" t="str">
        <f t="shared" si="92"/>
        <v>SESOP  </v>
      </c>
      <c r="J762">
        <f t="shared" ref="J762:J790" si="93">SUMIFS($F$730:$F$790,$I$730:$I$790,I762)</f>
        <v>58</v>
      </c>
      <c r="L762"/>
      <c r="M762" s="1" t="str">
        <f t="shared" si="91"/>
        <v/>
      </c>
      <c r="N762"/>
    </row>
    <row r="763" spans="2:14" ht="15" x14ac:dyDescent="0.25">
      <c r="B763" s="9" t="s">
        <v>1744</v>
      </c>
      <c r="C763" s="12" t="s">
        <v>1743</v>
      </c>
      <c r="D763" s="12" t="s">
        <v>1745</v>
      </c>
      <c r="E763" s="9" t="s">
        <v>3</v>
      </c>
      <c r="F763" s="1">
        <f t="shared" si="87"/>
        <v>1</v>
      </c>
      <c r="G763" s="9" t="s">
        <v>117</v>
      </c>
      <c r="I763" s="1" t="str">
        <f t="shared" si="92"/>
        <v>SECTI  </v>
      </c>
      <c r="J763">
        <f t="shared" si="93"/>
        <v>107</v>
      </c>
      <c r="L763"/>
      <c r="M763" s="1" t="str">
        <f t="shared" si="91"/>
        <v/>
      </c>
      <c r="N763"/>
    </row>
    <row r="764" spans="2:14" ht="15" x14ac:dyDescent="0.25">
      <c r="B764" s="11" t="s">
        <v>1746</v>
      </c>
      <c r="C764" s="10" t="s">
        <v>1745</v>
      </c>
      <c r="D764" s="10" t="s">
        <v>1747</v>
      </c>
      <c r="E764" s="11" t="s">
        <v>54</v>
      </c>
      <c r="F764" s="1">
        <f t="shared" si="87"/>
        <v>1</v>
      </c>
      <c r="G764" s="11" t="s">
        <v>1813</v>
      </c>
      <c r="I764" s="1" t="str">
        <f t="shared" si="92"/>
        <v>SOP  </v>
      </c>
      <c r="J764">
        <f t="shared" si="93"/>
        <v>14</v>
      </c>
      <c r="L764"/>
      <c r="M764" s="1" t="str">
        <f t="shared" si="91"/>
        <v/>
      </c>
      <c r="N764"/>
    </row>
    <row r="765" spans="2:14" ht="15" x14ac:dyDescent="0.25">
      <c r="B765" s="9" t="s">
        <v>394</v>
      </c>
      <c r="C765" s="12" t="s">
        <v>1747</v>
      </c>
      <c r="D765" s="12" t="s">
        <v>1748</v>
      </c>
      <c r="E765" s="9" t="s">
        <v>339</v>
      </c>
      <c r="F765" s="1">
        <f t="shared" si="87"/>
        <v>8</v>
      </c>
      <c r="G765" s="9" t="s">
        <v>1814</v>
      </c>
      <c r="I765" s="1" t="str">
        <f t="shared" si="92"/>
        <v>CLC  </v>
      </c>
      <c r="J765">
        <f t="shared" si="93"/>
        <v>18</v>
      </c>
      <c r="L765"/>
      <c r="M765" s="1" t="str">
        <f t="shared" si="91"/>
        <v/>
      </c>
      <c r="N765"/>
    </row>
    <row r="766" spans="2:14" ht="15" x14ac:dyDescent="0.25">
      <c r="B766" s="11" t="s">
        <v>397</v>
      </c>
      <c r="C766" s="10" t="s">
        <v>1748</v>
      </c>
      <c r="D766" s="10" t="s">
        <v>1749</v>
      </c>
      <c r="E766" s="11" t="s">
        <v>47</v>
      </c>
      <c r="F766" s="1">
        <f t="shared" si="87"/>
        <v>6</v>
      </c>
      <c r="G766" s="11" t="s">
        <v>1815</v>
      </c>
      <c r="I766" s="1" t="str">
        <f t="shared" si="92"/>
        <v>SC  </v>
      </c>
      <c r="J766">
        <f t="shared" si="93"/>
        <v>7</v>
      </c>
      <c r="L766"/>
      <c r="M766" s="1" t="str">
        <f t="shared" si="91"/>
        <v/>
      </c>
      <c r="N766"/>
    </row>
    <row r="767" spans="2:14" ht="15" x14ac:dyDescent="0.25">
      <c r="B767" s="9" t="s">
        <v>399</v>
      </c>
      <c r="C767" s="12" t="s">
        <v>1749</v>
      </c>
      <c r="D767" s="12" t="s">
        <v>1750</v>
      </c>
      <c r="E767" s="9" t="s">
        <v>3</v>
      </c>
      <c r="F767" s="1">
        <f t="shared" si="87"/>
        <v>1</v>
      </c>
      <c r="G767" s="9" t="s">
        <v>1816</v>
      </c>
      <c r="I767" s="1" t="str">
        <f t="shared" si="92"/>
        <v>CLC  </v>
      </c>
      <c r="J767">
        <f t="shared" si="93"/>
        <v>18</v>
      </c>
      <c r="L767"/>
      <c r="M767" s="1" t="str">
        <f t="shared" si="91"/>
        <v/>
      </c>
      <c r="N767"/>
    </row>
    <row r="768" spans="2:14" ht="15" x14ac:dyDescent="0.25">
      <c r="B768" s="11" t="s">
        <v>1751</v>
      </c>
      <c r="C768" s="10" t="s">
        <v>1750</v>
      </c>
      <c r="D768" s="10" t="s">
        <v>1752</v>
      </c>
      <c r="E768" s="11" t="s">
        <v>3</v>
      </c>
      <c r="F768" s="1">
        <f t="shared" si="87"/>
        <v>1</v>
      </c>
      <c r="G768" s="11" t="s">
        <v>1817</v>
      </c>
      <c r="I768" s="1" t="str">
        <f t="shared" si="92"/>
        <v>SPO  </v>
      </c>
      <c r="J768">
        <f t="shared" si="93"/>
        <v>1</v>
      </c>
      <c r="L768"/>
      <c r="M768" s="1" t="str">
        <f t="shared" si="91"/>
        <v/>
      </c>
      <c r="N768"/>
    </row>
    <row r="769" spans="2:14" ht="15" x14ac:dyDescent="0.25">
      <c r="B769" s="9" t="s">
        <v>1753</v>
      </c>
      <c r="C769" s="12" t="s">
        <v>1752</v>
      </c>
      <c r="D769" s="12" t="s">
        <v>1754</v>
      </c>
      <c r="E769" s="9" t="s">
        <v>3</v>
      </c>
      <c r="F769" s="1">
        <f t="shared" si="87"/>
        <v>1</v>
      </c>
      <c r="G769" s="9" t="s">
        <v>355</v>
      </c>
      <c r="I769" s="1" t="str">
        <f t="shared" si="92"/>
        <v>CO  </v>
      </c>
      <c r="J769">
        <f t="shared" si="93"/>
        <v>2</v>
      </c>
      <c r="L769"/>
      <c r="M769" s="1" t="str">
        <f t="shared" si="91"/>
        <v/>
      </c>
      <c r="N769"/>
    </row>
    <row r="770" spans="2:14" ht="21" x14ac:dyDescent="0.25">
      <c r="B770" s="11" t="s">
        <v>1755</v>
      </c>
      <c r="C770" s="10" t="s">
        <v>1754</v>
      </c>
      <c r="D770" s="10" t="s">
        <v>1756</v>
      </c>
      <c r="E770" s="11" t="s">
        <v>3</v>
      </c>
      <c r="F770" s="1">
        <f t="shared" si="87"/>
        <v>1</v>
      </c>
      <c r="G770" s="11" t="s">
        <v>1818</v>
      </c>
      <c r="I770" s="1" t="str">
        <f t="shared" si="92"/>
        <v>SECOFC  </v>
      </c>
      <c r="J770">
        <f t="shared" si="93"/>
        <v>1</v>
      </c>
      <c r="L770"/>
      <c r="M770" s="1" t="str">
        <f t="shared" si="91"/>
        <v/>
      </c>
      <c r="N770"/>
    </row>
    <row r="771" spans="2:14" ht="15" x14ac:dyDescent="0.25">
      <c r="B771" s="9" t="s">
        <v>128</v>
      </c>
      <c r="C771" s="12" t="s">
        <v>1756</v>
      </c>
      <c r="D771" s="12" t="s">
        <v>1757</v>
      </c>
      <c r="E771" s="9" t="s">
        <v>3</v>
      </c>
      <c r="F771" s="1">
        <f t="shared" si="87"/>
        <v>1</v>
      </c>
      <c r="G771" s="9" t="s">
        <v>44</v>
      </c>
      <c r="I771" s="1" t="str">
        <f t="shared" si="92"/>
        <v>CLC  </v>
      </c>
      <c r="J771">
        <f t="shared" si="93"/>
        <v>18</v>
      </c>
      <c r="L771"/>
      <c r="M771" s="1" t="str">
        <f t="shared" si="91"/>
        <v/>
      </c>
      <c r="N771"/>
    </row>
    <row r="772" spans="2:14" ht="15" x14ac:dyDescent="0.25">
      <c r="B772" s="11" t="s">
        <v>1758</v>
      </c>
      <c r="C772" s="10" t="s">
        <v>1757</v>
      </c>
      <c r="D772" s="10" t="s">
        <v>1759</v>
      </c>
      <c r="E772" s="11" t="s">
        <v>3</v>
      </c>
      <c r="F772" s="1">
        <f t="shared" si="87"/>
        <v>1</v>
      </c>
      <c r="G772" s="11" t="s">
        <v>648</v>
      </c>
      <c r="I772" s="1" t="str">
        <f t="shared" si="92"/>
        <v>SC  </v>
      </c>
      <c r="J772">
        <f t="shared" si="93"/>
        <v>7</v>
      </c>
      <c r="L772"/>
      <c r="M772" s="1" t="str">
        <f t="shared" si="91"/>
        <v/>
      </c>
      <c r="N772"/>
    </row>
    <row r="773" spans="2:14" ht="15" x14ac:dyDescent="0.25">
      <c r="B773" s="9" t="s">
        <v>1760</v>
      </c>
      <c r="C773" s="12" t="s">
        <v>1759</v>
      </c>
      <c r="D773" s="12" t="s">
        <v>1761</v>
      </c>
      <c r="E773" s="9" t="s">
        <v>54</v>
      </c>
      <c r="F773" s="1">
        <f t="shared" si="87"/>
        <v>1</v>
      </c>
      <c r="G773" s="9" t="s">
        <v>1819</v>
      </c>
      <c r="I773" s="1" t="str">
        <f t="shared" si="92"/>
        <v>CLC  </v>
      </c>
      <c r="J773">
        <f t="shared" si="93"/>
        <v>18</v>
      </c>
      <c r="L773"/>
      <c r="M773" s="1" t="str">
        <f t="shared" si="91"/>
        <v/>
      </c>
      <c r="N773"/>
    </row>
    <row r="774" spans="2:14" ht="21" x14ac:dyDescent="0.25">
      <c r="B774" s="11" t="s">
        <v>1762</v>
      </c>
      <c r="C774" s="10" t="s">
        <v>1761</v>
      </c>
      <c r="D774" s="10" t="s">
        <v>1763</v>
      </c>
      <c r="E774" s="11" t="s">
        <v>17</v>
      </c>
      <c r="F774" s="1">
        <f t="shared" si="87"/>
        <v>2</v>
      </c>
      <c r="G774" s="11" t="s">
        <v>1820</v>
      </c>
      <c r="I774" s="1" t="str">
        <f t="shared" si="92"/>
        <v>SECGA  </v>
      </c>
      <c r="J774">
        <f t="shared" si="93"/>
        <v>4</v>
      </c>
      <c r="L774"/>
      <c r="M774" s="1" t="str">
        <f t="shared" si="91"/>
        <v/>
      </c>
      <c r="N774"/>
    </row>
    <row r="775" spans="2:14" ht="21" x14ac:dyDescent="0.25">
      <c r="B775" s="9" t="s">
        <v>1764</v>
      </c>
      <c r="C775" s="12" t="s">
        <v>1763</v>
      </c>
      <c r="D775" s="12" t="s">
        <v>1765</v>
      </c>
      <c r="E775" s="9" t="s">
        <v>3</v>
      </c>
      <c r="F775" s="1">
        <f t="shared" si="87"/>
        <v>1</v>
      </c>
      <c r="G775" s="9" t="s">
        <v>1821</v>
      </c>
      <c r="I775" s="1" t="str">
        <f t="shared" si="92"/>
        <v>CLC  </v>
      </c>
      <c r="J775">
        <f t="shared" si="93"/>
        <v>18</v>
      </c>
      <c r="L775"/>
      <c r="M775" s="1" t="str">
        <f t="shared" si="91"/>
        <v/>
      </c>
      <c r="N775"/>
    </row>
    <row r="776" spans="2:14" ht="15" x14ac:dyDescent="0.25">
      <c r="B776" s="11" t="s">
        <v>1766</v>
      </c>
      <c r="C776" s="10" t="s">
        <v>1765</v>
      </c>
      <c r="D776" s="10" t="s">
        <v>1767</v>
      </c>
      <c r="E776" s="11" t="s">
        <v>47</v>
      </c>
      <c r="F776" s="1">
        <f t="shared" si="87"/>
        <v>6</v>
      </c>
      <c r="G776" s="11" t="s">
        <v>1822</v>
      </c>
      <c r="I776" s="1" t="str">
        <f t="shared" si="92"/>
        <v>SLIC  </v>
      </c>
      <c r="J776">
        <f t="shared" si="93"/>
        <v>9</v>
      </c>
      <c r="L776"/>
      <c r="M776" s="1" t="str">
        <f t="shared" si="91"/>
        <v/>
      </c>
      <c r="N776"/>
    </row>
    <row r="777" spans="2:14" ht="15" x14ac:dyDescent="0.25">
      <c r="B777" s="9" t="s">
        <v>1768</v>
      </c>
      <c r="C777" s="12" t="s">
        <v>1767</v>
      </c>
      <c r="D777" s="12" t="s">
        <v>1769</v>
      </c>
      <c r="E777" s="9" t="s">
        <v>3</v>
      </c>
      <c r="F777" s="1">
        <f t="shared" si="87"/>
        <v>1</v>
      </c>
      <c r="G777" s="9" t="s">
        <v>1823</v>
      </c>
      <c r="I777" s="1" t="str">
        <f t="shared" si="92"/>
        <v>CLC  </v>
      </c>
      <c r="J777">
        <f t="shared" si="93"/>
        <v>18</v>
      </c>
      <c r="L777"/>
      <c r="M777" s="1" t="str">
        <f t="shared" si="91"/>
        <v/>
      </c>
      <c r="N777"/>
    </row>
    <row r="778" spans="2:14" ht="15" x14ac:dyDescent="0.25">
      <c r="B778" s="11" t="s">
        <v>1770</v>
      </c>
      <c r="C778" s="10" t="s">
        <v>1769</v>
      </c>
      <c r="D778" s="10" t="s">
        <v>1771</v>
      </c>
      <c r="E778" s="11" t="s">
        <v>3</v>
      </c>
      <c r="F778" s="1">
        <f t="shared" si="87"/>
        <v>1</v>
      </c>
      <c r="G778" s="11" t="s">
        <v>1824</v>
      </c>
      <c r="I778" s="1" t="str">
        <f t="shared" si="92"/>
        <v>SECGA  </v>
      </c>
      <c r="J778">
        <f t="shared" si="93"/>
        <v>4</v>
      </c>
      <c r="L778"/>
      <c r="M778" s="1" t="str">
        <f t="shared" si="91"/>
        <v/>
      </c>
      <c r="N778"/>
    </row>
    <row r="779" spans="2:14" ht="21" x14ac:dyDescent="0.25">
      <c r="B779" s="9" t="s">
        <v>1772</v>
      </c>
      <c r="C779" s="12" t="s">
        <v>1771</v>
      </c>
      <c r="D779" s="12" t="s">
        <v>1773</v>
      </c>
      <c r="E779" s="9" t="s">
        <v>3</v>
      </c>
      <c r="F779" s="1">
        <f t="shared" si="87"/>
        <v>1</v>
      </c>
      <c r="G779" s="9" t="s">
        <v>1825</v>
      </c>
      <c r="I779" s="1" t="str">
        <f t="shared" si="92"/>
        <v>CPL  </v>
      </c>
      <c r="J779">
        <f t="shared" si="93"/>
        <v>18</v>
      </c>
      <c r="L779"/>
      <c r="M779" s="1" t="str">
        <f t="shared" si="91"/>
        <v/>
      </c>
      <c r="N779"/>
    </row>
    <row r="780" spans="2:14" ht="15" x14ac:dyDescent="0.25">
      <c r="B780" s="11" t="s">
        <v>1774</v>
      </c>
      <c r="C780" s="10" t="s">
        <v>1773</v>
      </c>
      <c r="D780" s="10" t="s">
        <v>1775</v>
      </c>
      <c r="E780" s="11" t="s">
        <v>17</v>
      </c>
      <c r="F780" s="1">
        <f t="shared" si="87"/>
        <v>2</v>
      </c>
      <c r="G780" s="11" t="s">
        <v>804</v>
      </c>
      <c r="I780" s="1" t="str">
        <f t="shared" si="92"/>
        <v>ASSDG  </v>
      </c>
      <c r="J780">
        <f t="shared" si="93"/>
        <v>3</v>
      </c>
      <c r="L780"/>
      <c r="M780" s="1" t="str">
        <f t="shared" si="91"/>
        <v/>
      </c>
      <c r="N780"/>
    </row>
    <row r="781" spans="2:14" ht="15" x14ac:dyDescent="0.25">
      <c r="B781" s="9" t="s">
        <v>1776</v>
      </c>
      <c r="C781" s="12" t="s">
        <v>1775</v>
      </c>
      <c r="D781" s="12" t="s">
        <v>1777</v>
      </c>
      <c r="E781" s="9" t="s">
        <v>54</v>
      </c>
      <c r="F781" s="1">
        <f t="shared" si="87"/>
        <v>1</v>
      </c>
      <c r="G781" s="9" t="s">
        <v>177</v>
      </c>
      <c r="I781" s="1" t="str">
        <f t="shared" si="92"/>
        <v>DG  </v>
      </c>
      <c r="J781">
        <f t="shared" si="93"/>
        <v>4</v>
      </c>
      <c r="L781"/>
      <c r="M781" s="1" t="str">
        <f t="shared" si="91"/>
        <v/>
      </c>
      <c r="N781"/>
    </row>
    <row r="782" spans="2:14" ht="15" x14ac:dyDescent="0.25">
      <c r="B782" s="11" t="s">
        <v>1778</v>
      </c>
      <c r="C782" s="10" t="s">
        <v>1777</v>
      </c>
      <c r="D782" s="10" t="s">
        <v>1779</v>
      </c>
      <c r="E782" s="11" t="s">
        <v>54</v>
      </c>
      <c r="F782" s="1">
        <f t="shared" si="87"/>
        <v>1</v>
      </c>
      <c r="G782" s="11" t="s">
        <v>1826</v>
      </c>
      <c r="I782" s="1" t="str">
        <f t="shared" si="92"/>
        <v>SLIC  </v>
      </c>
      <c r="J782">
        <f t="shared" si="93"/>
        <v>9</v>
      </c>
      <c r="L782"/>
      <c r="M782" s="1" t="str">
        <f t="shared" si="91"/>
        <v/>
      </c>
      <c r="N782"/>
    </row>
    <row r="783" spans="2:14" ht="15" x14ac:dyDescent="0.25">
      <c r="B783" s="9" t="s">
        <v>1780</v>
      </c>
      <c r="C783" s="12" t="s">
        <v>1779</v>
      </c>
      <c r="D783" s="12" t="s">
        <v>1781</v>
      </c>
      <c r="E783" s="9" t="s">
        <v>3</v>
      </c>
      <c r="F783" s="1">
        <f t="shared" si="87"/>
        <v>1</v>
      </c>
      <c r="G783" s="9" t="s">
        <v>1827</v>
      </c>
      <c r="I783" s="1" t="str">
        <f t="shared" si="92"/>
        <v>CPL  </v>
      </c>
      <c r="J783">
        <f t="shared" si="93"/>
        <v>18</v>
      </c>
      <c r="L783"/>
      <c r="M783" s="1" t="str">
        <f t="shared" si="91"/>
        <v/>
      </c>
      <c r="N783"/>
    </row>
    <row r="784" spans="2:14" ht="15" x14ac:dyDescent="0.25">
      <c r="B784" s="11" t="s">
        <v>1345</v>
      </c>
      <c r="C784" s="10" t="s">
        <v>1781</v>
      </c>
      <c r="D784" s="10" t="s">
        <v>1782</v>
      </c>
      <c r="E784" s="11" t="s">
        <v>3</v>
      </c>
      <c r="F784" s="1">
        <f t="shared" si="87"/>
        <v>1</v>
      </c>
      <c r="G784" s="11" t="s">
        <v>767</v>
      </c>
      <c r="I784" s="1" t="str">
        <f t="shared" si="92"/>
        <v>SLIC  </v>
      </c>
      <c r="J784">
        <f t="shared" si="93"/>
        <v>9</v>
      </c>
      <c r="L784"/>
      <c r="M784" s="1" t="str">
        <f t="shared" si="91"/>
        <v/>
      </c>
      <c r="N784"/>
    </row>
    <row r="785" spans="1:39" ht="15" x14ac:dyDescent="0.25">
      <c r="B785" s="9" t="s">
        <v>1783</v>
      </c>
      <c r="C785" s="12" t="s">
        <v>1782</v>
      </c>
      <c r="D785" s="12" t="s">
        <v>1784</v>
      </c>
      <c r="E785" s="9" t="s">
        <v>3</v>
      </c>
      <c r="F785" s="1">
        <f t="shared" si="87"/>
        <v>1</v>
      </c>
      <c r="G785" s="9" t="s">
        <v>1245</v>
      </c>
      <c r="I785" s="1" t="str">
        <f t="shared" si="92"/>
        <v>CPL  </v>
      </c>
      <c r="J785">
        <f t="shared" si="93"/>
        <v>18</v>
      </c>
      <c r="L785"/>
      <c r="M785" s="1" t="str">
        <f t="shared" si="91"/>
        <v/>
      </c>
      <c r="N785"/>
    </row>
    <row r="786" spans="1:39" ht="15" x14ac:dyDescent="0.25">
      <c r="B786" s="11" t="s">
        <v>1785</v>
      </c>
      <c r="C786" s="10" t="s">
        <v>1784</v>
      </c>
      <c r="D786" s="10" t="s">
        <v>1786</v>
      </c>
      <c r="E786" s="11" t="s">
        <v>54</v>
      </c>
      <c r="F786" s="1">
        <f t="shared" si="87"/>
        <v>1</v>
      </c>
      <c r="G786" s="11" t="s">
        <v>696</v>
      </c>
      <c r="I786" s="1" t="str">
        <f t="shared" si="92"/>
        <v>SLIC  </v>
      </c>
      <c r="J786">
        <f t="shared" si="93"/>
        <v>9</v>
      </c>
      <c r="L786"/>
      <c r="M786" s="1" t="str">
        <f t="shared" si="91"/>
        <v/>
      </c>
      <c r="N786"/>
    </row>
    <row r="787" spans="1:39" ht="15" x14ac:dyDescent="0.25">
      <c r="B787" s="9" t="s">
        <v>1787</v>
      </c>
      <c r="C787" s="12" t="s">
        <v>1786</v>
      </c>
      <c r="D787" s="12" t="s">
        <v>1788</v>
      </c>
      <c r="E787" s="9" t="s">
        <v>343</v>
      </c>
      <c r="F787" s="1">
        <f t="shared" si="87"/>
        <v>15</v>
      </c>
      <c r="G787" s="9" t="s">
        <v>1175</v>
      </c>
      <c r="I787" s="1" t="str">
        <f t="shared" si="92"/>
        <v>CPL  </v>
      </c>
      <c r="J787">
        <f t="shared" si="93"/>
        <v>18</v>
      </c>
      <c r="L787"/>
      <c r="M787" s="1" t="str">
        <f t="shared" si="91"/>
        <v/>
      </c>
      <c r="N787"/>
    </row>
    <row r="788" spans="1:39" ht="15" x14ac:dyDescent="0.25">
      <c r="B788" s="11" t="s">
        <v>1789</v>
      </c>
      <c r="C788" s="10" t="s">
        <v>1788</v>
      </c>
      <c r="D788" s="10" t="s">
        <v>1790</v>
      </c>
      <c r="E788" s="11" t="s">
        <v>3</v>
      </c>
      <c r="F788" s="1">
        <f t="shared" si="87"/>
        <v>1</v>
      </c>
      <c r="G788" s="11" t="s">
        <v>1178</v>
      </c>
      <c r="I788" s="1" t="str">
        <f t="shared" si="92"/>
        <v>ASSDG  </v>
      </c>
      <c r="J788">
        <f t="shared" si="93"/>
        <v>3</v>
      </c>
      <c r="L788"/>
      <c r="M788" s="1" t="str">
        <f t="shared" si="91"/>
        <v/>
      </c>
      <c r="N788"/>
    </row>
    <row r="789" spans="1:39" ht="15" x14ac:dyDescent="0.25">
      <c r="B789" s="9" t="s">
        <v>1791</v>
      </c>
      <c r="C789" s="12" t="s">
        <v>1790</v>
      </c>
      <c r="D789" s="12" t="s">
        <v>1792</v>
      </c>
      <c r="E789" s="9" t="s">
        <v>21</v>
      </c>
      <c r="F789" s="1">
        <f t="shared" si="87"/>
        <v>3</v>
      </c>
      <c r="G789" s="9" t="s">
        <v>381</v>
      </c>
      <c r="I789" s="1" t="str">
        <f t="shared" si="92"/>
        <v>DG  </v>
      </c>
      <c r="J789">
        <f t="shared" si="93"/>
        <v>4</v>
      </c>
      <c r="L789"/>
      <c r="M789" s="1" t="str">
        <f t="shared" si="91"/>
        <v/>
      </c>
      <c r="N789"/>
    </row>
    <row r="790" spans="1:39" ht="15" x14ac:dyDescent="0.25">
      <c r="B790" s="11" t="s">
        <v>1793</v>
      </c>
      <c r="C790" s="10" t="s">
        <v>1792</v>
      </c>
      <c r="D790" s="10" t="s">
        <v>1794</v>
      </c>
      <c r="E790" s="11" t="s">
        <v>3</v>
      </c>
      <c r="F790" s="1">
        <f t="shared" si="87"/>
        <v>1</v>
      </c>
      <c r="G790" s="11" t="s">
        <v>107</v>
      </c>
      <c r="I790" s="1" t="str">
        <f t="shared" si="92"/>
        <v>CO  </v>
      </c>
      <c r="J790">
        <f t="shared" si="93"/>
        <v>2</v>
      </c>
      <c r="L790"/>
      <c r="M790" s="1" t="str">
        <f t="shared" si="91"/>
        <v/>
      </c>
      <c r="N790"/>
    </row>
    <row r="791" spans="1:39" x14ac:dyDescent="0.15">
      <c r="M791" s="1" t="str">
        <f t="shared" si="91"/>
        <v/>
      </c>
    </row>
    <row r="792" spans="1:39" x14ac:dyDescent="0.15">
      <c r="B792" s="13"/>
      <c r="C792" s="13"/>
      <c r="D792" s="13"/>
      <c r="E792" s="13"/>
      <c r="F792" s="13"/>
      <c r="G792" s="13"/>
      <c r="J792" s="13"/>
      <c r="M792" s="1" t="str">
        <f t="shared" si="91"/>
        <v/>
      </c>
    </row>
    <row r="793" spans="1:39" ht="11.25" thickBot="1" x14ac:dyDescent="0.2">
      <c r="H793" s="13"/>
      <c r="I793" s="42" t="s">
        <v>573</v>
      </c>
      <c r="J793" s="41"/>
      <c r="L793" s="6" t="s">
        <v>3330</v>
      </c>
      <c r="M793" s="1" t="str">
        <f t="shared" si="91"/>
        <v>DADOS AGRUPADOS</v>
      </c>
      <c r="P793" s="6"/>
    </row>
    <row r="794" spans="1:39" ht="32.25" customHeight="1" thickBot="1" x14ac:dyDescent="0.2">
      <c r="A794" s="43" t="s">
        <v>3382</v>
      </c>
      <c r="G794" s="16" t="s">
        <v>1828</v>
      </c>
      <c r="I794" s="6" t="s">
        <v>572</v>
      </c>
      <c r="J794" s="6" t="s">
        <v>588</v>
      </c>
      <c r="M794" s="1" t="str">
        <f t="shared" si="91"/>
        <v/>
      </c>
      <c r="P794" s="94" t="s">
        <v>3358</v>
      </c>
      <c r="Q794" s="45"/>
      <c r="R794" s="45"/>
      <c r="S794" s="44"/>
    </row>
    <row r="795" spans="1:39" ht="15" x14ac:dyDescent="0.25">
      <c r="B795" s="11" t="s">
        <v>1503</v>
      </c>
      <c r="C795" s="10" t="s">
        <v>1</v>
      </c>
      <c r="D795" s="10" t="s">
        <v>1829</v>
      </c>
      <c r="E795" s="11" t="s">
        <v>3</v>
      </c>
      <c r="F795" s="1">
        <f t="shared" ref="F795:F817" si="94">VALUE(IF(LEFT(E795,1)="&lt;",1,LEFT(E795,2)))</f>
        <v>1</v>
      </c>
      <c r="G795" s="11" t="s">
        <v>1</v>
      </c>
      <c r="I795" s="1" t="str">
        <f t="shared" ref="I795:I803" si="95">RIGHT(B795,LEN(B795)-4)</f>
        <v>SMOEP  </v>
      </c>
      <c r="J795">
        <f t="shared" ref="J795:J817" si="96">SUMIFS($F$795:$F$817,$I$795:$I$817,I795)</f>
        <v>1</v>
      </c>
      <c r="K795" s="41"/>
      <c r="L795" s="41" t="s">
        <v>3357</v>
      </c>
      <c r="M795" s="1" t="str">
        <f t="shared" si="91"/>
        <v>SMOEP</v>
      </c>
      <c r="N795">
        <v>1</v>
      </c>
      <c r="O795" s="41"/>
      <c r="P795" s="88" t="s">
        <v>3384</v>
      </c>
      <c r="Q795" s="86">
        <f>SUMIFS($N$795:$N$815,$M$795:$M$815,P795)</f>
        <v>0</v>
      </c>
      <c r="R795" s="86"/>
      <c r="S795" s="87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</row>
    <row r="796" spans="1:39" ht="15" x14ac:dyDescent="0.25">
      <c r="B796" s="9" t="s">
        <v>610</v>
      </c>
      <c r="C796" s="12" t="s">
        <v>1829</v>
      </c>
      <c r="D796" s="12" t="s">
        <v>1830</v>
      </c>
      <c r="E796" s="9" t="s">
        <v>54</v>
      </c>
      <c r="F796" s="1">
        <f t="shared" si="94"/>
        <v>1</v>
      </c>
      <c r="G796" s="9" t="s">
        <v>1795</v>
      </c>
      <c r="I796" s="1" t="str">
        <f t="shared" si="95"/>
        <v>CAA  </v>
      </c>
      <c r="J796">
        <f t="shared" si="96"/>
        <v>1</v>
      </c>
      <c r="K796" s="41"/>
      <c r="L796" s="41" t="s">
        <v>576</v>
      </c>
      <c r="M796" s="1" t="str">
        <f t="shared" si="91"/>
        <v>CAA</v>
      </c>
      <c r="N796">
        <v>1</v>
      </c>
      <c r="O796" s="41"/>
      <c r="P796" s="88" t="s">
        <v>3388</v>
      </c>
      <c r="Q796" s="89">
        <f t="shared" ref="Q796:Q816" si="97">SUMIFS($N$795:$N$815,$M$795:$M$815,P796)</f>
        <v>0</v>
      </c>
      <c r="R796" s="89"/>
      <c r="S796" s="90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</row>
    <row r="797" spans="1:39" s="13" customFormat="1" ht="15" x14ac:dyDescent="0.25">
      <c r="A797" s="41"/>
      <c r="B797" s="11" t="s">
        <v>1831</v>
      </c>
      <c r="C797" s="10" t="s">
        <v>1830</v>
      </c>
      <c r="D797" s="10" t="s">
        <v>1832</v>
      </c>
      <c r="E797" s="11" t="s">
        <v>3</v>
      </c>
      <c r="F797" s="1">
        <f t="shared" si="94"/>
        <v>1</v>
      </c>
      <c r="G797" s="11" t="s">
        <v>14</v>
      </c>
      <c r="H797" s="1"/>
      <c r="I797" s="1" t="str">
        <f t="shared" si="95"/>
        <v>SECADM  </v>
      </c>
      <c r="J797">
        <f t="shared" si="96"/>
        <v>10</v>
      </c>
      <c r="K797" s="41"/>
      <c r="L797" s="41" t="s">
        <v>577</v>
      </c>
      <c r="M797" s="1" t="str">
        <f t="shared" si="91"/>
        <v>SECADM</v>
      </c>
      <c r="N797">
        <v>10</v>
      </c>
      <c r="O797" s="41"/>
      <c r="P797" s="63" t="s">
        <v>3386</v>
      </c>
      <c r="Q797" s="64">
        <f t="shared" si="97"/>
        <v>0</v>
      </c>
      <c r="R797" s="64"/>
      <c r="S797" s="65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</row>
    <row r="798" spans="1:39" ht="15" x14ac:dyDescent="0.25">
      <c r="B798" s="9" t="s">
        <v>1833</v>
      </c>
      <c r="C798" s="12" t="s">
        <v>1832</v>
      </c>
      <c r="D798" s="12" t="s">
        <v>1834</v>
      </c>
      <c r="E798" s="9" t="s">
        <v>3</v>
      </c>
      <c r="F798" s="1">
        <f t="shared" si="94"/>
        <v>1</v>
      </c>
      <c r="G798" s="9" t="s">
        <v>1860</v>
      </c>
      <c r="I798" s="1" t="str">
        <f t="shared" si="95"/>
        <v>SPO  </v>
      </c>
      <c r="J798">
        <f t="shared" si="96"/>
        <v>1</v>
      </c>
      <c r="K798" s="41"/>
      <c r="L798" s="41" t="s">
        <v>578</v>
      </c>
      <c r="M798" s="1" t="str">
        <f t="shared" si="91"/>
        <v>SPO</v>
      </c>
      <c r="N798">
        <v>1</v>
      </c>
      <c r="O798" s="41"/>
      <c r="P798" s="63" t="s">
        <v>3390</v>
      </c>
      <c r="Q798" s="64">
        <f t="shared" si="97"/>
        <v>0</v>
      </c>
      <c r="R798" s="64"/>
      <c r="S798" s="65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</row>
    <row r="799" spans="1:39" ht="15" x14ac:dyDescent="0.25">
      <c r="B799" s="11" t="s">
        <v>1835</v>
      </c>
      <c r="C799" s="10" t="s">
        <v>1834</v>
      </c>
      <c r="D799" s="10" t="s">
        <v>1836</v>
      </c>
      <c r="E799" s="11" t="s">
        <v>3</v>
      </c>
      <c r="F799" s="1">
        <f t="shared" si="94"/>
        <v>1</v>
      </c>
      <c r="G799" s="11" t="s">
        <v>64</v>
      </c>
      <c r="I799" s="1" t="str">
        <f t="shared" si="95"/>
        <v>CO  </v>
      </c>
      <c r="J799">
        <f t="shared" si="96"/>
        <v>2</v>
      </c>
      <c r="K799" s="41"/>
      <c r="L799" s="41" t="s">
        <v>579</v>
      </c>
      <c r="M799" s="1" t="str">
        <f t="shared" si="91"/>
        <v>CO</v>
      </c>
      <c r="N799">
        <v>2</v>
      </c>
      <c r="O799" s="41"/>
      <c r="P799" s="63" t="s">
        <v>3427</v>
      </c>
      <c r="Q799" s="64">
        <f t="shared" si="97"/>
        <v>1</v>
      </c>
      <c r="R799" s="64"/>
      <c r="S799" s="65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</row>
    <row r="800" spans="1:39" ht="15" x14ac:dyDescent="0.25">
      <c r="B800" s="9" t="s">
        <v>1837</v>
      </c>
      <c r="C800" s="12" t="s">
        <v>1836</v>
      </c>
      <c r="D800" s="12" t="s">
        <v>1838</v>
      </c>
      <c r="E800" s="9" t="s">
        <v>3</v>
      </c>
      <c r="F800" s="1">
        <f t="shared" si="94"/>
        <v>1</v>
      </c>
      <c r="G800" s="9" t="s">
        <v>41</v>
      </c>
      <c r="I800" s="1" t="str">
        <f t="shared" si="95"/>
        <v>SECOFC  </v>
      </c>
      <c r="J800">
        <f t="shared" si="96"/>
        <v>1</v>
      </c>
      <c r="K800" s="41"/>
      <c r="L800" s="41" t="s">
        <v>580</v>
      </c>
      <c r="M800" s="1" t="str">
        <f t="shared" ref="M800:M863" si="98">TRIM(SUBSTITUTE(L800,CHAR(160),CHAR(32)))</f>
        <v>SECOFC</v>
      </c>
      <c r="N800">
        <v>1</v>
      </c>
      <c r="O800" s="41"/>
      <c r="P800" s="63" t="s">
        <v>3428</v>
      </c>
      <c r="Q800" s="64">
        <f t="shared" si="97"/>
        <v>1</v>
      </c>
      <c r="R800" s="64"/>
      <c r="S800" s="65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</row>
    <row r="801" spans="2:19" ht="15" x14ac:dyDescent="0.25">
      <c r="B801" s="11" t="s">
        <v>1194</v>
      </c>
      <c r="C801" s="10" t="s">
        <v>1838</v>
      </c>
      <c r="D801" s="10" t="s">
        <v>1839</v>
      </c>
      <c r="E801" s="11" t="s">
        <v>21</v>
      </c>
      <c r="F801" s="1">
        <f t="shared" si="94"/>
        <v>3</v>
      </c>
      <c r="G801" s="11" t="s">
        <v>44</v>
      </c>
      <c r="I801" s="1" t="str">
        <f t="shared" si="95"/>
        <v>CLC  </v>
      </c>
      <c r="J801">
        <f t="shared" si="96"/>
        <v>9</v>
      </c>
      <c r="L801" s="1" t="s">
        <v>581</v>
      </c>
      <c r="M801" s="1" t="str">
        <f t="shared" si="98"/>
        <v>CLC</v>
      </c>
      <c r="N801">
        <v>9</v>
      </c>
      <c r="P801" s="63" t="s">
        <v>3429</v>
      </c>
      <c r="Q801" s="64">
        <f t="shared" si="97"/>
        <v>0</v>
      </c>
      <c r="R801" s="64"/>
      <c r="S801" s="65"/>
    </row>
    <row r="802" spans="2:19" ht="15" x14ac:dyDescent="0.25">
      <c r="B802" s="9" t="s">
        <v>513</v>
      </c>
      <c r="C802" s="12" t="s">
        <v>1839</v>
      </c>
      <c r="D802" s="12" t="s">
        <v>1840</v>
      </c>
      <c r="E802" s="9" t="s">
        <v>17</v>
      </c>
      <c r="F802" s="1">
        <f t="shared" si="94"/>
        <v>2</v>
      </c>
      <c r="G802" s="9" t="s">
        <v>1861</v>
      </c>
      <c r="I802" s="1" t="str">
        <f t="shared" si="95"/>
        <v>SECADM  </v>
      </c>
      <c r="J802">
        <f t="shared" si="96"/>
        <v>10</v>
      </c>
      <c r="L802" s="1" t="s">
        <v>582</v>
      </c>
      <c r="M802" s="1" t="str">
        <f t="shared" si="98"/>
        <v>SC</v>
      </c>
      <c r="N802">
        <v>6</v>
      </c>
      <c r="P802" s="63" t="s">
        <v>3430</v>
      </c>
      <c r="Q802" s="64">
        <f t="shared" si="97"/>
        <v>0</v>
      </c>
      <c r="R802" s="64"/>
      <c r="S802" s="65"/>
    </row>
    <row r="803" spans="2:19" ht="15" x14ac:dyDescent="0.25">
      <c r="B803" s="11" t="s">
        <v>1518</v>
      </c>
      <c r="C803" s="10" t="s">
        <v>1840</v>
      </c>
      <c r="D803" s="10" t="s">
        <v>1841</v>
      </c>
      <c r="E803" s="11" t="s">
        <v>3</v>
      </c>
      <c r="F803" s="1">
        <f t="shared" si="94"/>
        <v>1</v>
      </c>
      <c r="G803" s="11" t="s">
        <v>1862</v>
      </c>
      <c r="I803" s="1" t="str">
        <f t="shared" si="95"/>
        <v>CLC  </v>
      </c>
      <c r="J803">
        <f t="shared" si="96"/>
        <v>9</v>
      </c>
      <c r="L803" s="1" t="s">
        <v>583</v>
      </c>
      <c r="M803" s="1" t="str">
        <f t="shared" si="98"/>
        <v>SCON</v>
      </c>
      <c r="N803">
        <v>7</v>
      </c>
      <c r="P803" s="63" t="s">
        <v>3431</v>
      </c>
      <c r="Q803" s="64">
        <f t="shared" si="97"/>
        <v>0</v>
      </c>
      <c r="R803" s="64"/>
      <c r="S803" s="65"/>
    </row>
    <row r="804" spans="2:19" ht="15" x14ac:dyDescent="0.25">
      <c r="B804" s="9" t="s">
        <v>1200</v>
      </c>
      <c r="C804" s="12" t="s">
        <v>1841</v>
      </c>
      <c r="D804" s="12" t="s">
        <v>1842</v>
      </c>
      <c r="E804" s="9" t="s">
        <v>13</v>
      </c>
      <c r="F804" s="1">
        <f t="shared" si="94"/>
        <v>4</v>
      </c>
      <c r="G804" s="9" t="s">
        <v>1863</v>
      </c>
      <c r="I804" s="1" t="str">
        <f>RIGHT(B804,LEN(B804)-5)</f>
        <v>SC  </v>
      </c>
      <c r="J804">
        <f t="shared" si="96"/>
        <v>6</v>
      </c>
      <c r="L804" s="1" t="s">
        <v>584</v>
      </c>
      <c r="M804" s="1" t="str">
        <f t="shared" si="98"/>
        <v>ASSDG</v>
      </c>
      <c r="N804">
        <v>1</v>
      </c>
      <c r="P804" s="63" t="s">
        <v>3392</v>
      </c>
      <c r="Q804" s="64">
        <f t="shared" si="97"/>
        <v>0</v>
      </c>
      <c r="R804" s="64"/>
      <c r="S804" s="65"/>
    </row>
    <row r="805" spans="2:19" ht="15" x14ac:dyDescent="0.25">
      <c r="B805" s="11" t="s">
        <v>1202</v>
      </c>
      <c r="C805" s="10" t="s">
        <v>1842</v>
      </c>
      <c r="D805" s="10" t="s">
        <v>1843</v>
      </c>
      <c r="E805" s="11" t="s">
        <v>17</v>
      </c>
      <c r="F805" s="1">
        <f t="shared" si="94"/>
        <v>2</v>
      </c>
      <c r="G805" s="11" t="s">
        <v>1864</v>
      </c>
      <c r="I805" s="1" t="str">
        <f t="shared" ref="I805:I817" si="99">RIGHT(B805,LEN(B805)-5)</f>
        <v>CLC  </v>
      </c>
      <c r="J805">
        <f t="shared" si="96"/>
        <v>9</v>
      </c>
      <c r="L805" s="1" t="s">
        <v>585</v>
      </c>
      <c r="M805" s="1" t="str">
        <f t="shared" si="98"/>
        <v>DG</v>
      </c>
      <c r="N805">
        <v>1</v>
      </c>
      <c r="P805" s="63" t="s">
        <v>3394</v>
      </c>
      <c r="Q805" s="64">
        <f t="shared" si="97"/>
        <v>0</v>
      </c>
      <c r="R805" s="64"/>
      <c r="S805" s="65"/>
    </row>
    <row r="806" spans="2:19" ht="15" x14ac:dyDescent="0.25">
      <c r="B806" s="9" t="s">
        <v>1064</v>
      </c>
      <c r="C806" s="12" t="s">
        <v>1843</v>
      </c>
      <c r="D806" s="12" t="s">
        <v>1844</v>
      </c>
      <c r="E806" s="9" t="s">
        <v>144</v>
      </c>
      <c r="F806" s="1">
        <f t="shared" si="94"/>
        <v>5</v>
      </c>
      <c r="G806" s="9" t="s">
        <v>1865</v>
      </c>
      <c r="I806" s="1" t="str">
        <f t="shared" si="99"/>
        <v>SECADM  </v>
      </c>
      <c r="J806">
        <f t="shared" si="96"/>
        <v>10</v>
      </c>
      <c r="L806"/>
      <c r="M806" s="102" t="s">
        <v>3437</v>
      </c>
      <c r="N806">
        <f>SUM(N788:N805)</f>
        <v>40</v>
      </c>
      <c r="P806" s="63" t="s">
        <v>3396</v>
      </c>
      <c r="Q806" s="64">
        <f t="shared" si="97"/>
        <v>0</v>
      </c>
      <c r="R806" s="64"/>
      <c r="S806" s="65"/>
    </row>
    <row r="807" spans="2:19" ht="15" x14ac:dyDescent="0.25">
      <c r="B807" s="11" t="s">
        <v>42</v>
      </c>
      <c r="C807" s="10" t="s">
        <v>1844</v>
      </c>
      <c r="D807" s="10" t="s">
        <v>1845</v>
      </c>
      <c r="E807" s="11" t="s">
        <v>3</v>
      </c>
      <c r="F807" s="1">
        <f t="shared" si="94"/>
        <v>1</v>
      </c>
      <c r="G807" s="11" t="s">
        <v>1862</v>
      </c>
      <c r="I807" s="1" t="str">
        <f t="shared" si="99"/>
        <v>CLC  </v>
      </c>
      <c r="J807">
        <f t="shared" si="96"/>
        <v>9</v>
      </c>
      <c r="L807"/>
      <c r="M807" s="1" t="str">
        <f t="shared" si="98"/>
        <v/>
      </c>
      <c r="N807"/>
      <c r="P807" s="60" t="s">
        <v>3398</v>
      </c>
      <c r="Q807" s="61">
        <f t="shared" si="97"/>
        <v>0</v>
      </c>
      <c r="R807" s="61"/>
      <c r="S807" s="62"/>
    </row>
    <row r="808" spans="2:19" ht="21" x14ac:dyDescent="0.25">
      <c r="B808" s="9" t="s">
        <v>45</v>
      </c>
      <c r="C808" s="12" t="s">
        <v>1845</v>
      </c>
      <c r="D808" s="12" t="s">
        <v>1846</v>
      </c>
      <c r="E808" s="9" t="s">
        <v>54</v>
      </c>
      <c r="F808" s="1">
        <f t="shared" si="94"/>
        <v>1</v>
      </c>
      <c r="G808" s="9" t="s">
        <v>1866</v>
      </c>
      <c r="I808" s="1" t="str">
        <f t="shared" si="99"/>
        <v>SC  </v>
      </c>
      <c r="J808">
        <f t="shared" si="96"/>
        <v>6</v>
      </c>
      <c r="L808"/>
      <c r="M808" s="1" t="str">
        <f t="shared" si="98"/>
        <v/>
      </c>
      <c r="N808"/>
      <c r="P808" s="60" t="s">
        <v>3400</v>
      </c>
      <c r="Q808" s="61">
        <f t="shared" si="97"/>
        <v>0</v>
      </c>
      <c r="R808" s="61"/>
      <c r="S808" s="62"/>
    </row>
    <row r="809" spans="2:19" ht="15" x14ac:dyDescent="0.25">
      <c r="B809" s="11" t="s">
        <v>49</v>
      </c>
      <c r="C809" s="10" t="s">
        <v>1846</v>
      </c>
      <c r="D809" s="10" t="s">
        <v>1847</v>
      </c>
      <c r="E809" s="11" t="s">
        <v>3</v>
      </c>
      <c r="F809" s="1">
        <f t="shared" si="94"/>
        <v>1</v>
      </c>
      <c r="G809" s="11" t="s">
        <v>1867</v>
      </c>
      <c r="I809" s="1" t="str">
        <f t="shared" si="99"/>
        <v>CLC  </v>
      </c>
      <c r="J809">
        <f t="shared" si="96"/>
        <v>9</v>
      </c>
      <c r="L809"/>
      <c r="M809" s="1" t="str">
        <f t="shared" si="98"/>
        <v/>
      </c>
      <c r="N809"/>
      <c r="P809" s="60" t="s">
        <v>3402</v>
      </c>
      <c r="Q809" s="61">
        <f t="shared" si="97"/>
        <v>0</v>
      </c>
      <c r="R809" s="61"/>
      <c r="S809" s="62"/>
    </row>
    <row r="810" spans="2:19" ht="15" x14ac:dyDescent="0.25">
      <c r="B810" s="9" t="s">
        <v>52</v>
      </c>
      <c r="C810" s="12" t="s">
        <v>1847</v>
      </c>
      <c r="D810" s="12" t="s">
        <v>1848</v>
      </c>
      <c r="E810" s="9" t="s">
        <v>47</v>
      </c>
      <c r="F810" s="1">
        <f t="shared" si="94"/>
        <v>6</v>
      </c>
      <c r="G810" s="9" t="s">
        <v>1868</v>
      </c>
      <c r="I810" s="1" t="str">
        <f t="shared" si="99"/>
        <v>SCON  </v>
      </c>
      <c r="J810">
        <f t="shared" si="96"/>
        <v>7</v>
      </c>
      <c r="L810"/>
      <c r="M810" s="1" t="str">
        <f t="shared" si="98"/>
        <v/>
      </c>
      <c r="N810"/>
      <c r="P810" s="60" t="s">
        <v>3418</v>
      </c>
      <c r="Q810" s="61">
        <f t="shared" si="97"/>
        <v>0</v>
      </c>
      <c r="R810" s="61"/>
      <c r="S810" s="62"/>
    </row>
    <row r="811" spans="2:19" ht="15" x14ac:dyDescent="0.25">
      <c r="B811" s="11" t="s">
        <v>535</v>
      </c>
      <c r="C811" s="10" t="s">
        <v>1848</v>
      </c>
      <c r="D811" s="10" t="s">
        <v>1849</v>
      </c>
      <c r="E811" s="11" t="s">
        <v>3</v>
      </c>
      <c r="F811" s="1">
        <f t="shared" si="94"/>
        <v>1</v>
      </c>
      <c r="G811" s="11" t="s">
        <v>1869</v>
      </c>
      <c r="I811" s="1" t="str">
        <f t="shared" si="99"/>
        <v>SC  </v>
      </c>
      <c r="J811">
        <f t="shared" si="96"/>
        <v>6</v>
      </c>
      <c r="L811"/>
      <c r="M811" s="1" t="str">
        <f t="shared" si="98"/>
        <v/>
      </c>
      <c r="N811"/>
      <c r="P811" s="60" t="s">
        <v>3405</v>
      </c>
      <c r="Q811" s="61">
        <f t="shared" si="97"/>
        <v>0</v>
      </c>
      <c r="R811" s="61"/>
      <c r="S811" s="62"/>
    </row>
    <row r="812" spans="2:19" ht="15" x14ac:dyDescent="0.25">
      <c r="B812" s="9" t="s">
        <v>1850</v>
      </c>
      <c r="C812" s="12" t="s">
        <v>1849</v>
      </c>
      <c r="D812" s="12" t="s">
        <v>1851</v>
      </c>
      <c r="E812" s="9" t="s">
        <v>3</v>
      </c>
      <c r="F812" s="1">
        <f t="shared" si="94"/>
        <v>1</v>
      </c>
      <c r="G812" s="9" t="s">
        <v>64</v>
      </c>
      <c r="I812" s="1" t="str">
        <f t="shared" si="99"/>
        <v>SCON  </v>
      </c>
      <c r="J812">
        <f t="shared" si="96"/>
        <v>7</v>
      </c>
      <c r="L812"/>
      <c r="M812" s="1" t="str">
        <f t="shared" si="98"/>
        <v/>
      </c>
      <c r="N812"/>
      <c r="P812" s="60" t="s">
        <v>3432</v>
      </c>
      <c r="Q812" s="61">
        <f t="shared" si="97"/>
        <v>0</v>
      </c>
      <c r="R812" s="61"/>
      <c r="S812" s="62"/>
    </row>
    <row r="813" spans="2:19" ht="15" x14ac:dyDescent="0.25">
      <c r="B813" s="11" t="s">
        <v>1216</v>
      </c>
      <c r="C813" s="10" t="s">
        <v>1851</v>
      </c>
      <c r="D813" s="10" t="s">
        <v>1852</v>
      </c>
      <c r="E813" s="11" t="s">
        <v>3</v>
      </c>
      <c r="F813" s="1">
        <f t="shared" si="94"/>
        <v>1</v>
      </c>
      <c r="G813" s="11" t="s">
        <v>1870</v>
      </c>
      <c r="I813" s="1" t="str">
        <f t="shared" si="99"/>
        <v>CLC  </v>
      </c>
      <c r="J813">
        <f t="shared" si="96"/>
        <v>9</v>
      </c>
      <c r="L813"/>
      <c r="M813" s="1" t="str">
        <f t="shared" si="98"/>
        <v/>
      </c>
      <c r="N813"/>
      <c r="P813" s="60" t="s">
        <v>3433</v>
      </c>
      <c r="Q813" s="61">
        <f t="shared" si="97"/>
        <v>0</v>
      </c>
      <c r="R813" s="61"/>
      <c r="S813" s="62"/>
    </row>
    <row r="814" spans="2:19" ht="15" x14ac:dyDescent="0.25">
      <c r="B814" s="9" t="s">
        <v>1853</v>
      </c>
      <c r="C814" s="12" t="s">
        <v>1852</v>
      </c>
      <c r="D814" s="12" t="s">
        <v>1854</v>
      </c>
      <c r="E814" s="9" t="s">
        <v>17</v>
      </c>
      <c r="F814" s="1">
        <f t="shared" si="94"/>
        <v>2</v>
      </c>
      <c r="G814" s="9" t="s">
        <v>668</v>
      </c>
      <c r="I814" s="1" t="str">
        <f t="shared" si="99"/>
        <v>SECADM  </v>
      </c>
      <c r="J814">
        <f t="shared" si="96"/>
        <v>10</v>
      </c>
      <c r="L814"/>
      <c r="M814" s="1" t="str">
        <f t="shared" si="98"/>
        <v/>
      </c>
      <c r="N814"/>
      <c r="P814" s="60" t="s">
        <v>3434</v>
      </c>
      <c r="Q814" s="61">
        <f t="shared" si="97"/>
        <v>0</v>
      </c>
      <c r="R814" s="61"/>
      <c r="S814" s="62"/>
    </row>
    <row r="815" spans="2:19" ht="15" x14ac:dyDescent="0.25">
      <c r="B815" s="11" t="s">
        <v>1855</v>
      </c>
      <c r="C815" s="10" t="s">
        <v>1854</v>
      </c>
      <c r="D815" s="10" t="s">
        <v>1856</v>
      </c>
      <c r="E815" s="11" t="s">
        <v>54</v>
      </c>
      <c r="F815" s="1">
        <f t="shared" si="94"/>
        <v>1</v>
      </c>
      <c r="G815" s="11" t="s">
        <v>1871</v>
      </c>
      <c r="I815" s="1" t="str">
        <f t="shared" si="99"/>
        <v>ASSDG  </v>
      </c>
      <c r="J815">
        <f t="shared" si="96"/>
        <v>1</v>
      </c>
      <c r="L815"/>
      <c r="M815" s="1" t="str">
        <f t="shared" si="98"/>
        <v/>
      </c>
      <c r="N815"/>
      <c r="P815" s="60" t="s">
        <v>3435</v>
      </c>
      <c r="Q815" s="61">
        <f t="shared" si="97"/>
        <v>0</v>
      </c>
      <c r="R815" s="61"/>
      <c r="S815" s="62"/>
    </row>
    <row r="816" spans="2:19" ht="15.75" thickBot="1" x14ac:dyDescent="0.3">
      <c r="B816" s="9" t="s">
        <v>1857</v>
      </c>
      <c r="C816" s="12" t="s">
        <v>1856</v>
      </c>
      <c r="D816" s="12" t="s">
        <v>1858</v>
      </c>
      <c r="E816" s="9" t="s">
        <v>3</v>
      </c>
      <c r="F816" s="1">
        <f t="shared" si="94"/>
        <v>1</v>
      </c>
      <c r="G816" s="9" t="s">
        <v>1872</v>
      </c>
      <c r="I816" s="1" t="str">
        <f t="shared" si="99"/>
        <v>DG  </v>
      </c>
      <c r="J816">
        <f t="shared" si="96"/>
        <v>1</v>
      </c>
      <c r="L816"/>
      <c r="M816" s="1" t="str">
        <f t="shared" si="98"/>
        <v/>
      </c>
      <c r="N816"/>
      <c r="P816" s="66" t="s">
        <v>3436</v>
      </c>
      <c r="Q816" s="93">
        <f t="shared" si="97"/>
        <v>0</v>
      </c>
      <c r="R816" s="93"/>
      <c r="S816" s="67"/>
    </row>
    <row r="817" spans="1:39" ht="15" x14ac:dyDescent="0.25">
      <c r="B817" s="11" t="s">
        <v>548</v>
      </c>
      <c r="C817" s="10" t="s">
        <v>1858</v>
      </c>
      <c r="D817" s="10" t="s">
        <v>1859</v>
      </c>
      <c r="E817" s="11" t="s">
        <v>3</v>
      </c>
      <c r="F817" s="1">
        <f t="shared" si="94"/>
        <v>1</v>
      </c>
      <c r="G817" s="11" t="s">
        <v>180</v>
      </c>
      <c r="I817" s="1" t="str">
        <f t="shared" si="99"/>
        <v>CO  </v>
      </c>
      <c r="J817">
        <f t="shared" si="96"/>
        <v>2</v>
      </c>
      <c r="L817"/>
      <c r="M817" s="1" t="str">
        <f t="shared" si="98"/>
        <v/>
      </c>
      <c r="N817"/>
    </row>
    <row r="818" spans="1:39" x14ac:dyDescent="0.15">
      <c r="M818" s="1" t="str">
        <f t="shared" si="98"/>
        <v/>
      </c>
    </row>
    <row r="819" spans="1:39" x14ac:dyDescent="0.15">
      <c r="M819" s="1" t="str">
        <f t="shared" si="98"/>
        <v/>
      </c>
    </row>
    <row r="820" spans="1:39" x14ac:dyDescent="0.15">
      <c r="B820" s="15"/>
      <c r="C820" s="15"/>
      <c r="D820" s="15"/>
      <c r="E820" s="15"/>
      <c r="F820" s="15"/>
      <c r="G820" s="15"/>
      <c r="J820" s="41"/>
      <c r="M820" s="1" t="str">
        <f t="shared" si="98"/>
        <v/>
      </c>
    </row>
    <row r="821" spans="1:39" ht="11.25" thickBot="1" x14ac:dyDescent="0.2">
      <c r="H821" s="41"/>
      <c r="I821" s="42" t="s">
        <v>573</v>
      </c>
      <c r="J821" s="41"/>
      <c r="L821" s="6" t="s">
        <v>3330</v>
      </c>
      <c r="M821" s="1" t="str">
        <f t="shared" si="98"/>
        <v>DADOS AGRUPADOS</v>
      </c>
      <c r="P821" s="6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</row>
    <row r="822" spans="1:39" ht="32.25" thickBot="1" x14ac:dyDescent="0.2">
      <c r="A822" s="43" t="s">
        <v>3382</v>
      </c>
      <c r="G822" s="16" t="s">
        <v>1873</v>
      </c>
      <c r="I822" s="6" t="s">
        <v>572</v>
      </c>
      <c r="J822" s="6" t="s">
        <v>588</v>
      </c>
      <c r="M822" s="1" t="str">
        <f t="shared" si="98"/>
        <v/>
      </c>
      <c r="P822" s="94" t="s">
        <v>3358</v>
      </c>
      <c r="Q822" s="45"/>
      <c r="R822" s="45"/>
      <c r="S822" s="44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</row>
    <row r="823" spans="1:39" ht="15" x14ac:dyDescent="0.25">
      <c r="B823" s="11" t="s">
        <v>1503</v>
      </c>
      <c r="C823" s="10" t="s">
        <v>1</v>
      </c>
      <c r="D823" s="10" t="s">
        <v>1874</v>
      </c>
      <c r="E823" s="11" t="s">
        <v>3</v>
      </c>
      <c r="F823" s="1">
        <f t="shared" ref="F823:F865" si="100">VALUE(IF(LEFT(E823,1)="&lt;",1,LEFT(E823,2)))</f>
        <v>1</v>
      </c>
      <c r="G823" s="11" t="s">
        <v>1</v>
      </c>
      <c r="I823" s="1" t="str">
        <f t="shared" ref="I823:I831" si="101">RIGHT(B823,LEN(B823)-4)</f>
        <v>SMOEP  </v>
      </c>
      <c r="J823">
        <f t="shared" ref="J823:J865" si="102">SUMIFS($F$823:$F$865,$I$823:$I$865,I823)</f>
        <v>3</v>
      </c>
      <c r="K823" s="41"/>
      <c r="L823" s="41" t="s">
        <v>3357</v>
      </c>
      <c r="M823" s="1" t="str">
        <f t="shared" si="98"/>
        <v>SMOEP</v>
      </c>
      <c r="N823">
        <v>3</v>
      </c>
      <c r="O823" s="41"/>
      <c r="P823" s="88" t="s">
        <v>3384</v>
      </c>
      <c r="Q823" s="86">
        <f>SUMIFS($N$823:$N$843,$M$823:$M$843,P823)</f>
        <v>0</v>
      </c>
      <c r="R823" s="86"/>
      <c r="S823" s="87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</row>
    <row r="824" spans="1:39" ht="15" x14ac:dyDescent="0.25">
      <c r="B824" s="9" t="s">
        <v>610</v>
      </c>
      <c r="C824" s="12" t="s">
        <v>1874</v>
      </c>
      <c r="D824" s="12" t="s">
        <v>1875</v>
      </c>
      <c r="E824" s="9" t="s">
        <v>3</v>
      </c>
      <c r="F824" s="1">
        <f t="shared" si="100"/>
        <v>1</v>
      </c>
      <c r="G824" s="9" t="s">
        <v>1148</v>
      </c>
      <c r="I824" s="1" t="str">
        <f t="shared" si="101"/>
        <v>CAA  </v>
      </c>
      <c r="J824">
        <f t="shared" si="102"/>
        <v>3</v>
      </c>
      <c r="K824" s="41"/>
      <c r="L824" s="41" t="s">
        <v>576</v>
      </c>
      <c r="M824" s="1" t="str">
        <f t="shared" si="98"/>
        <v>CAA</v>
      </c>
      <c r="N824">
        <v>3</v>
      </c>
      <c r="O824" s="41"/>
      <c r="P824" s="88" t="s">
        <v>3388</v>
      </c>
      <c r="Q824" s="89">
        <f t="shared" ref="Q824:Q844" si="103">SUMIFS($N$823:$N$843,$M$823:$M$843,P824)</f>
        <v>0</v>
      </c>
      <c r="R824" s="89"/>
      <c r="S824" s="90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</row>
    <row r="825" spans="1:39" s="15" customFormat="1" ht="15" x14ac:dyDescent="0.25">
      <c r="A825" s="41"/>
      <c r="B825" s="11" t="s">
        <v>1506</v>
      </c>
      <c r="C825" s="10" t="s">
        <v>1875</v>
      </c>
      <c r="D825" s="10" t="s">
        <v>1876</v>
      </c>
      <c r="E825" s="11" t="s">
        <v>3</v>
      </c>
      <c r="F825" s="1">
        <f t="shared" si="100"/>
        <v>1</v>
      </c>
      <c r="G825" s="11" t="s">
        <v>617</v>
      </c>
      <c r="H825" s="1"/>
      <c r="I825" s="1" t="str">
        <f t="shared" si="101"/>
        <v>SMOEP  </v>
      </c>
      <c r="J825">
        <f t="shared" si="102"/>
        <v>3</v>
      </c>
      <c r="K825" s="41"/>
      <c r="L825" s="41" t="s">
        <v>577</v>
      </c>
      <c r="M825" s="1" t="str">
        <f t="shared" si="98"/>
        <v>SECADM</v>
      </c>
      <c r="N825">
        <v>5</v>
      </c>
      <c r="O825" s="41"/>
      <c r="P825" s="63" t="s">
        <v>3386</v>
      </c>
      <c r="Q825" s="64">
        <f t="shared" si="103"/>
        <v>0</v>
      </c>
      <c r="R825" s="64"/>
      <c r="S825" s="65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</row>
    <row r="826" spans="1:39" ht="15" x14ac:dyDescent="0.25">
      <c r="B826" s="9" t="s">
        <v>11</v>
      </c>
      <c r="C826" s="12" t="s">
        <v>1876</v>
      </c>
      <c r="D826" s="12" t="s">
        <v>1877</v>
      </c>
      <c r="E826" s="9" t="s">
        <v>3</v>
      </c>
      <c r="F826" s="1">
        <f t="shared" si="100"/>
        <v>1</v>
      </c>
      <c r="G826" s="9" t="s">
        <v>1148</v>
      </c>
      <c r="I826" s="1" t="str">
        <f t="shared" si="101"/>
        <v>CAA  </v>
      </c>
      <c r="J826">
        <f t="shared" si="102"/>
        <v>3</v>
      </c>
      <c r="K826" s="41"/>
      <c r="L826" s="41" t="s">
        <v>581</v>
      </c>
      <c r="M826" s="1" t="str">
        <f t="shared" si="98"/>
        <v>CLC</v>
      </c>
      <c r="N826">
        <v>9</v>
      </c>
      <c r="O826" s="41"/>
      <c r="P826" s="63" t="s">
        <v>3390</v>
      </c>
      <c r="Q826" s="64">
        <f t="shared" si="103"/>
        <v>0</v>
      </c>
      <c r="R826" s="64"/>
      <c r="S826" s="65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</row>
    <row r="827" spans="1:39" ht="15" x14ac:dyDescent="0.25">
      <c r="B827" s="11" t="s">
        <v>1510</v>
      </c>
      <c r="C827" s="10" t="s">
        <v>1877</v>
      </c>
      <c r="D827" s="10" t="s">
        <v>1878</v>
      </c>
      <c r="E827" s="11" t="s">
        <v>3</v>
      </c>
      <c r="F827" s="1">
        <f t="shared" si="100"/>
        <v>1</v>
      </c>
      <c r="G827" s="11" t="s">
        <v>1925</v>
      </c>
      <c r="I827" s="1" t="str">
        <f t="shared" si="101"/>
        <v>SECADM  </v>
      </c>
      <c r="J827">
        <f t="shared" si="102"/>
        <v>5</v>
      </c>
      <c r="K827" s="41"/>
      <c r="L827" s="41" t="s">
        <v>582</v>
      </c>
      <c r="M827" s="1" t="str">
        <f t="shared" si="98"/>
        <v>SC</v>
      </c>
      <c r="N827">
        <v>20</v>
      </c>
      <c r="O827" s="41"/>
      <c r="P827" s="63" t="s">
        <v>3427</v>
      </c>
      <c r="Q827" s="64">
        <f t="shared" si="103"/>
        <v>3</v>
      </c>
      <c r="R827" s="64"/>
      <c r="S827" s="65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</row>
    <row r="828" spans="1:39" ht="15" x14ac:dyDescent="0.25">
      <c r="B828" s="9" t="s">
        <v>1592</v>
      </c>
      <c r="C828" s="12" t="s">
        <v>1878</v>
      </c>
      <c r="D828" s="12" t="s">
        <v>1879</v>
      </c>
      <c r="E828" s="9" t="s">
        <v>3</v>
      </c>
      <c r="F828" s="1">
        <f t="shared" si="100"/>
        <v>1</v>
      </c>
      <c r="G828" s="9" t="s">
        <v>1926</v>
      </c>
      <c r="I828" s="1" t="str">
        <f t="shared" si="101"/>
        <v>CLC  </v>
      </c>
      <c r="J828">
        <f t="shared" si="102"/>
        <v>9</v>
      </c>
      <c r="K828" s="41"/>
      <c r="L828" s="1" t="s">
        <v>578</v>
      </c>
      <c r="M828" s="1" t="str">
        <f t="shared" si="98"/>
        <v>SPO</v>
      </c>
      <c r="N828">
        <v>3</v>
      </c>
      <c r="O828" s="41"/>
      <c r="P828" s="63" t="s">
        <v>3428</v>
      </c>
      <c r="Q828" s="64">
        <f t="shared" si="103"/>
        <v>3</v>
      </c>
      <c r="R828" s="64"/>
      <c r="S828" s="65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</row>
    <row r="829" spans="1:39" ht="15" x14ac:dyDescent="0.25">
      <c r="B829" s="11" t="s">
        <v>1594</v>
      </c>
      <c r="C829" s="10" t="s">
        <v>1879</v>
      </c>
      <c r="D829" s="10" t="s">
        <v>1880</v>
      </c>
      <c r="E829" s="11" t="s">
        <v>343</v>
      </c>
      <c r="F829" s="1">
        <f t="shared" si="100"/>
        <v>15</v>
      </c>
      <c r="G829" s="11" t="s">
        <v>635</v>
      </c>
      <c r="I829" s="1" t="str">
        <f t="shared" si="101"/>
        <v>SC  </v>
      </c>
      <c r="J829">
        <f t="shared" si="102"/>
        <v>20</v>
      </c>
      <c r="K829" s="41"/>
      <c r="L829" s="1" t="s">
        <v>579</v>
      </c>
      <c r="M829" s="1" t="str">
        <f t="shared" si="98"/>
        <v>CO</v>
      </c>
      <c r="N829">
        <v>3</v>
      </c>
      <c r="O829" s="41"/>
      <c r="P829" s="63" t="s">
        <v>3429</v>
      </c>
      <c r="Q829" s="64">
        <f t="shared" si="103"/>
        <v>0</v>
      </c>
      <c r="R829" s="64"/>
      <c r="S829" s="65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</row>
    <row r="830" spans="1:39" ht="15" x14ac:dyDescent="0.25">
      <c r="B830" s="9" t="s">
        <v>1056</v>
      </c>
      <c r="C830" s="12" t="s">
        <v>1880</v>
      </c>
      <c r="D830" s="12" t="s">
        <v>1881</v>
      </c>
      <c r="E830" s="9" t="s">
        <v>17</v>
      </c>
      <c r="F830" s="1">
        <f t="shared" si="100"/>
        <v>2</v>
      </c>
      <c r="G830" s="9" t="s">
        <v>1927</v>
      </c>
      <c r="I830" s="1" t="str">
        <f t="shared" si="101"/>
        <v>CLC  </v>
      </c>
      <c r="J830">
        <f t="shared" si="102"/>
        <v>9</v>
      </c>
      <c r="L830" s="1" t="s">
        <v>580</v>
      </c>
      <c r="M830" s="1" t="str">
        <f t="shared" si="98"/>
        <v>SECOFC</v>
      </c>
      <c r="N830">
        <v>2</v>
      </c>
      <c r="P830" s="63" t="s">
        <v>3430</v>
      </c>
      <c r="Q830" s="64">
        <f t="shared" si="103"/>
        <v>0</v>
      </c>
      <c r="R830" s="64"/>
      <c r="S830" s="65"/>
    </row>
    <row r="831" spans="1:39" ht="15" x14ac:dyDescent="0.25">
      <c r="B831" s="11" t="s">
        <v>516</v>
      </c>
      <c r="C831" s="10" t="s">
        <v>1881</v>
      </c>
      <c r="D831" s="10" t="s">
        <v>1882</v>
      </c>
      <c r="E831" s="11" t="s">
        <v>3</v>
      </c>
      <c r="F831" s="1">
        <f t="shared" si="100"/>
        <v>1</v>
      </c>
      <c r="G831" s="11" t="s">
        <v>35</v>
      </c>
      <c r="I831" s="1" t="str">
        <f t="shared" si="101"/>
        <v>SPO  </v>
      </c>
      <c r="J831">
        <f t="shared" si="102"/>
        <v>3</v>
      </c>
      <c r="L831" s="1" t="s">
        <v>3341</v>
      </c>
      <c r="M831" s="1" t="str">
        <f t="shared" si="98"/>
        <v>SLIC</v>
      </c>
      <c r="N831">
        <v>19</v>
      </c>
      <c r="P831" s="63" t="s">
        <v>3431</v>
      </c>
      <c r="Q831" s="64">
        <f t="shared" si="103"/>
        <v>0</v>
      </c>
      <c r="R831" s="64"/>
      <c r="S831" s="65"/>
    </row>
    <row r="832" spans="1:39" ht="15" x14ac:dyDescent="0.25">
      <c r="B832" s="9" t="s">
        <v>1883</v>
      </c>
      <c r="C832" s="12" t="s">
        <v>1882</v>
      </c>
      <c r="D832" s="12" t="s">
        <v>1884</v>
      </c>
      <c r="E832" s="9" t="s">
        <v>3</v>
      </c>
      <c r="F832" s="1">
        <f t="shared" si="100"/>
        <v>1</v>
      </c>
      <c r="G832" s="9" t="s">
        <v>61</v>
      </c>
      <c r="I832" s="1" t="str">
        <f>RIGHT(B832,LEN(B832)-5)</f>
        <v>SMOEP  </v>
      </c>
      <c r="J832">
        <f t="shared" si="102"/>
        <v>3</v>
      </c>
      <c r="L832" s="1" t="s">
        <v>583</v>
      </c>
      <c r="M832" s="1" t="str">
        <f t="shared" si="98"/>
        <v>SCON</v>
      </c>
      <c r="N832">
        <v>8</v>
      </c>
      <c r="P832" s="63" t="s">
        <v>3392</v>
      </c>
      <c r="Q832" s="64">
        <f t="shared" si="103"/>
        <v>0</v>
      </c>
      <c r="R832" s="64"/>
      <c r="S832" s="65"/>
    </row>
    <row r="833" spans="2:19" ht="15" x14ac:dyDescent="0.25">
      <c r="B833" s="11" t="s">
        <v>1262</v>
      </c>
      <c r="C833" s="10" t="s">
        <v>1884</v>
      </c>
      <c r="D833" s="10" t="s">
        <v>1885</v>
      </c>
      <c r="E833" s="11" t="s">
        <v>3</v>
      </c>
      <c r="F833" s="1">
        <f t="shared" si="100"/>
        <v>1</v>
      </c>
      <c r="G833" s="11" t="s">
        <v>32</v>
      </c>
      <c r="I833" s="1" t="str">
        <f t="shared" ref="I833:I865" si="104">RIGHT(B833,LEN(B833)-5)</f>
        <v>CAA  </v>
      </c>
      <c r="J833">
        <f t="shared" si="102"/>
        <v>3</v>
      </c>
      <c r="L833" s="1" t="s">
        <v>592</v>
      </c>
      <c r="M833" s="1" t="str">
        <f t="shared" si="98"/>
        <v>CPL</v>
      </c>
      <c r="N833">
        <v>25</v>
      </c>
      <c r="P833" s="63" t="s">
        <v>3394</v>
      </c>
      <c r="Q833" s="64">
        <f t="shared" si="103"/>
        <v>0</v>
      </c>
      <c r="R833" s="64"/>
      <c r="S833" s="65"/>
    </row>
    <row r="834" spans="2:19" ht="21" x14ac:dyDescent="0.25">
      <c r="B834" s="9" t="s">
        <v>1064</v>
      </c>
      <c r="C834" s="12" t="s">
        <v>1885</v>
      </c>
      <c r="D834" s="12" t="s">
        <v>1886</v>
      </c>
      <c r="E834" s="9" t="s">
        <v>17</v>
      </c>
      <c r="F834" s="1">
        <f t="shared" si="100"/>
        <v>2</v>
      </c>
      <c r="G834" s="9" t="s">
        <v>1928</v>
      </c>
      <c r="I834" s="1" t="str">
        <f t="shared" si="104"/>
        <v>SECADM  </v>
      </c>
      <c r="J834">
        <f t="shared" si="102"/>
        <v>5</v>
      </c>
      <c r="L834" s="1" t="s">
        <v>584</v>
      </c>
      <c r="M834" s="1" t="str">
        <f t="shared" si="98"/>
        <v>ASSDG</v>
      </c>
      <c r="N834">
        <v>6</v>
      </c>
      <c r="P834" s="63" t="s">
        <v>3396</v>
      </c>
      <c r="Q834" s="64">
        <f t="shared" si="103"/>
        <v>0</v>
      </c>
      <c r="R834" s="64"/>
      <c r="S834" s="65"/>
    </row>
    <row r="835" spans="2:19" ht="21" x14ac:dyDescent="0.25">
      <c r="B835" s="11" t="s">
        <v>636</v>
      </c>
      <c r="C835" s="10" t="s">
        <v>1886</v>
      </c>
      <c r="D835" s="10" t="s">
        <v>1887</v>
      </c>
      <c r="E835" s="11" t="s">
        <v>3</v>
      </c>
      <c r="F835" s="1">
        <f t="shared" si="100"/>
        <v>1</v>
      </c>
      <c r="G835" s="11" t="s">
        <v>1929</v>
      </c>
      <c r="I835" s="1" t="str">
        <f t="shared" si="104"/>
        <v>SPO  </v>
      </c>
      <c r="J835">
        <f t="shared" si="102"/>
        <v>3</v>
      </c>
      <c r="L835" s="1" t="s">
        <v>585</v>
      </c>
      <c r="M835" s="1" t="str">
        <f t="shared" si="98"/>
        <v>DG</v>
      </c>
      <c r="N835">
        <v>2</v>
      </c>
      <c r="P835" s="60" t="s">
        <v>3398</v>
      </c>
      <c r="Q835" s="61">
        <f t="shared" si="103"/>
        <v>0</v>
      </c>
      <c r="R835" s="61"/>
      <c r="S835" s="62"/>
    </row>
    <row r="836" spans="2:19" ht="15" x14ac:dyDescent="0.25">
      <c r="B836" s="9" t="s">
        <v>1888</v>
      </c>
      <c r="C836" s="12" t="s">
        <v>1887</v>
      </c>
      <c r="D836" s="12" t="s">
        <v>1889</v>
      </c>
      <c r="E836" s="9" t="s">
        <v>3</v>
      </c>
      <c r="F836" s="1">
        <f t="shared" si="100"/>
        <v>1</v>
      </c>
      <c r="G836" s="9" t="s">
        <v>64</v>
      </c>
      <c r="I836" s="1" t="str">
        <f t="shared" si="104"/>
        <v>CO  </v>
      </c>
      <c r="J836">
        <f t="shared" si="102"/>
        <v>3</v>
      </c>
      <c r="L836" s="1" t="s">
        <v>586</v>
      </c>
      <c r="M836" s="1" t="str">
        <f t="shared" si="98"/>
        <v>ACO</v>
      </c>
      <c r="N836">
        <v>1</v>
      </c>
      <c r="P836" s="60" t="s">
        <v>3400</v>
      </c>
      <c r="Q836" s="61">
        <f t="shared" si="103"/>
        <v>0</v>
      </c>
      <c r="R836" s="61"/>
      <c r="S836" s="62"/>
    </row>
    <row r="837" spans="2:19" ht="15" x14ac:dyDescent="0.25">
      <c r="B837" s="11" t="s">
        <v>1890</v>
      </c>
      <c r="C837" s="10" t="s">
        <v>1889</v>
      </c>
      <c r="D837" s="10" t="s">
        <v>1891</v>
      </c>
      <c r="E837" s="11" t="s">
        <v>17</v>
      </c>
      <c r="F837" s="1">
        <f t="shared" si="100"/>
        <v>2</v>
      </c>
      <c r="G837" s="11" t="s">
        <v>41</v>
      </c>
      <c r="I837" s="1" t="str">
        <f t="shared" si="104"/>
        <v>SECOFC  </v>
      </c>
      <c r="J837">
        <f t="shared" si="102"/>
        <v>2</v>
      </c>
      <c r="L837"/>
      <c r="M837" s="102" t="s">
        <v>3437</v>
      </c>
      <c r="N837">
        <f>SUM(N819:N836)</f>
        <v>109</v>
      </c>
      <c r="P837" s="60" t="s">
        <v>3402</v>
      </c>
      <c r="Q837" s="61">
        <f t="shared" si="103"/>
        <v>0</v>
      </c>
      <c r="R837" s="61"/>
      <c r="S837" s="62"/>
    </row>
    <row r="838" spans="2:19" ht="15" x14ac:dyDescent="0.25">
      <c r="B838" s="9" t="s">
        <v>532</v>
      </c>
      <c r="C838" s="12" t="s">
        <v>1891</v>
      </c>
      <c r="D838" s="12" t="s">
        <v>1892</v>
      </c>
      <c r="E838" s="9" t="s">
        <v>54</v>
      </c>
      <c r="F838" s="1">
        <f t="shared" si="100"/>
        <v>1</v>
      </c>
      <c r="G838" s="9" t="s">
        <v>523</v>
      </c>
      <c r="I838" s="1" t="str">
        <f t="shared" si="104"/>
        <v>CLC  </v>
      </c>
      <c r="J838">
        <f t="shared" si="102"/>
        <v>9</v>
      </c>
      <c r="L838"/>
      <c r="M838" s="1" t="str">
        <f t="shared" si="98"/>
        <v/>
      </c>
      <c r="N838"/>
      <c r="P838" s="60" t="s">
        <v>3418</v>
      </c>
      <c r="Q838" s="61">
        <f t="shared" si="103"/>
        <v>0</v>
      </c>
      <c r="R838" s="61"/>
      <c r="S838" s="62"/>
    </row>
    <row r="839" spans="2:19" ht="15" x14ac:dyDescent="0.25">
      <c r="B839" s="11" t="s">
        <v>535</v>
      </c>
      <c r="C839" s="10" t="s">
        <v>1892</v>
      </c>
      <c r="D839" s="10" t="s">
        <v>1893</v>
      </c>
      <c r="E839" s="11" t="s">
        <v>17</v>
      </c>
      <c r="F839" s="1">
        <f t="shared" si="100"/>
        <v>2</v>
      </c>
      <c r="G839" s="11" t="s">
        <v>648</v>
      </c>
      <c r="I839" s="1" t="str">
        <f t="shared" si="104"/>
        <v>SC  </v>
      </c>
      <c r="J839">
        <f t="shared" si="102"/>
        <v>20</v>
      </c>
      <c r="L839"/>
      <c r="M839" s="1" t="str">
        <f t="shared" si="98"/>
        <v/>
      </c>
      <c r="N839"/>
      <c r="P839" s="60" t="s">
        <v>3405</v>
      </c>
      <c r="Q839" s="61">
        <f t="shared" si="103"/>
        <v>0</v>
      </c>
      <c r="R839" s="61"/>
      <c r="S839" s="62"/>
    </row>
    <row r="840" spans="2:19" ht="15" x14ac:dyDescent="0.25">
      <c r="B840" s="9" t="s">
        <v>252</v>
      </c>
      <c r="C840" s="12" t="s">
        <v>1893</v>
      </c>
      <c r="D840" s="12" t="s">
        <v>1894</v>
      </c>
      <c r="E840" s="9" t="s">
        <v>3</v>
      </c>
      <c r="F840" s="1">
        <f t="shared" si="100"/>
        <v>1</v>
      </c>
      <c r="G840" s="9" t="s">
        <v>1930</v>
      </c>
      <c r="I840" s="1" t="str">
        <f t="shared" si="104"/>
        <v>CLC  </v>
      </c>
      <c r="J840">
        <f t="shared" si="102"/>
        <v>9</v>
      </c>
      <c r="L840"/>
      <c r="M840" s="1" t="str">
        <f t="shared" si="98"/>
        <v/>
      </c>
      <c r="N840"/>
      <c r="P840" s="60" t="s">
        <v>3432</v>
      </c>
      <c r="Q840" s="61">
        <f t="shared" si="103"/>
        <v>0</v>
      </c>
      <c r="R840" s="61"/>
      <c r="S840" s="62"/>
    </row>
    <row r="841" spans="2:19" ht="15" x14ac:dyDescent="0.25">
      <c r="B841" s="11" t="s">
        <v>454</v>
      </c>
      <c r="C841" s="10" t="s">
        <v>1894</v>
      </c>
      <c r="D841" s="10" t="s">
        <v>1895</v>
      </c>
      <c r="E841" s="11" t="s">
        <v>21</v>
      </c>
      <c r="F841" s="1">
        <f t="shared" si="100"/>
        <v>3</v>
      </c>
      <c r="G841" s="11" t="s">
        <v>1931</v>
      </c>
      <c r="I841" s="1" t="str">
        <f t="shared" si="104"/>
        <v>SC  </v>
      </c>
      <c r="J841">
        <f t="shared" si="102"/>
        <v>20</v>
      </c>
      <c r="L841"/>
      <c r="M841" s="1" t="str">
        <f t="shared" si="98"/>
        <v/>
      </c>
      <c r="N841"/>
      <c r="P841" s="60" t="s">
        <v>3433</v>
      </c>
      <c r="Q841" s="61">
        <f t="shared" si="103"/>
        <v>0</v>
      </c>
      <c r="R841" s="61"/>
      <c r="S841" s="62"/>
    </row>
    <row r="842" spans="2:19" ht="15" x14ac:dyDescent="0.25">
      <c r="B842" s="9" t="s">
        <v>458</v>
      </c>
      <c r="C842" s="12" t="s">
        <v>1895</v>
      </c>
      <c r="D842" s="12" t="s">
        <v>1896</v>
      </c>
      <c r="E842" s="9" t="s">
        <v>3</v>
      </c>
      <c r="F842" s="1">
        <f t="shared" si="100"/>
        <v>1</v>
      </c>
      <c r="G842" s="9" t="s">
        <v>1932</v>
      </c>
      <c r="I842" s="1" t="str">
        <f t="shared" si="104"/>
        <v>CLC  </v>
      </c>
      <c r="J842">
        <f t="shared" si="102"/>
        <v>9</v>
      </c>
      <c r="L842"/>
      <c r="M842" s="1" t="str">
        <f t="shared" si="98"/>
        <v/>
      </c>
      <c r="N842"/>
      <c r="P842" s="60" t="s">
        <v>3434</v>
      </c>
      <c r="Q842" s="61">
        <f t="shared" si="103"/>
        <v>0</v>
      </c>
      <c r="R842" s="61"/>
      <c r="S842" s="62"/>
    </row>
    <row r="843" spans="2:19" ht="15" x14ac:dyDescent="0.25">
      <c r="B843" s="11" t="s">
        <v>649</v>
      </c>
      <c r="C843" s="10" t="s">
        <v>1896</v>
      </c>
      <c r="D843" s="10" t="s">
        <v>1897</v>
      </c>
      <c r="E843" s="11" t="s">
        <v>3</v>
      </c>
      <c r="F843" s="1">
        <f t="shared" si="100"/>
        <v>1</v>
      </c>
      <c r="G843" s="11" t="s">
        <v>1933</v>
      </c>
      <c r="I843" s="1" t="str">
        <f t="shared" si="104"/>
        <v>SECADM  </v>
      </c>
      <c r="J843">
        <f t="shared" si="102"/>
        <v>5</v>
      </c>
      <c r="L843"/>
      <c r="M843" s="1" t="str">
        <f t="shared" si="98"/>
        <v/>
      </c>
      <c r="N843"/>
      <c r="P843" s="60" t="s">
        <v>3435</v>
      </c>
      <c r="Q843" s="61">
        <f t="shared" si="103"/>
        <v>0</v>
      </c>
      <c r="R843" s="61"/>
      <c r="S843" s="62"/>
    </row>
    <row r="844" spans="2:19" ht="15.75" thickBot="1" x14ac:dyDescent="0.3">
      <c r="B844" s="9" t="s">
        <v>358</v>
      </c>
      <c r="C844" s="12" t="s">
        <v>1897</v>
      </c>
      <c r="D844" s="12" t="s">
        <v>1898</v>
      </c>
      <c r="E844" s="9" t="s">
        <v>3</v>
      </c>
      <c r="F844" s="1">
        <f t="shared" si="100"/>
        <v>1</v>
      </c>
      <c r="G844" s="9" t="s">
        <v>1934</v>
      </c>
      <c r="I844" s="1" t="str">
        <f t="shared" si="104"/>
        <v>CLC  </v>
      </c>
      <c r="J844">
        <f t="shared" si="102"/>
        <v>9</v>
      </c>
      <c r="L844"/>
      <c r="M844" s="1" t="str">
        <f t="shared" si="98"/>
        <v/>
      </c>
      <c r="N844"/>
      <c r="P844" s="66" t="s">
        <v>3436</v>
      </c>
      <c r="Q844" s="93">
        <f t="shared" si="103"/>
        <v>0</v>
      </c>
      <c r="R844" s="93"/>
      <c r="S844" s="67"/>
    </row>
    <row r="845" spans="2:19" ht="15" x14ac:dyDescent="0.25">
      <c r="B845" s="11" t="s">
        <v>654</v>
      </c>
      <c r="C845" s="10" t="s">
        <v>1898</v>
      </c>
      <c r="D845" s="10" t="s">
        <v>1899</v>
      </c>
      <c r="E845" s="11" t="s">
        <v>404</v>
      </c>
      <c r="F845" s="1">
        <f t="shared" si="100"/>
        <v>13</v>
      </c>
      <c r="G845" s="11" t="s">
        <v>1161</v>
      </c>
      <c r="I845" s="1" t="str">
        <f t="shared" si="104"/>
        <v>SLIC  </v>
      </c>
      <c r="J845">
        <f t="shared" si="102"/>
        <v>19</v>
      </c>
      <c r="L845"/>
      <c r="M845" s="1" t="str">
        <f t="shared" si="98"/>
        <v/>
      </c>
      <c r="N845"/>
    </row>
    <row r="846" spans="2:19" ht="15" x14ac:dyDescent="0.25">
      <c r="B846" s="9" t="s">
        <v>76</v>
      </c>
      <c r="C846" s="12" t="s">
        <v>1899</v>
      </c>
      <c r="D846" s="12" t="s">
        <v>1900</v>
      </c>
      <c r="E846" s="9" t="s">
        <v>339</v>
      </c>
      <c r="F846" s="1">
        <f t="shared" si="100"/>
        <v>8</v>
      </c>
      <c r="G846" s="9" t="s">
        <v>1669</v>
      </c>
      <c r="I846" s="1" t="str">
        <f t="shared" si="104"/>
        <v>SCON  </v>
      </c>
      <c r="J846">
        <f t="shared" si="102"/>
        <v>8</v>
      </c>
      <c r="L846"/>
      <c r="M846" s="1" t="str">
        <f t="shared" si="98"/>
        <v/>
      </c>
      <c r="N846"/>
    </row>
    <row r="847" spans="2:19" ht="15" x14ac:dyDescent="0.25">
      <c r="B847" s="11" t="s">
        <v>659</v>
      </c>
      <c r="C847" s="10" t="s">
        <v>1900</v>
      </c>
      <c r="D847" s="10" t="s">
        <v>1901</v>
      </c>
      <c r="E847" s="11" t="s">
        <v>3</v>
      </c>
      <c r="F847" s="1">
        <f t="shared" si="100"/>
        <v>1</v>
      </c>
      <c r="G847" s="11" t="s">
        <v>1935</v>
      </c>
      <c r="I847" s="1" t="str">
        <f t="shared" si="104"/>
        <v>SLIC  </v>
      </c>
      <c r="J847">
        <f t="shared" si="102"/>
        <v>19</v>
      </c>
      <c r="L847"/>
      <c r="M847" s="1" t="str">
        <f t="shared" si="98"/>
        <v/>
      </c>
      <c r="N847"/>
    </row>
    <row r="848" spans="2:19" ht="15" x14ac:dyDescent="0.25">
      <c r="B848" s="9" t="s">
        <v>370</v>
      </c>
      <c r="C848" s="12" t="s">
        <v>1901</v>
      </c>
      <c r="D848" s="12" t="s">
        <v>1902</v>
      </c>
      <c r="E848" s="9" t="s">
        <v>3</v>
      </c>
      <c r="F848" s="1">
        <f t="shared" si="100"/>
        <v>1</v>
      </c>
      <c r="G848" s="9" t="s">
        <v>32</v>
      </c>
      <c r="I848" s="1" t="str">
        <f t="shared" si="104"/>
        <v>CLC  </v>
      </c>
      <c r="J848">
        <f t="shared" si="102"/>
        <v>9</v>
      </c>
      <c r="L848"/>
      <c r="M848" s="1" t="str">
        <f t="shared" si="98"/>
        <v/>
      </c>
      <c r="N848"/>
    </row>
    <row r="849" spans="2:14" ht="15" x14ac:dyDescent="0.25">
      <c r="B849" s="11" t="s">
        <v>664</v>
      </c>
      <c r="C849" s="10" t="s">
        <v>1902</v>
      </c>
      <c r="D849" s="10" t="s">
        <v>1903</v>
      </c>
      <c r="E849" s="11" t="s">
        <v>3</v>
      </c>
      <c r="F849" s="1">
        <f t="shared" si="100"/>
        <v>1</v>
      </c>
      <c r="G849" s="11" t="s">
        <v>744</v>
      </c>
      <c r="I849" s="1" t="str">
        <f t="shared" si="104"/>
        <v>SECADM  </v>
      </c>
      <c r="J849">
        <f t="shared" si="102"/>
        <v>5</v>
      </c>
      <c r="L849"/>
      <c r="M849" s="1" t="str">
        <f t="shared" si="98"/>
        <v/>
      </c>
      <c r="N849"/>
    </row>
    <row r="850" spans="2:14" ht="21" x14ac:dyDescent="0.25">
      <c r="B850" s="9" t="s">
        <v>1904</v>
      </c>
      <c r="C850" s="12" t="s">
        <v>1903</v>
      </c>
      <c r="D850" s="12" t="s">
        <v>1905</v>
      </c>
      <c r="E850" s="9" t="s">
        <v>17</v>
      </c>
      <c r="F850" s="1">
        <f t="shared" si="100"/>
        <v>2</v>
      </c>
      <c r="G850" s="9" t="s">
        <v>1936</v>
      </c>
      <c r="I850" s="1" t="str">
        <f t="shared" si="104"/>
        <v>CPL  </v>
      </c>
      <c r="J850">
        <f t="shared" si="102"/>
        <v>25</v>
      </c>
      <c r="L850"/>
      <c r="M850" s="1" t="str">
        <f t="shared" si="98"/>
        <v/>
      </c>
      <c r="N850"/>
    </row>
    <row r="851" spans="2:14" ht="15" x14ac:dyDescent="0.25">
      <c r="B851" s="11" t="s">
        <v>1906</v>
      </c>
      <c r="C851" s="10" t="s">
        <v>1905</v>
      </c>
      <c r="D851" s="10" t="s">
        <v>1907</v>
      </c>
      <c r="E851" s="11" t="s">
        <v>144</v>
      </c>
      <c r="F851" s="1">
        <f t="shared" si="100"/>
        <v>5</v>
      </c>
      <c r="G851" s="11" t="s">
        <v>829</v>
      </c>
      <c r="I851" s="1" t="str">
        <f t="shared" si="104"/>
        <v>ASSDG  </v>
      </c>
      <c r="J851">
        <f t="shared" si="102"/>
        <v>6</v>
      </c>
      <c r="L851"/>
      <c r="M851" s="1" t="str">
        <f t="shared" si="98"/>
        <v/>
      </c>
      <c r="N851"/>
    </row>
    <row r="852" spans="2:14" ht="15" x14ac:dyDescent="0.25">
      <c r="B852" s="9" t="s">
        <v>1908</v>
      </c>
      <c r="C852" s="12" t="s">
        <v>1907</v>
      </c>
      <c r="D852" s="12" t="s">
        <v>1909</v>
      </c>
      <c r="E852" s="9" t="s">
        <v>3</v>
      </c>
      <c r="F852" s="1">
        <f t="shared" si="100"/>
        <v>1</v>
      </c>
      <c r="G852" s="9" t="s">
        <v>1937</v>
      </c>
      <c r="I852" s="1" t="str">
        <f t="shared" si="104"/>
        <v>DG  </v>
      </c>
      <c r="J852">
        <f t="shared" si="102"/>
        <v>2</v>
      </c>
      <c r="L852"/>
      <c r="M852" s="1" t="str">
        <f t="shared" si="98"/>
        <v/>
      </c>
      <c r="N852"/>
    </row>
    <row r="853" spans="2:14" ht="15" x14ac:dyDescent="0.25">
      <c r="B853" s="11" t="s">
        <v>1910</v>
      </c>
      <c r="C853" s="10" t="s">
        <v>1909</v>
      </c>
      <c r="D853" s="10" t="s">
        <v>1911</v>
      </c>
      <c r="E853" s="11" t="s">
        <v>3</v>
      </c>
      <c r="F853" s="1">
        <f t="shared" si="100"/>
        <v>1</v>
      </c>
      <c r="G853" s="11" t="s">
        <v>1938</v>
      </c>
      <c r="I853" s="1" t="str">
        <f t="shared" si="104"/>
        <v>SLIC  </v>
      </c>
      <c r="J853">
        <f t="shared" si="102"/>
        <v>19</v>
      </c>
      <c r="L853"/>
      <c r="M853" s="1" t="str">
        <f t="shared" si="98"/>
        <v/>
      </c>
      <c r="N853"/>
    </row>
    <row r="854" spans="2:14" ht="15" x14ac:dyDescent="0.25">
      <c r="B854" s="9" t="s">
        <v>566</v>
      </c>
      <c r="C854" s="12" t="s">
        <v>1911</v>
      </c>
      <c r="D854" s="12" t="s">
        <v>1912</v>
      </c>
      <c r="E854" s="9" t="s">
        <v>3</v>
      </c>
      <c r="F854" s="1">
        <f t="shared" si="100"/>
        <v>1</v>
      </c>
      <c r="G854" s="9" t="s">
        <v>767</v>
      </c>
      <c r="I854" s="1" t="str">
        <f t="shared" si="104"/>
        <v>CLC  </v>
      </c>
      <c r="J854">
        <f t="shared" si="102"/>
        <v>9</v>
      </c>
      <c r="L854"/>
      <c r="M854" s="1" t="str">
        <f t="shared" si="98"/>
        <v/>
      </c>
      <c r="N854"/>
    </row>
    <row r="855" spans="2:14" ht="21" x14ac:dyDescent="0.25">
      <c r="B855" s="11" t="s">
        <v>1913</v>
      </c>
      <c r="C855" s="10" t="s">
        <v>1912</v>
      </c>
      <c r="D855" s="10" t="s">
        <v>1914</v>
      </c>
      <c r="E855" s="11" t="s">
        <v>3</v>
      </c>
      <c r="F855" s="1">
        <f t="shared" si="100"/>
        <v>1</v>
      </c>
      <c r="G855" s="11" t="s">
        <v>1939</v>
      </c>
      <c r="I855" s="1" t="str">
        <f t="shared" si="104"/>
        <v>SLIC  </v>
      </c>
      <c r="J855">
        <f t="shared" si="102"/>
        <v>19</v>
      </c>
      <c r="L855"/>
      <c r="M855" s="1" t="str">
        <f t="shared" si="98"/>
        <v/>
      </c>
      <c r="N855"/>
    </row>
    <row r="856" spans="2:14" ht="15" x14ac:dyDescent="0.25">
      <c r="B856" s="9" t="s">
        <v>1098</v>
      </c>
      <c r="C856" s="12" t="s">
        <v>1914</v>
      </c>
      <c r="D856" s="12" t="s">
        <v>1915</v>
      </c>
      <c r="E856" s="9" t="s">
        <v>3</v>
      </c>
      <c r="F856" s="1">
        <f t="shared" si="100"/>
        <v>1</v>
      </c>
      <c r="G856" s="9" t="s">
        <v>1940</v>
      </c>
      <c r="I856" s="1" t="str">
        <f t="shared" si="104"/>
        <v>SPO  </v>
      </c>
      <c r="J856">
        <f t="shared" si="102"/>
        <v>3</v>
      </c>
      <c r="L856"/>
      <c r="M856" s="1" t="str">
        <f t="shared" si="98"/>
        <v/>
      </c>
      <c r="N856"/>
    </row>
    <row r="857" spans="2:14" ht="15" x14ac:dyDescent="0.25">
      <c r="B857" s="11" t="s">
        <v>1100</v>
      </c>
      <c r="C857" s="10" t="s">
        <v>1915</v>
      </c>
      <c r="D857" s="10" t="s">
        <v>1916</v>
      </c>
      <c r="E857" s="11" t="s">
        <v>3</v>
      </c>
      <c r="F857" s="1">
        <f t="shared" si="100"/>
        <v>1</v>
      </c>
      <c r="G857" s="11" t="s">
        <v>64</v>
      </c>
      <c r="I857" s="1" t="str">
        <f t="shared" si="104"/>
        <v>CO  </v>
      </c>
      <c r="J857">
        <f t="shared" si="102"/>
        <v>3</v>
      </c>
      <c r="L857"/>
      <c r="M857" s="1" t="str">
        <f t="shared" si="98"/>
        <v/>
      </c>
      <c r="N857"/>
    </row>
    <row r="858" spans="2:14" ht="15" x14ac:dyDescent="0.25">
      <c r="B858" s="9" t="s">
        <v>686</v>
      </c>
      <c r="C858" s="12" t="s">
        <v>1916</v>
      </c>
      <c r="D858" s="12" t="s">
        <v>1917</v>
      </c>
      <c r="E858" s="9" t="s">
        <v>17</v>
      </c>
      <c r="F858" s="1">
        <f t="shared" si="100"/>
        <v>2</v>
      </c>
      <c r="G858" s="9" t="s">
        <v>1941</v>
      </c>
      <c r="I858" s="1" t="str">
        <f t="shared" si="104"/>
        <v>SLIC  </v>
      </c>
      <c r="J858">
        <f t="shared" si="102"/>
        <v>19</v>
      </c>
      <c r="L858"/>
      <c r="M858" s="1" t="str">
        <f t="shared" si="98"/>
        <v/>
      </c>
      <c r="N858"/>
    </row>
    <row r="859" spans="2:14" ht="15" x14ac:dyDescent="0.25">
      <c r="B859" s="11" t="s">
        <v>688</v>
      </c>
      <c r="C859" s="10" t="s">
        <v>1917</v>
      </c>
      <c r="D859" s="10" t="s">
        <v>1918</v>
      </c>
      <c r="E859" s="11" t="s">
        <v>3</v>
      </c>
      <c r="F859" s="1">
        <f t="shared" si="100"/>
        <v>1</v>
      </c>
      <c r="G859" s="11" t="s">
        <v>1942</v>
      </c>
      <c r="I859" s="1" t="str">
        <f t="shared" si="104"/>
        <v>CPL  </v>
      </c>
      <c r="J859">
        <f t="shared" si="102"/>
        <v>25</v>
      </c>
      <c r="L859"/>
      <c r="M859" s="1" t="str">
        <f t="shared" si="98"/>
        <v/>
      </c>
      <c r="N859"/>
    </row>
    <row r="860" spans="2:14" ht="15" x14ac:dyDescent="0.25">
      <c r="B860" s="9" t="s">
        <v>691</v>
      </c>
      <c r="C860" s="12" t="s">
        <v>1918</v>
      </c>
      <c r="D860" s="12" t="s">
        <v>1919</v>
      </c>
      <c r="E860" s="9" t="s">
        <v>54</v>
      </c>
      <c r="F860" s="1">
        <f t="shared" si="100"/>
        <v>1</v>
      </c>
      <c r="G860" s="9" t="s">
        <v>696</v>
      </c>
      <c r="I860" s="1" t="str">
        <f t="shared" si="104"/>
        <v>SLIC  </v>
      </c>
      <c r="J860">
        <f t="shared" si="102"/>
        <v>19</v>
      </c>
      <c r="L860"/>
      <c r="M860" s="1" t="str">
        <f t="shared" si="98"/>
        <v/>
      </c>
      <c r="N860"/>
    </row>
    <row r="861" spans="2:14" ht="15" x14ac:dyDescent="0.25">
      <c r="B861" s="11" t="s">
        <v>694</v>
      </c>
      <c r="C861" s="10" t="s">
        <v>1919</v>
      </c>
      <c r="D861" s="10" t="s">
        <v>1920</v>
      </c>
      <c r="E861" s="11" t="s">
        <v>209</v>
      </c>
      <c r="F861" s="1">
        <f t="shared" si="100"/>
        <v>22</v>
      </c>
      <c r="G861" s="11" t="s">
        <v>1943</v>
      </c>
      <c r="I861" s="1" t="str">
        <f t="shared" si="104"/>
        <v>CPL  </v>
      </c>
      <c r="J861">
        <f t="shared" si="102"/>
        <v>25</v>
      </c>
      <c r="L861"/>
      <c r="M861" s="1" t="str">
        <f t="shared" si="98"/>
        <v/>
      </c>
      <c r="N861"/>
    </row>
    <row r="862" spans="2:14" ht="15" x14ac:dyDescent="0.25">
      <c r="B862" s="9" t="s">
        <v>1639</v>
      </c>
      <c r="C862" s="12" t="s">
        <v>1920</v>
      </c>
      <c r="D862" s="12" t="s">
        <v>1921</v>
      </c>
      <c r="E862" s="9" t="s">
        <v>3</v>
      </c>
      <c r="F862" s="1">
        <f t="shared" si="100"/>
        <v>1</v>
      </c>
      <c r="G862" s="9" t="s">
        <v>1683</v>
      </c>
      <c r="I862" s="1" t="str">
        <f t="shared" si="104"/>
        <v>ASSDG  </v>
      </c>
      <c r="J862">
        <f t="shared" si="102"/>
        <v>6</v>
      </c>
      <c r="L862"/>
      <c r="M862" s="1" t="str">
        <f t="shared" si="98"/>
        <v/>
      </c>
      <c r="N862"/>
    </row>
    <row r="863" spans="2:14" ht="15" x14ac:dyDescent="0.25">
      <c r="B863" s="11" t="s">
        <v>1641</v>
      </c>
      <c r="C863" s="10" t="s">
        <v>1921</v>
      </c>
      <c r="D863" s="10" t="s">
        <v>1922</v>
      </c>
      <c r="E863" s="11" t="s">
        <v>3</v>
      </c>
      <c r="F863" s="1">
        <f t="shared" si="100"/>
        <v>1</v>
      </c>
      <c r="G863" s="11" t="s">
        <v>852</v>
      </c>
      <c r="I863" s="1" t="str">
        <f t="shared" si="104"/>
        <v>DG  </v>
      </c>
      <c r="J863">
        <f t="shared" si="102"/>
        <v>2</v>
      </c>
      <c r="L863"/>
      <c r="M863" s="1" t="str">
        <f t="shared" si="98"/>
        <v/>
      </c>
      <c r="N863"/>
    </row>
    <row r="864" spans="2:14" ht="15" x14ac:dyDescent="0.25">
      <c r="B864" s="9" t="s">
        <v>1643</v>
      </c>
      <c r="C864" s="12" t="s">
        <v>1922</v>
      </c>
      <c r="D864" s="12" t="s">
        <v>1923</v>
      </c>
      <c r="E864" s="9" t="s">
        <v>3</v>
      </c>
      <c r="F864" s="1">
        <f t="shared" si="100"/>
        <v>1</v>
      </c>
      <c r="G864" s="9" t="s">
        <v>107</v>
      </c>
      <c r="I864" s="1" t="str">
        <f t="shared" si="104"/>
        <v>CO  </v>
      </c>
      <c r="J864">
        <f t="shared" si="102"/>
        <v>3</v>
      </c>
      <c r="L864"/>
      <c r="M864" s="1" t="str">
        <f t="shared" ref="M864:M927" si="105">TRIM(SUBSTITUTE(L864,CHAR(160),CHAR(32)))</f>
        <v/>
      </c>
      <c r="N864"/>
    </row>
    <row r="865" spans="1:39" ht="15" x14ac:dyDescent="0.25">
      <c r="B865" s="11" t="s">
        <v>1645</v>
      </c>
      <c r="C865" s="10" t="s">
        <v>1923</v>
      </c>
      <c r="D865" s="10" t="s">
        <v>1924</v>
      </c>
      <c r="E865" s="11" t="s">
        <v>3</v>
      </c>
      <c r="F865" s="1">
        <f t="shared" si="100"/>
        <v>1</v>
      </c>
      <c r="G865" s="11" t="s">
        <v>553</v>
      </c>
      <c r="I865" s="1" t="str">
        <f t="shared" si="104"/>
        <v>ACO  </v>
      </c>
      <c r="J865">
        <f t="shared" si="102"/>
        <v>1</v>
      </c>
      <c r="L865"/>
      <c r="M865" s="1" t="str">
        <f t="shared" si="105"/>
        <v/>
      </c>
      <c r="N865"/>
    </row>
    <row r="866" spans="1:39" x14ac:dyDescent="0.15">
      <c r="M866" s="1" t="str">
        <f t="shared" si="105"/>
        <v/>
      </c>
    </row>
    <row r="867" spans="1:39" x14ac:dyDescent="0.15">
      <c r="B867" s="15"/>
      <c r="C867" s="15"/>
      <c r="D867" s="15"/>
      <c r="E867" s="15"/>
      <c r="F867" s="15"/>
      <c r="G867" s="15"/>
      <c r="H867" s="41"/>
      <c r="I867" s="41"/>
      <c r="J867" s="41"/>
      <c r="M867" s="1" t="str">
        <f t="shared" si="105"/>
        <v/>
      </c>
    </row>
    <row r="868" spans="1:39" x14ac:dyDescent="0.15">
      <c r="H868" s="41"/>
      <c r="I868" s="41"/>
      <c r="J868" s="41"/>
      <c r="M868" s="1" t="str">
        <f t="shared" si="105"/>
        <v/>
      </c>
    </row>
    <row r="869" spans="1:39" ht="11.25" thickBot="1" x14ac:dyDescent="0.2">
      <c r="I869" s="42" t="s">
        <v>573</v>
      </c>
      <c r="J869" s="41"/>
      <c r="L869" s="6" t="s">
        <v>3330</v>
      </c>
      <c r="M869" s="1" t="str">
        <f t="shared" si="105"/>
        <v>DADOS AGRUPADOS</v>
      </c>
      <c r="P869" s="6"/>
    </row>
    <row r="870" spans="1:39" ht="21.75" customHeight="1" thickBot="1" x14ac:dyDescent="0.2">
      <c r="A870" s="43" t="s">
        <v>3382</v>
      </c>
      <c r="G870" s="16" t="s">
        <v>2437</v>
      </c>
      <c r="I870" s="6" t="s">
        <v>572</v>
      </c>
      <c r="J870" s="6" t="s">
        <v>588</v>
      </c>
      <c r="K870" s="41"/>
      <c r="L870" s="41"/>
      <c r="M870" s="1" t="str">
        <f t="shared" si="105"/>
        <v/>
      </c>
      <c r="N870" s="41"/>
      <c r="O870" s="41"/>
      <c r="P870" s="94" t="s">
        <v>3358</v>
      </c>
      <c r="Q870" s="45"/>
      <c r="R870" s="45"/>
      <c r="S870" s="44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</row>
    <row r="871" spans="1:39" ht="15" x14ac:dyDescent="0.25">
      <c r="B871" s="11" t="s">
        <v>1503</v>
      </c>
      <c r="C871" s="10" t="s">
        <v>1</v>
      </c>
      <c r="D871" s="10" t="s">
        <v>1944</v>
      </c>
      <c r="E871" s="11" t="s">
        <v>1396</v>
      </c>
      <c r="F871" s="1">
        <f t="shared" ref="F871:F901" si="106">VALUE(IF(LEFT(E871,1)="&lt;",1,LEFT(E871,2)))</f>
        <v>27</v>
      </c>
      <c r="G871" s="11" t="s">
        <v>1</v>
      </c>
      <c r="I871" s="1" t="str">
        <f t="shared" ref="I871:I879" si="107">RIGHT(B871,LEN(B871)-4)</f>
        <v>SMOEP  </v>
      </c>
      <c r="J871">
        <f t="shared" ref="J871:J902" si="108">SUMIFS($F$871:$F$902,$I$871:$I$902,I871)</f>
        <v>27</v>
      </c>
      <c r="K871" s="41"/>
      <c r="L871" s="41" t="s">
        <v>3357</v>
      </c>
      <c r="M871" s="1" t="str">
        <f t="shared" si="105"/>
        <v>SMOEP</v>
      </c>
      <c r="N871">
        <v>27</v>
      </c>
      <c r="O871" s="41"/>
      <c r="P871" s="88" t="s">
        <v>3384</v>
      </c>
      <c r="Q871" s="86">
        <f>SUMIFS($N$871:$N$891,$M$871:$M$891,P871)</f>
        <v>0</v>
      </c>
      <c r="R871" s="86"/>
      <c r="S871" s="87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</row>
    <row r="872" spans="1:39" s="15" customFormat="1" ht="15" x14ac:dyDescent="0.25">
      <c r="A872" s="41"/>
      <c r="B872" s="9" t="s">
        <v>610</v>
      </c>
      <c r="C872" s="12" t="s">
        <v>1944</v>
      </c>
      <c r="D872" s="12" t="s">
        <v>1945</v>
      </c>
      <c r="E872" s="9" t="s">
        <v>3</v>
      </c>
      <c r="F872" s="1">
        <f t="shared" si="106"/>
        <v>1</v>
      </c>
      <c r="G872" s="9" t="s">
        <v>1148</v>
      </c>
      <c r="H872" s="1"/>
      <c r="I872" s="1" t="str">
        <f t="shared" si="107"/>
        <v>CAA  </v>
      </c>
      <c r="J872">
        <f t="shared" si="108"/>
        <v>1</v>
      </c>
      <c r="K872" s="41"/>
      <c r="L872" s="41" t="s">
        <v>576</v>
      </c>
      <c r="M872" s="1" t="str">
        <f t="shared" si="105"/>
        <v>CAA</v>
      </c>
      <c r="N872">
        <v>1</v>
      </c>
      <c r="O872" s="41"/>
      <c r="P872" s="88" t="s">
        <v>3388</v>
      </c>
      <c r="Q872" s="89">
        <f t="shared" ref="Q872:Q892" si="109">SUMIFS($N$871:$N$891,$M$871:$M$891,P872)</f>
        <v>0</v>
      </c>
      <c r="R872" s="89"/>
      <c r="S872" s="90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</row>
    <row r="873" spans="1:39" ht="15" x14ac:dyDescent="0.25">
      <c r="B873" s="11" t="s">
        <v>1831</v>
      </c>
      <c r="C873" s="10" t="s">
        <v>1945</v>
      </c>
      <c r="D873" s="10" t="s">
        <v>1946</v>
      </c>
      <c r="E873" s="11" t="s">
        <v>54</v>
      </c>
      <c r="F873" s="1">
        <f t="shared" si="106"/>
        <v>1</v>
      </c>
      <c r="G873" s="11" t="s">
        <v>1984</v>
      </c>
      <c r="I873" s="1" t="str">
        <f t="shared" si="107"/>
        <v>SECADM  </v>
      </c>
      <c r="J873">
        <f t="shared" si="108"/>
        <v>4</v>
      </c>
      <c r="K873" s="41"/>
      <c r="L873" s="41" t="s">
        <v>577</v>
      </c>
      <c r="M873" s="1" t="str">
        <f t="shared" si="105"/>
        <v>SECADM</v>
      </c>
      <c r="N873">
        <v>4</v>
      </c>
      <c r="O873" s="41"/>
      <c r="P873" s="63" t="s">
        <v>3386</v>
      </c>
      <c r="Q873" s="64">
        <f t="shared" si="109"/>
        <v>0</v>
      </c>
      <c r="R873" s="64"/>
      <c r="S873" s="65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</row>
    <row r="874" spans="1:39" ht="15" x14ac:dyDescent="0.25">
      <c r="B874" s="9" t="s">
        <v>1947</v>
      </c>
      <c r="C874" s="12" t="s">
        <v>1946</v>
      </c>
      <c r="D874" s="12" t="s">
        <v>1948</v>
      </c>
      <c r="E874" s="9" t="s">
        <v>3</v>
      </c>
      <c r="F874" s="1">
        <f t="shared" si="106"/>
        <v>1</v>
      </c>
      <c r="G874" s="9" t="s">
        <v>1985</v>
      </c>
      <c r="I874" s="1" t="str">
        <f t="shared" si="107"/>
        <v>DG  </v>
      </c>
      <c r="J874">
        <f t="shared" si="108"/>
        <v>3</v>
      </c>
      <c r="K874" s="41"/>
      <c r="L874" s="41" t="s">
        <v>585</v>
      </c>
      <c r="M874" s="1" t="str">
        <f t="shared" si="105"/>
        <v>DG</v>
      </c>
      <c r="N874">
        <v>3</v>
      </c>
      <c r="O874" s="41"/>
      <c r="P874" s="63" t="s">
        <v>3390</v>
      </c>
      <c r="Q874" s="64">
        <f t="shared" si="109"/>
        <v>0</v>
      </c>
      <c r="R874" s="64"/>
      <c r="S874" s="65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</row>
    <row r="875" spans="1:39" ht="15" x14ac:dyDescent="0.25">
      <c r="B875" s="11" t="s">
        <v>1949</v>
      </c>
      <c r="C875" s="10" t="s">
        <v>1948</v>
      </c>
      <c r="D875" s="10" t="s">
        <v>1950</v>
      </c>
      <c r="E875" s="11" t="s">
        <v>3</v>
      </c>
      <c r="F875" s="1">
        <f t="shared" si="106"/>
        <v>1</v>
      </c>
      <c r="G875" s="11" t="s">
        <v>1986</v>
      </c>
      <c r="I875" s="1" t="str">
        <f t="shared" si="107"/>
        <v>SPO  </v>
      </c>
      <c r="J875">
        <f t="shared" si="108"/>
        <v>1</v>
      </c>
      <c r="K875" s="41"/>
      <c r="L875" s="41" t="s">
        <v>578</v>
      </c>
      <c r="M875" s="1" t="str">
        <f t="shared" si="105"/>
        <v>SPO</v>
      </c>
      <c r="N875">
        <v>1</v>
      </c>
      <c r="O875" s="41"/>
      <c r="P875" s="63" t="s">
        <v>3427</v>
      </c>
      <c r="Q875" s="64">
        <f t="shared" si="109"/>
        <v>1</v>
      </c>
      <c r="R875" s="64"/>
      <c r="S875" s="65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</row>
    <row r="876" spans="1:39" ht="15" x14ac:dyDescent="0.25">
      <c r="B876" s="9" t="s">
        <v>230</v>
      </c>
      <c r="C876" s="12" t="s">
        <v>1950</v>
      </c>
      <c r="D876" s="12" t="s">
        <v>1951</v>
      </c>
      <c r="E876" s="9" t="s">
        <v>3</v>
      </c>
      <c r="F876" s="1">
        <f t="shared" si="106"/>
        <v>1</v>
      </c>
      <c r="G876" s="9" t="s">
        <v>1579</v>
      </c>
      <c r="I876" s="1" t="str">
        <f t="shared" si="107"/>
        <v>CO  </v>
      </c>
      <c r="J876">
        <f t="shared" si="108"/>
        <v>2</v>
      </c>
      <c r="K876" s="41"/>
      <c r="L876" s="41" t="s">
        <v>579</v>
      </c>
      <c r="M876" s="1" t="str">
        <f t="shared" si="105"/>
        <v>CO</v>
      </c>
      <c r="N876">
        <v>2</v>
      </c>
      <c r="O876" s="41"/>
      <c r="P876" s="63" t="s">
        <v>3428</v>
      </c>
      <c r="Q876" s="64">
        <f t="shared" si="109"/>
        <v>27</v>
      </c>
      <c r="R876" s="64"/>
      <c r="S876" s="65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</row>
    <row r="877" spans="1:39" ht="15" x14ac:dyDescent="0.25">
      <c r="B877" s="11" t="s">
        <v>1952</v>
      </c>
      <c r="C877" s="10" t="s">
        <v>1951</v>
      </c>
      <c r="D877" s="10" t="s">
        <v>1953</v>
      </c>
      <c r="E877" s="11" t="s">
        <v>3</v>
      </c>
      <c r="F877" s="1">
        <f t="shared" si="106"/>
        <v>1</v>
      </c>
      <c r="G877" s="11" t="s">
        <v>41</v>
      </c>
      <c r="I877" s="1" t="str">
        <f t="shared" si="107"/>
        <v>SECOFC  </v>
      </c>
      <c r="J877">
        <f t="shared" si="108"/>
        <v>1</v>
      </c>
      <c r="K877" s="41"/>
      <c r="L877" s="41" t="s">
        <v>580</v>
      </c>
      <c r="M877" s="1" t="str">
        <f t="shared" si="105"/>
        <v>SECOFC</v>
      </c>
      <c r="N877">
        <v>1</v>
      </c>
      <c r="O877" s="41"/>
      <c r="P877" s="63" t="s">
        <v>3429</v>
      </c>
      <c r="Q877" s="64">
        <f t="shared" si="109"/>
        <v>0</v>
      </c>
      <c r="R877" s="64"/>
      <c r="S877" s="65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</row>
    <row r="878" spans="1:39" ht="15" x14ac:dyDescent="0.25">
      <c r="B878" s="9" t="s">
        <v>1056</v>
      </c>
      <c r="C878" s="12" t="s">
        <v>1953</v>
      </c>
      <c r="D878" s="12" t="s">
        <v>1954</v>
      </c>
      <c r="E878" s="9" t="s">
        <v>3</v>
      </c>
      <c r="F878" s="1">
        <f t="shared" si="106"/>
        <v>1</v>
      </c>
      <c r="G878" s="9" t="s">
        <v>523</v>
      </c>
      <c r="I878" s="1" t="str">
        <f t="shared" si="107"/>
        <v>CLC  </v>
      </c>
      <c r="J878">
        <f t="shared" si="108"/>
        <v>6</v>
      </c>
      <c r="K878" s="41"/>
      <c r="L878" s="41" t="s">
        <v>581</v>
      </c>
      <c r="M878" s="1" t="str">
        <f t="shared" si="105"/>
        <v>CLC</v>
      </c>
      <c r="N878">
        <v>6</v>
      </c>
      <c r="O878" s="41"/>
      <c r="P878" s="63" t="s">
        <v>3430</v>
      </c>
      <c r="Q878" s="64">
        <f t="shared" si="109"/>
        <v>0</v>
      </c>
      <c r="R878" s="64"/>
      <c r="S878" s="65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</row>
    <row r="879" spans="1:39" ht="15" x14ac:dyDescent="0.25">
      <c r="B879" s="11" t="s">
        <v>1058</v>
      </c>
      <c r="C879" s="10" t="s">
        <v>1954</v>
      </c>
      <c r="D879" s="10" t="s">
        <v>1955</v>
      </c>
      <c r="E879" s="11" t="s">
        <v>9</v>
      </c>
      <c r="F879" s="1">
        <f t="shared" si="106"/>
        <v>19</v>
      </c>
      <c r="G879" s="11" t="s">
        <v>1987</v>
      </c>
      <c r="I879" s="1" t="str">
        <f t="shared" si="107"/>
        <v>SC  </v>
      </c>
      <c r="J879">
        <f t="shared" si="108"/>
        <v>19</v>
      </c>
      <c r="K879" s="41"/>
      <c r="L879" s="41" t="s">
        <v>582</v>
      </c>
      <c r="M879" s="1" t="str">
        <f t="shared" si="105"/>
        <v>SC</v>
      </c>
      <c r="N879">
        <v>19</v>
      </c>
      <c r="O879" s="41"/>
      <c r="P879" s="63" t="s">
        <v>3431</v>
      </c>
      <c r="Q879" s="64">
        <f t="shared" si="109"/>
        <v>0</v>
      </c>
      <c r="R879" s="64"/>
      <c r="S879" s="65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</row>
    <row r="880" spans="1:39" ht="15" x14ac:dyDescent="0.25">
      <c r="B880" s="9" t="s">
        <v>154</v>
      </c>
      <c r="C880" s="12" t="s">
        <v>1955</v>
      </c>
      <c r="D880" s="12" t="s">
        <v>1956</v>
      </c>
      <c r="E880" s="9" t="s">
        <v>3</v>
      </c>
      <c r="F880" s="1">
        <f t="shared" si="106"/>
        <v>1</v>
      </c>
      <c r="G880" s="9" t="s">
        <v>1988</v>
      </c>
      <c r="I880" s="1" t="str">
        <f>RIGHT(B880,LEN(B880)-5)</f>
        <v>CLC  </v>
      </c>
      <c r="J880">
        <f t="shared" si="108"/>
        <v>6</v>
      </c>
      <c r="L880" s="1" t="s">
        <v>3341</v>
      </c>
      <c r="M880" s="1" t="str">
        <f t="shared" si="105"/>
        <v>SLIC</v>
      </c>
      <c r="N880">
        <v>8</v>
      </c>
      <c r="P880" s="63" t="s">
        <v>3392</v>
      </c>
      <c r="Q880" s="64">
        <f t="shared" si="109"/>
        <v>0</v>
      </c>
      <c r="R880" s="64"/>
      <c r="S880" s="65"/>
    </row>
    <row r="881" spans="2:19" ht="15" x14ac:dyDescent="0.25">
      <c r="B881" s="11" t="s">
        <v>1957</v>
      </c>
      <c r="C881" s="10" t="s">
        <v>1956</v>
      </c>
      <c r="D881" s="10" t="s">
        <v>1958</v>
      </c>
      <c r="E881" s="11" t="s">
        <v>54</v>
      </c>
      <c r="F881" s="1">
        <f t="shared" si="106"/>
        <v>1</v>
      </c>
      <c r="G881" s="11" t="s">
        <v>1989</v>
      </c>
      <c r="I881" s="1" t="str">
        <f t="shared" ref="I881:I902" si="110">RIGHT(B881,LEN(B881)-5)</f>
        <v>SECADM  </v>
      </c>
      <c r="J881">
        <f t="shared" si="108"/>
        <v>4</v>
      </c>
      <c r="L881" s="1" t="s">
        <v>592</v>
      </c>
      <c r="M881" s="1" t="str">
        <f t="shared" si="105"/>
        <v>CPL</v>
      </c>
      <c r="N881">
        <v>27</v>
      </c>
      <c r="P881" s="63" t="s">
        <v>3394</v>
      </c>
      <c r="Q881" s="64">
        <f t="shared" si="109"/>
        <v>0</v>
      </c>
      <c r="R881" s="64"/>
      <c r="S881" s="65"/>
    </row>
    <row r="882" spans="2:19" ht="15" x14ac:dyDescent="0.25">
      <c r="B882" s="9" t="s">
        <v>160</v>
      </c>
      <c r="C882" s="12" t="s">
        <v>1958</v>
      </c>
      <c r="D882" s="12" t="s">
        <v>1959</v>
      </c>
      <c r="E882" s="9" t="s">
        <v>3</v>
      </c>
      <c r="F882" s="1">
        <f t="shared" si="106"/>
        <v>1</v>
      </c>
      <c r="G882" s="9" t="s">
        <v>1990</v>
      </c>
      <c r="I882" s="1" t="str">
        <f t="shared" si="110"/>
        <v>CLC  </v>
      </c>
      <c r="J882">
        <f t="shared" si="108"/>
        <v>6</v>
      </c>
      <c r="L882" s="1" t="s">
        <v>584</v>
      </c>
      <c r="M882" s="1" t="str">
        <f t="shared" si="105"/>
        <v>ASSDG</v>
      </c>
      <c r="N882">
        <v>5</v>
      </c>
      <c r="P882" s="63" t="s">
        <v>3396</v>
      </c>
      <c r="Q882" s="64">
        <f t="shared" si="109"/>
        <v>0</v>
      </c>
      <c r="R882" s="64"/>
      <c r="S882" s="65"/>
    </row>
    <row r="883" spans="2:19" ht="15" x14ac:dyDescent="0.25">
      <c r="B883" s="11" t="s">
        <v>1960</v>
      </c>
      <c r="C883" s="10" t="s">
        <v>1959</v>
      </c>
      <c r="D883" s="10" t="s">
        <v>1961</v>
      </c>
      <c r="E883" s="11" t="s">
        <v>144</v>
      </c>
      <c r="F883" s="1">
        <f t="shared" si="106"/>
        <v>5</v>
      </c>
      <c r="G883" s="11" t="s">
        <v>1161</v>
      </c>
      <c r="I883" s="1" t="str">
        <f t="shared" si="110"/>
        <v>SLIC  </v>
      </c>
      <c r="J883">
        <f t="shared" si="108"/>
        <v>8</v>
      </c>
      <c r="L883" s="1" t="s">
        <v>583</v>
      </c>
      <c r="M883" s="1" t="str">
        <f t="shared" si="105"/>
        <v>SCON</v>
      </c>
      <c r="N883">
        <v>1</v>
      </c>
      <c r="P883" s="60" t="s">
        <v>3398</v>
      </c>
      <c r="Q883" s="61">
        <f t="shared" si="109"/>
        <v>0</v>
      </c>
      <c r="R883" s="61"/>
      <c r="S883" s="62"/>
    </row>
    <row r="884" spans="2:19" ht="15" x14ac:dyDescent="0.25">
      <c r="B884" s="9" t="s">
        <v>165</v>
      </c>
      <c r="C884" s="12" t="s">
        <v>1961</v>
      </c>
      <c r="D884" s="12" t="s">
        <v>1962</v>
      </c>
      <c r="E884" s="9" t="s">
        <v>3</v>
      </c>
      <c r="F884" s="1">
        <f t="shared" si="106"/>
        <v>1</v>
      </c>
      <c r="G884" s="9" t="s">
        <v>1678</v>
      </c>
      <c r="I884" s="1" t="str">
        <f t="shared" si="110"/>
        <v>CLC  </v>
      </c>
      <c r="J884">
        <f t="shared" si="108"/>
        <v>6</v>
      </c>
      <c r="L884"/>
      <c r="M884" s="102" t="s">
        <v>3437</v>
      </c>
      <c r="N884">
        <f>SUM(N866:N883)</f>
        <v>105</v>
      </c>
      <c r="P884" s="60" t="s">
        <v>3400</v>
      </c>
      <c r="Q884" s="61">
        <f t="shared" si="109"/>
        <v>0</v>
      </c>
      <c r="R884" s="61"/>
      <c r="S884" s="62"/>
    </row>
    <row r="885" spans="2:19" ht="15" x14ac:dyDescent="0.25">
      <c r="B885" s="11" t="s">
        <v>168</v>
      </c>
      <c r="C885" s="10" t="s">
        <v>1962</v>
      </c>
      <c r="D885" s="10" t="s">
        <v>1963</v>
      </c>
      <c r="E885" s="11" t="s">
        <v>3</v>
      </c>
      <c r="F885" s="1">
        <f t="shared" si="106"/>
        <v>1</v>
      </c>
      <c r="G885" s="11" t="s">
        <v>177</v>
      </c>
      <c r="I885" s="1" t="str">
        <f t="shared" si="110"/>
        <v>SECADM  </v>
      </c>
      <c r="J885">
        <f t="shared" si="108"/>
        <v>4</v>
      </c>
      <c r="L885"/>
      <c r="M885" s="1" t="str">
        <f t="shared" si="105"/>
        <v/>
      </c>
      <c r="N885"/>
      <c r="P885" s="60" t="s">
        <v>3402</v>
      </c>
      <c r="Q885" s="61">
        <f t="shared" si="109"/>
        <v>0</v>
      </c>
      <c r="R885" s="61"/>
      <c r="S885" s="62"/>
    </row>
    <row r="886" spans="2:19" ht="15" x14ac:dyDescent="0.25">
      <c r="B886" s="9" t="s">
        <v>1964</v>
      </c>
      <c r="C886" s="12" t="s">
        <v>1963</v>
      </c>
      <c r="D886" s="12" t="s">
        <v>1965</v>
      </c>
      <c r="E886" s="9" t="s">
        <v>54</v>
      </c>
      <c r="F886" s="1">
        <f t="shared" si="106"/>
        <v>1</v>
      </c>
      <c r="G886" s="9" t="s">
        <v>1991</v>
      </c>
      <c r="I886" s="1" t="str">
        <f t="shared" si="110"/>
        <v>CPL  </v>
      </c>
      <c r="J886">
        <f t="shared" si="108"/>
        <v>27</v>
      </c>
      <c r="L886"/>
      <c r="M886" s="1" t="str">
        <f t="shared" si="105"/>
        <v/>
      </c>
      <c r="N886"/>
      <c r="P886" s="60" t="s">
        <v>3418</v>
      </c>
      <c r="Q886" s="61">
        <f t="shared" si="109"/>
        <v>0</v>
      </c>
      <c r="R886" s="61"/>
      <c r="S886" s="62"/>
    </row>
    <row r="887" spans="2:19" ht="15" x14ac:dyDescent="0.25">
      <c r="B887" s="11" t="s">
        <v>1966</v>
      </c>
      <c r="C887" s="10" t="s">
        <v>1965</v>
      </c>
      <c r="D887" s="10" t="s">
        <v>1967</v>
      </c>
      <c r="E887" s="11" t="s">
        <v>21</v>
      </c>
      <c r="F887" s="1">
        <f t="shared" si="106"/>
        <v>3</v>
      </c>
      <c r="G887" s="11" t="s">
        <v>829</v>
      </c>
      <c r="I887" s="1" t="str">
        <f t="shared" si="110"/>
        <v>ASSDG  </v>
      </c>
      <c r="J887">
        <f t="shared" si="108"/>
        <v>5</v>
      </c>
      <c r="L887"/>
      <c r="M887" s="1" t="str">
        <f t="shared" si="105"/>
        <v/>
      </c>
      <c r="N887"/>
      <c r="P887" s="60" t="s">
        <v>3405</v>
      </c>
      <c r="Q887" s="61">
        <f t="shared" si="109"/>
        <v>0</v>
      </c>
      <c r="R887" s="61"/>
      <c r="S887" s="62"/>
    </row>
    <row r="888" spans="2:19" ht="15" x14ac:dyDescent="0.25">
      <c r="B888" s="9" t="s">
        <v>1850</v>
      </c>
      <c r="C888" s="12" t="s">
        <v>1967</v>
      </c>
      <c r="D888" s="12" t="s">
        <v>1968</v>
      </c>
      <c r="E888" s="9" t="s">
        <v>3</v>
      </c>
      <c r="F888" s="1">
        <f t="shared" si="106"/>
        <v>1</v>
      </c>
      <c r="G888" s="9" t="s">
        <v>1992</v>
      </c>
      <c r="I888" s="1" t="str">
        <f t="shared" si="110"/>
        <v>SCON  </v>
      </c>
      <c r="J888">
        <f t="shared" si="108"/>
        <v>1</v>
      </c>
      <c r="L888"/>
      <c r="M888" s="1" t="str">
        <f t="shared" si="105"/>
        <v/>
      </c>
      <c r="N888"/>
      <c r="P888" s="60" t="s">
        <v>3432</v>
      </c>
      <c r="Q888" s="61">
        <f t="shared" si="109"/>
        <v>0</v>
      </c>
      <c r="R888" s="61"/>
      <c r="S888" s="62"/>
    </row>
    <row r="889" spans="2:19" ht="15" x14ac:dyDescent="0.25">
      <c r="B889" s="11" t="s">
        <v>1613</v>
      </c>
      <c r="C889" s="10" t="s">
        <v>1968</v>
      </c>
      <c r="D889" s="10" t="s">
        <v>1969</v>
      </c>
      <c r="E889" s="11" t="s">
        <v>3</v>
      </c>
      <c r="F889" s="1">
        <f t="shared" si="106"/>
        <v>1</v>
      </c>
      <c r="G889" s="11" t="s">
        <v>1993</v>
      </c>
      <c r="I889" s="1" t="str">
        <f t="shared" si="110"/>
        <v>SLIC  </v>
      </c>
      <c r="J889">
        <f t="shared" si="108"/>
        <v>8</v>
      </c>
      <c r="L889"/>
      <c r="M889" s="1" t="str">
        <f t="shared" si="105"/>
        <v/>
      </c>
      <c r="N889"/>
      <c r="P889" s="60" t="s">
        <v>3433</v>
      </c>
      <c r="Q889" s="61">
        <f t="shared" si="109"/>
        <v>0</v>
      </c>
      <c r="R889" s="61"/>
      <c r="S889" s="62"/>
    </row>
    <row r="890" spans="2:19" ht="15" x14ac:dyDescent="0.25">
      <c r="B890" s="9" t="s">
        <v>458</v>
      </c>
      <c r="C890" s="12" t="s">
        <v>1969</v>
      </c>
      <c r="D890" s="12" t="s">
        <v>1970</v>
      </c>
      <c r="E890" s="9" t="s">
        <v>3</v>
      </c>
      <c r="F890" s="1">
        <f t="shared" si="106"/>
        <v>1</v>
      </c>
      <c r="G890" s="9" t="s">
        <v>1994</v>
      </c>
      <c r="I890" s="1" t="str">
        <f t="shared" si="110"/>
        <v>CLC  </v>
      </c>
      <c r="J890">
        <f t="shared" si="108"/>
        <v>6</v>
      </c>
      <c r="L890"/>
      <c r="M890" s="1" t="str">
        <f t="shared" si="105"/>
        <v/>
      </c>
      <c r="N890"/>
      <c r="P890" s="60" t="s">
        <v>3434</v>
      </c>
      <c r="Q890" s="61">
        <f t="shared" si="109"/>
        <v>0</v>
      </c>
      <c r="R890" s="61"/>
      <c r="S890" s="62"/>
    </row>
    <row r="891" spans="2:19" ht="15" x14ac:dyDescent="0.25">
      <c r="B891" s="11" t="s">
        <v>649</v>
      </c>
      <c r="C891" s="10" t="s">
        <v>1970</v>
      </c>
      <c r="D891" s="10" t="s">
        <v>1971</v>
      </c>
      <c r="E891" s="11" t="s">
        <v>3</v>
      </c>
      <c r="F891" s="1">
        <f t="shared" si="106"/>
        <v>1</v>
      </c>
      <c r="G891" s="11" t="s">
        <v>1164</v>
      </c>
      <c r="I891" s="1" t="str">
        <f t="shared" si="110"/>
        <v>SECADM  </v>
      </c>
      <c r="J891">
        <f t="shared" si="108"/>
        <v>4</v>
      </c>
      <c r="L891"/>
      <c r="M891" s="1" t="str">
        <f t="shared" si="105"/>
        <v/>
      </c>
      <c r="N891"/>
      <c r="P891" s="60" t="s">
        <v>3435</v>
      </c>
      <c r="Q891" s="61">
        <f t="shared" si="109"/>
        <v>0</v>
      </c>
      <c r="R891" s="61"/>
      <c r="S891" s="62"/>
    </row>
    <row r="892" spans="2:19" ht="21.75" thickBot="1" x14ac:dyDescent="0.3">
      <c r="B892" s="9" t="s">
        <v>358</v>
      </c>
      <c r="C892" s="12" t="s">
        <v>1971</v>
      </c>
      <c r="D892" s="12" t="s">
        <v>1972</v>
      </c>
      <c r="E892" s="9" t="s">
        <v>3</v>
      </c>
      <c r="F892" s="1">
        <f t="shared" si="106"/>
        <v>1</v>
      </c>
      <c r="G892" s="9" t="s">
        <v>1995</v>
      </c>
      <c r="I892" s="1" t="str">
        <f t="shared" si="110"/>
        <v>CLC  </v>
      </c>
      <c r="J892">
        <f t="shared" si="108"/>
        <v>6</v>
      </c>
      <c r="L892"/>
      <c r="M892" s="1" t="str">
        <f t="shared" si="105"/>
        <v/>
      </c>
      <c r="N892"/>
      <c r="P892" s="66" t="s">
        <v>3436</v>
      </c>
      <c r="Q892" s="93">
        <f t="shared" si="109"/>
        <v>0</v>
      </c>
      <c r="R892" s="93"/>
      <c r="S892" s="67"/>
    </row>
    <row r="893" spans="2:19" ht="15" x14ac:dyDescent="0.25">
      <c r="B893" s="11" t="s">
        <v>1223</v>
      </c>
      <c r="C893" s="10" t="s">
        <v>1972</v>
      </c>
      <c r="D893" s="10" t="s">
        <v>1973</v>
      </c>
      <c r="E893" s="11" t="s">
        <v>3</v>
      </c>
      <c r="F893" s="1">
        <f t="shared" si="106"/>
        <v>1</v>
      </c>
      <c r="G893" s="11" t="s">
        <v>1996</v>
      </c>
      <c r="I893" s="1" t="str">
        <f t="shared" si="110"/>
        <v>CPL  </v>
      </c>
      <c r="J893">
        <f t="shared" si="108"/>
        <v>27</v>
      </c>
      <c r="L893"/>
      <c r="M893" s="1" t="str">
        <f t="shared" si="105"/>
        <v/>
      </c>
      <c r="N893"/>
    </row>
    <row r="894" spans="2:19" ht="15" x14ac:dyDescent="0.25">
      <c r="B894" s="9" t="s">
        <v>1225</v>
      </c>
      <c r="C894" s="12" t="s">
        <v>1973</v>
      </c>
      <c r="D894" s="12" t="s">
        <v>1974</v>
      </c>
      <c r="E894" s="9" t="s">
        <v>3</v>
      </c>
      <c r="F894" s="1">
        <f t="shared" si="106"/>
        <v>1</v>
      </c>
      <c r="G894" s="9" t="s">
        <v>829</v>
      </c>
      <c r="I894" s="1" t="str">
        <f t="shared" si="110"/>
        <v>ASSDG  </v>
      </c>
      <c r="J894">
        <f t="shared" si="108"/>
        <v>5</v>
      </c>
      <c r="L894"/>
      <c r="M894" s="1" t="str">
        <f t="shared" si="105"/>
        <v/>
      </c>
      <c r="N894"/>
    </row>
    <row r="895" spans="2:19" ht="15" x14ac:dyDescent="0.25">
      <c r="B895" s="11" t="s">
        <v>1227</v>
      </c>
      <c r="C895" s="10" t="s">
        <v>1974</v>
      </c>
      <c r="D895" s="10" t="s">
        <v>1975</v>
      </c>
      <c r="E895" s="11" t="s">
        <v>3</v>
      </c>
      <c r="F895" s="1">
        <f t="shared" si="106"/>
        <v>1</v>
      </c>
      <c r="G895" s="11" t="s">
        <v>1937</v>
      </c>
      <c r="I895" s="1" t="str">
        <f t="shared" si="110"/>
        <v>DG  </v>
      </c>
      <c r="J895">
        <f t="shared" si="108"/>
        <v>3</v>
      </c>
      <c r="L895"/>
      <c r="M895" s="1" t="str">
        <f t="shared" si="105"/>
        <v/>
      </c>
      <c r="N895"/>
    </row>
    <row r="896" spans="2:19" ht="15" x14ac:dyDescent="0.25">
      <c r="B896" s="9" t="s">
        <v>1229</v>
      </c>
      <c r="C896" s="12" t="s">
        <v>1975</v>
      </c>
      <c r="D896" s="12" t="s">
        <v>1976</v>
      </c>
      <c r="E896" s="9" t="s">
        <v>3</v>
      </c>
      <c r="F896" s="1">
        <f t="shared" si="106"/>
        <v>1</v>
      </c>
      <c r="G896" s="9" t="s">
        <v>814</v>
      </c>
      <c r="I896" s="1" t="str">
        <f t="shared" si="110"/>
        <v>SLIC  </v>
      </c>
      <c r="J896">
        <f t="shared" si="108"/>
        <v>8</v>
      </c>
      <c r="L896"/>
      <c r="M896" s="1" t="str">
        <f t="shared" si="105"/>
        <v/>
      </c>
      <c r="N896"/>
    </row>
    <row r="897" spans="1:38" ht="15" x14ac:dyDescent="0.25">
      <c r="B897" s="11" t="s">
        <v>1231</v>
      </c>
      <c r="C897" s="10" t="s">
        <v>1976</v>
      </c>
      <c r="D897" s="10" t="s">
        <v>1977</v>
      </c>
      <c r="E897" s="11" t="s">
        <v>3</v>
      </c>
      <c r="F897" s="1">
        <f t="shared" si="106"/>
        <v>1</v>
      </c>
      <c r="G897" s="11" t="s">
        <v>1997</v>
      </c>
      <c r="I897" s="1" t="str">
        <f t="shared" si="110"/>
        <v>CPL  </v>
      </c>
      <c r="J897">
        <f t="shared" si="108"/>
        <v>27</v>
      </c>
      <c r="L897"/>
      <c r="M897" s="1" t="str">
        <f t="shared" si="105"/>
        <v/>
      </c>
      <c r="N897"/>
    </row>
    <row r="898" spans="1:38" ht="15" x14ac:dyDescent="0.25">
      <c r="B898" s="9" t="s">
        <v>1233</v>
      </c>
      <c r="C898" s="12" t="s">
        <v>1977</v>
      </c>
      <c r="D898" s="12" t="s">
        <v>1978</v>
      </c>
      <c r="E898" s="9" t="s">
        <v>3</v>
      </c>
      <c r="F898" s="1">
        <f t="shared" si="106"/>
        <v>1</v>
      </c>
      <c r="G898" s="9" t="s">
        <v>696</v>
      </c>
      <c r="I898" s="1" t="str">
        <f t="shared" si="110"/>
        <v>SLIC  </v>
      </c>
      <c r="J898">
        <f t="shared" si="108"/>
        <v>8</v>
      </c>
      <c r="L898"/>
      <c r="M898" s="1" t="str">
        <f t="shared" si="105"/>
        <v/>
      </c>
      <c r="N898"/>
    </row>
    <row r="899" spans="1:38" ht="15" x14ac:dyDescent="0.25">
      <c r="B899" s="11" t="s">
        <v>90</v>
      </c>
      <c r="C899" s="10" t="s">
        <v>1978</v>
      </c>
      <c r="D899" s="10" t="s">
        <v>1979</v>
      </c>
      <c r="E899" s="11" t="s">
        <v>456</v>
      </c>
      <c r="F899" s="1">
        <f t="shared" si="106"/>
        <v>24</v>
      </c>
      <c r="G899" s="11" t="s">
        <v>1998</v>
      </c>
      <c r="I899" s="1" t="str">
        <f t="shared" si="110"/>
        <v>CPL  </v>
      </c>
      <c r="J899">
        <f t="shared" si="108"/>
        <v>27</v>
      </c>
      <c r="L899"/>
      <c r="M899" s="1" t="str">
        <f t="shared" si="105"/>
        <v/>
      </c>
      <c r="N899"/>
    </row>
    <row r="900" spans="1:38" ht="15" x14ac:dyDescent="0.25">
      <c r="B900" s="9" t="s">
        <v>93</v>
      </c>
      <c r="C900" s="12" t="s">
        <v>1979</v>
      </c>
      <c r="D900" s="12" t="s">
        <v>1980</v>
      </c>
      <c r="E900" s="9" t="s">
        <v>3</v>
      </c>
      <c r="F900" s="1">
        <f t="shared" si="106"/>
        <v>1</v>
      </c>
      <c r="G900" s="9" t="s">
        <v>1683</v>
      </c>
      <c r="I900" s="1" t="str">
        <f t="shared" si="110"/>
        <v>ASSDG  </v>
      </c>
      <c r="J900">
        <f t="shared" si="108"/>
        <v>5</v>
      </c>
      <c r="L900"/>
      <c r="M900" s="1" t="str">
        <f t="shared" si="105"/>
        <v/>
      </c>
      <c r="N900"/>
    </row>
    <row r="901" spans="1:38" ht="15" x14ac:dyDescent="0.25">
      <c r="B901" s="11" t="s">
        <v>483</v>
      </c>
      <c r="C901" s="10" t="s">
        <v>1980</v>
      </c>
      <c r="D901" s="10" t="s">
        <v>1981</v>
      </c>
      <c r="E901" s="11" t="s">
        <v>3</v>
      </c>
      <c r="F901" s="1">
        <f t="shared" si="106"/>
        <v>1</v>
      </c>
      <c r="G901" s="11" t="s">
        <v>177</v>
      </c>
      <c r="I901" s="1" t="str">
        <f t="shared" si="110"/>
        <v>DG  </v>
      </c>
      <c r="J901">
        <f t="shared" si="108"/>
        <v>3</v>
      </c>
      <c r="L901"/>
      <c r="M901" s="1" t="str">
        <f t="shared" si="105"/>
        <v/>
      </c>
      <c r="N901"/>
    </row>
    <row r="902" spans="1:38" ht="15" x14ac:dyDescent="0.25">
      <c r="B902" s="9" t="s">
        <v>1982</v>
      </c>
      <c r="C902" s="12" t="s">
        <v>1981</v>
      </c>
      <c r="D902" s="12" t="s">
        <v>1983</v>
      </c>
      <c r="E902" s="9" t="s">
        <v>3</v>
      </c>
      <c r="F902" s="1">
        <v>1</v>
      </c>
      <c r="G902" s="9" t="s">
        <v>1999</v>
      </c>
      <c r="I902" s="1" t="str">
        <f t="shared" si="110"/>
        <v>CO  </v>
      </c>
      <c r="J902">
        <f t="shared" si="108"/>
        <v>2</v>
      </c>
      <c r="L902"/>
      <c r="M902" s="1" t="str">
        <f t="shared" si="105"/>
        <v/>
      </c>
      <c r="N902"/>
    </row>
    <row r="903" spans="1:38" x14ac:dyDescent="0.15">
      <c r="M903" s="1" t="str">
        <f t="shared" si="105"/>
        <v/>
      </c>
    </row>
    <row r="904" spans="1:38" x14ac:dyDescent="0.15">
      <c r="B904" s="15"/>
      <c r="C904" s="15"/>
      <c r="D904" s="15"/>
      <c r="E904" s="15"/>
      <c r="F904" s="15"/>
      <c r="G904" s="15"/>
      <c r="J904" s="41"/>
      <c r="M904" s="1" t="str">
        <f t="shared" si="105"/>
        <v/>
      </c>
    </row>
    <row r="905" spans="1:38" x14ac:dyDescent="0.15">
      <c r="H905" s="41"/>
      <c r="M905" s="1" t="str">
        <f t="shared" si="105"/>
        <v/>
      </c>
    </row>
    <row r="906" spans="1:38" ht="11.25" thickBot="1" x14ac:dyDescent="0.2">
      <c r="I906" s="42" t="s">
        <v>573</v>
      </c>
      <c r="J906" s="41"/>
      <c r="L906" s="6" t="s">
        <v>3330</v>
      </c>
      <c r="M906" s="1" t="str">
        <f t="shared" si="105"/>
        <v>DADOS AGRUPADOS</v>
      </c>
      <c r="P906" s="6"/>
    </row>
    <row r="907" spans="1:38" ht="32.25" thickBot="1" x14ac:dyDescent="0.2">
      <c r="A907" s="43" t="s">
        <v>3382</v>
      </c>
      <c r="G907" s="16" t="s">
        <v>2000</v>
      </c>
      <c r="I907" s="6" t="s">
        <v>572</v>
      </c>
      <c r="J907" s="6" t="s">
        <v>588</v>
      </c>
      <c r="K907" s="41"/>
      <c r="L907" s="41"/>
      <c r="M907" s="1" t="str">
        <f t="shared" si="105"/>
        <v/>
      </c>
      <c r="N907" s="41"/>
      <c r="O907" s="41"/>
      <c r="P907" s="94" t="s">
        <v>3358</v>
      </c>
      <c r="Q907" s="45"/>
      <c r="R907" s="45"/>
      <c r="S907" s="44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</row>
    <row r="908" spans="1:38" ht="15" x14ac:dyDescent="0.25">
      <c r="B908" s="11" t="s">
        <v>1503</v>
      </c>
      <c r="C908" s="10" t="s">
        <v>1</v>
      </c>
      <c r="D908" s="10" t="s">
        <v>2001</v>
      </c>
      <c r="E908" s="11" t="s">
        <v>17</v>
      </c>
      <c r="F908" s="1">
        <f t="shared" ref="F908:F955" si="111">VALUE(IF(LEFT(E908,1)="&lt;",1,LEFT(E908,2)))</f>
        <v>2</v>
      </c>
      <c r="G908" s="11" t="s">
        <v>1</v>
      </c>
      <c r="I908" s="1" t="str">
        <f t="shared" ref="I908:I951" si="112">RIGHT(B908,LEN(B908)-4)</f>
        <v>SMOEP  </v>
      </c>
      <c r="J908">
        <f t="shared" ref="J908:J955" si="113">SUMIFS($F$908:$F$955,$I$908:$I$955,I908)</f>
        <v>4</v>
      </c>
      <c r="K908" s="41"/>
      <c r="L908" s="41" t="s">
        <v>3357</v>
      </c>
      <c r="M908" s="1" t="str">
        <f t="shared" si="105"/>
        <v>SMOEP</v>
      </c>
      <c r="N908">
        <v>4</v>
      </c>
      <c r="O908" s="41"/>
      <c r="P908" s="88" t="s">
        <v>3384</v>
      </c>
      <c r="Q908" s="86">
        <f>SUMIFS($N$908:$N$928,$M$908:$M$928,P908)</f>
        <v>0</v>
      </c>
      <c r="R908" s="86"/>
      <c r="S908" s="87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</row>
    <row r="909" spans="1:38" s="15" customFormat="1" ht="15" x14ac:dyDescent="0.25">
      <c r="A909" s="41"/>
      <c r="B909" s="9" t="s">
        <v>610</v>
      </c>
      <c r="C909" s="12" t="s">
        <v>2001</v>
      </c>
      <c r="D909" s="12" t="s">
        <v>2002</v>
      </c>
      <c r="E909" s="9" t="s">
        <v>47</v>
      </c>
      <c r="F909" s="1">
        <f t="shared" si="111"/>
        <v>6</v>
      </c>
      <c r="G909" s="9" t="s">
        <v>1795</v>
      </c>
      <c r="H909" s="1"/>
      <c r="I909" s="1" t="str">
        <f t="shared" si="112"/>
        <v>CAA  </v>
      </c>
      <c r="J909">
        <f t="shared" si="113"/>
        <v>7</v>
      </c>
      <c r="K909" s="41"/>
      <c r="L909" s="41" t="s">
        <v>576</v>
      </c>
      <c r="M909" s="1" t="str">
        <f t="shared" si="105"/>
        <v>CAA</v>
      </c>
      <c r="N909">
        <v>7</v>
      </c>
      <c r="O909" s="41"/>
      <c r="P909" s="88" t="s">
        <v>3388</v>
      </c>
      <c r="Q909" s="89">
        <f t="shared" ref="Q909:Q929" si="114">SUMIFS($N$908:$N$928,$M$908:$M$928,P909)</f>
        <v>0</v>
      </c>
      <c r="R909" s="89"/>
      <c r="S909" s="90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</row>
    <row r="910" spans="1:38" ht="15" x14ac:dyDescent="0.25">
      <c r="B910" s="11" t="s">
        <v>1506</v>
      </c>
      <c r="C910" s="10" t="s">
        <v>2002</v>
      </c>
      <c r="D910" s="10" t="s">
        <v>2003</v>
      </c>
      <c r="E910" s="11" t="s">
        <v>3</v>
      </c>
      <c r="F910" s="1">
        <f t="shared" si="111"/>
        <v>1</v>
      </c>
      <c r="G910" s="11" t="s">
        <v>888</v>
      </c>
      <c r="I910" s="1" t="str">
        <f t="shared" si="112"/>
        <v>SMOEP  </v>
      </c>
      <c r="J910">
        <f t="shared" si="113"/>
        <v>4</v>
      </c>
      <c r="K910" s="41"/>
      <c r="L910" s="41" t="s">
        <v>577</v>
      </c>
      <c r="M910" s="1" t="str">
        <f t="shared" si="105"/>
        <v>SECADM</v>
      </c>
      <c r="N910">
        <v>3</v>
      </c>
      <c r="O910" s="41"/>
      <c r="P910" s="63" t="s">
        <v>3386</v>
      </c>
      <c r="Q910" s="64">
        <f t="shared" si="114"/>
        <v>0</v>
      </c>
      <c r="R910" s="64"/>
      <c r="S910" s="65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</row>
    <row r="911" spans="1:38" ht="15" x14ac:dyDescent="0.25">
      <c r="B911" s="9" t="s">
        <v>11</v>
      </c>
      <c r="C911" s="12" t="s">
        <v>2003</v>
      </c>
      <c r="D911" s="12" t="s">
        <v>2004</v>
      </c>
      <c r="E911" s="9" t="s">
        <v>3</v>
      </c>
      <c r="F911" s="1">
        <f t="shared" si="111"/>
        <v>1</v>
      </c>
      <c r="G911" s="9" t="s">
        <v>1148</v>
      </c>
      <c r="I911" s="1" t="str">
        <f t="shared" si="112"/>
        <v>CAA  </v>
      </c>
      <c r="J911">
        <f t="shared" si="113"/>
        <v>7</v>
      </c>
      <c r="K911" s="41"/>
      <c r="L911" s="41" t="s">
        <v>578</v>
      </c>
      <c r="M911" s="1" t="str">
        <f t="shared" si="105"/>
        <v>SPO</v>
      </c>
      <c r="N911">
        <v>2</v>
      </c>
      <c r="O911" s="41"/>
      <c r="P911" s="63" t="s">
        <v>3390</v>
      </c>
      <c r="Q911" s="64">
        <f t="shared" si="114"/>
        <v>0</v>
      </c>
      <c r="R911" s="64"/>
      <c r="S911" s="65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</row>
    <row r="912" spans="1:38" ht="21" x14ac:dyDescent="0.25">
      <c r="B912" s="11" t="s">
        <v>1510</v>
      </c>
      <c r="C912" s="10" t="s">
        <v>2004</v>
      </c>
      <c r="D912" s="10" t="s">
        <v>2005</v>
      </c>
      <c r="E912" s="11" t="s">
        <v>21</v>
      </c>
      <c r="F912" s="1">
        <f t="shared" si="111"/>
        <v>3</v>
      </c>
      <c r="G912" s="11" t="s">
        <v>2065</v>
      </c>
      <c r="I912" s="1" t="str">
        <f t="shared" si="112"/>
        <v>SECADM  </v>
      </c>
      <c r="J912">
        <f t="shared" si="113"/>
        <v>3</v>
      </c>
      <c r="K912" s="41"/>
      <c r="L912" s="41" t="s">
        <v>579</v>
      </c>
      <c r="M912" s="1" t="str">
        <f t="shared" si="105"/>
        <v>CO</v>
      </c>
      <c r="N912">
        <v>1</v>
      </c>
      <c r="O912" s="41"/>
      <c r="P912" s="63" t="s">
        <v>3427</v>
      </c>
      <c r="Q912" s="64">
        <f t="shared" si="114"/>
        <v>13</v>
      </c>
      <c r="R912" s="64"/>
      <c r="S912" s="65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</row>
    <row r="913" spans="2:38" ht="15" x14ac:dyDescent="0.25">
      <c r="B913" s="9" t="s">
        <v>2006</v>
      </c>
      <c r="C913" s="12" t="s">
        <v>2005</v>
      </c>
      <c r="D913" s="12" t="s">
        <v>2007</v>
      </c>
      <c r="E913" s="9" t="s">
        <v>3</v>
      </c>
      <c r="F913" s="1">
        <f t="shared" si="111"/>
        <v>1</v>
      </c>
      <c r="G913" s="9" t="s">
        <v>35</v>
      </c>
      <c r="I913" s="1" t="str">
        <f t="shared" si="112"/>
        <v>SPO  </v>
      </c>
      <c r="J913">
        <f t="shared" si="113"/>
        <v>2</v>
      </c>
      <c r="K913" s="41"/>
      <c r="L913" s="41" t="s">
        <v>580</v>
      </c>
      <c r="M913" s="1" t="str">
        <f t="shared" si="105"/>
        <v>SECOFC</v>
      </c>
      <c r="N913">
        <v>1</v>
      </c>
      <c r="O913" s="41"/>
      <c r="P913" s="63" t="s">
        <v>3428</v>
      </c>
      <c r="Q913" s="64">
        <f t="shared" si="114"/>
        <v>11</v>
      </c>
      <c r="R913" s="64"/>
      <c r="S913" s="65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</row>
    <row r="914" spans="2:38" ht="15" x14ac:dyDescent="0.25">
      <c r="B914" s="11" t="s">
        <v>2008</v>
      </c>
      <c r="C914" s="10" t="s">
        <v>2007</v>
      </c>
      <c r="D914" s="10" t="s">
        <v>2009</v>
      </c>
      <c r="E914" s="11" t="s">
        <v>3</v>
      </c>
      <c r="F914" s="1">
        <f t="shared" si="111"/>
        <v>1</v>
      </c>
      <c r="G914" s="11" t="s">
        <v>2066</v>
      </c>
      <c r="I914" s="1" t="str">
        <f t="shared" si="112"/>
        <v>SMOEP  </v>
      </c>
      <c r="J914">
        <f t="shared" si="113"/>
        <v>4</v>
      </c>
      <c r="K914" s="41"/>
      <c r="L914" s="1" t="s">
        <v>3334</v>
      </c>
      <c r="M914" s="1" t="str">
        <f t="shared" si="105"/>
        <v>CLC</v>
      </c>
      <c r="N914">
        <v>12</v>
      </c>
      <c r="O914" s="41"/>
      <c r="P914" s="63" t="s">
        <v>3429</v>
      </c>
      <c r="Q914" s="64">
        <f t="shared" si="114"/>
        <v>0</v>
      </c>
      <c r="R914" s="64"/>
      <c r="S914" s="65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</row>
    <row r="915" spans="2:38" ht="15" x14ac:dyDescent="0.25">
      <c r="B915" s="9" t="s">
        <v>2010</v>
      </c>
      <c r="C915" s="12" t="s">
        <v>2009</v>
      </c>
      <c r="D915" s="12" t="s">
        <v>2011</v>
      </c>
      <c r="E915" s="9" t="s">
        <v>3</v>
      </c>
      <c r="F915" s="1">
        <f t="shared" si="111"/>
        <v>1</v>
      </c>
      <c r="G915" s="9" t="s">
        <v>2067</v>
      </c>
      <c r="I915" s="1" t="str">
        <f t="shared" si="112"/>
        <v>SPO  </v>
      </c>
      <c r="J915">
        <f t="shared" si="113"/>
        <v>2</v>
      </c>
      <c r="K915" s="41"/>
      <c r="L915" s="1" t="s">
        <v>3337</v>
      </c>
      <c r="M915" s="1" t="str">
        <f t="shared" si="105"/>
        <v>SC</v>
      </c>
      <c r="N915">
        <v>10</v>
      </c>
      <c r="O915" s="41"/>
      <c r="P915" s="63" t="s">
        <v>3430</v>
      </c>
      <c r="Q915" s="64">
        <f t="shared" si="114"/>
        <v>0</v>
      </c>
      <c r="R915" s="64"/>
      <c r="S915" s="65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</row>
    <row r="916" spans="2:38" ht="15" x14ac:dyDescent="0.25">
      <c r="B916" s="11" t="s">
        <v>2012</v>
      </c>
      <c r="C916" s="10" t="s">
        <v>2011</v>
      </c>
      <c r="D916" s="10" t="s">
        <v>2013</v>
      </c>
      <c r="E916" s="11" t="s">
        <v>3</v>
      </c>
      <c r="F916" s="1">
        <f t="shared" si="111"/>
        <v>1</v>
      </c>
      <c r="G916" s="11" t="s">
        <v>1579</v>
      </c>
      <c r="I916" s="1" t="str">
        <f t="shared" si="112"/>
        <v>CO  </v>
      </c>
      <c r="J916">
        <f t="shared" si="113"/>
        <v>1</v>
      </c>
      <c r="K916" s="41"/>
      <c r="L916" s="1" t="s">
        <v>3339</v>
      </c>
      <c r="M916" s="1" t="str">
        <f t="shared" si="105"/>
        <v>CAA</v>
      </c>
      <c r="N916">
        <v>6</v>
      </c>
      <c r="O916" s="41"/>
      <c r="P916" s="63" t="s">
        <v>3431</v>
      </c>
      <c r="Q916" s="64">
        <f t="shared" si="114"/>
        <v>0</v>
      </c>
      <c r="R916" s="64"/>
      <c r="S916" s="65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</row>
    <row r="917" spans="2:38" ht="15" x14ac:dyDescent="0.25">
      <c r="B917" s="9" t="s">
        <v>2014</v>
      </c>
      <c r="C917" s="12" t="s">
        <v>2013</v>
      </c>
      <c r="D917" s="12" t="s">
        <v>2015</v>
      </c>
      <c r="E917" s="9" t="s">
        <v>3</v>
      </c>
      <c r="F917" s="1">
        <f t="shared" si="111"/>
        <v>1</v>
      </c>
      <c r="G917" s="9" t="s">
        <v>41</v>
      </c>
      <c r="I917" s="1" t="str">
        <f>RIGHT(B917,LEN(B917)-5)</f>
        <v>SECOFC  </v>
      </c>
      <c r="J917">
        <f t="shared" si="113"/>
        <v>1</v>
      </c>
      <c r="K917" s="41"/>
      <c r="L917" s="1" t="s">
        <v>3367</v>
      </c>
      <c r="M917" s="1" t="str">
        <f t="shared" si="105"/>
        <v>SMOEP</v>
      </c>
      <c r="N917">
        <v>7</v>
      </c>
      <c r="O917" s="41"/>
      <c r="P917" s="63" t="s">
        <v>3392</v>
      </c>
      <c r="Q917" s="64">
        <f t="shared" si="114"/>
        <v>0</v>
      </c>
      <c r="R917" s="64"/>
      <c r="S917" s="65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</row>
    <row r="918" spans="2:38" ht="15" x14ac:dyDescent="0.25">
      <c r="B918" s="11" t="s">
        <v>1202</v>
      </c>
      <c r="C918" s="10" t="s">
        <v>2015</v>
      </c>
      <c r="D918" s="10" t="s">
        <v>2016</v>
      </c>
      <c r="E918" s="11" t="s">
        <v>3</v>
      </c>
      <c r="F918" s="1">
        <f t="shared" si="111"/>
        <v>1</v>
      </c>
      <c r="G918" s="11" t="s">
        <v>523</v>
      </c>
      <c r="I918" s="1" t="str">
        <f t="shared" si="112"/>
        <v xml:space="preserve"> CLC  </v>
      </c>
      <c r="J918">
        <f t="shared" si="113"/>
        <v>12</v>
      </c>
      <c r="L918" s="1" t="s">
        <v>3335</v>
      </c>
      <c r="M918" s="1" t="str">
        <f t="shared" si="105"/>
        <v>SECADM</v>
      </c>
      <c r="N918">
        <v>5</v>
      </c>
      <c r="P918" s="63" t="s">
        <v>3394</v>
      </c>
      <c r="Q918" s="64">
        <f t="shared" si="114"/>
        <v>0</v>
      </c>
      <c r="R918" s="64"/>
      <c r="S918" s="65"/>
    </row>
    <row r="919" spans="2:38" ht="15" x14ac:dyDescent="0.25">
      <c r="B919" s="9" t="s">
        <v>239</v>
      </c>
      <c r="C919" s="12" t="s">
        <v>2016</v>
      </c>
      <c r="D919" s="12" t="s">
        <v>2017</v>
      </c>
      <c r="E919" s="9" t="s">
        <v>47</v>
      </c>
      <c r="F919" s="1">
        <f t="shared" si="111"/>
        <v>6</v>
      </c>
      <c r="G919" s="9" t="s">
        <v>2068</v>
      </c>
      <c r="I919" s="1" t="str">
        <f t="shared" si="112"/>
        <v xml:space="preserve"> SC  </v>
      </c>
      <c r="J919">
        <f t="shared" si="113"/>
        <v>10</v>
      </c>
      <c r="L919" s="1" t="s">
        <v>3338</v>
      </c>
      <c r="M919" s="1" t="str">
        <f t="shared" si="105"/>
        <v>SLIC</v>
      </c>
      <c r="N919">
        <v>26</v>
      </c>
      <c r="P919" s="63" t="s">
        <v>3396</v>
      </c>
      <c r="Q919" s="64">
        <f t="shared" si="114"/>
        <v>0</v>
      </c>
      <c r="R919" s="64"/>
      <c r="S919" s="65"/>
    </row>
    <row r="920" spans="2:38" ht="21" x14ac:dyDescent="0.25">
      <c r="B920" s="11" t="s">
        <v>42</v>
      </c>
      <c r="C920" s="10" t="s">
        <v>2017</v>
      </c>
      <c r="D920" s="10" t="s">
        <v>2018</v>
      </c>
      <c r="E920" s="11" t="s">
        <v>21</v>
      </c>
      <c r="F920" s="1">
        <f t="shared" si="111"/>
        <v>3</v>
      </c>
      <c r="G920" s="11" t="s">
        <v>2069</v>
      </c>
      <c r="I920" s="1" t="str">
        <f t="shared" si="112"/>
        <v xml:space="preserve"> CLC  </v>
      </c>
      <c r="J920">
        <f t="shared" si="113"/>
        <v>12</v>
      </c>
      <c r="L920" s="1" t="s">
        <v>3333</v>
      </c>
      <c r="M920" s="1" t="str">
        <f t="shared" si="105"/>
        <v>SCON</v>
      </c>
      <c r="N920">
        <v>1</v>
      </c>
      <c r="P920" s="60" t="s">
        <v>3398</v>
      </c>
      <c r="Q920" s="61">
        <f t="shared" si="114"/>
        <v>0</v>
      </c>
      <c r="R920" s="61"/>
      <c r="S920" s="62"/>
    </row>
    <row r="921" spans="2:38" ht="21" x14ac:dyDescent="0.25">
      <c r="B921" s="9" t="s">
        <v>2019</v>
      </c>
      <c r="C921" s="12" t="s">
        <v>2018</v>
      </c>
      <c r="D921" s="12" t="s">
        <v>2020</v>
      </c>
      <c r="E921" s="9" t="s">
        <v>13</v>
      </c>
      <c r="F921" s="1">
        <f t="shared" si="111"/>
        <v>4</v>
      </c>
      <c r="G921" s="9" t="s">
        <v>2070</v>
      </c>
      <c r="I921" s="1" t="str">
        <f t="shared" si="112"/>
        <v xml:space="preserve"> CAA  </v>
      </c>
      <c r="J921">
        <f t="shared" si="113"/>
        <v>6</v>
      </c>
      <c r="L921" s="1" t="s">
        <v>3340</v>
      </c>
      <c r="M921" s="1" t="str">
        <f t="shared" si="105"/>
        <v>CPL</v>
      </c>
      <c r="N921">
        <v>37</v>
      </c>
      <c r="P921" s="60" t="s">
        <v>3400</v>
      </c>
      <c r="Q921" s="61">
        <f t="shared" si="114"/>
        <v>0</v>
      </c>
      <c r="R921" s="61"/>
      <c r="S921" s="62"/>
    </row>
    <row r="922" spans="2:38" ht="15" x14ac:dyDescent="0.25">
      <c r="B922" s="11" t="s">
        <v>1526</v>
      </c>
      <c r="C922" s="10" t="s">
        <v>2020</v>
      </c>
      <c r="D922" s="10" t="s">
        <v>2021</v>
      </c>
      <c r="E922" s="11" t="s">
        <v>144</v>
      </c>
      <c r="F922" s="1">
        <f t="shared" si="111"/>
        <v>5</v>
      </c>
      <c r="G922" s="11" t="s">
        <v>2071</v>
      </c>
      <c r="I922" s="1" t="str">
        <f t="shared" si="112"/>
        <v xml:space="preserve"> SMOEP  </v>
      </c>
      <c r="J922">
        <f t="shared" si="113"/>
        <v>7</v>
      </c>
      <c r="L922" s="1" t="s">
        <v>3336</v>
      </c>
      <c r="M922" s="1" t="str">
        <f t="shared" si="105"/>
        <v>ASSDG</v>
      </c>
      <c r="N922">
        <v>7</v>
      </c>
      <c r="P922" s="60" t="s">
        <v>3402</v>
      </c>
      <c r="Q922" s="61">
        <f t="shared" si="114"/>
        <v>0</v>
      </c>
      <c r="R922" s="61"/>
      <c r="S922" s="62"/>
    </row>
    <row r="923" spans="2:38" ht="15" x14ac:dyDescent="0.25">
      <c r="B923" s="9" t="s">
        <v>1271</v>
      </c>
      <c r="C923" s="12" t="s">
        <v>2021</v>
      </c>
      <c r="D923" s="12" t="s">
        <v>2022</v>
      </c>
      <c r="E923" s="9" t="s">
        <v>17</v>
      </c>
      <c r="F923" s="1">
        <f t="shared" si="111"/>
        <v>2</v>
      </c>
      <c r="G923" s="9" t="s">
        <v>2072</v>
      </c>
      <c r="I923" s="1" t="str">
        <f t="shared" si="112"/>
        <v xml:space="preserve"> CAA  </v>
      </c>
      <c r="J923">
        <f t="shared" si="113"/>
        <v>6</v>
      </c>
      <c r="L923" s="1" t="s">
        <v>3332</v>
      </c>
      <c r="M923" s="1" t="str">
        <f t="shared" si="105"/>
        <v>DG</v>
      </c>
      <c r="N923">
        <v>2</v>
      </c>
      <c r="P923" s="60" t="s">
        <v>3418</v>
      </c>
      <c r="Q923" s="61">
        <f t="shared" si="114"/>
        <v>0</v>
      </c>
      <c r="R923" s="61"/>
      <c r="S923" s="62"/>
    </row>
    <row r="924" spans="2:38" ht="15" x14ac:dyDescent="0.25">
      <c r="B924" s="11" t="s">
        <v>1071</v>
      </c>
      <c r="C924" s="10" t="s">
        <v>2022</v>
      </c>
      <c r="D924" s="10" t="s">
        <v>2023</v>
      </c>
      <c r="E924" s="11" t="s">
        <v>3</v>
      </c>
      <c r="F924" s="1">
        <f t="shared" si="111"/>
        <v>1</v>
      </c>
      <c r="G924" s="11" t="s">
        <v>2073</v>
      </c>
      <c r="I924" s="1" t="str">
        <f t="shared" si="112"/>
        <v xml:space="preserve"> CLC  </v>
      </c>
      <c r="J924">
        <f t="shared" si="113"/>
        <v>12</v>
      </c>
      <c r="L924" s="1" t="s">
        <v>591</v>
      </c>
      <c r="M924" s="1" t="str">
        <f t="shared" si="105"/>
        <v>CO</v>
      </c>
      <c r="N924">
        <v>1</v>
      </c>
      <c r="P924" s="60" t="s">
        <v>3405</v>
      </c>
      <c r="Q924" s="61">
        <f t="shared" si="114"/>
        <v>0</v>
      </c>
      <c r="R924" s="61"/>
      <c r="S924" s="62"/>
    </row>
    <row r="925" spans="2:38" ht="21" x14ac:dyDescent="0.25">
      <c r="B925" s="9" t="s">
        <v>2024</v>
      </c>
      <c r="C925" s="12" t="s">
        <v>2023</v>
      </c>
      <c r="D925" s="12" t="s">
        <v>2025</v>
      </c>
      <c r="E925" s="9" t="s">
        <v>13</v>
      </c>
      <c r="F925" s="1">
        <f t="shared" si="111"/>
        <v>4</v>
      </c>
      <c r="G925" s="9" t="s">
        <v>2074</v>
      </c>
      <c r="I925" s="1" t="str">
        <f t="shared" si="112"/>
        <v xml:space="preserve"> SC  </v>
      </c>
      <c r="J925">
        <f t="shared" si="113"/>
        <v>10</v>
      </c>
      <c r="L925"/>
      <c r="M925" s="102" t="s">
        <v>3437</v>
      </c>
      <c r="N925">
        <f>SUM(N907:N924)</f>
        <v>132</v>
      </c>
      <c r="P925" s="60" t="s">
        <v>3432</v>
      </c>
      <c r="Q925" s="61">
        <f t="shared" si="114"/>
        <v>0</v>
      </c>
      <c r="R925" s="61"/>
      <c r="S925" s="62"/>
    </row>
    <row r="926" spans="2:38" ht="21" x14ac:dyDescent="0.25">
      <c r="B926" s="11" t="s">
        <v>1216</v>
      </c>
      <c r="C926" s="10" t="s">
        <v>2025</v>
      </c>
      <c r="D926" s="10" t="s">
        <v>2026</v>
      </c>
      <c r="E926" s="11" t="s">
        <v>3</v>
      </c>
      <c r="F926" s="1">
        <f t="shared" si="111"/>
        <v>1</v>
      </c>
      <c r="G926" s="11" t="s">
        <v>2075</v>
      </c>
      <c r="I926" s="1" t="str">
        <f t="shared" si="112"/>
        <v xml:space="preserve"> CLC  </v>
      </c>
      <c r="J926">
        <f t="shared" si="113"/>
        <v>12</v>
      </c>
      <c r="L926"/>
      <c r="M926" s="1" t="str">
        <f t="shared" si="105"/>
        <v/>
      </c>
      <c r="N926"/>
      <c r="P926" s="60" t="s">
        <v>3433</v>
      </c>
      <c r="Q926" s="61">
        <f t="shared" si="114"/>
        <v>0</v>
      </c>
      <c r="R926" s="61"/>
      <c r="S926" s="62"/>
    </row>
    <row r="927" spans="2:38" ht="15" x14ac:dyDescent="0.25">
      <c r="B927" s="9" t="s">
        <v>1853</v>
      </c>
      <c r="C927" s="12" t="s">
        <v>2026</v>
      </c>
      <c r="D927" s="12" t="s">
        <v>2027</v>
      </c>
      <c r="E927" s="9" t="s">
        <v>54</v>
      </c>
      <c r="F927" s="1">
        <f t="shared" si="111"/>
        <v>1</v>
      </c>
      <c r="G927" s="9" t="s">
        <v>2076</v>
      </c>
      <c r="I927" s="1" t="str">
        <f t="shared" si="112"/>
        <v xml:space="preserve"> SECADM  </v>
      </c>
      <c r="J927">
        <f t="shared" si="113"/>
        <v>5</v>
      </c>
      <c r="L927"/>
      <c r="M927" s="1" t="str">
        <f t="shared" si="105"/>
        <v/>
      </c>
      <c r="N927"/>
      <c r="P927" s="60" t="s">
        <v>3434</v>
      </c>
      <c r="Q927" s="61">
        <f t="shared" si="114"/>
        <v>0</v>
      </c>
      <c r="R927" s="61"/>
      <c r="S927" s="62"/>
    </row>
    <row r="928" spans="2:38" ht="15" x14ac:dyDescent="0.25">
      <c r="B928" s="11" t="s">
        <v>67</v>
      </c>
      <c r="C928" s="10" t="s">
        <v>2027</v>
      </c>
      <c r="D928" s="10" t="s">
        <v>2028</v>
      </c>
      <c r="E928" s="11" t="s">
        <v>3</v>
      </c>
      <c r="F928" s="1">
        <f t="shared" si="111"/>
        <v>1</v>
      </c>
      <c r="G928" s="11" t="s">
        <v>2077</v>
      </c>
      <c r="I928" s="1" t="str">
        <f t="shared" si="112"/>
        <v xml:space="preserve"> CLC  </v>
      </c>
      <c r="J928">
        <f t="shared" si="113"/>
        <v>12</v>
      </c>
      <c r="L928"/>
      <c r="M928" s="1" t="str">
        <f t="shared" ref="M928:M996" si="115">TRIM(SUBSTITUTE(L928,CHAR(160),CHAR(32)))</f>
        <v/>
      </c>
      <c r="N928"/>
      <c r="P928" s="60" t="s">
        <v>3435</v>
      </c>
      <c r="Q928" s="61">
        <f t="shared" si="114"/>
        <v>0</v>
      </c>
      <c r="R928" s="61"/>
      <c r="S928" s="62"/>
    </row>
    <row r="929" spans="2:19" ht="15.75" thickBot="1" x14ac:dyDescent="0.3">
      <c r="B929" s="9" t="s">
        <v>2029</v>
      </c>
      <c r="C929" s="12" t="s">
        <v>2028</v>
      </c>
      <c r="D929" s="12" t="s">
        <v>2030</v>
      </c>
      <c r="E929" s="9" t="s">
        <v>47</v>
      </c>
      <c r="F929" s="1">
        <f t="shared" si="111"/>
        <v>6</v>
      </c>
      <c r="G929" s="9" t="s">
        <v>2078</v>
      </c>
      <c r="I929" s="1" t="str">
        <f t="shared" si="112"/>
        <v xml:space="preserve"> SLIC  </v>
      </c>
      <c r="J929">
        <f t="shared" si="113"/>
        <v>26</v>
      </c>
      <c r="L929"/>
      <c r="M929" s="1" t="str">
        <f t="shared" si="115"/>
        <v/>
      </c>
      <c r="N929"/>
      <c r="P929" s="66" t="s">
        <v>3436</v>
      </c>
      <c r="Q929" s="93">
        <f t="shared" si="114"/>
        <v>0</v>
      </c>
      <c r="R929" s="93"/>
      <c r="S929" s="67"/>
    </row>
    <row r="930" spans="2:19" ht="15" x14ac:dyDescent="0.25">
      <c r="B930" s="11" t="s">
        <v>464</v>
      </c>
      <c r="C930" s="10" t="s">
        <v>2030</v>
      </c>
      <c r="D930" s="10" t="s">
        <v>2031</v>
      </c>
      <c r="E930" s="11" t="s">
        <v>54</v>
      </c>
      <c r="F930" s="1">
        <f t="shared" si="111"/>
        <v>1</v>
      </c>
      <c r="G930" s="11" t="s">
        <v>2079</v>
      </c>
      <c r="I930" s="1" t="str">
        <f t="shared" si="112"/>
        <v xml:space="preserve"> SCON  </v>
      </c>
      <c r="J930">
        <f t="shared" si="113"/>
        <v>1</v>
      </c>
      <c r="L930"/>
      <c r="M930" s="1" t="str">
        <f t="shared" si="115"/>
        <v/>
      </c>
      <c r="N930"/>
    </row>
    <row r="931" spans="2:19" ht="15" x14ac:dyDescent="0.25">
      <c r="B931" s="9" t="s">
        <v>2032</v>
      </c>
      <c r="C931" s="12" t="s">
        <v>2031</v>
      </c>
      <c r="D931" s="12" t="s">
        <v>2033</v>
      </c>
      <c r="E931" s="9" t="s">
        <v>3</v>
      </c>
      <c r="F931" s="1">
        <f t="shared" si="111"/>
        <v>1</v>
      </c>
      <c r="G931" s="9" t="s">
        <v>2080</v>
      </c>
      <c r="I931" s="1" t="str">
        <f t="shared" si="112"/>
        <v xml:space="preserve"> SLIC  </v>
      </c>
      <c r="J931">
        <f t="shared" si="113"/>
        <v>26</v>
      </c>
      <c r="L931"/>
      <c r="M931" s="1" t="str">
        <f t="shared" si="115"/>
        <v/>
      </c>
      <c r="N931"/>
    </row>
    <row r="932" spans="2:19" ht="15" x14ac:dyDescent="0.25">
      <c r="B932" s="11" t="s">
        <v>79</v>
      </c>
      <c r="C932" s="10" t="s">
        <v>2033</v>
      </c>
      <c r="D932" s="10" t="s">
        <v>2034</v>
      </c>
      <c r="E932" s="11" t="s">
        <v>3</v>
      </c>
      <c r="F932" s="1">
        <f t="shared" si="111"/>
        <v>1</v>
      </c>
      <c r="G932" s="11" t="s">
        <v>1164</v>
      </c>
      <c r="I932" s="1" t="str">
        <f t="shared" si="112"/>
        <v xml:space="preserve"> CLC  </v>
      </c>
      <c r="J932">
        <f t="shared" si="113"/>
        <v>12</v>
      </c>
      <c r="L932"/>
      <c r="M932" s="1" t="str">
        <f t="shared" si="115"/>
        <v/>
      </c>
      <c r="N932"/>
    </row>
    <row r="933" spans="2:19" ht="15" x14ac:dyDescent="0.25">
      <c r="B933" s="9" t="s">
        <v>82</v>
      </c>
      <c r="C933" s="12" t="s">
        <v>2034</v>
      </c>
      <c r="D933" s="12" t="s">
        <v>151</v>
      </c>
      <c r="E933" s="9" t="s">
        <v>3</v>
      </c>
      <c r="F933" s="1">
        <f t="shared" si="111"/>
        <v>1</v>
      </c>
      <c r="G933" s="9" t="s">
        <v>2081</v>
      </c>
      <c r="I933" s="1" t="str">
        <f t="shared" si="112"/>
        <v xml:space="preserve"> SECADM  </v>
      </c>
      <c r="J933">
        <f t="shared" si="113"/>
        <v>5</v>
      </c>
      <c r="L933"/>
      <c r="M933" s="1" t="str">
        <f t="shared" si="115"/>
        <v/>
      </c>
      <c r="N933"/>
    </row>
    <row r="934" spans="2:19" ht="21" x14ac:dyDescent="0.25">
      <c r="B934" s="11" t="s">
        <v>1231</v>
      </c>
      <c r="C934" s="10" t="s">
        <v>151</v>
      </c>
      <c r="D934" s="10" t="s">
        <v>2035</v>
      </c>
      <c r="E934" s="11" t="s">
        <v>3</v>
      </c>
      <c r="F934" s="1">
        <f t="shared" si="111"/>
        <v>1</v>
      </c>
      <c r="G934" s="11" t="s">
        <v>2082</v>
      </c>
      <c r="I934" s="1" t="str">
        <f t="shared" si="112"/>
        <v xml:space="preserve"> CPL  </v>
      </c>
      <c r="J934">
        <f t="shared" si="113"/>
        <v>37</v>
      </c>
      <c r="L934"/>
      <c r="M934" s="1" t="str">
        <f t="shared" si="115"/>
        <v/>
      </c>
      <c r="N934"/>
    </row>
    <row r="935" spans="2:19" ht="15" x14ac:dyDescent="0.25">
      <c r="B935" s="9" t="s">
        <v>88</v>
      </c>
      <c r="C935" s="12" t="s">
        <v>2035</v>
      </c>
      <c r="D935" s="12" t="s">
        <v>2036</v>
      </c>
      <c r="E935" s="9" t="s">
        <v>3</v>
      </c>
      <c r="F935" s="1">
        <f t="shared" si="111"/>
        <v>1</v>
      </c>
      <c r="G935" s="9" t="s">
        <v>2083</v>
      </c>
      <c r="I935" s="1" t="str">
        <f t="shared" si="112"/>
        <v xml:space="preserve"> SECADM  </v>
      </c>
      <c r="J935">
        <f t="shared" si="113"/>
        <v>5</v>
      </c>
      <c r="L935"/>
      <c r="M935" s="1" t="str">
        <f t="shared" si="115"/>
        <v/>
      </c>
      <c r="N935"/>
    </row>
    <row r="936" spans="2:19" ht="15" x14ac:dyDescent="0.25">
      <c r="B936" s="11" t="s">
        <v>205</v>
      </c>
      <c r="C936" s="10" t="s">
        <v>2036</v>
      </c>
      <c r="D936" s="10" t="s">
        <v>2037</v>
      </c>
      <c r="E936" s="11" t="s">
        <v>21</v>
      </c>
      <c r="F936" s="1">
        <f t="shared" si="111"/>
        <v>3</v>
      </c>
      <c r="G936" s="11" t="s">
        <v>2084</v>
      </c>
      <c r="I936" s="1" t="str">
        <f t="shared" si="112"/>
        <v xml:space="preserve"> CLC  </v>
      </c>
      <c r="J936">
        <f t="shared" si="113"/>
        <v>12</v>
      </c>
      <c r="L936"/>
      <c r="M936" s="1" t="str">
        <f t="shared" si="115"/>
        <v/>
      </c>
      <c r="N936"/>
    </row>
    <row r="937" spans="2:19" ht="15" x14ac:dyDescent="0.25">
      <c r="B937" s="9" t="s">
        <v>672</v>
      </c>
      <c r="C937" s="12" t="s">
        <v>2037</v>
      </c>
      <c r="D937" s="12" t="s">
        <v>2038</v>
      </c>
      <c r="E937" s="9" t="s">
        <v>315</v>
      </c>
      <c r="F937" s="1">
        <f t="shared" si="111"/>
        <v>7</v>
      </c>
      <c r="G937" s="9" t="s">
        <v>2085</v>
      </c>
      <c r="I937" s="1" t="str">
        <f t="shared" si="112"/>
        <v xml:space="preserve"> SLIC  </v>
      </c>
      <c r="J937">
        <f t="shared" si="113"/>
        <v>26</v>
      </c>
      <c r="L937"/>
      <c r="M937" s="1" t="str">
        <f t="shared" si="115"/>
        <v/>
      </c>
      <c r="N937"/>
    </row>
    <row r="938" spans="2:19" ht="15" x14ac:dyDescent="0.25">
      <c r="B938" s="11" t="s">
        <v>211</v>
      </c>
      <c r="C938" s="10" t="s">
        <v>2038</v>
      </c>
      <c r="D938" s="10" t="s">
        <v>2039</v>
      </c>
      <c r="E938" s="11" t="s">
        <v>3</v>
      </c>
      <c r="F938" s="1">
        <f t="shared" si="111"/>
        <v>1</v>
      </c>
      <c r="G938" s="11" t="s">
        <v>1164</v>
      </c>
      <c r="I938" s="1" t="str">
        <f t="shared" si="112"/>
        <v xml:space="preserve"> CLC  </v>
      </c>
      <c r="J938">
        <f t="shared" si="113"/>
        <v>12</v>
      </c>
      <c r="L938"/>
      <c r="M938" s="1" t="str">
        <f t="shared" si="115"/>
        <v/>
      </c>
      <c r="N938"/>
    </row>
    <row r="939" spans="2:19" ht="15" x14ac:dyDescent="0.25">
      <c r="B939" s="9" t="s">
        <v>677</v>
      </c>
      <c r="C939" s="12" t="s">
        <v>2039</v>
      </c>
      <c r="D939" s="12" t="s">
        <v>2040</v>
      </c>
      <c r="E939" s="9" t="s">
        <v>17</v>
      </c>
      <c r="F939" s="1">
        <f t="shared" si="111"/>
        <v>2</v>
      </c>
      <c r="G939" s="9" t="s">
        <v>1865</v>
      </c>
      <c r="I939" s="1" t="str">
        <f t="shared" si="112"/>
        <v xml:space="preserve"> SECADM  </v>
      </c>
      <c r="J939">
        <f t="shared" si="113"/>
        <v>5</v>
      </c>
      <c r="L939"/>
      <c r="M939" s="1" t="str">
        <f t="shared" si="115"/>
        <v/>
      </c>
      <c r="N939"/>
    </row>
    <row r="940" spans="2:19" ht="15" x14ac:dyDescent="0.25">
      <c r="B940" s="11" t="s">
        <v>679</v>
      </c>
      <c r="C940" s="10" t="s">
        <v>2040</v>
      </c>
      <c r="D940" s="10" t="s">
        <v>2041</v>
      </c>
      <c r="E940" s="11" t="s">
        <v>21</v>
      </c>
      <c r="F940" s="1">
        <f t="shared" si="111"/>
        <v>3</v>
      </c>
      <c r="G940" s="11" t="s">
        <v>801</v>
      </c>
      <c r="I940" s="1" t="str">
        <f t="shared" si="112"/>
        <v xml:space="preserve"> CPL  </v>
      </c>
      <c r="J940">
        <f t="shared" si="113"/>
        <v>37</v>
      </c>
      <c r="L940"/>
      <c r="M940" s="1" t="str">
        <f t="shared" si="115"/>
        <v/>
      </c>
      <c r="N940"/>
    </row>
    <row r="941" spans="2:19" ht="15" x14ac:dyDescent="0.25">
      <c r="B941" s="9" t="s">
        <v>681</v>
      </c>
      <c r="C941" s="12" t="s">
        <v>2041</v>
      </c>
      <c r="D941" s="12" t="s">
        <v>2042</v>
      </c>
      <c r="E941" s="9" t="s">
        <v>17</v>
      </c>
      <c r="F941" s="1">
        <f t="shared" si="111"/>
        <v>2</v>
      </c>
      <c r="G941" s="9" t="s">
        <v>804</v>
      </c>
      <c r="I941" s="1" t="str">
        <f t="shared" si="112"/>
        <v xml:space="preserve"> ASSDG  </v>
      </c>
      <c r="J941">
        <f t="shared" si="113"/>
        <v>7</v>
      </c>
      <c r="L941"/>
      <c r="M941" s="1" t="str">
        <f t="shared" si="115"/>
        <v/>
      </c>
      <c r="N941"/>
    </row>
    <row r="942" spans="2:19" ht="15" x14ac:dyDescent="0.25">
      <c r="B942" s="11" t="s">
        <v>2043</v>
      </c>
      <c r="C942" s="10" t="s">
        <v>2042</v>
      </c>
      <c r="D942" s="10" t="s">
        <v>2044</v>
      </c>
      <c r="E942" s="11" t="s">
        <v>21</v>
      </c>
      <c r="F942" s="1">
        <f t="shared" si="111"/>
        <v>3</v>
      </c>
      <c r="G942" s="11" t="s">
        <v>767</v>
      </c>
      <c r="I942" s="1" t="str">
        <f t="shared" si="112"/>
        <v xml:space="preserve"> SLIC  </v>
      </c>
      <c r="J942">
        <f t="shared" si="113"/>
        <v>26</v>
      </c>
      <c r="L942"/>
      <c r="M942" s="1" t="str">
        <f t="shared" si="115"/>
        <v/>
      </c>
      <c r="N942"/>
    </row>
    <row r="943" spans="2:19" ht="15" x14ac:dyDescent="0.25">
      <c r="B943" s="9" t="s">
        <v>2045</v>
      </c>
      <c r="C943" s="12" t="s">
        <v>2044</v>
      </c>
      <c r="D943" s="12" t="s">
        <v>2046</v>
      </c>
      <c r="E943" s="9" t="s">
        <v>17</v>
      </c>
      <c r="F943" s="1">
        <f t="shared" si="111"/>
        <v>2</v>
      </c>
      <c r="G943" s="9" t="s">
        <v>61</v>
      </c>
      <c r="I943" s="1" t="str">
        <f t="shared" si="112"/>
        <v xml:space="preserve"> SMOEP  </v>
      </c>
      <c r="J943">
        <f t="shared" si="113"/>
        <v>7</v>
      </c>
      <c r="L943"/>
      <c r="M943" s="1" t="str">
        <f t="shared" si="115"/>
        <v/>
      </c>
      <c r="N943"/>
    </row>
    <row r="944" spans="2:19" ht="15" x14ac:dyDescent="0.25">
      <c r="B944" s="11" t="s">
        <v>2047</v>
      </c>
      <c r="C944" s="10" t="s">
        <v>2046</v>
      </c>
      <c r="D944" s="10" t="s">
        <v>2048</v>
      </c>
      <c r="E944" s="11" t="s">
        <v>47</v>
      </c>
      <c r="F944" s="1">
        <f t="shared" si="111"/>
        <v>6</v>
      </c>
      <c r="G944" s="11" t="s">
        <v>2086</v>
      </c>
      <c r="I944" s="1" t="str">
        <f t="shared" si="112"/>
        <v xml:space="preserve"> SLIC  </v>
      </c>
      <c r="J944">
        <f t="shared" si="113"/>
        <v>26</v>
      </c>
      <c r="L944"/>
      <c r="M944" s="1" t="str">
        <f t="shared" si="115"/>
        <v/>
      </c>
      <c r="N944"/>
    </row>
    <row r="945" spans="1:19" ht="15" x14ac:dyDescent="0.25">
      <c r="B945" s="9" t="s">
        <v>1105</v>
      </c>
      <c r="C945" s="12" t="s">
        <v>2048</v>
      </c>
      <c r="D945" s="12" t="s">
        <v>2049</v>
      </c>
      <c r="E945" s="9" t="s">
        <v>3</v>
      </c>
      <c r="F945" s="1">
        <f t="shared" si="111"/>
        <v>1</v>
      </c>
      <c r="G945" s="9" t="s">
        <v>1571</v>
      </c>
      <c r="I945" s="1" t="str">
        <f t="shared" si="112"/>
        <v xml:space="preserve"> ASSDG  </v>
      </c>
      <c r="J945">
        <f t="shared" si="113"/>
        <v>7</v>
      </c>
      <c r="L945"/>
      <c r="M945" s="1" t="str">
        <f t="shared" si="115"/>
        <v/>
      </c>
      <c r="N945"/>
    </row>
    <row r="946" spans="1:19" ht="15" x14ac:dyDescent="0.25">
      <c r="B946" s="11" t="s">
        <v>694</v>
      </c>
      <c r="C946" s="10" t="s">
        <v>2049</v>
      </c>
      <c r="D946" s="10" t="s">
        <v>2050</v>
      </c>
      <c r="E946" s="11" t="s">
        <v>3</v>
      </c>
      <c r="F946" s="1">
        <f t="shared" si="111"/>
        <v>1</v>
      </c>
      <c r="G946" s="11" t="s">
        <v>32</v>
      </c>
      <c r="I946" s="1" t="str">
        <f t="shared" si="112"/>
        <v xml:space="preserve"> CPL  </v>
      </c>
      <c r="J946">
        <f t="shared" si="113"/>
        <v>37</v>
      </c>
      <c r="L946"/>
      <c r="M946" s="1" t="str">
        <f t="shared" si="115"/>
        <v/>
      </c>
      <c r="N946"/>
    </row>
    <row r="947" spans="1:19" ht="15" x14ac:dyDescent="0.25">
      <c r="B947" s="9" t="s">
        <v>1639</v>
      </c>
      <c r="C947" s="12" t="s">
        <v>2050</v>
      </c>
      <c r="D947" s="12" t="s">
        <v>2051</v>
      </c>
      <c r="E947" s="9" t="s">
        <v>21</v>
      </c>
      <c r="F947" s="1">
        <f t="shared" si="111"/>
        <v>3</v>
      </c>
      <c r="G947" s="9" t="s">
        <v>804</v>
      </c>
      <c r="I947" s="1" t="str">
        <f t="shared" si="112"/>
        <v xml:space="preserve"> ASSDG  </v>
      </c>
      <c r="J947">
        <f t="shared" si="113"/>
        <v>7</v>
      </c>
      <c r="L947"/>
      <c r="M947" s="1" t="str">
        <f t="shared" si="115"/>
        <v/>
      </c>
      <c r="N947"/>
    </row>
    <row r="948" spans="1:19" ht="15" x14ac:dyDescent="0.25">
      <c r="B948" s="11" t="s">
        <v>1641</v>
      </c>
      <c r="C948" s="10" t="s">
        <v>2051</v>
      </c>
      <c r="D948" s="10" t="s">
        <v>2052</v>
      </c>
      <c r="E948" s="11" t="s">
        <v>3</v>
      </c>
      <c r="F948" s="1">
        <f t="shared" si="111"/>
        <v>1</v>
      </c>
      <c r="G948" s="11" t="s">
        <v>177</v>
      </c>
      <c r="I948" s="1" t="str">
        <f t="shared" si="112"/>
        <v xml:space="preserve"> DG  </v>
      </c>
      <c r="J948">
        <f t="shared" si="113"/>
        <v>2</v>
      </c>
      <c r="L948"/>
      <c r="M948" s="1" t="str">
        <f t="shared" si="115"/>
        <v/>
      </c>
      <c r="N948"/>
    </row>
    <row r="949" spans="1:19" ht="15" x14ac:dyDescent="0.25">
      <c r="B949" s="9" t="s">
        <v>2053</v>
      </c>
      <c r="C949" s="12" t="s">
        <v>2052</v>
      </c>
      <c r="D949" s="12" t="s">
        <v>2054</v>
      </c>
      <c r="E949" s="9" t="s">
        <v>54</v>
      </c>
      <c r="F949" s="1">
        <f t="shared" si="111"/>
        <v>1</v>
      </c>
      <c r="G949" s="9" t="s">
        <v>2087</v>
      </c>
      <c r="I949" s="1" t="str">
        <f t="shared" si="112"/>
        <v xml:space="preserve"> SLIC  </v>
      </c>
      <c r="J949">
        <f t="shared" si="113"/>
        <v>26</v>
      </c>
      <c r="L949"/>
      <c r="M949" s="1" t="str">
        <f t="shared" si="115"/>
        <v/>
      </c>
      <c r="N949"/>
    </row>
    <row r="950" spans="1:19" ht="15" x14ac:dyDescent="0.25">
      <c r="B950" s="11" t="s">
        <v>2055</v>
      </c>
      <c r="C950" s="10" t="s">
        <v>2054</v>
      </c>
      <c r="D950" s="10" t="s">
        <v>2056</v>
      </c>
      <c r="E950" s="11" t="s">
        <v>3</v>
      </c>
      <c r="F950" s="1">
        <f t="shared" si="111"/>
        <v>1</v>
      </c>
      <c r="G950" s="11" t="s">
        <v>2088</v>
      </c>
      <c r="I950" s="1" t="str">
        <f t="shared" si="112"/>
        <v xml:space="preserve"> CPL  </v>
      </c>
      <c r="J950">
        <f t="shared" si="113"/>
        <v>37</v>
      </c>
      <c r="L950"/>
      <c r="M950" s="1" t="str">
        <f t="shared" si="115"/>
        <v/>
      </c>
      <c r="N950"/>
    </row>
    <row r="951" spans="1:19" ht="15" x14ac:dyDescent="0.25">
      <c r="B951" s="9" t="s">
        <v>2057</v>
      </c>
      <c r="C951" s="12" t="s">
        <v>2056</v>
      </c>
      <c r="D951" s="12" t="s">
        <v>2058</v>
      </c>
      <c r="E951" s="9" t="s">
        <v>17</v>
      </c>
      <c r="F951" s="1">
        <f t="shared" si="111"/>
        <v>2</v>
      </c>
      <c r="G951" s="9" t="s">
        <v>696</v>
      </c>
      <c r="I951" s="1" t="str">
        <f t="shared" si="112"/>
        <v xml:space="preserve"> SLIC  </v>
      </c>
      <c r="J951">
        <f t="shared" si="113"/>
        <v>26</v>
      </c>
      <c r="L951"/>
      <c r="M951" s="1" t="str">
        <f t="shared" si="115"/>
        <v/>
      </c>
      <c r="N951"/>
    </row>
    <row r="952" spans="1:19" ht="15" x14ac:dyDescent="0.25">
      <c r="B952" s="11" t="s">
        <v>712</v>
      </c>
      <c r="C952" s="10" t="s">
        <v>2058</v>
      </c>
      <c r="D952" s="10" t="s">
        <v>2059</v>
      </c>
      <c r="E952" s="11" t="s">
        <v>412</v>
      </c>
      <c r="F952" s="1">
        <f t="shared" si="111"/>
        <v>31</v>
      </c>
      <c r="G952" s="11" t="s">
        <v>2089</v>
      </c>
      <c r="I952" s="1" t="str">
        <f t="shared" ref="I952:I994" si="116">RIGHT(B952,LEN(B952)-4)</f>
        <v xml:space="preserve"> CPL  </v>
      </c>
      <c r="J952">
        <f t="shared" si="113"/>
        <v>37</v>
      </c>
      <c r="L952"/>
      <c r="M952" s="1" t="str">
        <f t="shared" si="115"/>
        <v/>
      </c>
      <c r="N952"/>
    </row>
    <row r="953" spans="1:19" ht="15" x14ac:dyDescent="0.25">
      <c r="B953" s="9" t="s">
        <v>2060</v>
      </c>
      <c r="C953" s="12" t="s">
        <v>2059</v>
      </c>
      <c r="D953" s="12" t="s">
        <v>2061</v>
      </c>
      <c r="E953" s="9" t="s">
        <v>3</v>
      </c>
      <c r="F953" s="1">
        <f t="shared" si="111"/>
        <v>1</v>
      </c>
      <c r="G953" s="9" t="s">
        <v>14</v>
      </c>
      <c r="I953" s="1" t="str">
        <f t="shared" si="116"/>
        <v xml:space="preserve"> ASSDG  </v>
      </c>
      <c r="J953">
        <f t="shared" si="113"/>
        <v>7</v>
      </c>
      <c r="L953"/>
      <c r="M953" s="1" t="str">
        <f t="shared" si="115"/>
        <v/>
      </c>
      <c r="N953"/>
    </row>
    <row r="954" spans="1:19" ht="15" x14ac:dyDescent="0.25">
      <c r="B954" s="11" t="s">
        <v>2062</v>
      </c>
      <c r="C954" s="10" t="s">
        <v>2061</v>
      </c>
      <c r="D954" s="10" t="s">
        <v>2063</v>
      </c>
      <c r="E954" s="11" t="s">
        <v>3</v>
      </c>
      <c r="F954" s="1">
        <f t="shared" si="111"/>
        <v>1</v>
      </c>
      <c r="G954" s="11" t="s">
        <v>852</v>
      </c>
      <c r="I954" s="1" t="str">
        <f t="shared" si="116"/>
        <v xml:space="preserve"> DG  </v>
      </c>
      <c r="J954">
        <f t="shared" si="113"/>
        <v>2</v>
      </c>
      <c r="L954"/>
      <c r="M954" s="1" t="str">
        <f t="shared" si="115"/>
        <v/>
      </c>
      <c r="N954"/>
    </row>
    <row r="955" spans="1:19" ht="15" x14ac:dyDescent="0.25">
      <c r="B955" s="9" t="s">
        <v>1656</v>
      </c>
      <c r="C955" s="12" t="s">
        <v>2063</v>
      </c>
      <c r="D955" s="12" t="s">
        <v>2064</v>
      </c>
      <c r="E955" s="9" t="s">
        <v>3</v>
      </c>
      <c r="F955" s="1">
        <f t="shared" si="111"/>
        <v>1</v>
      </c>
      <c r="G955" s="9" t="s">
        <v>107</v>
      </c>
      <c r="I955" s="1" t="str">
        <f t="shared" si="116"/>
        <v xml:space="preserve"> CO  </v>
      </c>
      <c r="J955">
        <f t="shared" si="113"/>
        <v>1</v>
      </c>
      <c r="L955"/>
      <c r="M955" s="1" t="str">
        <f t="shared" si="115"/>
        <v/>
      </c>
      <c r="N955"/>
    </row>
    <row r="956" spans="1:19" x14ac:dyDescent="0.15">
      <c r="M956" s="1" t="str">
        <f t="shared" si="115"/>
        <v/>
      </c>
    </row>
    <row r="957" spans="1:19" x14ac:dyDescent="0.15">
      <c r="B957" s="15"/>
      <c r="C957" s="15"/>
      <c r="D957" s="15"/>
      <c r="E957" s="15"/>
      <c r="F957" s="15"/>
      <c r="G957" s="15"/>
      <c r="J957" s="41"/>
      <c r="M957" s="1" t="str">
        <f t="shared" si="115"/>
        <v/>
      </c>
    </row>
    <row r="958" spans="1:19" x14ac:dyDescent="0.15">
      <c r="H958" s="41"/>
      <c r="M958" s="1" t="str">
        <f t="shared" si="115"/>
        <v/>
      </c>
    </row>
    <row r="959" spans="1:19" ht="11.25" thickBot="1" x14ac:dyDescent="0.2">
      <c r="I959" s="42" t="s">
        <v>573</v>
      </c>
      <c r="J959" s="41"/>
      <c r="L959" s="6" t="s">
        <v>3330</v>
      </c>
      <c r="M959" s="1" t="str">
        <f t="shared" si="115"/>
        <v>DADOS AGRUPADOS</v>
      </c>
      <c r="P959" s="6"/>
    </row>
    <row r="960" spans="1:19" ht="21.75" customHeight="1" thickBot="1" x14ac:dyDescent="0.2">
      <c r="A960" s="43" t="s">
        <v>3382</v>
      </c>
      <c r="G960" s="17" t="s">
        <v>2090</v>
      </c>
      <c r="I960" s="6" t="s">
        <v>572</v>
      </c>
      <c r="J960" s="6" t="s">
        <v>588</v>
      </c>
      <c r="K960" s="41"/>
      <c r="L960" s="41"/>
      <c r="M960" s="1" t="str">
        <f t="shared" si="115"/>
        <v/>
      </c>
      <c r="N960" s="41"/>
      <c r="O960" s="41"/>
      <c r="P960" s="94" t="s">
        <v>3358</v>
      </c>
      <c r="Q960" s="45"/>
      <c r="R960" s="45"/>
      <c r="S960" s="44"/>
    </row>
    <row r="961" spans="1:39" ht="15" x14ac:dyDescent="0.25">
      <c r="B961" s="11" t="s">
        <v>2091</v>
      </c>
      <c r="C961" s="10" t="s">
        <v>1</v>
      </c>
      <c r="D961" s="10" t="s">
        <v>2092</v>
      </c>
      <c r="E961" s="11" t="s">
        <v>3</v>
      </c>
      <c r="F961" s="1">
        <f t="shared" ref="F961:F976" si="117">VALUE(IF(LEFT(E961,1)="&lt;",1,LEFT(E961,2)))</f>
        <v>1</v>
      </c>
      <c r="G961" s="11" t="s">
        <v>1</v>
      </c>
      <c r="I961" s="1" t="str">
        <f t="shared" si="116"/>
        <v>086ZE  </v>
      </c>
      <c r="J961">
        <f t="shared" ref="J961:J976" si="118">SUMIFS($F$961:$F$976,$I$961:$I$976,I961)</f>
        <v>1</v>
      </c>
      <c r="L961" s="41" t="s">
        <v>3368</v>
      </c>
      <c r="M961" s="1" t="str">
        <f t="shared" si="115"/>
        <v>086ZE</v>
      </c>
      <c r="N961">
        <v>1</v>
      </c>
      <c r="P961" s="88" t="s">
        <v>3384</v>
      </c>
      <c r="Q961" s="86">
        <f>SUMIFS($N$961:$N$981,$M$961:$M$981,P961)</f>
        <v>1</v>
      </c>
      <c r="R961" s="86"/>
      <c r="S961" s="87"/>
    </row>
    <row r="962" spans="1:39" s="15" customFormat="1" ht="15" x14ac:dyDescent="0.25">
      <c r="A962" s="41"/>
      <c r="B962" s="9" t="s">
        <v>2093</v>
      </c>
      <c r="C962" s="12" t="s">
        <v>2092</v>
      </c>
      <c r="D962" s="12" t="s">
        <v>2094</v>
      </c>
      <c r="E962" s="9" t="s">
        <v>2095</v>
      </c>
      <c r="F962" s="1">
        <f t="shared" si="117"/>
        <v>35</v>
      </c>
      <c r="G962" s="9" t="s">
        <v>2113</v>
      </c>
      <c r="H962" s="1"/>
      <c r="I962" s="1" t="str">
        <f t="shared" si="116"/>
        <v>SMIN  </v>
      </c>
      <c r="J962">
        <f t="shared" si="118"/>
        <v>36</v>
      </c>
      <c r="K962" s="41"/>
      <c r="L962" s="41" t="s">
        <v>3369</v>
      </c>
      <c r="M962" s="1" t="str">
        <f t="shared" si="115"/>
        <v>SMIN</v>
      </c>
      <c r="N962">
        <v>36</v>
      </c>
      <c r="O962" s="41"/>
      <c r="P962" s="88" t="s">
        <v>3388</v>
      </c>
      <c r="Q962" s="89">
        <f t="shared" ref="Q962:Q982" si="119">SUMIFS($N$961:$N$981,$M$961:$M$981,P962)</f>
        <v>0</v>
      </c>
      <c r="R962" s="89"/>
      <c r="S962" s="90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</row>
    <row r="963" spans="1:39" ht="15" x14ac:dyDescent="0.25">
      <c r="B963" s="11" t="s">
        <v>303</v>
      </c>
      <c r="C963" s="10" t="s">
        <v>2094</v>
      </c>
      <c r="D963" s="10" t="s">
        <v>2096</v>
      </c>
      <c r="E963" s="11" t="s">
        <v>21</v>
      </c>
      <c r="F963" s="1">
        <f t="shared" si="117"/>
        <v>3</v>
      </c>
      <c r="G963" s="11" t="s">
        <v>177</v>
      </c>
      <c r="I963" s="1" t="str">
        <f t="shared" si="116"/>
        <v>CIP  </v>
      </c>
      <c r="J963">
        <f t="shared" si="118"/>
        <v>4</v>
      </c>
      <c r="K963" s="41"/>
      <c r="L963" s="41" t="s">
        <v>602</v>
      </c>
      <c r="M963" s="1" t="str">
        <f t="shared" si="115"/>
        <v>CIP</v>
      </c>
      <c r="N963">
        <v>4</v>
      </c>
      <c r="O963" s="41"/>
      <c r="P963" s="63" t="s">
        <v>3386</v>
      </c>
      <c r="Q963" s="64">
        <f t="shared" si="119"/>
        <v>4</v>
      </c>
      <c r="R963" s="64"/>
      <c r="S963" s="65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</row>
    <row r="964" spans="1:39" ht="15" x14ac:dyDescent="0.25">
      <c r="B964" s="9" t="s">
        <v>2097</v>
      </c>
      <c r="C964" s="12" t="s">
        <v>2096</v>
      </c>
      <c r="D964" s="12" t="s">
        <v>1101</v>
      </c>
      <c r="E964" s="9" t="s">
        <v>3</v>
      </c>
      <c r="F964" s="1">
        <f t="shared" si="117"/>
        <v>1</v>
      </c>
      <c r="G964" s="9" t="s">
        <v>2114</v>
      </c>
      <c r="I964" s="1" t="str">
        <f t="shared" si="116"/>
        <v>SMIN  </v>
      </c>
      <c r="J964">
        <f t="shared" si="118"/>
        <v>36</v>
      </c>
      <c r="K964" s="41"/>
      <c r="L964" s="41" t="s">
        <v>596</v>
      </c>
      <c r="M964" s="1" t="str">
        <f t="shared" si="115"/>
        <v>SECGS</v>
      </c>
      <c r="N964">
        <v>1</v>
      </c>
      <c r="O964" s="41"/>
      <c r="P964" s="63" t="s">
        <v>3390</v>
      </c>
      <c r="Q964" s="64">
        <f t="shared" si="119"/>
        <v>0</v>
      </c>
      <c r="R964" s="64"/>
      <c r="S964" s="65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</row>
    <row r="965" spans="1:39" ht="15" x14ac:dyDescent="0.25">
      <c r="B965" s="11" t="s">
        <v>307</v>
      </c>
      <c r="C965" s="10" t="s">
        <v>1101</v>
      </c>
      <c r="D965" s="10" t="s">
        <v>2098</v>
      </c>
      <c r="E965" s="11" t="s">
        <v>3</v>
      </c>
      <c r="F965" s="1">
        <f t="shared" si="117"/>
        <v>1</v>
      </c>
      <c r="G965" s="11" t="s">
        <v>2115</v>
      </c>
      <c r="I965" s="1" t="str">
        <f t="shared" si="116"/>
        <v>CIP  </v>
      </c>
      <c r="J965">
        <f t="shared" si="118"/>
        <v>4</v>
      </c>
      <c r="K965" s="41"/>
      <c r="L965" s="41" t="s">
        <v>581</v>
      </c>
      <c r="M965" s="1" t="str">
        <f t="shared" si="115"/>
        <v>CLC</v>
      </c>
      <c r="N965">
        <v>11</v>
      </c>
      <c r="O965" s="41"/>
      <c r="P965" s="63" t="s">
        <v>3427</v>
      </c>
      <c r="Q965" s="64">
        <f t="shared" si="119"/>
        <v>0</v>
      </c>
      <c r="R965" s="64"/>
      <c r="S965" s="65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</row>
    <row r="966" spans="1:39" ht="15" x14ac:dyDescent="0.25">
      <c r="B966" s="9" t="s">
        <v>2099</v>
      </c>
      <c r="C966" s="12" t="s">
        <v>2098</v>
      </c>
      <c r="D966" s="12" t="s">
        <v>2100</v>
      </c>
      <c r="E966" s="9" t="s">
        <v>54</v>
      </c>
      <c r="F966" s="1">
        <f t="shared" si="117"/>
        <v>1</v>
      </c>
      <c r="G966" s="9" t="s">
        <v>2116</v>
      </c>
      <c r="I966" s="1" t="str">
        <f t="shared" si="116"/>
        <v>SECGS  </v>
      </c>
      <c r="J966">
        <f t="shared" si="118"/>
        <v>1</v>
      </c>
      <c r="K966" s="41"/>
      <c r="L966" s="41" t="s">
        <v>578</v>
      </c>
      <c r="M966" s="1" t="str">
        <f t="shared" si="115"/>
        <v>SPO</v>
      </c>
      <c r="N966">
        <v>1</v>
      </c>
      <c r="O966" s="41"/>
      <c r="P966" s="63" t="s">
        <v>3428</v>
      </c>
      <c r="Q966" s="64">
        <f t="shared" si="119"/>
        <v>0</v>
      </c>
      <c r="R966" s="64"/>
      <c r="S966" s="65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</row>
    <row r="967" spans="1:39" ht="21" x14ac:dyDescent="0.25">
      <c r="B967" s="11" t="s">
        <v>1194</v>
      </c>
      <c r="C967" s="10" t="s">
        <v>2100</v>
      </c>
      <c r="D967" s="10" t="s">
        <v>2101</v>
      </c>
      <c r="E967" s="11" t="s">
        <v>13</v>
      </c>
      <c r="F967" s="1">
        <f t="shared" si="117"/>
        <v>4</v>
      </c>
      <c r="G967" s="11" t="s">
        <v>2117</v>
      </c>
      <c r="I967" s="1" t="str">
        <f t="shared" si="116"/>
        <v>CLC  </v>
      </c>
      <c r="J967">
        <f t="shared" si="118"/>
        <v>11</v>
      </c>
      <c r="K967" s="41"/>
      <c r="L967" s="41" t="s">
        <v>579</v>
      </c>
      <c r="M967" s="1" t="str">
        <f t="shared" si="115"/>
        <v>CO</v>
      </c>
      <c r="N967">
        <v>2</v>
      </c>
      <c r="O967" s="41"/>
      <c r="P967" s="63" t="s">
        <v>3429</v>
      </c>
      <c r="Q967" s="64">
        <f t="shared" si="119"/>
        <v>0</v>
      </c>
      <c r="R967" s="64"/>
      <c r="S967" s="65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</row>
    <row r="968" spans="1:39" ht="15" x14ac:dyDescent="0.25">
      <c r="B968" s="9" t="s">
        <v>2010</v>
      </c>
      <c r="C968" s="12" t="s">
        <v>2101</v>
      </c>
      <c r="D968" s="12" t="s">
        <v>2102</v>
      </c>
      <c r="E968" s="9" t="s">
        <v>3</v>
      </c>
      <c r="F968" s="1">
        <f t="shared" si="117"/>
        <v>1</v>
      </c>
      <c r="G968" s="9" t="s">
        <v>1817</v>
      </c>
      <c r="I968" s="1" t="str">
        <f t="shared" si="116"/>
        <v>SPO  </v>
      </c>
      <c r="J968">
        <f t="shared" si="118"/>
        <v>1</v>
      </c>
      <c r="K968" s="41"/>
      <c r="L968" s="41" t="s">
        <v>580</v>
      </c>
      <c r="M968" s="1" t="str">
        <f t="shared" si="115"/>
        <v>SECOFC</v>
      </c>
      <c r="N968">
        <v>1</v>
      </c>
      <c r="O968" s="41"/>
      <c r="P968" s="63" t="s">
        <v>3430</v>
      </c>
      <c r="Q968" s="64">
        <f t="shared" si="119"/>
        <v>0</v>
      </c>
      <c r="R968" s="64"/>
      <c r="S968" s="65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</row>
    <row r="969" spans="1:39" ht="15" x14ac:dyDescent="0.25">
      <c r="B969" s="11" t="s">
        <v>2012</v>
      </c>
      <c r="C969" s="10" t="s">
        <v>2102</v>
      </c>
      <c r="D969" s="10" t="s">
        <v>2103</v>
      </c>
      <c r="E969" s="11" t="s">
        <v>3</v>
      </c>
      <c r="F969" s="1">
        <f t="shared" si="117"/>
        <v>1</v>
      </c>
      <c r="G969" s="11" t="s">
        <v>897</v>
      </c>
      <c r="I969" s="1" t="str">
        <f t="shared" si="116"/>
        <v>CO  </v>
      </c>
      <c r="J969">
        <f t="shared" si="118"/>
        <v>2</v>
      </c>
      <c r="K969" s="41"/>
      <c r="L969" s="1" t="s">
        <v>582</v>
      </c>
      <c r="M969" s="1" t="str">
        <f t="shared" si="115"/>
        <v>SC</v>
      </c>
      <c r="N969">
        <v>5</v>
      </c>
      <c r="O969" s="41"/>
      <c r="P969" s="63" t="s">
        <v>3431</v>
      </c>
      <c r="Q969" s="64">
        <f t="shared" si="119"/>
        <v>0</v>
      </c>
      <c r="R969" s="64"/>
      <c r="S969" s="65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</row>
    <row r="970" spans="1:39" ht="15" x14ac:dyDescent="0.25">
      <c r="B970" s="9" t="s">
        <v>2014</v>
      </c>
      <c r="C970" s="12" t="s">
        <v>2103</v>
      </c>
      <c r="D970" s="12" t="s">
        <v>2104</v>
      </c>
      <c r="E970" s="9" t="s">
        <v>3</v>
      </c>
      <c r="F970" s="1">
        <f t="shared" si="117"/>
        <v>1</v>
      </c>
      <c r="G970" s="9" t="s">
        <v>41</v>
      </c>
      <c r="I970" s="1" t="str">
        <f>RIGHT(B970,LEN(B970)-5)</f>
        <v>SECOFC  </v>
      </c>
      <c r="J970">
        <f t="shared" si="118"/>
        <v>1</v>
      </c>
      <c r="K970" s="41"/>
      <c r="L970" s="1" t="s">
        <v>598</v>
      </c>
      <c r="M970" s="1" t="str">
        <f t="shared" si="115"/>
        <v>SECGA</v>
      </c>
      <c r="N970">
        <v>1</v>
      </c>
      <c r="O970" s="41"/>
      <c r="P970" s="63" t="s">
        <v>3392</v>
      </c>
      <c r="Q970" s="64">
        <f t="shared" si="119"/>
        <v>0</v>
      </c>
      <c r="R970" s="64"/>
      <c r="S970" s="65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</row>
    <row r="971" spans="1:39" ht="15" x14ac:dyDescent="0.25">
      <c r="B971" s="11" t="s">
        <v>1202</v>
      </c>
      <c r="C971" s="10" t="s">
        <v>2104</v>
      </c>
      <c r="D971" s="10" t="s">
        <v>2105</v>
      </c>
      <c r="E971" s="11" t="s">
        <v>17</v>
      </c>
      <c r="F971" s="1">
        <f t="shared" si="117"/>
        <v>2</v>
      </c>
      <c r="G971" s="11" t="s">
        <v>1170</v>
      </c>
      <c r="I971" s="1" t="str">
        <f t="shared" ref="I971:I976" si="120">RIGHT(B971,LEN(B971)-5)</f>
        <v>CLC  </v>
      </c>
      <c r="J971">
        <f t="shared" si="118"/>
        <v>11</v>
      </c>
      <c r="L971" s="1" t="s">
        <v>585</v>
      </c>
      <c r="M971" s="1" t="str">
        <f t="shared" si="115"/>
        <v>DG</v>
      </c>
      <c r="N971">
        <v>1</v>
      </c>
      <c r="P971" s="63" t="s">
        <v>3394</v>
      </c>
      <c r="Q971" s="64">
        <f t="shared" si="119"/>
        <v>36</v>
      </c>
      <c r="R971" s="64"/>
      <c r="S971" s="65"/>
    </row>
    <row r="972" spans="1:39" ht="21" x14ac:dyDescent="0.25">
      <c r="B972" s="9" t="s">
        <v>239</v>
      </c>
      <c r="C972" s="12" t="s">
        <v>2105</v>
      </c>
      <c r="D972" s="12" t="s">
        <v>2106</v>
      </c>
      <c r="E972" s="9" t="s">
        <v>144</v>
      </c>
      <c r="F972" s="1">
        <f t="shared" si="117"/>
        <v>5</v>
      </c>
      <c r="G972" s="9" t="s">
        <v>2118</v>
      </c>
      <c r="I972" s="1" t="str">
        <f t="shared" si="120"/>
        <v>SC  </v>
      </c>
      <c r="J972">
        <f t="shared" si="118"/>
        <v>5</v>
      </c>
      <c r="L972"/>
      <c r="M972" s="102" t="s">
        <v>3437</v>
      </c>
      <c r="N972">
        <f>SUM(N954:N971)</f>
        <v>64</v>
      </c>
      <c r="P972" s="63" t="s">
        <v>3396</v>
      </c>
      <c r="Q972" s="64">
        <f t="shared" si="119"/>
        <v>0</v>
      </c>
      <c r="R972" s="64"/>
      <c r="S972" s="65"/>
    </row>
    <row r="973" spans="1:39" ht="15" x14ac:dyDescent="0.25">
      <c r="B973" s="11" t="s">
        <v>42</v>
      </c>
      <c r="C973" s="10" t="s">
        <v>2106</v>
      </c>
      <c r="D973" s="10" t="s">
        <v>2107</v>
      </c>
      <c r="E973" s="11" t="s">
        <v>144</v>
      </c>
      <c r="F973" s="1">
        <f t="shared" si="117"/>
        <v>5</v>
      </c>
      <c r="G973" s="11" t="s">
        <v>2119</v>
      </c>
      <c r="I973" s="1" t="str">
        <f t="shared" si="120"/>
        <v>CLC  </v>
      </c>
      <c r="J973">
        <f t="shared" si="118"/>
        <v>11</v>
      </c>
      <c r="L973"/>
      <c r="M973" s="1" t="str">
        <f t="shared" si="115"/>
        <v/>
      </c>
      <c r="N973"/>
      <c r="P973" s="60" t="s">
        <v>3398</v>
      </c>
      <c r="Q973" s="61">
        <f t="shared" si="119"/>
        <v>0</v>
      </c>
      <c r="R973" s="61"/>
      <c r="S973" s="62"/>
    </row>
    <row r="974" spans="1:39" ht="15" x14ac:dyDescent="0.25">
      <c r="B974" s="9" t="s">
        <v>2108</v>
      </c>
      <c r="C974" s="12" t="s">
        <v>2107</v>
      </c>
      <c r="D974" s="12" t="s">
        <v>2109</v>
      </c>
      <c r="E974" s="9" t="s">
        <v>3</v>
      </c>
      <c r="F974" s="1">
        <f t="shared" si="117"/>
        <v>1</v>
      </c>
      <c r="G974" s="9" t="s">
        <v>2120</v>
      </c>
      <c r="I974" s="1" t="str">
        <f t="shared" si="120"/>
        <v>SECGA  </v>
      </c>
      <c r="J974">
        <f t="shared" si="118"/>
        <v>1</v>
      </c>
      <c r="L974"/>
      <c r="M974" s="1" t="str">
        <f t="shared" si="115"/>
        <v/>
      </c>
      <c r="N974"/>
      <c r="P974" s="60" t="s">
        <v>3400</v>
      </c>
      <c r="Q974" s="61">
        <f t="shared" si="119"/>
        <v>0</v>
      </c>
      <c r="R974" s="61"/>
      <c r="S974" s="62"/>
    </row>
    <row r="975" spans="1:39" ht="15" x14ac:dyDescent="0.25">
      <c r="B975" s="11" t="s">
        <v>2110</v>
      </c>
      <c r="C975" s="10" t="s">
        <v>2109</v>
      </c>
      <c r="D975" s="10" t="s">
        <v>2111</v>
      </c>
      <c r="E975" s="11" t="s">
        <v>3</v>
      </c>
      <c r="F975" s="1">
        <f t="shared" si="117"/>
        <v>1</v>
      </c>
      <c r="G975" s="11" t="s">
        <v>2121</v>
      </c>
      <c r="I975" s="1" t="str">
        <f t="shared" si="120"/>
        <v>DG  </v>
      </c>
      <c r="J975">
        <f t="shared" si="118"/>
        <v>1</v>
      </c>
      <c r="L975"/>
      <c r="M975" s="1" t="str">
        <f t="shared" si="115"/>
        <v/>
      </c>
      <c r="N975"/>
      <c r="P975" s="60" t="s">
        <v>3402</v>
      </c>
      <c r="Q975" s="61">
        <f t="shared" si="119"/>
        <v>0</v>
      </c>
      <c r="R975" s="61"/>
      <c r="S975" s="62"/>
    </row>
    <row r="976" spans="1:39" ht="15" x14ac:dyDescent="0.25">
      <c r="B976" s="9" t="s">
        <v>447</v>
      </c>
      <c r="C976" s="12" t="s">
        <v>2111</v>
      </c>
      <c r="D976" s="12" t="s">
        <v>2112</v>
      </c>
      <c r="E976" s="9" t="s">
        <v>3</v>
      </c>
      <c r="F976" s="1">
        <f t="shared" si="117"/>
        <v>1</v>
      </c>
      <c r="G976" s="9" t="s">
        <v>180</v>
      </c>
      <c r="I976" s="1" t="str">
        <f t="shared" si="120"/>
        <v>CO  </v>
      </c>
      <c r="J976">
        <f t="shared" si="118"/>
        <v>2</v>
      </c>
      <c r="L976"/>
      <c r="M976" s="1" t="str">
        <f t="shared" si="115"/>
        <v/>
      </c>
      <c r="N976"/>
      <c r="P976" s="60" t="s">
        <v>3418</v>
      </c>
      <c r="Q976" s="61">
        <f t="shared" si="119"/>
        <v>0</v>
      </c>
      <c r="R976" s="61"/>
      <c r="S976" s="62"/>
    </row>
    <row r="977" spans="1:38" ht="15" x14ac:dyDescent="0.25">
      <c r="B977" s="100"/>
      <c r="C977" s="101"/>
      <c r="D977" s="101"/>
      <c r="E977" s="100"/>
      <c r="G977" s="100"/>
      <c r="J977"/>
      <c r="L977"/>
      <c r="N977"/>
      <c r="P977" s="60" t="s">
        <v>3405</v>
      </c>
      <c r="Q977" s="61">
        <f t="shared" si="119"/>
        <v>0</v>
      </c>
      <c r="R977" s="61"/>
      <c r="S977" s="62"/>
    </row>
    <row r="978" spans="1:38" ht="15" x14ac:dyDescent="0.25">
      <c r="B978" s="100"/>
      <c r="C978" s="101"/>
      <c r="D978" s="101"/>
      <c r="E978" s="100"/>
      <c r="G978" s="100"/>
      <c r="J978"/>
      <c r="L978"/>
      <c r="N978"/>
      <c r="P978" s="60" t="s">
        <v>3432</v>
      </c>
      <c r="Q978" s="61">
        <f t="shared" si="119"/>
        <v>0</v>
      </c>
      <c r="R978" s="61"/>
      <c r="S978" s="62"/>
    </row>
    <row r="979" spans="1:38" ht="15" x14ac:dyDescent="0.25">
      <c r="B979" s="100"/>
      <c r="C979" s="101"/>
      <c r="D979" s="101"/>
      <c r="E979" s="100"/>
      <c r="G979" s="100"/>
      <c r="J979"/>
      <c r="L979"/>
      <c r="N979"/>
      <c r="P979" s="60" t="s">
        <v>3433</v>
      </c>
      <c r="Q979" s="61">
        <f t="shared" si="119"/>
        <v>0</v>
      </c>
      <c r="R979" s="61"/>
      <c r="S979" s="62"/>
    </row>
    <row r="980" spans="1:38" ht="15" x14ac:dyDescent="0.25">
      <c r="B980" s="100"/>
      <c r="C980" s="101"/>
      <c r="D980" s="101"/>
      <c r="E980" s="100"/>
      <c r="G980" s="100"/>
      <c r="J980"/>
      <c r="L980"/>
      <c r="N980"/>
      <c r="P980" s="60" t="s">
        <v>3434</v>
      </c>
      <c r="Q980" s="61">
        <f t="shared" si="119"/>
        <v>0</v>
      </c>
      <c r="R980" s="61"/>
      <c r="S980" s="62"/>
    </row>
    <row r="981" spans="1:38" ht="15" x14ac:dyDescent="0.25">
      <c r="B981" s="100"/>
      <c r="C981" s="101"/>
      <c r="D981" s="101"/>
      <c r="E981" s="100"/>
      <c r="G981" s="100"/>
      <c r="J981"/>
      <c r="L981"/>
      <c r="N981"/>
      <c r="P981" s="60" t="s">
        <v>3435</v>
      </c>
      <c r="Q981" s="61">
        <f t="shared" si="119"/>
        <v>0</v>
      </c>
      <c r="R981" s="61"/>
      <c r="S981" s="62"/>
    </row>
    <row r="982" spans="1:38" ht="11.25" thickBot="1" x14ac:dyDescent="0.2">
      <c r="M982" s="1" t="str">
        <f t="shared" si="115"/>
        <v/>
      </c>
      <c r="P982" s="66" t="s">
        <v>3436</v>
      </c>
      <c r="Q982" s="93">
        <f t="shared" si="119"/>
        <v>0</v>
      </c>
      <c r="R982" s="93"/>
      <c r="S982" s="67"/>
    </row>
    <row r="983" spans="1:38" x14ac:dyDescent="0.15">
      <c r="B983" s="15"/>
      <c r="C983" s="15"/>
      <c r="D983" s="15"/>
      <c r="E983" s="15"/>
      <c r="F983" s="15"/>
      <c r="G983" s="15"/>
      <c r="J983" s="41"/>
      <c r="K983" s="41"/>
      <c r="L983" s="41"/>
      <c r="M983" s="1" t="str">
        <f t="shared" si="115"/>
        <v/>
      </c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</row>
    <row r="984" spans="1:38" ht="11.25" thickBot="1" x14ac:dyDescent="0.2">
      <c r="H984" s="41"/>
      <c r="I984" s="42" t="s">
        <v>573</v>
      </c>
      <c r="J984" s="41"/>
      <c r="L984" s="6" t="s">
        <v>3330</v>
      </c>
      <c r="M984" s="1" t="str">
        <f t="shared" si="115"/>
        <v>DADOS AGRUPADOS</v>
      </c>
      <c r="P984" s="6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</row>
    <row r="985" spans="1:38" ht="32.25" thickBot="1" x14ac:dyDescent="0.2">
      <c r="A985" s="43" t="s">
        <v>3382</v>
      </c>
      <c r="G985" s="16" t="s">
        <v>2122</v>
      </c>
      <c r="I985" s="6" t="s">
        <v>572</v>
      </c>
      <c r="J985" s="6" t="s">
        <v>588</v>
      </c>
      <c r="K985" s="41"/>
      <c r="L985" s="41"/>
      <c r="M985" s="1" t="str">
        <f t="shared" si="115"/>
        <v/>
      </c>
      <c r="N985" s="41"/>
      <c r="O985" s="41"/>
      <c r="P985" s="94" t="s">
        <v>3358</v>
      </c>
      <c r="Q985" s="45"/>
      <c r="R985" s="45"/>
      <c r="S985" s="44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</row>
    <row r="986" spans="1:38" ht="15" x14ac:dyDescent="0.25">
      <c r="B986" s="11" t="s">
        <v>2123</v>
      </c>
      <c r="C986" s="10" t="s">
        <v>1</v>
      </c>
      <c r="D986" s="10" t="s">
        <v>2124</v>
      </c>
      <c r="E986" s="11" t="s">
        <v>3</v>
      </c>
      <c r="F986" s="1">
        <f t="shared" ref="F986:F1017" si="121">VALUE(IF(LEFT(E986,1)="&lt;",1,LEFT(E986,2)))</f>
        <v>1</v>
      </c>
      <c r="G986" s="11" t="s">
        <v>1</v>
      </c>
      <c r="I986" s="1" t="str">
        <f t="shared" si="116"/>
        <v>SMIN  </v>
      </c>
      <c r="J986">
        <f t="shared" ref="J986:J1017" si="122">SUMIFS($F$986:$F$1017,$I$986:$I$1017,I986)</f>
        <v>17</v>
      </c>
      <c r="K986" s="41"/>
      <c r="L986" s="41" t="s">
        <v>3369</v>
      </c>
      <c r="M986" s="1" t="str">
        <f t="shared" si="115"/>
        <v>SMIN</v>
      </c>
      <c r="N986">
        <v>17</v>
      </c>
      <c r="O986" s="41"/>
      <c r="P986" s="88" t="s">
        <v>3384</v>
      </c>
      <c r="Q986" s="86">
        <f>SUMIFS($N$986:$N$1006,$M$986:$M$1006,P986)</f>
        <v>19</v>
      </c>
      <c r="R986" s="86"/>
      <c r="S986" s="87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</row>
    <row r="987" spans="1:38" ht="15" x14ac:dyDescent="0.25">
      <c r="B987" s="9" t="s">
        <v>1044</v>
      </c>
      <c r="C987" s="12" t="s">
        <v>2124</v>
      </c>
      <c r="D987" s="12" t="s">
        <v>2125</v>
      </c>
      <c r="E987" s="9" t="s">
        <v>126</v>
      </c>
      <c r="F987" s="1">
        <f t="shared" si="121"/>
        <v>10</v>
      </c>
      <c r="G987" s="9" t="s">
        <v>177</v>
      </c>
      <c r="I987" s="1" t="str">
        <f t="shared" si="116"/>
        <v>CIP  </v>
      </c>
      <c r="J987">
        <f t="shared" si="122"/>
        <v>13</v>
      </c>
      <c r="K987" s="41"/>
      <c r="L987" s="41" t="s">
        <v>602</v>
      </c>
      <c r="M987" s="1" t="str">
        <f t="shared" si="115"/>
        <v>CIP</v>
      </c>
      <c r="N987">
        <v>13</v>
      </c>
      <c r="O987" s="41"/>
      <c r="P987" s="88" t="s">
        <v>3388</v>
      </c>
      <c r="Q987" s="89">
        <f t="shared" ref="Q987:Q1007" si="123">SUMIFS($N$986:$N$1006,$M$986:$M$1006,P987)</f>
        <v>0</v>
      </c>
      <c r="R987" s="89"/>
      <c r="S987" s="90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</row>
    <row r="988" spans="1:38" s="15" customFormat="1" ht="15" x14ac:dyDescent="0.25">
      <c r="A988" s="41"/>
      <c r="B988" s="11" t="s">
        <v>2126</v>
      </c>
      <c r="C988" s="10" t="s">
        <v>2125</v>
      </c>
      <c r="D988" s="10" t="s">
        <v>2127</v>
      </c>
      <c r="E988" s="11" t="s">
        <v>3</v>
      </c>
      <c r="F988" s="1">
        <f t="shared" si="121"/>
        <v>1</v>
      </c>
      <c r="G988" s="11" t="s">
        <v>2171</v>
      </c>
      <c r="H988" s="1"/>
      <c r="I988" s="1" t="str">
        <f t="shared" si="116"/>
        <v>SMIN  </v>
      </c>
      <c r="J988">
        <f t="shared" si="122"/>
        <v>17</v>
      </c>
      <c r="K988" s="41"/>
      <c r="L988" s="41" t="s">
        <v>596</v>
      </c>
      <c r="M988" s="1" t="str">
        <f t="shared" si="115"/>
        <v>SECGS</v>
      </c>
      <c r="N988">
        <v>19</v>
      </c>
      <c r="O988" s="41"/>
      <c r="P988" s="63" t="s">
        <v>3386</v>
      </c>
      <c r="Q988" s="64">
        <f t="shared" si="123"/>
        <v>13</v>
      </c>
      <c r="R988" s="64"/>
      <c r="S988" s="65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</row>
    <row r="989" spans="1:38" ht="15" x14ac:dyDescent="0.25">
      <c r="B989" s="9" t="s">
        <v>1048</v>
      </c>
      <c r="C989" s="12" t="s">
        <v>2127</v>
      </c>
      <c r="D989" s="12" t="s">
        <v>2128</v>
      </c>
      <c r="E989" s="9" t="s">
        <v>3</v>
      </c>
      <c r="F989" s="1">
        <f t="shared" si="121"/>
        <v>1</v>
      </c>
      <c r="G989" s="9" t="s">
        <v>2115</v>
      </c>
      <c r="I989" s="1" t="str">
        <f t="shared" si="116"/>
        <v>CIP  </v>
      </c>
      <c r="J989">
        <f t="shared" si="122"/>
        <v>13</v>
      </c>
      <c r="K989" s="41"/>
      <c r="L989" s="41" t="s">
        <v>3370</v>
      </c>
      <c r="M989" s="1" t="str">
        <f t="shared" si="115"/>
        <v>GABSOFC</v>
      </c>
      <c r="N989">
        <v>1</v>
      </c>
      <c r="O989" s="41"/>
      <c r="P989" s="63" t="s">
        <v>3390</v>
      </c>
      <c r="Q989" s="64">
        <f t="shared" si="123"/>
        <v>0</v>
      </c>
      <c r="R989" s="64"/>
      <c r="S989" s="65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</row>
    <row r="990" spans="1:38" ht="15" x14ac:dyDescent="0.25">
      <c r="B990" s="11" t="s">
        <v>1190</v>
      </c>
      <c r="C990" s="10" t="s">
        <v>2128</v>
      </c>
      <c r="D990" s="10" t="s">
        <v>2129</v>
      </c>
      <c r="E990" s="11" t="s">
        <v>144</v>
      </c>
      <c r="F990" s="1">
        <f t="shared" si="121"/>
        <v>5</v>
      </c>
      <c r="G990" s="11" t="s">
        <v>2172</v>
      </c>
      <c r="I990" s="1" t="str">
        <f t="shared" si="116"/>
        <v>SECGS  </v>
      </c>
      <c r="J990">
        <f t="shared" si="122"/>
        <v>19</v>
      </c>
      <c r="K990" s="41"/>
      <c r="L990" s="41" t="s">
        <v>579</v>
      </c>
      <c r="M990" s="1" t="str">
        <f t="shared" si="115"/>
        <v>CO</v>
      </c>
      <c r="N990">
        <v>4</v>
      </c>
      <c r="O990" s="41"/>
      <c r="P990" s="63" t="s">
        <v>3427</v>
      </c>
      <c r="Q990" s="64">
        <f t="shared" si="123"/>
        <v>0</v>
      </c>
      <c r="R990" s="64"/>
      <c r="S990" s="65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</row>
    <row r="991" spans="1:38" ht="15" x14ac:dyDescent="0.25">
      <c r="B991" s="9" t="s">
        <v>2130</v>
      </c>
      <c r="C991" s="12" t="s">
        <v>2129</v>
      </c>
      <c r="D991" s="12" t="s">
        <v>2131</v>
      </c>
      <c r="E991" s="9" t="s">
        <v>3</v>
      </c>
      <c r="F991" s="1">
        <f t="shared" si="121"/>
        <v>1</v>
      </c>
      <c r="G991" s="9" t="s">
        <v>974</v>
      </c>
      <c r="I991" s="1" t="str">
        <f t="shared" si="116"/>
        <v>GABSOFC  </v>
      </c>
      <c r="J991">
        <f t="shared" si="122"/>
        <v>1</v>
      </c>
      <c r="K991" s="41"/>
      <c r="L991" s="41" t="s">
        <v>578</v>
      </c>
      <c r="M991" s="1" t="str">
        <f t="shared" si="115"/>
        <v>SPO</v>
      </c>
      <c r="N991">
        <v>2</v>
      </c>
      <c r="O991" s="41"/>
      <c r="P991" s="63" t="s">
        <v>3428</v>
      </c>
      <c r="Q991" s="64">
        <f t="shared" si="123"/>
        <v>0</v>
      </c>
      <c r="R991" s="64"/>
      <c r="S991" s="65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</row>
    <row r="992" spans="1:38" ht="15" x14ac:dyDescent="0.25">
      <c r="B992" s="11" t="s">
        <v>1514</v>
      </c>
      <c r="C992" s="10" t="s">
        <v>2131</v>
      </c>
      <c r="D992" s="10" t="s">
        <v>2132</v>
      </c>
      <c r="E992" s="11" t="s">
        <v>3</v>
      </c>
      <c r="F992" s="1">
        <f t="shared" si="121"/>
        <v>1</v>
      </c>
      <c r="G992" s="11" t="s">
        <v>35</v>
      </c>
      <c r="I992" s="1" t="str">
        <f t="shared" si="116"/>
        <v>CO  </v>
      </c>
      <c r="J992">
        <f t="shared" si="122"/>
        <v>4</v>
      </c>
      <c r="K992" s="41"/>
      <c r="L992" s="1" t="s">
        <v>580</v>
      </c>
      <c r="M992" s="1" t="str">
        <f t="shared" si="115"/>
        <v>SECOFC</v>
      </c>
      <c r="N992">
        <v>2</v>
      </c>
      <c r="O992" s="41"/>
      <c r="P992" s="63" t="s">
        <v>3429</v>
      </c>
      <c r="Q992" s="64">
        <f t="shared" si="123"/>
        <v>0</v>
      </c>
      <c r="R992" s="64"/>
      <c r="S992" s="65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</row>
    <row r="993" spans="2:38" ht="15" x14ac:dyDescent="0.25">
      <c r="B993" s="9" t="s">
        <v>2010</v>
      </c>
      <c r="C993" s="12" t="s">
        <v>2132</v>
      </c>
      <c r="D993" s="12" t="s">
        <v>2133</v>
      </c>
      <c r="E993" s="9" t="s">
        <v>3</v>
      </c>
      <c r="F993" s="1">
        <f t="shared" si="121"/>
        <v>1</v>
      </c>
      <c r="G993" s="9" t="s">
        <v>35</v>
      </c>
      <c r="I993" s="1" t="str">
        <f t="shared" si="116"/>
        <v>SPO  </v>
      </c>
      <c r="J993">
        <f t="shared" si="122"/>
        <v>2</v>
      </c>
      <c r="K993" s="41"/>
      <c r="L993" s="1" t="s">
        <v>581</v>
      </c>
      <c r="M993" s="1" t="str">
        <f t="shared" si="115"/>
        <v>CLC</v>
      </c>
      <c r="N993">
        <v>30</v>
      </c>
      <c r="O993" s="41"/>
      <c r="P993" s="63" t="s">
        <v>3430</v>
      </c>
      <c r="Q993" s="64">
        <f t="shared" si="123"/>
        <v>0</v>
      </c>
      <c r="R993" s="64"/>
      <c r="S993" s="65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</row>
    <row r="994" spans="2:38" ht="15" x14ac:dyDescent="0.25">
      <c r="B994" s="11" t="s">
        <v>2012</v>
      </c>
      <c r="C994" s="10" t="s">
        <v>2133</v>
      </c>
      <c r="D994" s="10" t="s">
        <v>2134</v>
      </c>
      <c r="E994" s="11" t="s">
        <v>3</v>
      </c>
      <c r="F994" s="1">
        <f t="shared" si="121"/>
        <v>1</v>
      </c>
      <c r="G994" s="11" t="s">
        <v>897</v>
      </c>
      <c r="I994" s="1" t="str">
        <f t="shared" si="116"/>
        <v>CO  </v>
      </c>
      <c r="J994">
        <f t="shared" si="122"/>
        <v>4</v>
      </c>
      <c r="L994" s="1" t="s">
        <v>598</v>
      </c>
      <c r="M994" s="1" t="str">
        <f t="shared" si="115"/>
        <v>SECGA</v>
      </c>
      <c r="N994">
        <v>3</v>
      </c>
      <c r="P994" s="63" t="s">
        <v>3431</v>
      </c>
      <c r="Q994" s="64">
        <f t="shared" si="123"/>
        <v>0</v>
      </c>
      <c r="R994" s="64"/>
      <c r="S994" s="65"/>
    </row>
    <row r="995" spans="2:38" ht="15" x14ac:dyDescent="0.25">
      <c r="B995" s="9" t="s">
        <v>2014</v>
      </c>
      <c r="C995" s="12" t="s">
        <v>2134</v>
      </c>
      <c r="D995" s="12" t="s">
        <v>2135</v>
      </c>
      <c r="E995" s="9" t="s">
        <v>3</v>
      </c>
      <c r="F995" s="1">
        <f t="shared" si="121"/>
        <v>1</v>
      </c>
      <c r="G995" s="9" t="s">
        <v>41</v>
      </c>
      <c r="I995" s="1" t="str">
        <f>RIGHT(B995,LEN(B995)-5)</f>
        <v>SECOFC  </v>
      </c>
      <c r="J995">
        <f t="shared" si="122"/>
        <v>2</v>
      </c>
      <c r="L995" s="1" t="s">
        <v>582</v>
      </c>
      <c r="M995" s="1" t="str">
        <f t="shared" si="115"/>
        <v>SC</v>
      </c>
      <c r="N995">
        <v>8</v>
      </c>
      <c r="P995" s="63" t="s">
        <v>3392</v>
      </c>
      <c r="Q995" s="64">
        <f t="shared" si="123"/>
        <v>0</v>
      </c>
      <c r="R995" s="64"/>
      <c r="S995" s="65"/>
    </row>
    <row r="996" spans="2:38" ht="15" x14ac:dyDescent="0.25">
      <c r="B996" s="11" t="s">
        <v>1202</v>
      </c>
      <c r="C996" s="10" t="s">
        <v>2135</v>
      </c>
      <c r="D996" s="10" t="s">
        <v>2136</v>
      </c>
      <c r="E996" s="11" t="s">
        <v>13</v>
      </c>
      <c r="F996" s="1">
        <f t="shared" si="121"/>
        <v>4</v>
      </c>
      <c r="G996" s="11" t="s">
        <v>897</v>
      </c>
      <c r="I996" s="1" t="str">
        <f t="shared" ref="I996:I1017" si="124">RIGHT(B996,LEN(B996)-5)</f>
        <v>CLC  </v>
      </c>
      <c r="J996">
        <f t="shared" si="122"/>
        <v>30</v>
      </c>
      <c r="L996" s="1" t="s">
        <v>585</v>
      </c>
      <c r="M996" s="1" t="str">
        <f t="shared" si="115"/>
        <v>DG</v>
      </c>
      <c r="N996">
        <v>1</v>
      </c>
      <c r="P996" s="63" t="s">
        <v>3394</v>
      </c>
      <c r="Q996" s="64">
        <f t="shared" si="123"/>
        <v>17</v>
      </c>
      <c r="R996" s="64"/>
      <c r="S996" s="65"/>
    </row>
    <row r="997" spans="2:38" ht="15" customHeight="1" x14ac:dyDescent="0.25">
      <c r="B997" s="9" t="s">
        <v>2137</v>
      </c>
      <c r="C997" s="12" t="s">
        <v>2136</v>
      </c>
      <c r="D997" s="12" t="s">
        <v>2138</v>
      </c>
      <c r="E997" s="9" t="s">
        <v>1235</v>
      </c>
      <c r="F997" s="1">
        <f t="shared" si="121"/>
        <v>14</v>
      </c>
      <c r="G997" s="9" t="s">
        <v>2173</v>
      </c>
      <c r="I997" s="1" t="str">
        <f t="shared" si="124"/>
        <v>SMIN  </v>
      </c>
      <c r="J997">
        <f t="shared" si="122"/>
        <v>17</v>
      </c>
      <c r="L997" s="1" t="s">
        <v>586</v>
      </c>
      <c r="M997" s="1" t="str">
        <f t="shared" ref="M997:M1060" si="125">TRIM(SUBSTITUTE(L997,CHAR(160),CHAR(32)))</f>
        <v>ACO</v>
      </c>
      <c r="N997">
        <v>1</v>
      </c>
      <c r="P997" s="63" t="s">
        <v>3396</v>
      </c>
      <c r="Q997" s="64">
        <f t="shared" si="123"/>
        <v>0</v>
      </c>
      <c r="R997" s="64"/>
      <c r="S997" s="65"/>
    </row>
    <row r="998" spans="2:38" ht="15" x14ac:dyDescent="0.25">
      <c r="B998" s="11" t="s">
        <v>2139</v>
      </c>
      <c r="C998" s="10" t="s">
        <v>2138</v>
      </c>
      <c r="D998" s="10" t="s">
        <v>2140</v>
      </c>
      <c r="E998" s="11" t="s">
        <v>1309</v>
      </c>
      <c r="F998" s="1">
        <f t="shared" si="121"/>
        <v>12</v>
      </c>
      <c r="G998" s="11" t="s">
        <v>177</v>
      </c>
      <c r="I998" s="1" t="str">
        <f t="shared" si="124"/>
        <v>SECGS  </v>
      </c>
      <c r="J998">
        <f t="shared" si="122"/>
        <v>19</v>
      </c>
      <c r="L998"/>
      <c r="M998" s="102" t="s">
        <v>3437</v>
      </c>
      <c r="N998">
        <f>SUM(N980:N997)</f>
        <v>101</v>
      </c>
      <c r="P998" s="60" t="s">
        <v>3398</v>
      </c>
      <c r="Q998" s="61">
        <f t="shared" si="123"/>
        <v>0</v>
      </c>
      <c r="R998" s="61"/>
      <c r="S998" s="62"/>
    </row>
    <row r="999" spans="2:38" ht="15" x14ac:dyDescent="0.25">
      <c r="B999" s="9" t="s">
        <v>165</v>
      </c>
      <c r="C999" s="12" t="s">
        <v>2140</v>
      </c>
      <c r="D999" s="12" t="s">
        <v>2141</v>
      </c>
      <c r="E999" s="9" t="s">
        <v>144</v>
      </c>
      <c r="F999" s="1">
        <f t="shared" si="121"/>
        <v>5</v>
      </c>
      <c r="G999" s="9" t="s">
        <v>2174</v>
      </c>
      <c r="I999" s="1" t="str">
        <f t="shared" si="124"/>
        <v>CLC  </v>
      </c>
      <c r="J999">
        <f t="shared" si="122"/>
        <v>30</v>
      </c>
      <c r="L999"/>
      <c r="M999" s="1" t="str">
        <f t="shared" si="125"/>
        <v/>
      </c>
      <c r="N999"/>
      <c r="P999" s="60" t="s">
        <v>3400</v>
      </c>
      <c r="Q999" s="61">
        <f t="shared" si="123"/>
        <v>0</v>
      </c>
      <c r="R999" s="61"/>
      <c r="S999" s="62"/>
    </row>
    <row r="1000" spans="2:38" ht="15" x14ac:dyDescent="0.25">
      <c r="B1000" s="11" t="s">
        <v>2142</v>
      </c>
      <c r="C1000" s="10" t="s">
        <v>2141</v>
      </c>
      <c r="D1000" s="10" t="s">
        <v>2143</v>
      </c>
      <c r="E1000" s="11" t="s">
        <v>54</v>
      </c>
      <c r="F1000" s="1">
        <f t="shared" si="121"/>
        <v>1</v>
      </c>
      <c r="G1000" s="11" t="s">
        <v>2175</v>
      </c>
      <c r="I1000" s="1" t="str">
        <f t="shared" si="124"/>
        <v>SECGA  </v>
      </c>
      <c r="J1000">
        <f t="shared" si="122"/>
        <v>3</v>
      </c>
      <c r="L1000"/>
      <c r="M1000" s="1" t="str">
        <f t="shared" si="125"/>
        <v/>
      </c>
      <c r="N1000"/>
      <c r="P1000" s="60" t="s">
        <v>3402</v>
      </c>
      <c r="Q1000" s="61">
        <f t="shared" si="123"/>
        <v>0</v>
      </c>
      <c r="R1000" s="61"/>
      <c r="S1000" s="62"/>
    </row>
    <row r="1001" spans="2:38" ht="21" x14ac:dyDescent="0.25">
      <c r="B1001" s="9" t="s">
        <v>2144</v>
      </c>
      <c r="C1001" s="12" t="s">
        <v>2143</v>
      </c>
      <c r="D1001" s="12" t="s">
        <v>2145</v>
      </c>
      <c r="E1001" s="9" t="s">
        <v>3</v>
      </c>
      <c r="F1001" s="1">
        <f t="shared" si="121"/>
        <v>1</v>
      </c>
      <c r="G1001" s="9" t="s">
        <v>2176</v>
      </c>
      <c r="I1001" s="1" t="str">
        <f t="shared" si="124"/>
        <v>SECGS  </v>
      </c>
      <c r="J1001">
        <f t="shared" si="122"/>
        <v>19</v>
      </c>
      <c r="L1001"/>
      <c r="M1001" s="1" t="str">
        <f t="shared" si="125"/>
        <v/>
      </c>
      <c r="N1001"/>
      <c r="P1001" s="60" t="s">
        <v>3418</v>
      </c>
      <c r="Q1001" s="61">
        <f t="shared" si="123"/>
        <v>0</v>
      </c>
      <c r="R1001" s="61"/>
      <c r="S1001" s="62"/>
    </row>
    <row r="1002" spans="2:38" ht="15" x14ac:dyDescent="0.25">
      <c r="B1002" s="11" t="s">
        <v>2146</v>
      </c>
      <c r="C1002" s="10" t="s">
        <v>2145</v>
      </c>
      <c r="D1002" s="10" t="s">
        <v>2147</v>
      </c>
      <c r="E1002" s="11" t="s">
        <v>3</v>
      </c>
      <c r="F1002" s="1">
        <f t="shared" si="121"/>
        <v>1</v>
      </c>
      <c r="G1002" s="11" t="s">
        <v>2177</v>
      </c>
      <c r="I1002" s="1" t="str">
        <f t="shared" si="124"/>
        <v>CIP  </v>
      </c>
      <c r="J1002">
        <f t="shared" si="122"/>
        <v>13</v>
      </c>
      <c r="L1002"/>
      <c r="M1002" s="1" t="str">
        <f t="shared" si="125"/>
        <v/>
      </c>
      <c r="N1002"/>
      <c r="P1002" s="60" t="s">
        <v>3405</v>
      </c>
      <c r="Q1002" s="61">
        <f t="shared" si="123"/>
        <v>0</v>
      </c>
      <c r="R1002" s="61"/>
      <c r="S1002" s="62"/>
    </row>
    <row r="1003" spans="2:38" ht="15" x14ac:dyDescent="0.25">
      <c r="B1003" s="9" t="s">
        <v>2148</v>
      </c>
      <c r="C1003" s="12" t="s">
        <v>2147</v>
      </c>
      <c r="D1003" s="12" t="s">
        <v>2149</v>
      </c>
      <c r="E1003" s="9" t="s">
        <v>3</v>
      </c>
      <c r="F1003" s="1">
        <f t="shared" si="121"/>
        <v>1</v>
      </c>
      <c r="G1003" s="9" t="s">
        <v>2178</v>
      </c>
      <c r="I1003" s="1" t="str">
        <f t="shared" si="124"/>
        <v>SMIN  </v>
      </c>
      <c r="J1003">
        <f t="shared" si="122"/>
        <v>17</v>
      </c>
      <c r="L1003"/>
      <c r="M1003" s="1" t="str">
        <f t="shared" si="125"/>
        <v/>
      </c>
      <c r="N1003"/>
      <c r="P1003" s="60" t="s">
        <v>3432</v>
      </c>
      <c r="Q1003" s="61">
        <f t="shared" si="123"/>
        <v>0</v>
      </c>
      <c r="R1003" s="61"/>
      <c r="S1003" s="62"/>
    </row>
    <row r="1004" spans="2:38" ht="15" x14ac:dyDescent="0.25">
      <c r="B1004" s="11" t="s">
        <v>2150</v>
      </c>
      <c r="C1004" s="10" t="s">
        <v>2149</v>
      </c>
      <c r="D1004" s="10" t="s">
        <v>2151</v>
      </c>
      <c r="E1004" s="11" t="s">
        <v>3</v>
      </c>
      <c r="F1004" s="1">
        <f t="shared" si="121"/>
        <v>1</v>
      </c>
      <c r="G1004" s="11" t="s">
        <v>2179</v>
      </c>
      <c r="I1004" s="1" t="str">
        <f t="shared" si="124"/>
        <v>CIP  </v>
      </c>
      <c r="J1004">
        <f t="shared" si="122"/>
        <v>13</v>
      </c>
      <c r="L1004"/>
      <c r="M1004" s="1" t="str">
        <f t="shared" si="125"/>
        <v/>
      </c>
      <c r="N1004"/>
      <c r="P1004" s="60" t="s">
        <v>3433</v>
      </c>
      <c r="Q1004" s="61">
        <f t="shared" si="123"/>
        <v>0</v>
      </c>
      <c r="R1004" s="61"/>
      <c r="S1004" s="62"/>
    </row>
    <row r="1005" spans="2:38" ht="15" x14ac:dyDescent="0.25">
      <c r="B1005" s="9" t="s">
        <v>2152</v>
      </c>
      <c r="C1005" s="12" t="s">
        <v>2151</v>
      </c>
      <c r="D1005" s="12" t="s">
        <v>2153</v>
      </c>
      <c r="E1005" s="9" t="s">
        <v>54</v>
      </c>
      <c r="F1005" s="1">
        <f t="shared" si="121"/>
        <v>1</v>
      </c>
      <c r="G1005" s="9" t="s">
        <v>2180</v>
      </c>
      <c r="I1005" s="1" t="str">
        <f t="shared" si="124"/>
        <v>SECGS  </v>
      </c>
      <c r="J1005">
        <f t="shared" si="122"/>
        <v>19</v>
      </c>
      <c r="L1005"/>
      <c r="M1005" s="1" t="str">
        <f t="shared" si="125"/>
        <v/>
      </c>
      <c r="N1005"/>
      <c r="P1005" s="60" t="s">
        <v>3434</v>
      </c>
      <c r="Q1005" s="61">
        <f t="shared" si="123"/>
        <v>0</v>
      </c>
      <c r="R1005" s="61"/>
      <c r="S1005" s="62"/>
    </row>
    <row r="1006" spans="2:38" ht="15" x14ac:dyDescent="0.25">
      <c r="B1006" s="11" t="s">
        <v>2154</v>
      </c>
      <c r="C1006" s="10" t="s">
        <v>2153</v>
      </c>
      <c r="D1006" s="10" t="s">
        <v>2155</v>
      </c>
      <c r="E1006" s="11" t="s">
        <v>3</v>
      </c>
      <c r="F1006" s="1">
        <f t="shared" si="121"/>
        <v>1</v>
      </c>
      <c r="G1006" s="11" t="s">
        <v>2181</v>
      </c>
      <c r="I1006" s="1" t="str">
        <f t="shared" si="124"/>
        <v>SECGA  </v>
      </c>
      <c r="J1006">
        <f t="shared" si="122"/>
        <v>3</v>
      </c>
      <c r="L1006"/>
      <c r="M1006" s="1" t="str">
        <f t="shared" si="125"/>
        <v/>
      </c>
      <c r="N1006"/>
      <c r="P1006" s="60" t="s">
        <v>3435</v>
      </c>
      <c r="Q1006" s="61">
        <f t="shared" si="123"/>
        <v>0</v>
      </c>
      <c r="R1006" s="61"/>
      <c r="S1006" s="62"/>
    </row>
    <row r="1007" spans="2:38" ht="21.75" thickBot="1" x14ac:dyDescent="0.3">
      <c r="B1007" s="9" t="s">
        <v>358</v>
      </c>
      <c r="C1007" s="12" t="s">
        <v>2155</v>
      </c>
      <c r="D1007" s="12" t="s">
        <v>2156</v>
      </c>
      <c r="E1007" s="9" t="s">
        <v>1309</v>
      </c>
      <c r="F1007" s="1">
        <f t="shared" si="121"/>
        <v>12</v>
      </c>
      <c r="G1007" s="9" t="s">
        <v>2182</v>
      </c>
      <c r="I1007" s="1" t="str">
        <f t="shared" si="124"/>
        <v>CLC  </v>
      </c>
      <c r="J1007">
        <f t="shared" si="122"/>
        <v>30</v>
      </c>
      <c r="L1007"/>
      <c r="M1007" s="1" t="str">
        <f t="shared" si="125"/>
        <v/>
      </c>
      <c r="N1007"/>
      <c r="P1007" s="66" t="s">
        <v>3436</v>
      </c>
      <c r="Q1007" s="93">
        <f t="shared" si="123"/>
        <v>0</v>
      </c>
      <c r="R1007" s="93"/>
      <c r="S1007" s="67"/>
    </row>
    <row r="1008" spans="2:38" ht="15" x14ac:dyDescent="0.25">
      <c r="B1008" s="11" t="s">
        <v>2157</v>
      </c>
      <c r="C1008" s="10" t="s">
        <v>2156</v>
      </c>
      <c r="D1008" s="10" t="s">
        <v>2158</v>
      </c>
      <c r="E1008" s="11" t="s">
        <v>3</v>
      </c>
      <c r="F1008" s="1">
        <f t="shared" si="121"/>
        <v>1</v>
      </c>
      <c r="G1008" s="11" t="s">
        <v>2183</v>
      </c>
      <c r="I1008" s="1" t="str">
        <f t="shared" si="124"/>
        <v>SPO  </v>
      </c>
      <c r="J1008">
        <f t="shared" si="122"/>
        <v>2</v>
      </c>
      <c r="L1008"/>
      <c r="M1008" s="1" t="str">
        <f t="shared" si="125"/>
        <v/>
      </c>
      <c r="N1008"/>
    </row>
    <row r="1009" spans="1:41" ht="15" x14ac:dyDescent="0.25">
      <c r="B1009" s="9" t="s">
        <v>2159</v>
      </c>
      <c r="C1009" s="12" t="s">
        <v>2158</v>
      </c>
      <c r="D1009" s="12" t="s">
        <v>2160</v>
      </c>
      <c r="E1009" s="9" t="s">
        <v>3</v>
      </c>
      <c r="F1009" s="1">
        <f t="shared" si="121"/>
        <v>1</v>
      </c>
      <c r="G1009" s="9" t="s">
        <v>897</v>
      </c>
      <c r="I1009" s="1" t="str">
        <f t="shared" si="124"/>
        <v>CO  </v>
      </c>
      <c r="J1009">
        <f t="shared" si="122"/>
        <v>4</v>
      </c>
      <c r="L1009"/>
      <c r="M1009" s="1" t="str">
        <f t="shared" si="125"/>
        <v/>
      </c>
      <c r="N1009"/>
    </row>
    <row r="1010" spans="1:41" ht="15" x14ac:dyDescent="0.25">
      <c r="B1010" s="11" t="s">
        <v>554</v>
      </c>
      <c r="C1010" s="10" t="s">
        <v>2160</v>
      </c>
      <c r="D1010" s="10" t="s">
        <v>2161</v>
      </c>
      <c r="E1010" s="11" t="s">
        <v>3</v>
      </c>
      <c r="F1010" s="1">
        <f t="shared" si="121"/>
        <v>1</v>
      </c>
      <c r="G1010" s="11" t="s">
        <v>41</v>
      </c>
      <c r="I1010" s="1" t="str">
        <f t="shared" si="124"/>
        <v>SECOFC  </v>
      </c>
      <c r="J1010">
        <f t="shared" si="122"/>
        <v>2</v>
      </c>
      <c r="L1010"/>
      <c r="M1010" s="1" t="str">
        <f t="shared" si="125"/>
        <v/>
      </c>
      <c r="N1010"/>
    </row>
    <row r="1011" spans="1:41" ht="15" x14ac:dyDescent="0.25">
      <c r="B1011" s="9" t="s">
        <v>370</v>
      </c>
      <c r="C1011" s="12" t="s">
        <v>2161</v>
      </c>
      <c r="D1011" s="12" t="s">
        <v>2162</v>
      </c>
      <c r="E1011" s="9" t="s">
        <v>47</v>
      </c>
      <c r="F1011" s="1">
        <f t="shared" si="121"/>
        <v>6</v>
      </c>
      <c r="G1011" s="9" t="s">
        <v>2184</v>
      </c>
      <c r="I1011" s="1" t="str">
        <f t="shared" si="124"/>
        <v>CLC  </v>
      </c>
      <c r="J1011">
        <f t="shared" si="122"/>
        <v>30</v>
      </c>
      <c r="L1011"/>
      <c r="M1011" s="1" t="str">
        <f t="shared" si="125"/>
        <v/>
      </c>
      <c r="N1011"/>
    </row>
    <row r="1012" spans="1:41" ht="15" x14ac:dyDescent="0.25">
      <c r="B1012" s="11" t="s">
        <v>1543</v>
      </c>
      <c r="C1012" s="10" t="s">
        <v>2162</v>
      </c>
      <c r="D1012" s="10" t="s">
        <v>2163</v>
      </c>
      <c r="E1012" s="11" t="s">
        <v>339</v>
      </c>
      <c r="F1012" s="1">
        <f t="shared" si="121"/>
        <v>8</v>
      </c>
      <c r="G1012" s="11" t="s">
        <v>2185</v>
      </c>
      <c r="I1012" s="1" t="str">
        <f t="shared" si="124"/>
        <v>SC  </v>
      </c>
      <c r="J1012">
        <f t="shared" si="122"/>
        <v>8</v>
      </c>
      <c r="L1012"/>
      <c r="M1012" s="1" t="str">
        <f t="shared" si="125"/>
        <v/>
      </c>
      <c r="N1012"/>
    </row>
    <row r="1013" spans="1:41" ht="15" x14ac:dyDescent="0.25">
      <c r="B1013" s="9" t="s">
        <v>1086</v>
      </c>
      <c r="C1013" s="12" t="s">
        <v>2163</v>
      </c>
      <c r="D1013" s="12" t="s">
        <v>2164</v>
      </c>
      <c r="E1013" s="9" t="s">
        <v>21</v>
      </c>
      <c r="F1013" s="1">
        <f t="shared" si="121"/>
        <v>3</v>
      </c>
      <c r="G1013" s="9" t="s">
        <v>2186</v>
      </c>
      <c r="I1013" s="1" t="str">
        <f t="shared" si="124"/>
        <v>CLC  </v>
      </c>
      <c r="J1013">
        <f t="shared" si="122"/>
        <v>30</v>
      </c>
      <c r="L1013"/>
      <c r="M1013" s="1" t="str">
        <f t="shared" si="125"/>
        <v/>
      </c>
      <c r="N1013"/>
    </row>
    <row r="1014" spans="1:41" ht="15" x14ac:dyDescent="0.25">
      <c r="B1014" s="11" t="s">
        <v>2165</v>
      </c>
      <c r="C1014" s="10" t="s">
        <v>2164</v>
      </c>
      <c r="D1014" s="10" t="s">
        <v>2166</v>
      </c>
      <c r="E1014" s="11" t="s">
        <v>3</v>
      </c>
      <c r="F1014" s="1">
        <f t="shared" si="121"/>
        <v>1</v>
      </c>
      <c r="G1014" s="11" t="s">
        <v>257</v>
      </c>
      <c r="I1014" s="1" t="str">
        <f t="shared" si="124"/>
        <v>SECGA  </v>
      </c>
      <c r="J1014">
        <f t="shared" si="122"/>
        <v>3</v>
      </c>
      <c r="L1014"/>
      <c r="M1014" s="1" t="str">
        <f t="shared" si="125"/>
        <v/>
      </c>
      <c r="N1014"/>
    </row>
    <row r="1015" spans="1:41" ht="15" x14ac:dyDescent="0.25">
      <c r="B1015" s="9" t="s">
        <v>1908</v>
      </c>
      <c r="C1015" s="12" t="s">
        <v>2166</v>
      </c>
      <c r="D1015" s="12" t="s">
        <v>2167</v>
      </c>
      <c r="E1015" s="9" t="s">
        <v>3</v>
      </c>
      <c r="F1015" s="1">
        <f t="shared" si="121"/>
        <v>1</v>
      </c>
      <c r="G1015" s="9" t="s">
        <v>2187</v>
      </c>
      <c r="I1015" s="1" t="str">
        <f t="shared" si="124"/>
        <v>DG  </v>
      </c>
      <c r="J1015">
        <f t="shared" si="122"/>
        <v>1</v>
      </c>
      <c r="L1015"/>
      <c r="M1015" s="1" t="str">
        <f t="shared" si="125"/>
        <v/>
      </c>
      <c r="N1015"/>
    </row>
    <row r="1016" spans="1:41" ht="15" x14ac:dyDescent="0.25">
      <c r="B1016" s="11" t="s">
        <v>2168</v>
      </c>
      <c r="C1016" s="10" t="s">
        <v>2167</v>
      </c>
      <c r="D1016" s="10" t="s">
        <v>2169</v>
      </c>
      <c r="E1016" s="11" t="s">
        <v>3</v>
      </c>
      <c r="F1016" s="1">
        <f t="shared" si="121"/>
        <v>1</v>
      </c>
      <c r="G1016" s="11" t="s">
        <v>180</v>
      </c>
      <c r="I1016" s="1" t="str">
        <f t="shared" si="124"/>
        <v>CO  </v>
      </c>
      <c r="J1016">
        <f t="shared" si="122"/>
        <v>4</v>
      </c>
      <c r="L1016"/>
      <c r="M1016" s="1" t="str">
        <f t="shared" si="125"/>
        <v/>
      </c>
      <c r="N1016"/>
    </row>
    <row r="1017" spans="1:41" ht="15" x14ac:dyDescent="0.25">
      <c r="B1017" s="9" t="s">
        <v>485</v>
      </c>
      <c r="C1017" s="12" t="s">
        <v>2169</v>
      </c>
      <c r="D1017" s="12" t="s">
        <v>2170</v>
      </c>
      <c r="E1017" s="9" t="s">
        <v>54</v>
      </c>
      <c r="F1017" s="1">
        <f t="shared" si="121"/>
        <v>1</v>
      </c>
      <c r="G1017" s="9" t="s">
        <v>2188</v>
      </c>
      <c r="I1017" s="1" t="str">
        <f t="shared" si="124"/>
        <v>ACO  </v>
      </c>
      <c r="J1017">
        <f t="shared" si="122"/>
        <v>1</v>
      </c>
      <c r="L1017"/>
      <c r="M1017" s="1" t="str">
        <f t="shared" si="125"/>
        <v/>
      </c>
      <c r="N1017"/>
    </row>
    <row r="1018" spans="1:41" x14ac:dyDescent="0.15">
      <c r="M1018" s="1" t="str">
        <f t="shared" si="125"/>
        <v/>
      </c>
    </row>
    <row r="1019" spans="1:41" x14ac:dyDescent="0.15">
      <c r="B1019" s="15"/>
      <c r="C1019" s="15"/>
      <c r="D1019" s="15"/>
      <c r="E1019" s="15"/>
      <c r="F1019" s="15"/>
      <c r="G1019" s="15"/>
      <c r="J1019" s="41"/>
      <c r="M1019" s="1" t="str">
        <f t="shared" si="125"/>
        <v/>
      </c>
    </row>
    <row r="1020" spans="1:41" x14ac:dyDescent="0.15">
      <c r="H1020" s="41"/>
      <c r="M1020" s="1" t="str">
        <f t="shared" si="125"/>
        <v/>
      </c>
    </row>
    <row r="1021" spans="1:41" ht="11.25" thickBot="1" x14ac:dyDescent="0.2">
      <c r="I1021" s="42" t="s">
        <v>573</v>
      </c>
      <c r="J1021" s="41"/>
      <c r="L1021" s="6" t="s">
        <v>3330</v>
      </c>
      <c r="M1021" s="1" t="str">
        <f t="shared" si="125"/>
        <v>DADOS AGRUPADOS</v>
      </c>
      <c r="P1021" s="6"/>
    </row>
    <row r="1022" spans="1:41" ht="42.75" thickBot="1" x14ac:dyDescent="0.2">
      <c r="A1022" s="43" t="s">
        <v>3382</v>
      </c>
      <c r="G1022" s="16" t="s">
        <v>2189</v>
      </c>
      <c r="I1022" s="6" t="s">
        <v>572</v>
      </c>
      <c r="J1022" s="6" t="s">
        <v>588</v>
      </c>
      <c r="K1022" s="41"/>
      <c r="L1022" s="41"/>
      <c r="M1022" s="1" t="str">
        <f t="shared" si="125"/>
        <v/>
      </c>
      <c r="N1022" s="41"/>
      <c r="O1022" s="41"/>
      <c r="P1022" s="94" t="s">
        <v>3358</v>
      </c>
      <c r="Q1022" s="45"/>
      <c r="R1022" s="45"/>
      <c r="S1022" s="44"/>
    </row>
    <row r="1023" spans="1:41" ht="15" x14ac:dyDescent="0.25">
      <c r="B1023" s="11" t="s">
        <v>2190</v>
      </c>
      <c r="C1023" s="10" t="s">
        <v>1</v>
      </c>
      <c r="D1023" s="10" t="s">
        <v>2191</v>
      </c>
      <c r="E1023" s="11" t="s">
        <v>3</v>
      </c>
      <c r="F1023" s="1">
        <f t="shared" ref="F1023:F1059" si="126">VALUE(IF(LEFT(E1023,1)="&lt;",1,LEFT(E1023,2)))</f>
        <v>1</v>
      </c>
      <c r="G1023" s="11" t="s">
        <v>1</v>
      </c>
      <c r="I1023" s="1" t="str">
        <f t="shared" ref="I1023:I1031" si="127">RIGHT(B1023,LEN(B1023)-4)</f>
        <v>SMCI  </v>
      </c>
      <c r="J1023">
        <f t="shared" ref="J1023:J1059" si="128">SUMIFS($F$1023:$F$1059,$I$1023:$I$1059,I1023)</f>
        <v>36</v>
      </c>
      <c r="K1023" s="41"/>
      <c r="L1023" s="41" t="s">
        <v>3371</v>
      </c>
      <c r="M1023" s="1" t="str">
        <f t="shared" si="125"/>
        <v>SMCI</v>
      </c>
      <c r="N1023">
        <v>36</v>
      </c>
      <c r="O1023" s="41"/>
      <c r="P1023" s="88" t="s">
        <v>3384</v>
      </c>
      <c r="Q1023" s="86">
        <f>SUMIFS($N$1023:$N$1043,$M$1023:$M$1043,P1023)</f>
        <v>0</v>
      </c>
      <c r="R1023" s="86"/>
      <c r="S1023" s="87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</row>
    <row r="1024" spans="1:41" s="15" customFormat="1" ht="15" x14ac:dyDescent="0.25">
      <c r="A1024" s="41"/>
      <c r="B1024" s="9" t="s">
        <v>610</v>
      </c>
      <c r="C1024" s="12" t="s">
        <v>2191</v>
      </c>
      <c r="D1024" s="12" t="s">
        <v>2192</v>
      </c>
      <c r="E1024" s="9" t="s">
        <v>3</v>
      </c>
      <c r="F1024" s="1">
        <f t="shared" si="126"/>
        <v>1</v>
      </c>
      <c r="G1024" s="9" t="s">
        <v>1432</v>
      </c>
      <c r="H1024" s="1"/>
      <c r="I1024" s="1" t="str">
        <f t="shared" si="127"/>
        <v>CAA  </v>
      </c>
      <c r="J1024">
        <f t="shared" si="128"/>
        <v>3</v>
      </c>
      <c r="K1024" s="41"/>
      <c r="L1024" s="41" t="s">
        <v>576</v>
      </c>
      <c r="M1024" s="1" t="str">
        <f t="shared" si="125"/>
        <v>CAA</v>
      </c>
      <c r="N1024">
        <v>3</v>
      </c>
      <c r="O1024" s="41"/>
      <c r="P1024" s="88" t="s">
        <v>3388</v>
      </c>
      <c r="Q1024" s="89">
        <f t="shared" ref="Q1024:Q1044" si="129">SUMIFS($N$1023:$N$1043,$M$1023:$M$1043,P1024)</f>
        <v>0</v>
      </c>
      <c r="R1024" s="89"/>
      <c r="S1024" s="90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</row>
    <row r="1025" spans="2:41" ht="15" x14ac:dyDescent="0.25">
      <c r="B1025" s="11" t="s">
        <v>2193</v>
      </c>
      <c r="C1025" s="10" t="s">
        <v>2192</v>
      </c>
      <c r="D1025" s="10" t="s">
        <v>2194</v>
      </c>
      <c r="E1025" s="11" t="s">
        <v>3</v>
      </c>
      <c r="F1025" s="1">
        <f t="shared" si="126"/>
        <v>1</v>
      </c>
      <c r="G1025" s="11" t="s">
        <v>2239</v>
      </c>
      <c r="I1025" s="1" t="str">
        <f t="shared" si="127"/>
        <v>SMCI  </v>
      </c>
      <c r="J1025">
        <f t="shared" si="128"/>
        <v>36</v>
      </c>
      <c r="K1025" s="41"/>
      <c r="L1025" s="41" t="s">
        <v>577</v>
      </c>
      <c r="M1025" s="1" t="str">
        <f t="shared" si="125"/>
        <v>SECADM</v>
      </c>
      <c r="N1025">
        <v>5</v>
      </c>
      <c r="O1025" s="41"/>
      <c r="P1025" s="63" t="s">
        <v>3386</v>
      </c>
      <c r="Q1025" s="64">
        <f t="shared" si="129"/>
        <v>0</v>
      </c>
      <c r="R1025" s="64"/>
      <c r="S1025" s="65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</row>
    <row r="1026" spans="2:41" ht="15" x14ac:dyDescent="0.25">
      <c r="B1026" s="9" t="s">
        <v>11</v>
      </c>
      <c r="C1026" s="12" t="s">
        <v>2194</v>
      </c>
      <c r="D1026" s="12" t="s">
        <v>2195</v>
      </c>
      <c r="E1026" s="9" t="s">
        <v>3</v>
      </c>
      <c r="F1026" s="1">
        <f t="shared" si="126"/>
        <v>1</v>
      </c>
      <c r="G1026" s="9" t="s">
        <v>1470</v>
      </c>
      <c r="I1026" s="1" t="str">
        <f t="shared" si="127"/>
        <v>CAA  </v>
      </c>
      <c r="J1026">
        <f t="shared" si="128"/>
        <v>3</v>
      </c>
      <c r="K1026" s="41"/>
      <c r="L1026" s="1" t="s">
        <v>581</v>
      </c>
      <c r="M1026" s="1" t="str">
        <f t="shared" si="125"/>
        <v>CLC</v>
      </c>
      <c r="N1026">
        <v>6</v>
      </c>
      <c r="O1026" s="41"/>
      <c r="P1026" s="63" t="s">
        <v>3390</v>
      </c>
      <c r="Q1026" s="64">
        <f t="shared" si="129"/>
        <v>0</v>
      </c>
      <c r="R1026" s="64"/>
      <c r="S1026" s="65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</row>
    <row r="1027" spans="2:41" ht="15" x14ac:dyDescent="0.25">
      <c r="B1027" s="11" t="s">
        <v>1510</v>
      </c>
      <c r="C1027" s="10" t="s">
        <v>2195</v>
      </c>
      <c r="D1027" s="10" t="s">
        <v>2196</v>
      </c>
      <c r="E1027" s="11" t="s">
        <v>3</v>
      </c>
      <c r="F1027" s="1">
        <f t="shared" si="126"/>
        <v>1</v>
      </c>
      <c r="G1027" s="11" t="s">
        <v>2240</v>
      </c>
      <c r="I1027" s="1" t="str">
        <f t="shared" si="127"/>
        <v>SECADM  </v>
      </c>
      <c r="J1027">
        <f t="shared" si="128"/>
        <v>5</v>
      </c>
      <c r="K1027" s="41"/>
      <c r="L1027" s="1" t="s">
        <v>582</v>
      </c>
      <c r="M1027" s="1" t="str">
        <f t="shared" si="125"/>
        <v>SC</v>
      </c>
      <c r="N1027">
        <v>3</v>
      </c>
      <c r="O1027" s="41"/>
      <c r="P1027" s="63" t="s">
        <v>3427</v>
      </c>
      <c r="Q1027" s="64">
        <f t="shared" si="129"/>
        <v>3</v>
      </c>
      <c r="R1027" s="64"/>
      <c r="S1027" s="65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</row>
    <row r="1028" spans="2:41" ht="15" x14ac:dyDescent="0.25">
      <c r="B1028" s="9" t="s">
        <v>621</v>
      </c>
      <c r="C1028" s="12" t="s">
        <v>2196</v>
      </c>
      <c r="D1028" s="12" t="s">
        <v>2197</v>
      </c>
      <c r="E1028" s="9" t="s">
        <v>3</v>
      </c>
      <c r="F1028" s="1">
        <f t="shared" si="126"/>
        <v>1</v>
      </c>
      <c r="G1028" s="9" t="s">
        <v>2241</v>
      </c>
      <c r="I1028" s="1" t="str">
        <f t="shared" si="127"/>
        <v>CAA  </v>
      </c>
      <c r="J1028">
        <f t="shared" si="128"/>
        <v>3</v>
      </c>
      <c r="K1028" s="41"/>
      <c r="L1028" s="1" t="s">
        <v>3341</v>
      </c>
      <c r="M1028" s="1" t="str">
        <f t="shared" si="125"/>
        <v>SLIC</v>
      </c>
      <c r="N1028">
        <v>4</v>
      </c>
      <c r="O1028" s="41"/>
      <c r="P1028" s="63" t="s">
        <v>3428</v>
      </c>
      <c r="Q1028" s="64">
        <f t="shared" si="129"/>
        <v>0</v>
      </c>
      <c r="R1028" s="64"/>
      <c r="S1028" s="65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</row>
    <row r="1029" spans="2:41" ht="15" x14ac:dyDescent="0.25">
      <c r="B1029" s="11" t="s">
        <v>2198</v>
      </c>
      <c r="C1029" s="10" t="s">
        <v>2197</v>
      </c>
      <c r="D1029" s="10" t="s">
        <v>2199</v>
      </c>
      <c r="E1029" s="11" t="s">
        <v>3</v>
      </c>
      <c r="F1029" s="1">
        <f t="shared" si="126"/>
        <v>1</v>
      </c>
      <c r="G1029" s="11" t="s">
        <v>2242</v>
      </c>
      <c r="I1029" s="1" t="str">
        <f t="shared" si="127"/>
        <v>SMCI  </v>
      </c>
      <c r="J1029">
        <f t="shared" si="128"/>
        <v>36</v>
      </c>
      <c r="K1029" s="41"/>
      <c r="L1029" s="1" t="s">
        <v>592</v>
      </c>
      <c r="M1029" s="1" t="str">
        <f t="shared" si="125"/>
        <v>CPL</v>
      </c>
      <c r="N1029">
        <v>25</v>
      </c>
      <c r="O1029" s="41"/>
      <c r="P1029" s="63" t="s">
        <v>3429</v>
      </c>
      <c r="Q1029" s="64">
        <f t="shared" si="129"/>
        <v>0</v>
      </c>
      <c r="R1029" s="64"/>
      <c r="S1029" s="65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</row>
    <row r="1030" spans="2:41" ht="15" x14ac:dyDescent="0.25">
      <c r="B1030" s="9" t="s">
        <v>513</v>
      </c>
      <c r="C1030" s="12" t="s">
        <v>2199</v>
      </c>
      <c r="D1030" s="12" t="s">
        <v>2200</v>
      </c>
      <c r="E1030" s="9" t="s">
        <v>3</v>
      </c>
      <c r="F1030" s="1">
        <f t="shared" si="126"/>
        <v>1</v>
      </c>
      <c r="G1030" s="9" t="s">
        <v>2243</v>
      </c>
      <c r="I1030" s="1" t="str">
        <f t="shared" si="127"/>
        <v>SECADM  </v>
      </c>
      <c r="J1030">
        <f t="shared" si="128"/>
        <v>5</v>
      </c>
      <c r="L1030" s="1" t="s">
        <v>584</v>
      </c>
      <c r="M1030" s="1" t="str">
        <f t="shared" si="125"/>
        <v>ASSDG</v>
      </c>
      <c r="N1030">
        <v>4</v>
      </c>
      <c r="P1030" s="63" t="s">
        <v>3430</v>
      </c>
      <c r="Q1030" s="64">
        <f t="shared" si="129"/>
        <v>0</v>
      </c>
      <c r="R1030" s="64"/>
      <c r="S1030" s="65"/>
    </row>
    <row r="1031" spans="2:41" ht="15" x14ac:dyDescent="0.25">
      <c r="B1031" s="11" t="s">
        <v>1518</v>
      </c>
      <c r="C1031" s="10" t="s">
        <v>2200</v>
      </c>
      <c r="D1031" s="10" t="s">
        <v>2201</v>
      </c>
      <c r="E1031" s="11" t="s">
        <v>3</v>
      </c>
      <c r="F1031" s="1">
        <f t="shared" si="126"/>
        <v>1</v>
      </c>
      <c r="G1031" s="11" t="s">
        <v>2244</v>
      </c>
      <c r="I1031" s="1" t="str">
        <f t="shared" si="127"/>
        <v>CLC  </v>
      </c>
      <c r="J1031">
        <f t="shared" si="128"/>
        <v>6</v>
      </c>
      <c r="L1031" s="1" t="s">
        <v>585</v>
      </c>
      <c r="M1031" s="1" t="str">
        <f t="shared" si="125"/>
        <v>DG</v>
      </c>
      <c r="N1031">
        <v>3</v>
      </c>
      <c r="P1031" s="63" t="s">
        <v>3431</v>
      </c>
      <c r="Q1031" s="64">
        <f t="shared" si="129"/>
        <v>0</v>
      </c>
      <c r="R1031" s="64"/>
      <c r="S1031" s="65"/>
    </row>
    <row r="1032" spans="2:41" ht="15" x14ac:dyDescent="0.25">
      <c r="B1032" s="9" t="s">
        <v>1200</v>
      </c>
      <c r="C1032" s="12" t="s">
        <v>2201</v>
      </c>
      <c r="D1032" s="12" t="s">
        <v>2202</v>
      </c>
      <c r="E1032" s="9" t="s">
        <v>17</v>
      </c>
      <c r="F1032" s="1">
        <f t="shared" si="126"/>
        <v>2</v>
      </c>
      <c r="G1032" s="9" t="s">
        <v>2245</v>
      </c>
      <c r="I1032" s="1" t="str">
        <f>RIGHT(B1032,LEN(B1032)-5)</f>
        <v>SC  </v>
      </c>
      <c r="J1032">
        <f t="shared" si="128"/>
        <v>3</v>
      </c>
      <c r="L1032" t="s">
        <v>3352</v>
      </c>
      <c r="M1032" s="1" t="str">
        <f t="shared" si="125"/>
        <v>CMP</v>
      </c>
      <c r="N1032">
        <v>7</v>
      </c>
      <c r="P1032" s="63" t="s">
        <v>3392</v>
      </c>
      <c r="Q1032" s="64">
        <f t="shared" si="129"/>
        <v>0</v>
      </c>
      <c r="R1032" s="64"/>
      <c r="S1032" s="65"/>
    </row>
    <row r="1033" spans="2:41" ht="15" x14ac:dyDescent="0.25">
      <c r="B1033" s="11" t="s">
        <v>1202</v>
      </c>
      <c r="C1033" s="10" t="s">
        <v>2202</v>
      </c>
      <c r="D1033" s="10" t="s">
        <v>2203</v>
      </c>
      <c r="E1033" s="11" t="s">
        <v>3</v>
      </c>
      <c r="F1033" s="1">
        <f t="shared" si="126"/>
        <v>1</v>
      </c>
      <c r="G1033" s="11" t="s">
        <v>1864</v>
      </c>
      <c r="I1033" s="1" t="str">
        <f t="shared" ref="I1033:I1059" si="130">RIGHT(B1033,LEN(B1033)-5)</f>
        <v>CLC  </v>
      </c>
      <c r="J1033">
        <f t="shared" si="128"/>
        <v>6</v>
      </c>
      <c r="L1033"/>
      <c r="M1033" s="102" t="s">
        <v>3437</v>
      </c>
      <c r="N1033">
        <f>SUM(N1015:N1032)</f>
        <v>96</v>
      </c>
      <c r="P1033" s="63" t="s">
        <v>3394</v>
      </c>
      <c r="Q1033" s="64">
        <f t="shared" si="129"/>
        <v>0</v>
      </c>
      <c r="R1033" s="64"/>
      <c r="S1033" s="65"/>
    </row>
    <row r="1034" spans="2:41" ht="21" x14ac:dyDescent="0.25">
      <c r="B1034" s="9" t="s">
        <v>1064</v>
      </c>
      <c r="C1034" s="12" t="s">
        <v>2203</v>
      </c>
      <c r="D1034" s="12" t="s">
        <v>2204</v>
      </c>
      <c r="E1034" s="9" t="s">
        <v>3</v>
      </c>
      <c r="F1034" s="1">
        <f t="shared" si="126"/>
        <v>1</v>
      </c>
      <c r="G1034" s="9" t="s">
        <v>2246</v>
      </c>
      <c r="I1034" s="1" t="str">
        <f t="shared" si="130"/>
        <v>SECADM  </v>
      </c>
      <c r="J1034">
        <f t="shared" si="128"/>
        <v>5</v>
      </c>
      <c r="L1034"/>
      <c r="M1034" s="1" t="str">
        <f t="shared" si="125"/>
        <v/>
      </c>
      <c r="N1034"/>
      <c r="P1034" s="63" t="s">
        <v>3396</v>
      </c>
      <c r="Q1034" s="64">
        <f t="shared" si="129"/>
        <v>0</v>
      </c>
      <c r="R1034" s="64"/>
      <c r="S1034" s="65"/>
    </row>
    <row r="1035" spans="2:41" ht="15" x14ac:dyDescent="0.25">
      <c r="B1035" s="11" t="s">
        <v>42</v>
      </c>
      <c r="C1035" s="10" t="s">
        <v>2204</v>
      </c>
      <c r="D1035" s="10" t="s">
        <v>2205</v>
      </c>
      <c r="E1035" s="11" t="s">
        <v>3</v>
      </c>
      <c r="F1035" s="1">
        <f t="shared" si="126"/>
        <v>1</v>
      </c>
      <c r="G1035" s="11" t="s">
        <v>2247</v>
      </c>
      <c r="I1035" s="1" t="str">
        <f t="shared" si="130"/>
        <v>CLC  </v>
      </c>
      <c r="J1035">
        <f t="shared" si="128"/>
        <v>6</v>
      </c>
      <c r="L1035"/>
      <c r="M1035" s="1" t="str">
        <f t="shared" si="125"/>
        <v/>
      </c>
      <c r="N1035"/>
      <c r="P1035" s="60" t="s">
        <v>3398</v>
      </c>
      <c r="Q1035" s="61">
        <f t="shared" si="129"/>
        <v>0</v>
      </c>
      <c r="R1035" s="61"/>
      <c r="S1035" s="62"/>
    </row>
    <row r="1036" spans="2:41" ht="21" x14ac:dyDescent="0.25">
      <c r="B1036" s="9" t="s">
        <v>45</v>
      </c>
      <c r="C1036" s="12" t="s">
        <v>2205</v>
      </c>
      <c r="D1036" s="12" t="s">
        <v>2206</v>
      </c>
      <c r="E1036" s="9" t="s">
        <v>3</v>
      </c>
      <c r="F1036" s="1">
        <f t="shared" si="126"/>
        <v>1</v>
      </c>
      <c r="G1036" s="9" t="s">
        <v>2248</v>
      </c>
      <c r="I1036" s="1" t="str">
        <f t="shared" si="130"/>
        <v>SC  </v>
      </c>
      <c r="J1036">
        <f t="shared" si="128"/>
        <v>3</v>
      </c>
      <c r="L1036"/>
      <c r="M1036" s="1" t="str">
        <f t="shared" si="125"/>
        <v/>
      </c>
      <c r="N1036"/>
      <c r="P1036" s="60" t="s">
        <v>3400</v>
      </c>
      <c r="Q1036" s="61">
        <f t="shared" si="129"/>
        <v>0</v>
      </c>
      <c r="R1036" s="61"/>
      <c r="S1036" s="62"/>
    </row>
    <row r="1037" spans="2:41" ht="15" x14ac:dyDescent="0.25">
      <c r="B1037" s="11" t="s">
        <v>49</v>
      </c>
      <c r="C1037" s="10" t="s">
        <v>2206</v>
      </c>
      <c r="D1037" s="10" t="s">
        <v>2207</v>
      </c>
      <c r="E1037" s="11" t="s">
        <v>3</v>
      </c>
      <c r="F1037" s="1">
        <f t="shared" si="126"/>
        <v>1</v>
      </c>
      <c r="G1037" s="11" t="s">
        <v>2249</v>
      </c>
      <c r="I1037" s="1" t="str">
        <f t="shared" si="130"/>
        <v>CLC  </v>
      </c>
      <c r="J1037">
        <f t="shared" si="128"/>
        <v>6</v>
      </c>
      <c r="L1037"/>
      <c r="M1037" s="1" t="str">
        <f t="shared" si="125"/>
        <v/>
      </c>
      <c r="N1037"/>
      <c r="P1037" s="60" t="s">
        <v>3402</v>
      </c>
      <c r="Q1037" s="61">
        <f t="shared" si="129"/>
        <v>0</v>
      </c>
      <c r="R1037" s="61"/>
      <c r="S1037" s="62"/>
    </row>
    <row r="1038" spans="2:41" ht="15" x14ac:dyDescent="0.25">
      <c r="B1038" s="9" t="s">
        <v>1069</v>
      </c>
      <c r="C1038" s="12" t="s">
        <v>2207</v>
      </c>
      <c r="D1038" s="12" t="s">
        <v>2208</v>
      </c>
      <c r="E1038" s="9" t="s">
        <v>3</v>
      </c>
      <c r="F1038" s="1">
        <f t="shared" si="126"/>
        <v>1</v>
      </c>
      <c r="G1038" s="9" t="s">
        <v>2250</v>
      </c>
      <c r="I1038" s="1" t="str">
        <f t="shared" si="130"/>
        <v>SECADM  </v>
      </c>
      <c r="J1038">
        <f t="shared" si="128"/>
        <v>5</v>
      </c>
      <c r="L1038"/>
      <c r="M1038" s="1" t="str">
        <f t="shared" si="125"/>
        <v/>
      </c>
      <c r="N1038"/>
      <c r="P1038" s="60" t="s">
        <v>3418</v>
      </c>
      <c r="Q1038" s="61">
        <f t="shared" si="129"/>
        <v>0</v>
      </c>
      <c r="R1038" s="61"/>
      <c r="S1038" s="62"/>
    </row>
    <row r="1039" spans="2:41" ht="15" x14ac:dyDescent="0.25">
      <c r="B1039" s="11" t="s">
        <v>1071</v>
      </c>
      <c r="C1039" s="10" t="s">
        <v>2208</v>
      </c>
      <c r="D1039" s="10" t="s">
        <v>2209</v>
      </c>
      <c r="E1039" s="11" t="s">
        <v>3</v>
      </c>
      <c r="F1039" s="1">
        <f t="shared" si="126"/>
        <v>1</v>
      </c>
      <c r="G1039" s="11" t="s">
        <v>2251</v>
      </c>
      <c r="I1039" s="1" t="str">
        <f t="shared" si="130"/>
        <v>CLC  </v>
      </c>
      <c r="J1039">
        <f t="shared" si="128"/>
        <v>6</v>
      </c>
      <c r="L1039"/>
      <c r="M1039" s="1" t="str">
        <f t="shared" si="125"/>
        <v/>
      </c>
      <c r="N1039"/>
      <c r="P1039" s="60" t="s">
        <v>3405</v>
      </c>
      <c r="Q1039" s="61">
        <f t="shared" si="129"/>
        <v>0</v>
      </c>
      <c r="R1039" s="61"/>
      <c r="S1039" s="62"/>
    </row>
    <row r="1040" spans="2:41" ht="15" x14ac:dyDescent="0.25">
      <c r="B1040" s="9" t="s">
        <v>1073</v>
      </c>
      <c r="C1040" s="12" t="s">
        <v>2209</v>
      </c>
      <c r="D1040" s="12" t="s">
        <v>2210</v>
      </c>
      <c r="E1040" s="9" t="s">
        <v>54</v>
      </c>
      <c r="F1040" s="1">
        <f t="shared" si="126"/>
        <v>1</v>
      </c>
      <c r="G1040" s="9" t="s">
        <v>1161</v>
      </c>
      <c r="I1040" s="1" t="str">
        <f t="shared" si="130"/>
        <v>SLIC  </v>
      </c>
      <c r="J1040">
        <f t="shared" si="128"/>
        <v>4</v>
      </c>
      <c r="L1040"/>
      <c r="M1040" s="1" t="str">
        <f t="shared" si="125"/>
        <v/>
      </c>
      <c r="N1040"/>
      <c r="P1040" s="60" t="s">
        <v>3432</v>
      </c>
      <c r="Q1040" s="61">
        <f t="shared" si="129"/>
        <v>0</v>
      </c>
      <c r="R1040" s="61"/>
      <c r="S1040" s="62"/>
    </row>
    <row r="1041" spans="2:19" ht="15" x14ac:dyDescent="0.25">
      <c r="B1041" s="11" t="s">
        <v>1216</v>
      </c>
      <c r="C1041" s="10" t="s">
        <v>2210</v>
      </c>
      <c r="D1041" s="10" t="s">
        <v>2211</v>
      </c>
      <c r="E1041" s="11" t="s">
        <v>3</v>
      </c>
      <c r="F1041" s="1">
        <f t="shared" si="126"/>
        <v>1</v>
      </c>
      <c r="G1041" s="11" t="s">
        <v>1164</v>
      </c>
      <c r="I1041" s="1" t="str">
        <f t="shared" si="130"/>
        <v>CLC  </v>
      </c>
      <c r="J1041">
        <f t="shared" si="128"/>
        <v>6</v>
      </c>
      <c r="L1041"/>
      <c r="M1041" s="1" t="str">
        <f t="shared" si="125"/>
        <v/>
      </c>
      <c r="N1041"/>
      <c r="P1041" s="60" t="s">
        <v>3433</v>
      </c>
      <c r="Q1041" s="61">
        <f t="shared" si="129"/>
        <v>0</v>
      </c>
      <c r="R1041" s="61"/>
      <c r="S1041" s="62"/>
    </row>
    <row r="1042" spans="2:19" ht="15" x14ac:dyDescent="0.25">
      <c r="B1042" s="9" t="s">
        <v>1853</v>
      </c>
      <c r="C1042" s="12" t="s">
        <v>2211</v>
      </c>
      <c r="D1042" s="12" t="s">
        <v>2212</v>
      </c>
      <c r="E1042" s="9" t="s">
        <v>3</v>
      </c>
      <c r="F1042" s="1">
        <f t="shared" si="126"/>
        <v>1</v>
      </c>
      <c r="G1042" s="9" t="s">
        <v>2252</v>
      </c>
      <c r="I1042" s="1" t="str">
        <f t="shared" si="130"/>
        <v>SECADM  </v>
      </c>
      <c r="J1042">
        <f t="shared" si="128"/>
        <v>5</v>
      </c>
      <c r="L1042"/>
      <c r="M1042" s="1" t="str">
        <f t="shared" si="125"/>
        <v/>
      </c>
      <c r="N1042"/>
      <c r="P1042" s="60" t="s">
        <v>3434</v>
      </c>
      <c r="Q1042" s="61">
        <f t="shared" si="129"/>
        <v>0</v>
      </c>
      <c r="R1042" s="61"/>
      <c r="S1042" s="62"/>
    </row>
    <row r="1043" spans="2:19" ht="15" x14ac:dyDescent="0.25">
      <c r="B1043" s="11" t="s">
        <v>2213</v>
      </c>
      <c r="C1043" s="10" t="s">
        <v>2212</v>
      </c>
      <c r="D1043" s="10" t="s">
        <v>2214</v>
      </c>
      <c r="E1043" s="11" t="s">
        <v>3</v>
      </c>
      <c r="F1043" s="1">
        <f t="shared" si="126"/>
        <v>1</v>
      </c>
      <c r="G1043" s="11" t="s">
        <v>2253</v>
      </c>
      <c r="I1043" s="1" t="str">
        <f t="shared" si="130"/>
        <v>CPL  </v>
      </c>
      <c r="J1043">
        <f t="shared" si="128"/>
        <v>25</v>
      </c>
      <c r="L1043"/>
      <c r="M1043" s="1" t="str">
        <f t="shared" si="125"/>
        <v/>
      </c>
      <c r="N1043"/>
      <c r="P1043" s="60" t="s">
        <v>3435</v>
      </c>
      <c r="Q1043" s="61">
        <f t="shared" si="129"/>
        <v>0</v>
      </c>
      <c r="R1043" s="61"/>
      <c r="S1043" s="62"/>
    </row>
    <row r="1044" spans="2:19" ht="15.75" thickBot="1" x14ac:dyDescent="0.3">
      <c r="B1044" s="9" t="s">
        <v>2215</v>
      </c>
      <c r="C1044" s="12" t="s">
        <v>2214</v>
      </c>
      <c r="D1044" s="12" t="s">
        <v>2216</v>
      </c>
      <c r="E1044" s="9" t="s">
        <v>17</v>
      </c>
      <c r="F1044" s="1">
        <f t="shared" si="126"/>
        <v>2</v>
      </c>
      <c r="G1044" s="9" t="s">
        <v>849</v>
      </c>
      <c r="I1044" s="1" t="str">
        <f t="shared" si="130"/>
        <v>ASSDG  </v>
      </c>
      <c r="J1044">
        <f t="shared" si="128"/>
        <v>4</v>
      </c>
      <c r="L1044"/>
      <c r="M1044" s="1" t="str">
        <f t="shared" si="125"/>
        <v/>
      </c>
      <c r="N1044"/>
      <c r="P1044" s="66" t="s">
        <v>3436</v>
      </c>
      <c r="Q1044" s="93">
        <f t="shared" si="129"/>
        <v>0</v>
      </c>
      <c r="R1044" s="93"/>
      <c r="S1044" s="67"/>
    </row>
    <row r="1045" spans="2:19" ht="15" x14ac:dyDescent="0.25">
      <c r="B1045" s="11" t="s">
        <v>2217</v>
      </c>
      <c r="C1045" s="10" t="s">
        <v>2216</v>
      </c>
      <c r="D1045" s="10" t="s">
        <v>2218</v>
      </c>
      <c r="E1045" s="11" t="s">
        <v>3</v>
      </c>
      <c r="F1045" s="1">
        <f t="shared" si="126"/>
        <v>1</v>
      </c>
      <c r="G1045" s="11" t="s">
        <v>177</v>
      </c>
      <c r="I1045" s="1" t="str">
        <f t="shared" si="130"/>
        <v>DG  </v>
      </c>
      <c r="J1045">
        <f t="shared" si="128"/>
        <v>3</v>
      </c>
      <c r="L1045"/>
      <c r="M1045" s="1" t="str">
        <f t="shared" si="125"/>
        <v/>
      </c>
      <c r="N1045"/>
    </row>
    <row r="1046" spans="2:19" ht="15" x14ac:dyDescent="0.25">
      <c r="B1046" s="9" t="s">
        <v>2032</v>
      </c>
      <c r="C1046" s="12" t="s">
        <v>2218</v>
      </c>
      <c r="D1046" s="12" t="s">
        <v>2219</v>
      </c>
      <c r="E1046" s="9" t="s">
        <v>54</v>
      </c>
      <c r="F1046" s="1">
        <f t="shared" si="126"/>
        <v>1</v>
      </c>
      <c r="G1046" s="9" t="s">
        <v>1681</v>
      </c>
      <c r="I1046" s="1" t="str">
        <f t="shared" si="130"/>
        <v>SLIC  </v>
      </c>
      <c r="J1046">
        <f t="shared" si="128"/>
        <v>4</v>
      </c>
      <c r="L1046"/>
      <c r="M1046" s="1" t="str">
        <f t="shared" si="125"/>
        <v/>
      </c>
      <c r="N1046"/>
    </row>
    <row r="1047" spans="2:19" ht="15" x14ac:dyDescent="0.25">
      <c r="B1047" s="11" t="s">
        <v>2220</v>
      </c>
      <c r="C1047" s="10" t="s">
        <v>2219</v>
      </c>
      <c r="D1047" s="10" t="s">
        <v>2221</v>
      </c>
      <c r="E1047" s="11" t="s">
        <v>3</v>
      </c>
      <c r="F1047" s="1">
        <f t="shared" si="126"/>
        <v>1</v>
      </c>
      <c r="G1047" s="11" t="s">
        <v>2254</v>
      </c>
      <c r="I1047" s="1" t="str">
        <f t="shared" si="130"/>
        <v>CPL  </v>
      </c>
      <c r="J1047">
        <f t="shared" si="128"/>
        <v>25</v>
      </c>
      <c r="L1047"/>
      <c r="M1047" s="1" t="str">
        <f t="shared" si="125"/>
        <v/>
      </c>
      <c r="N1047"/>
    </row>
    <row r="1048" spans="2:19" ht="15" x14ac:dyDescent="0.25">
      <c r="B1048" s="9" t="s">
        <v>1229</v>
      </c>
      <c r="C1048" s="12" t="s">
        <v>2221</v>
      </c>
      <c r="D1048" s="12" t="s">
        <v>2222</v>
      </c>
      <c r="E1048" s="9" t="s">
        <v>54</v>
      </c>
      <c r="F1048" s="1">
        <f t="shared" si="126"/>
        <v>1</v>
      </c>
      <c r="G1048" s="9" t="s">
        <v>2255</v>
      </c>
      <c r="I1048" s="1" t="str">
        <f t="shared" si="130"/>
        <v>SLIC  </v>
      </c>
      <c r="J1048">
        <f t="shared" si="128"/>
        <v>4</v>
      </c>
      <c r="L1048"/>
      <c r="M1048" s="1" t="str">
        <f t="shared" si="125"/>
        <v/>
      </c>
      <c r="N1048"/>
    </row>
    <row r="1049" spans="2:19" ht="15" x14ac:dyDescent="0.25">
      <c r="B1049" s="11" t="s">
        <v>1231</v>
      </c>
      <c r="C1049" s="10" t="s">
        <v>2222</v>
      </c>
      <c r="D1049" s="10" t="s">
        <v>2223</v>
      </c>
      <c r="E1049" s="11" t="s">
        <v>13</v>
      </c>
      <c r="F1049" s="1">
        <f t="shared" si="126"/>
        <v>4</v>
      </c>
      <c r="G1049" s="11" t="s">
        <v>1175</v>
      </c>
      <c r="I1049" s="1" t="str">
        <f t="shared" si="130"/>
        <v>CPL  </v>
      </c>
      <c r="J1049">
        <f t="shared" si="128"/>
        <v>25</v>
      </c>
      <c r="L1049"/>
      <c r="M1049" s="1" t="str">
        <f t="shared" si="125"/>
        <v/>
      </c>
      <c r="N1049"/>
    </row>
    <row r="1050" spans="2:19" ht="15" x14ac:dyDescent="0.25">
      <c r="B1050" s="9" t="s">
        <v>1233</v>
      </c>
      <c r="C1050" s="12" t="s">
        <v>2223</v>
      </c>
      <c r="D1050" s="12" t="s">
        <v>2224</v>
      </c>
      <c r="E1050" s="9" t="s">
        <v>3</v>
      </c>
      <c r="F1050" s="1">
        <f t="shared" si="126"/>
        <v>1</v>
      </c>
      <c r="G1050" s="9" t="s">
        <v>767</v>
      </c>
      <c r="I1050" s="1" t="str">
        <f t="shared" si="130"/>
        <v>SLIC  </v>
      </c>
      <c r="J1050">
        <f t="shared" si="128"/>
        <v>4</v>
      </c>
      <c r="L1050"/>
      <c r="M1050" s="1" t="str">
        <f t="shared" si="125"/>
        <v/>
      </c>
      <c r="N1050"/>
    </row>
    <row r="1051" spans="2:19" ht="15" x14ac:dyDescent="0.25">
      <c r="B1051" s="11" t="s">
        <v>90</v>
      </c>
      <c r="C1051" s="10" t="s">
        <v>2224</v>
      </c>
      <c r="D1051" s="10" t="s">
        <v>2225</v>
      </c>
      <c r="E1051" s="11" t="s">
        <v>943</v>
      </c>
      <c r="F1051" s="1">
        <f t="shared" si="126"/>
        <v>17</v>
      </c>
      <c r="G1051" s="11" t="s">
        <v>346</v>
      </c>
      <c r="I1051" s="1" t="str">
        <f t="shared" si="130"/>
        <v>CPL  </v>
      </c>
      <c r="J1051">
        <f t="shared" si="128"/>
        <v>25</v>
      </c>
      <c r="L1051"/>
      <c r="M1051" s="1" t="str">
        <f t="shared" si="125"/>
        <v/>
      </c>
      <c r="N1051"/>
    </row>
    <row r="1052" spans="2:19" ht="15" x14ac:dyDescent="0.25">
      <c r="B1052" s="9" t="s">
        <v>93</v>
      </c>
      <c r="C1052" s="12" t="s">
        <v>2225</v>
      </c>
      <c r="D1052" s="12" t="s">
        <v>2226</v>
      </c>
      <c r="E1052" s="9" t="s">
        <v>17</v>
      </c>
      <c r="F1052" s="1">
        <f t="shared" si="126"/>
        <v>2</v>
      </c>
      <c r="G1052" s="9" t="s">
        <v>1683</v>
      </c>
      <c r="I1052" s="1" t="str">
        <f t="shared" si="130"/>
        <v>ASSDG  </v>
      </c>
      <c r="J1052">
        <f t="shared" si="128"/>
        <v>4</v>
      </c>
      <c r="L1052"/>
      <c r="M1052" s="1" t="str">
        <f t="shared" si="125"/>
        <v/>
      </c>
      <c r="N1052"/>
    </row>
    <row r="1053" spans="2:19" ht="15" x14ac:dyDescent="0.25">
      <c r="B1053" s="11" t="s">
        <v>483</v>
      </c>
      <c r="C1053" s="10" t="s">
        <v>2226</v>
      </c>
      <c r="D1053" s="10" t="s">
        <v>2227</v>
      </c>
      <c r="E1053" s="11" t="s">
        <v>3</v>
      </c>
      <c r="F1053" s="1">
        <f t="shared" si="126"/>
        <v>1</v>
      </c>
      <c r="G1053" s="11" t="s">
        <v>177</v>
      </c>
      <c r="I1053" s="1" t="str">
        <f t="shared" si="130"/>
        <v>DG  </v>
      </c>
      <c r="J1053">
        <f t="shared" si="128"/>
        <v>3</v>
      </c>
      <c r="L1053"/>
      <c r="M1053" s="1" t="str">
        <f t="shared" si="125"/>
        <v/>
      </c>
      <c r="N1053"/>
    </row>
    <row r="1054" spans="2:19" ht="15" x14ac:dyDescent="0.25">
      <c r="B1054" s="9" t="s">
        <v>2228</v>
      </c>
      <c r="C1054" s="12" t="s">
        <v>2227</v>
      </c>
      <c r="D1054" s="12" t="s">
        <v>2229</v>
      </c>
      <c r="E1054" s="9" t="s">
        <v>13</v>
      </c>
      <c r="F1054" s="1">
        <f t="shared" si="126"/>
        <v>4</v>
      </c>
      <c r="G1054" s="9" t="s">
        <v>2256</v>
      </c>
      <c r="I1054" s="1" t="str">
        <f t="shared" si="130"/>
        <v>SMCI  </v>
      </c>
      <c r="J1054">
        <f t="shared" si="128"/>
        <v>36</v>
      </c>
      <c r="L1054"/>
      <c r="M1054" s="1" t="str">
        <f t="shared" si="125"/>
        <v/>
      </c>
      <c r="N1054"/>
    </row>
    <row r="1055" spans="2:19" ht="15" x14ac:dyDescent="0.25">
      <c r="B1055" s="11" t="s">
        <v>102</v>
      </c>
      <c r="C1055" s="10" t="s">
        <v>2229</v>
      </c>
      <c r="D1055" s="10" t="s">
        <v>2230</v>
      </c>
      <c r="E1055" s="11" t="s">
        <v>3</v>
      </c>
      <c r="F1055" s="1">
        <f t="shared" si="126"/>
        <v>1</v>
      </c>
      <c r="G1055" s="11" t="s">
        <v>2257</v>
      </c>
      <c r="I1055" s="1" t="str">
        <f t="shared" si="130"/>
        <v>DG  </v>
      </c>
      <c r="J1055">
        <f t="shared" si="128"/>
        <v>3</v>
      </c>
      <c r="L1055"/>
      <c r="M1055" s="1" t="str">
        <f t="shared" si="125"/>
        <v/>
      </c>
      <c r="N1055"/>
    </row>
    <row r="1056" spans="2:19" ht="15" x14ac:dyDescent="0.25">
      <c r="B1056" s="9" t="s">
        <v>2231</v>
      </c>
      <c r="C1056" s="12" t="s">
        <v>2230</v>
      </c>
      <c r="D1056" s="12" t="s">
        <v>2232</v>
      </c>
      <c r="E1056" s="9" t="s">
        <v>17</v>
      </c>
      <c r="F1056" s="1">
        <f t="shared" si="126"/>
        <v>2</v>
      </c>
      <c r="G1056" s="9" t="s">
        <v>2258</v>
      </c>
      <c r="I1056" s="1" t="str">
        <f t="shared" si="130"/>
        <v>CPL  </v>
      </c>
      <c r="J1056">
        <f t="shared" si="128"/>
        <v>25</v>
      </c>
      <c r="L1056"/>
      <c r="M1056" s="1" t="str">
        <f t="shared" si="125"/>
        <v/>
      </c>
      <c r="N1056"/>
    </row>
    <row r="1057" spans="1:40" ht="15" x14ac:dyDescent="0.25">
      <c r="B1057" s="11" t="s">
        <v>2233</v>
      </c>
      <c r="C1057" s="10" t="s">
        <v>2232</v>
      </c>
      <c r="D1057" s="10" t="s">
        <v>2234</v>
      </c>
      <c r="E1057" s="11" t="s">
        <v>3</v>
      </c>
      <c r="F1057" s="1">
        <f t="shared" si="126"/>
        <v>1</v>
      </c>
      <c r="G1057" s="11" t="s">
        <v>2259</v>
      </c>
      <c r="I1057" s="1" t="str">
        <f t="shared" si="130"/>
        <v>SMCI  </v>
      </c>
      <c r="J1057">
        <f t="shared" si="128"/>
        <v>36</v>
      </c>
      <c r="L1057"/>
      <c r="M1057" s="1" t="str">
        <f t="shared" si="125"/>
        <v/>
      </c>
      <c r="N1057"/>
    </row>
    <row r="1058" spans="1:40" ht="15" x14ac:dyDescent="0.25">
      <c r="B1058" s="9" t="s">
        <v>2235</v>
      </c>
      <c r="C1058" s="12" t="s">
        <v>2234</v>
      </c>
      <c r="D1058" s="12" t="s">
        <v>2236</v>
      </c>
      <c r="E1058" s="9" t="s">
        <v>315</v>
      </c>
      <c r="F1058" s="1">
        <f t="shared" si="126"/>
        <v>7</v>
      </c>
      <c r="G1058" s="9" t="s">
        <v>2260</v>
      </c>
      <c r="I1058" s="1" t="str">
        <f t="shared" si="130"/>
        <v>CMP  </v>
      </c>
      <c r="J1058">
        <f t="shared" si="128"/>
        <v>7</v>
      </c>
      <c r="L1058"/>
      <c r="M1058" s="1" t="str">
        <f t="shared" si="125"/>
        <v/>
      </c>
      <c r="N1058"/>
    </row>
    <row r="1059" spans="1:40" ht="15" x14ac:dyDescent="0.25">
      <c r="B1059" s="11" t="s">
        <v>2237</v>
      </c>
      <c r="C1059" s="10" t="s">
        <v>2236</v>
      </c>
      <c r="D1059" s="10" t="s">
        <v>2238</v>
      </c>
      <c r="E1059" s="11" t="s">
        <v>1290</v>
      </c>
      <c r="F1059" s="1">
        <f t="shared" si="126"/>
        <v>28</v>
      </c>
      <c r="G1059" s="11" t="s">
        <v>2261</v>
      </c>
      <c r="I1059" s="1" t="str">
        <f t="shared" si="130"/>
        <v>SMCI  </v>
      </c>
      <c r="J1059">
        <f t="shared" si="128"/>
        <v>36</v>
      </c>
      <c r="L1059"/>
      <c r="M1059" s="1" t="str">
        <f t="shared" si="125"/>
        <v/>
      </c>
      <c r="N1059"/>
    </row>
    <row r="1060" spans="1:40" x14ac:dyDescent="0.15">
      <c r="M1060" s="1" t="str">
        <f t="shared" si="125"/>
        <v/>
      </c>
    </row>
    <row r="1061" spans="1:40" x14ac:dyDescent="0.15">
      <c r="B1061" s="15"/>
      <c r="C1061" s="15"/>
      <c r="D1061" s="15"/>
      <c r="E1061" s="15"/>
      <c r="F1061" s="15"/>
      <c r="G1061" s="15"/>
      <c r="J1061" s="41"/>
      <c r="M1061" s="1" t="str">
        <f t="shared" ref="M1061:M1124" si="131">TRIM(SUBSTITUTE(L1061,CHAR(160),CHAR(32)))</f>
        <v/>
      </c>
    </row>
    <row r="1062" spans="1:40" ht="11.25" thickBot="1" x14ac:dyDescent="0.2">
      <c r="H1062" s="41"/>
      <c r="I1062" s="42" t="s">
        <v>573</v>
      </c>
      <c r="J1062" s="41"/>
      <c r="L1062" s="6" t="s">
        <v>3330</v>
      </c>
      <c r="M1062" s="1" t="str">
        <f t="shared" si="131"/>
        <v>DADOS AGRUPADOS</v>
      </c>
      <c r="P1062" s="6"/>
    </row>
    <row r="1063" spans="1:40" ht="21.75" customHeight="1" thickBot="1" x14ac:dyDescent="0.2">
      <c r="A1063" s="43" t="s">
        <v>3382</v>
      </c>
      <c r="G1063" s="16" t="s">
        <v>2315</v>
      </c>
      <c r="I1063" s="6" t="s">
        <v>572</v>
      </c>
      <c r="J1063" s="6" t="s">
        <v>588</v>
      </c>
      <c r="K1063" s="41"/>
      <c r="L1063" s="41"/>
      <c r="M1063" s="1" t="str">
        <f t="shared" si="131"/>
        <v/>
      </c>
      <c r="N1063" s="41"/>
      <c r="O1063" s="41"/>
      <c r="P1063" s="94" t="s">
        <v>3358</v>
      </c>
      <c r="Q1063" s="45"/>
      <c r="R1063" s="45"/>
      <c r="S1063" s="44"/>
    </row>
    <row r="1064" spans="1:40" ht="15" x14ac:dyDescent="0.25">
      <c r="B1064" s="11" t="s">
        <v>2262</v>
      </c>
      <c r="C1064" s="10" t="s">
        <v>1</v>
      </c>
      <c r="D1064" s="10" t="s">
        <v>2263</v>
      </c>
      <c r="E1064" s="11" t="s">
        <v>3</v>
      </c>
      <c r="F1064" s="1">
        <f t="shared" ref="F1064:F1107" si="132">VALUE(IF(LEFT(E1064,1)="&lt;",1,LEFT(E1064,2)))</f>
        <v>1</v>
      </c>
      <c r="G1064" s="11" t="s">
        <v>1</v>
      </c>
      <c r="I1064" s="1" t="str">
        <f t="shared" ref="I1064:I1072" si="133">RIGHT(B1064,LEN(B1064)-4)</f>
        <v>SMOI  </v>
      </c>
      <c r="J1064">
        <f t="shared" ref="J1064:J1107" si="134">SUMIFS($F$1064:$F$1107,$I$1064:$I$1107,I1064)</f>
        <v>35</v>
      </c>
      <c r="L1064" s="1" t="s">
        <v>3372</v>
      </c>
      <c r="M1064" s="1" t="str">
        <f t="shared" si="131"/>
        <v>SMOI</v>
      </c>
      <c r="N1064">
        <v>35</v>
      </c>
      <c r="P1064" s="88" t="s">
        <v>3384</v>
      </c>
      <c r="Q1064" s="86">
        <f>SUMIFS($N$1064:$N$1084,$M$1064:$M$1084,P1064)</f>
        <v>0</v>
      </c>
      <c r="R1064" s="86"/>
      <c r="S1064" s="87"/>
    </row>
    <row r="1065" spans="1:40" ht="15" x14ac:dyDescent="0.25">
      <c r="B1065" s="9" t="s">
        <v>1044</v>
      </c>
      <c r="C1065" s="12" t="s">
        <v>2263</v>
      </c>
      <c r="D1065" s="12" t="s">
        <v>2264</v>
      </c>
      <c r="E1065" s="9" t="s">
        <v>47</v>
      </c>
      <c r="F1065" s="1">
        <f t="shared" si="132"/>
        <v>6</v>
      </c>
      <c r="G1065" s="9" t="s">
        <v>177</v>
      </c>
      <c r="I1065" s="1" t="str">
        <f t="shared" si="133"/>
        <v>CIP  </v>
      </c>
      <c r="J1065">
        <f t="shared" si="134"/>
        <v>30</v>
      </c>
      <c r="K1065" s="41"/>
      <c r="L1065" s="41" t="s">
        <v>602</v>
      </c>
      <c r="M1065" s="1" t="str">
        <f t="shared" si="131"/>
        <v>CIP</v>
      </c>
      <c r="N1065">
        <v>30</v>
      </c>
      <c r="O1065" s="41"/>
      <c r="P1065" s="88" t="s">
        <v>3388</v>
      </c>
      <c r="Q1065" s="89">
        <f t="shared" ref="Q1065:Q1085" si="135">SUMIFS($N$1064:$N$1084,$M$1064:$M$1084,P1065)</f>
        <v>0</v>
      </c>
      <c r="R1065" s="89"/>
      <c r="S1065" s="90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</row>
    <row r="1066" spans="1:40" s="15" customFormat="1" ht="15" x14ac:dyDescent="0.25">
      <c r="A1066" s="41"/>
      <c r="B1066" s="11" t="s">
        <v>2265</v>
      </c>
      <c r="C1066" s="10" t="s">
        <v>2264</v>
      </c>
      <c r="D1066" s="10" t="s">
        <v>2266</v>
      </c>
      <c r="E1066" s="11" t="s">
        <v>126</v>
      </c>
      <c r="F1066" s="1">
        <f t="shared" si="132"/>
        <v>10</v>
      </c>
      <c r="G1066" s="11" t="s">
        <v>2316</v>
      </c>
      <c r="H1066" s="1"/>
      <c r="I1066" s="1" t="str">
        <f t="shared" si="133"/>
        <v>SMOI  </v>
      </c>
      <c r="J1066">
        <f t="shared" si="134"/>
        <v>35</v>
      </c>
      <c r="K1066" s="41"/>
      <c r="L1066" s="41" t="s">
        <v>577</v>
      </c>
      <c r="M1066" s="1" t="str">
        <f t="shared" si="131"/>
        <v>SECADM</v>
      </c>
      <c r="N1066">
        <v>6</v>
      </c>
      <c r="O1066" s="41"/>
      <c r="P1066" s="63" t="s">
        <v>3386</v>
      </c>
      <c r="Q1066" s="64">
        <f t="shared" si="135"/>
        <v>30</v>
      </c>
      <c r="R1066" s="64"/>
      <c r="S1066" s="65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</row>
    <row r="1067" spans="1:40" ht="15" x14ac:dyDescent="0.25">
      <c r="B1067" s="9" t="s">
        <v>1048</v>
      </c>
      <c r="C1067" s="12" t="s">
        <v>2266</v>
      </c>
      <c r="D1067" s="12" t="s">
        <v>2267</v>
      </c>
      <c r="E1067" s="9" t="s">
        <v>456</v>
      </c>
      <c r="F1067" s="1">
        <f t="shared" si="132"/>
        <v>24</v>
      </c>
      <c r="G1067" s="9" t="s">
        <v>2317</v>
      </c>
      <c r="I1067" s="1" t="str">
        <f t="shared" si="133"/>
        <v>CIP  </v>
      </c>
      <c r="J1067">
        <f t="shared" si="134"/>
        <v>30</v>
      </c>
      <c r="K1067" s="41"/>
      <c r="L1067" s="41" t="s">
        <v>581</v>
      </c>
      <c r="M1067" s="1" t="str">
        <f t="shared" si="131"/>
        <v>CLC</v>
      </c>
      <c r="N1067">
        <v>16</v>
      </c>
      <c r="O1067" s="41"/>
      <c r="P1067" s="63" t="s">
        <v>3390</v>
      </c>
      <c r="Q1067" s="64">
        <f t="shared" si="135"/>
        <v>0</v>
      </c>
      <c r="R1067" s="64"/>
      <c r="S1067" s="65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</row>
    <row r="1068" spans="1:40" ht="15" x14ac:dyDescent="0.25">
      <c r="B1068" s="11" t="s">
        <v>1510</v>
      </c>
      <c r="C1068" s="10" t="s">
        <v>2267</v>
      </c>
      <c r="D1068" s="10" t="s">
        <v>2268</v>
      </c>
      <c r="E1068" s="11" t="s">
        <v>17</v>
      </c>
      <c r="F1068" s="1">
        <f t="shared" si="132"/>
        <v>2</v>
      </c>
      <c r="G1068" s="11" t="s">
        <v>2318</v>
      </c>
      <c r="I1068" s="1" t="str">
        <f t="shared" si="133"/>
        <v>SECADM  </v>
      </c>
      <c r="J1068">
        <f t="shared" si="134"/>
        <v>6</v>
      </c>
      <c r="K1068" s="41"/>
      <c r="L1068" s="41" t="s">
        <v>582</v>
      </c>
      <c r="M1068" s="1" t="str">
        <f t="shared" si="131"/>
        <v>SC</v>
      </c>
      <c r="N1068">
        <v>50</v>
      </c>
      <c r="O1068" s="41"/>
      <c r="P1068" s="63" t="s">
        <v>3427</v>
      </c>
      <c r="Q1068" s="64">
        <f t="shared" si="135"/>
        <v>0</v>
      </c>
      <c r="R1068" s="64"/>
      <c r="S1068" s="65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</row>
    <row r="1069" spans="1:40" ht="21" x14ac:dyDescent="0.25">
      <c r="B1069" s="9" t="s">
        <v>1592</v>
      </c>
      <c r="C1069" s="12" t="s">
        <v>2268</v>
      </c>
      <c r="D1069" s="12" t="s">
        <v>2269</v>
      </c>
      <c r="E1069" s="9" t="s">
        <v>13</v>
      </c>
      <c r="F1069" s="1">
        <f t="shared" si="132"/>
        <v>4</v>
      </c>
      <c r="G1069" s="9" t="s">
        <v>2319</v>
      </c>
      <c r="I1069" s="1" t="str">
        <f t="shared" si="133"/>
        <v>CLC  </v>
      </c>
      <c r="J1069">
        <f t="shared" si="134"/>
        <v>16</v>
      </c>
      <c r="K1069" s="41"/>
      <c r="L1069" s="1" t="s">
        <v>3341</v>
      </c>
      <c r="M1069" s="1" t="str">
        <f t="shared" si="131"/>
        <v>SLIC</v>
      </c>
      <c r="N1069">
        <v>21</v>
      </c>
      <c r="O1069" s="41"/>
      <c r="P1069" s="63" t="s">
        <v>3428</v>
      </c>
      <c r="Q1069" s="64">
        <f t="shared" si="135"/>
        <v>0</v>
      </c>
      <c r="R1069" s="64"/>
      <c r="S1069" s="65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</row>
    <row r="1070" spans="1:40" ht="15" x14ac:dyDescent="0.25">
      <c r="B1070" s="11" t="s">
        <v>1594</v>
      </c>
      <c r="C1070" s="10" t="s">
        <v>2269</v>
      </c>
      <c r="D1070" s="10" t="s">
        <v>2270</v>
      </c>
      <c r="E1070" s="11" t="s">
        <v>2271</v>
      </c>
      <c r="F1070" s="1">
        <f t="shared" si="132"/>
        <v>42</v>
      </c>
      <c r="G1070" s="11" t="s">
        <v>635</v>
      </c>
      <c r="I1070" s="1" t="str">
        <f t="shared" si="133"/>
        <v>SC  </v>
      </c>
      <c r="J1070">
        <f t="shared" si="134"/>
        <v>50</v>
      </c>
      <c r="K1070" s="41"/>
      <c r="L1070" s="1" t="s">
        <v>592</v>
      </c>
      <c r="M1070" s="1" t="str">
        <f t="shared" si="131"/>
        <v>CPL</v>
      </c>
      <c r="N1070">
        <v>37</v>
      </c>
      <c r="O1070" s="41"/>
      <c r="P1070" s="63" t="s">
        <v>3429</v>
      </c>
      <c r="Q1070" s="64">
        <f t="shared" si="135"/>
        <v>0</v>
      </c>
      <c r="R1070" s="64"/>
      <c r="S1070" s="65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</row>
    <row r="1071" spans="1:40" ht="15" x14ac:dyDescent="0.25">
      <c r="B1071" s="9" t="s">
        <v>1056</v>
      </c>
      <c r="C1071" s="12" t="s">
        <v>2270</v>
      </c>
      <c r="D1071" s="12" t="s">
        <v>2272</v>
      </c>
      <c r="E1071" s="9" t="s">
        <v>3</v>
      </c>
      <c r="F1071" s="1">
        <f t="shared" si="132"/>
        <v>1</v>
      </c>
      <c r="G1071" s="9" t="s">
        <v>2320</v>
      </c>
      <c r="I1071" s="1" t="str">
        <f t="shared" si="133"/>
        <v>CLC  </v>
      </c>
      <c r="J1071">
        <f t="shared" si="134"/>
        <v>16</v>
      </c>
      <c r="K1071" s="41"/>
      <c r="L1071" s="1" t="s">
        <v>584</v>
      </c>
      <c r="M1071" s="1" t="str">
        <f t="shared" si="131"/>
        <v>ASSDG</v>
      </c>
      <c r="N1071">
        <v>22</v>
      </c>
      <c r="O1071" s="41"/>
      <c r="P1071" s="63" t="s">
        <v>3430</v>
      </c>
      <c r="Q1071" s="64">
        <f t="shared" si="135"/>
        <v>35</v>
      </c>
      <c r="R1071" s="64"/>
      <c r="S1071" s="65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</row>
    <row r="1072" spans="1:40" ht="15" x14ac:dyDescent="0.25">
      <c r="B1072" s="11" t="s">
        <v>1058</v>
      </c>
      <c r="C1072" s="10" t="s">
        <v>2272</v>
      </c>
      <c r="D1072" s="10" t="s">
        <v>2273</v>
      </c>
      <c r="E1072" s="11" t="s">
        <v>54</v>
      </c>
      <c r="F1072" s="1">
        <f t="shared" si="132"/>
        <v>1</v>
      </c>
      <c r="G1072" s="11" t="s">
        <v>648</v>
      </c>
      <c r="I1072" s="1" t="str">
        <f t="shared" si="133"/>
        <v>SC  </v>
      </c>
      <c r="J1072">
        <f t="shared" si="134"/>
        <v>50</v>
      </c>
      <c r="K1072" s="41"/>
      <c r="L1072" s="1" t="s">
        <v>598</v>
      </c>
      <c r="M1072" s="1" t="str">
        <f t="shared" si="131"/>
        <v>SECGA</v>
      </c>
      <c r="N1072">
        <v>1</v>
      </c>
      <c r="O1072" s="41"/>
      <c r="P1072" s="63" t="s">
        <v>3431</v>
      </c>
      <c r="Q1072" s="64">
        <f t="shared" si="135"/>
        <v>0</v>
      </c>
      <c r="R1072" s="64"/>
      <c r="S1072" s="65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</row>
    <row r="1073" spans="2:40" ht="15" x14ac:dyDescent="0.25">
      <c r="B1073" s="9" t="s">
        <v>154</v>
      </c>
      <c r="C1073" s="12" t="s">
        <v>2273</v>
      </c>
      <c r="D1073" s="12" t="s">
        <v>2274</v>
      </c>
      <c r="E1073" s="9" t="s">
        <v>54</v>
      </c>
      <c r="F1073" s="1">
        <f t="shared" si="132"/>
        <v>1</v>
      </c>
      <c r="G1073" s="9" t="s">
        <v>2321</v>
      </c>
      <c r="I1073" s="1" t="str">
        <f>RIGHT(B1073,LEN(B1073)-5)</f>
        <v>CLC  </v>
      </c>
      <c r="J1073">
        <f t="shared" si="134"/>
        <v>16</v>
      </c>
      <c r="K1073" s="41"/>
      <c r="L1073" s="1" t="s">
        <v>585</v>
      </c>
      <c r="M1073" s="1" t="str">
        <f t="shared" si="131"/>
        <v>DG</v>
      </c>
      <c r="N1073">
        <v>8</v>
      </c>
      <c r="O1073" s="41"/>
      <c r="P1073" s="63" t="s">
        <v>3392</v>
      </c>
      <c r="Q1073" s="64">
        <f t="shared" si="135"/>
        <v>0</v>
      </c>
      <c r="R1073" s="64"/>
      <c r="S1073" s="65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</row>
    <row r="1074" spans="2:40" ht="15" x14ac:dyDescent="0.25">
      <c r="B1074" s="11" t="s">
        <v>1957</v>
      </c>
      <c r="C1074" s="10" t="s">
        <v>2274</v>
      </c>
      <c r="D1074" s="10" t="s">
        <v>2275</v>
      </c>
      <c r="E1074" s="11" t="s">
        <v>17</v>
      </c>
      <c r="F1074" s="1">
        <f t="shared" si="132"/>
        <v>2</v>
      </c>
      <c r="G1074" s="11" t="s">
        <v>257</v>
      </c>
      <c r="I1074" s="1" t="str">
        <f t="shared" ref="I1074:I1107" si="136">RIGHT(B1074,LEN(B1074)-5)</f>
        <v>SECADM  </v>
      </c>
      <c r="J1074">
        <f t="shared" si="134"/>
        <v>6</v>
      </c>
      <c r="K1074" s="41"/>
      <c r="L1074" s="1" t="s">
        <v>3369</v>
      </c>
      <c r="M1074" s="1" t="str">
        <f t="shared" si="131"/>
        <v>SMIN</v>
      </c>
      <c r="N1074">
        <v>51</v>
      </c>
      <c r="O1074" s="41"/>
      <c r="P1074" s="63" t="s">
        <v>3394</v>
      </c>
      <c r="Q1074" s="64">
        <f t="shared" si="135"/>
        <v>51</v>
      </c>
      <c r="R1074" s="64"/>
      <c r="S1074" s="65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</row>
    <row r="1075" spans="2:40" ht="15" x14ac:dyDescent="0.25">
      <c r="B1075" s="9" t="s">
        <v>160</v>
      </c>
      <c r="C1075" s="12" t="s">
        <v>2275</v>
      </c>
      <c r="D1075" s="12" t="s">
        <v>2276</v>
      </c>
      <c r="E1075" s="9" t="s">
        <v>3</v>
      </c>
      <c r="F1075" s="1">
        <f t="shared" si="132"/>
        <v>1</v>
      </c>
      <c r="G1075" s="9" t="s">
        <v>2077</v>
      </c>
      <c r="I1075" s="1" t="str">
        <f t="shared" si="136"/>
        <v>CLC  </v>
      </c>
      <c r="J1075">
        <f t="shared" si="134"/>
        <v>16</v>
      </c>
      <c r="K1075" s="41"/>
      <c r="L1075" s="1" t="s">
        <v>3352</v>
      </c>
      <c r="M1075" s="1" t="str">
        <f t="shared" si="131"/>
        <v>CMP</v>
      </c>
      <c r="N1075">
        <v>1</v>
      </c>
      <c r="O1075" s="41"/>
      <c r="P1075" s="63" t="s">
        <v>3396</v>
      </c>
      <c r="Q1075" s="64">
        <f t="shared" si="135"/>
        <v>0</v>
      </c>
      <c r="R1075" s="64"/>
      <c r="S1075" s="65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</row>
    <row r="1076" spans="2:40" ht="15" x14ac:dyDescent="0.25">
      <c r="B1076" s="11" t="s">
        <v>1960</v>
      </c>
      <c r="C1076" s="10" t="s">
        <v>2276</v>
      </c>
      <c r="D1076" s="10" t="s">
        <v>2277</v>
      </c>
      <c r="E1076" s="11" t="s">
        <v>339</v>
      </c>
      <c r="F1076" s="1">
        <f t="shared" si="132"/>
        <v>8</v>
      </c>
      <c r="G1076" s="11" t="s">
        <v>2322</v>
      </c>
      <c r="I1076" s="1" t="str">
        <f t="shared" si="136"/>
        <v>SLIC  </v>
      </c>
      <c r="J1076">
        <f t="shared" si="134"/>
        <v>21</v>
      </c>
      <c r="L1076"/>
      <c r="M1076" s="102" t="s">
        <v>3437</v>
      </c>
      <c r="N1076">
        <f>SUM(N1058:N1075)</f>
        <v>278</v>
      </c>
      <c r="P1076" s="60" t="s">
        <v>3398</v>
      </c>
      <c r="Q1076" s="61">
        <f t="shared" si="135"/>
        <v>0</v>
      </c>
      <c r="R1076" s="61"/>
      <c r="S1076" s="62"/>
    </row>
    <row r="1077" spans="2:40" ht="15" x14ac:dyDescent="0.25">
      <c r="B1077" s="9" t="s">
        <v>165</v>
      </c>
      <c r="C1077" s="12" t="s">
        <v>2277</v>
      </c>
      <c r="D1077" s="12" t="s">
        <v>2278</v>
      </c>
      <c r="E1077" s="9" t="s">
        <v>144</v>
      </c>
      <c r="F1077" s="1">
        <f t="shared" si="132"/>
        <v>5</v>
      </c>
      <c r="G1077" s="9" t="s">
        <v>2323</v>
      </c>
      <c r="I1077" s="1" t="str">
        <f t="shared" si="136"/>
        <v>CLC  </v>
      </c>
      <c r="J1077">
        <f t="shared" si="134"/>
        <v>16</v>
      </c>
      <c r="L1077"/>
      <c r="M1077" s="1" t="str">
        <f t="shared" si="131"/>
        <v/>
      </c>
      <c r="N1077"/>
      <c r="P1077" s="60" t="s">
        <v>3400</v>
      </c>
      <c r="Q1077" s="61">
        <f t="shared" si="135"/>
        <v>0</v>
      </c>
      <c r="R1077" s="61"/>
      <c r="S1077" s="62"/>
    </row>
    <row r="1078" spans="2:40" ht="15" x14ac:dyDescent="0.25">
      <c r="B1078" s="11" t="s">
        <v>168</v>
      </c>
      <c r="C1078" s="10" t="s">
        <v>2278</v>
      </c>
      <c r="D1078" s="10" t="s">
        <v>2279</v>
      </c>
      <c r="E1078" s="11" t="s">
        <v>3</v>
      </c>
      <c r="F1078" s="1">
        <f t="shared" si="132"/>
        <v>1</v>
      </c>
      <c r="G1078" s="11" t="s">
        <v>248</v>
      </c>
      <c r="I1078" s="1" t="str">
        <f t="shared" si="136"/>
        <v>SECADM  </v>
      </c>
      <c r="J1078">
        <f t="shared" si="134"/>
        <v>6</v>
      </c>
      <c r="L1078"/>
      <c r="M1078" s="1" t="str">
        <f t="shared" si="131"/>
        <v/>
      </c>
      <c r="N1078"/>
      <c r="P1078" s="60" t="s">
        <v>3402</v>
      </c>
      <c r="Q1078" s="61">
        <f t="shared" si="135"/>
        <v>0</v>
      </c>
      <c r="R1078" s="61"/>
      <c r="S1078" s="62"/>
    </row>
    <row r="1079" spans="2:40" ht="21" x14ac:dyDescent="0.25">
      <c r="B1079" s="9" t="s">
        <v>1964</v>
      </c>
      <c r="C1079" s="12" t="s">
        <v>2279</v>
      </c>
      <c r="D1079" s="12" t="s">
        <v>2280</v>
      </c>
      <c r="E1079" s="9" t="s">
        <v>3</v>
      </c>
      <c r="F1079" s="1">
        <f t="shared" si="132"/>
        <v>1</v>
      </c>
      <c r="G1079" s="9" t="s">
        <v>2324</v>
      </c>
      <c r="I1079" s="1" t="str">
        <f t="shared" si="136"/>
        <v>CPL  </v>
      </c>
      <c r="J1079">
        <f t="shared" si="134"/>
        <v>37</v>
      </c>
      <c r="L1079"/>
      <c r="M1079" s="1" t="str">
        <f t="shared" si="131"/>
        <v/>
      </c>
      <c r="N1079"/>
      <c r="P1079" s="60" t="s">
        <v>3418</v>
      </c>
      <c r="Q1079" s="61">
        <f t="shared" si="135"/>
        <v>0</v>
      </c>
      <c r="R1079" s="61"/>
      <c r="S1079" s="62"/>
    </row>
    <row r="1080" spans="2:40" ht="15" x14ac:dyDescent="0.25">
      <c r="B1080" s="11" t="s">
        <v>1966</v>
      </c>
      <c r="C1080" s="10" t="s">
        <v>2280</v>
      </c>
      <c r="D1080" s="10" t="s">
        <v>2281</v>
      </c>
      <c r="E1080" s="11" t="s">
        <v>1309</v>
      </c>
      <c r="F1080" s="1">
        <f t="shared" si="132"/>
        <v>12</v>
      </c>
      <c r="G1080" s="11" t="s">
        <v>804</v>
      </c>
      <c r="I1080" s="1" t="str">
        <f t="shared" si="136"/>
        <v>ASSDG  </v>
      </c>
      <c r="J1080">
        <f t="shared" si="134"/>
        <v>22</v>
      </c>
      <c r="L1080"/>
      <c r="M1080" s="1" t="str">
        <f t="shared" si="131"/>
        <v/>
      </c>
      <c r="N1080"/>
      <c r="P1080" s="60" t="s">
        <v>3405</v>
      </c>
      <c r="Q1080" s="61">
        <f t="shared" si="135"/>
        <v>0</v>
      </c>
      <c r="R1080" s="61"/>
      <c r="S1080" s="62"/>
    </row>
    <row r="1081" spans="2:40" ht="15" x14ac:dyDescent="0.25">
      <c r="B1081" s="9" t="s">
        <v>1073</v>
      </c>
      <c r="C1081" s="12" t="s">
        <v>2281</v>
      </c>
      <c r="D1081" s="12" t="s">
        <v>2282</v>
      </c>
      <c r="E1081" s="9" t="s">
        <v>3</v>
      </c>
      <c r="F1081" s="1">
        <f t="shared" si="132"/>
        <v>1</v>
      </c>
      <c r="G1081" s="9" t="s">
        <v>888</v>
      </c>
      <c r="I1081" s="1" t="str">
        <f t="shared" si="136"/>
        <v>SLIC  </v>
      </c>
      <c r="J1081">
        <f t="shared" si="134"/>
        <v>21</v>
      </c>
      <c r="L1081"/>
      <c r="M1081" s="1" t="str">
        <f t="shared" si="131"/>
        <v/>
      </c>
      <c r="N1081"/>
      <c r="P1081" s="60" t="s">
        <v>3432</v>
      </c>
      <c r="Q1081" s="61">
        <f t="shared" si="135"/>
        <v>0</v>
      </c>
      <c r="R1081" s="61"/>
      <c r="S1081" s="62"/>
    </row>
    <row r="1082" spans="2:40" ht="15" x14ac:dyDescent="0.25">
      <c r="B1082" s="11" t="s">
        <v>2283</v>
      </c>
      <c r="C1082" s="10" t="s">
        <v>2282</v>
      </c>
      <c r="D1082" s="10" t="s">
        <v>2284</v>
      </c>
      <c r="E1082" s="11" t="s">
        <v>456</v>
      </c>
      <c r="F1082" s="1">
        <f t="shared" si="132"/>
        <v>24</v>
      </c>
      <c r="G1082" s="11" t="s">
        <v>61</v>
      </c>
      <c r="I1082" s="1" t="str">
        <f t="shared" si="136"/>
        <v>SMOI  </v>
      </c>
      <c r="J1082">
        <f t="shared" si="134"/>
        <v>35</v>
      </c>
      <c r="L1082"/>
      <c r="M1082" s="1" t="str">
        <f t="shared" si="131"/>
        <v/>
      </c>
      <c r="N1082"/>
      <c r="P1082" s="60" t="s">
        <v>3433</v>
      </c>
      <c r="Q1082" s="61">
        <f t="shared" si="135"/>
        <v>0</v>
      </c>
      <c r="R1082" s="61"/>
      <c r="S1082" s="62"/>
    </row>
    <row r="1083" spans="2:40" ht="15" x14ac:dyDescent="0.25">
      <c r="B1083" s="9" t="s">
        <v>1218</v>
      </c>
      <c r="C1083" s="12" t="s">
        <v>2284</v>
      </c>
      <c r="D1083" s="12" t="s">
        <v>2285</v>
      </c>
      <c r="E1083" s="9" t="s">
        <v>17</v>
      </c>
      <c r="F1083" s="1">
        <f t="shared" si="132"/>
        <v>2</v>
      </c>
      <c r="G1083" s="9" t="s">
        <v>2325</v>
      </c>
      <c r="I1083" s="1" t="str">
        <f t="shared" si="136"/>
        <v>SLIC  </v>
      </c>
      <c r="J1083">
        <f t="shared" si="134"/>
        <v>21</v>
      </c>
      <c r="L1083"/>
      <c r="M1083" s="1" t="str">
        <f t="shared" si="131"/>
        <v/>
      </c>
      <c r="N1083"/>
      <c r="P1083" s="60" t="s">
        <v>3434</v>
      </c>
      <c r="Q1083" s="61">
        <f t="shared" si="135"/>
        <v>0</v>
      </c>
      <c r="R1083" s="61"/>
      <c r="S1083" s="62"/>
    </row>
    <row r="1084" spans="2:40" ht="15" x14ac:dyDescent="0.25">
      <c r="B1084" s="11" t="s">
        <v>460</v>
      </c>
      <c r="C1084" s="10" t="s">
        <v>2285</v>
      </c>
      <c r="D1084" s="10" t="s">
        <v>2286</v>
      </c>
      <c r="E1084" s="11" t="s">
        <v>315</v>
      </c>
      <c r="F1084" s="1">
        <f t="shared" si="132"/>
        <v>7</v>
      </c>
      <c r="G1084" s="11" t="s">
        <v>2326</v>
      </c>
      <c r="I1084" s="1" t="str">
        <f t="shared" si="136"/>
        <v>SC  </v>
      </c>
      <c r="J1084">
        <f t="shared" si="134"/>
        <v>50</v>
      </c>
      <c r="L1084"/>
      <c r="M1084" s="1" t="str">
        <f t="shared" si="131"/>
        <v/>
      </c>
      <c r="N1084"/>
      <c r="P1084" s="60" t="s">
        <v>3435</v>
      </c>
      <c r="Q1084" s="61">
        <f t="shared" si="135"/>
        <v>0</v>
      </c>
      <c r="R1084" s="61"/>
      <c r="S1084" s="62"/>
    </row>
    <row r="1085" spans="2:40" ht="15.75" thickBot="1" x14ac:dyDescent="0.3">
      <c r="B1085" s="9" t="s">
        <v>358</v>
      </c>
      <c r="C1085" s="12" t="s">
        <v>2286</v>
      </c>
      <c r="D1085" s="12" t="s">
        <v>2287</v>
      </c>
      <c r="E1085" s="9" t="s">
        <v>54</v>
      </c>
      <c r="F1085" s="1">
        <f t="shared" si="132"/>
        <v>1</v>
      </c>
      <c r="G1085" s="9" t="s">
        <v>2327</v>
      </c>
      <c r="I1085" s="1" t="str">
        <f t="shared" si="136"/>
        <v>CLC  </v>
      </c>
      <c r="J1085">
        <f t="shared" si="134"/>
        <v>16</v>
      </c>
      <c r="L1085"/>
      <c r="M1085" s="1" t="str">
        <f t="shared" si="131"/>
        <v/>
      </c>
      <c r="N1085"/>
      <c r="P1085" s="66" t="s">
        <v>3436</v>
      </c>
      <c r="Q1085" s="93">
        <f t="shared" si="135"/>
        <v>0</v>
      </c>
      <c r="R1085" s="93"/>
      <c r="S1085" s="67"/>
    </row>
    <row r="1086" spans="2:40" ht="15" x14ac:dyDescent="0.25">
      <c r="B1086" s="11" t="s">
        <v>2288</v>
      </c>
      <c r="C1086" s="10" t="s">
        <v>2287</v>
      </c>
      <c r="D1086" s="10" t="s">
        <v>2289</v>
      </c>
      <c r="E1086" s="11" t="s">
        <v>3</v>
      </c>
      <c r="F1086" s="1">
        <f t="shared" si="132"/>
        <v>1</v>
      </c>
      <c r="G1086" s="11" t="s">
        <v>2328</v>
      </c>
      <c r="I1086" s="1" t="str">
        <f t="shared" si="136"/>
        <v>SECADM  </v>
      </c>
      <c r="J1086">
        <f t="shared" si="134"/>
        <v>6</v>
      </c>
      <c r="L1086"/>
      <c r="M1086" s="1" t="str">
        <f t="shared" si="131"/>
        <v/>
      </c>
      <c r="N1086"/>
    </row>
    <row r="1087" spans="2:40" ht="15" x14ac:dyDescent="0.25">
      <c r="B1087" s="9" t="s">
        <v>191</v>
      </c>
      <c r="C1087" s="12" t="s">
        <v>2289</v>
      </c>
      <c r="D1087" s="12" t="s">
        <v>2290</v>
      </c>
      <c r="E1087" s="9" t="s">
        <v>3</v>
      </c>
      <c r="F1087" s="1">
        <f t="shared" si="132"/>
        <v>1</v>
      </c>
      <c r="G1087" s="9" t="s">
        <v>2329</v>
      </c>
      <c r="I1087" s="1" t="str">
        <f t="shared" si="136"/>
        <v>CLC  </v>
      </c>
      <c r="J1087">
        <f t="shared" si="134"/>
        <v>16</v>
      </c>
      <c r="L1087"/>
      <c r="M1087" s="1" t="str">
        <f t="shared" si="131"/>
        <v/>
      </c>
      <c r="N1087"/>
    </row>
    <row r="1088" spans="2:40" ht="15" x14ac:dyDescent="0.25">
      <c r="B1088" s="11" t="s">
        <v>659</v>
      </c>
      <c r="C1088" s="10" t="s">
        <v>2290</v>
      </c>
      <c r="D1088" s="10" t="s">
        <v>2291</v>
      </c>
      <c r="E1088" s="11" t="s">
        <v>144</v>
      </c>
      <c r="F1088" s="1">
        <f t="shared" si="132"/>
        <v>5</v>
      </c>
      <c r="G1088" s="11" t="s">
        <v>2330</v>
      </c>
      <c r="I1088" s="1" t="str">
        <f t="shared" si="136"/>
        <v>SLIC  </v>
      </c>
      <c r="J1088">
        <f t="shared" si="134"/>
        <v>21</v>
      </c>
      <c r="L1088"/>
      <c r="M1088" s="1" t="str">
        <f t="shared" si="131"/>
        <v/>
      </c>
      <c r="N1088"/>
    </row>
    <row r="1089" spans="2:14" ht="15" x14ac:dyDescent="0.25">
      <c r="B1089" s="9" t="s">
        <v>370</v>
      </c>
      <c r="C1089" s="12" t="s">
        <v>2291</v>
      </c>
      <c r="D1089" s="12" t="s">
        <v>2292</v>
      </c>
      <c r="E1089" s="9" t="s">
        <v>17</v>
      </c>
      <c r="F1089" s="1">
        <f t="shared" si="132"/>
        <v>2</v>
      </c>
      <c r="G1089" s="9" t="s">
        <v>248</v>
      </c>
      <c r="I1089" s="1" t="str">
        <f t="shared" si="136"/>
        <v>CLC  </v>
      </c>
      <c r="J1089">
        <f t="shared" si="134"/>
        <v>16</v>
      </c>
      <c r="L1089"/>
      <c r="M1089" s="1" t="str">
        <f t="shared" si="131"/>
        <v/>
      </c>
      <c r="N1089"/>
    </row>
    <row r="1090" spans="2:14" ht="15" x14ac:dyDescent="0.25">
      <c r="B1090" s="11" t="s">
        <v>373</v>
      </c>
      <c r="C1090" s="10" t="s">
        <v>2292</v>
      </c>
      <c r="D1090" s="10" t="s">
        <v>2293</v>
      </c>
      <c r="E1090" s="11" t="s">
        <v>54</v>
      </c>
      <c r="F1090" s="1">
        <f t="shared" si="132"/>
        <v>1</v>
      </c>
      <c r="G1090" s="11" t="s">
        <v>2331</v>
      </c>
      <c r="I1090" s="1" t="str">
        <f t="shared" si="136"/>
        <v>SECGA  </v>
      </c>
      <c r="J1090">
        <f t="shared" si="134"/>
        <v>1</v>
      </c>
      <c r="L1090"/>
      <c r="M1090" s="1" t="str">
        <f t="shared" si="131"/>
        <v/>
      </c>
      <c r="N1090"/>
    </row>
    <row r="1091" spans="2:14" ht="15" x14ac:dyDescent="0.25">
      <c r="B1091" s="9" t="s">
        <v>1904</v>
      </c>
      <c r="C1091" s="12" t="s">
        <v>2293</v>
      </c>
      <c r="D1091" s="12" t="s">
        <v>2294</v>
      </c>
      <c r="E1091" s="9" t="s">
        <v>3</v>
      </c>
      <c r="F1091" s="1">
        <f t="shared" si="132"/>
        <v>1</v>
      </c>
      <c r="G1091" s="9" t="s">
        <v>2332</v>
      </c>
      <c r="I1091" s="1" t="str">
        <f t="shared" si="136"/>
        <v>CPL  </v>
      </c>
      <c r="J1091">
        <f t="shared" si="134"/>
        <v>37</v>
      </c>
      <c r="L1091"/>
      <c r="M1091" s="1" t="str">
        <f t="shared" si="131"/>
        <v/>
      </c>
      <c r="N1091"/>
    </row>
    <row r="1092" spans="2:14" ht="15" x14ac:dyDescent="0.25">
      <c r="B1092" s="11" t="s">
        <v>1906</v>
      </c>
      <c r="C1092" s="10" t="s">
        <v>2294</v>
      </c>
      <c r="D1092" s="10" t="s">
        <v>2295</v>
      </c>
      <c r="E1092" s="11" t="s">
        <v>21</v>
      </c>
      <c r="F1092" s="1">
        <f t="shared" si="132"/>
        <v>3</v>
      </c>
      <c r="G1092" s="11" t="s">
        <v>804</v>
      </c>
      <c r="I1092" s="1" t="str">
        <f t="shared" si="136"/>
        <v>ASSDG  </v>
      </c>
      <c r="J1092">
        <f t="shared" si="134"/>
        <v>22</v>
      </c>
      <c r="L1092"/>
      <c r="M1092" s="1" t="str">
        <f t="shared" si="131"/>
        <v/>
      </c>
      <c r="N1092"/>
    </row>
    <row r="1093" spans="2:14" ht="15" x14ac:dyDescent="0.25">
      <c r="B1093" s="9" t="s">
        <v>1908</v>
      </c>
      <c r="C1093" s="12" t="s">
        <v>2295</v>
      </c>
      <c r="D1093" s="12" t="s">
        <v>2296</v>
      </c>
      <c r="E1093" s="9" t="s">
        <v>3</v>
      </c>
      <c r="F1093" s="1">
        <f t="shared" si="132"/>
        <v>1</v>
      </c>
      <c r="G1093" s="9" t="s">
        <v>177</v>
      </c>
      <c r="I1093" s="1" t="str">
        <f t="shared" si="136"/>
        <v>DG  </v>
      </c>
      <c r="J1093">
        <f t="shared" si="134"/>
        <v>8</v>
      </c>
      <c r="L1093"/>
      <c r="M1093" s="1" t="str">
        <f t="shared" si="131"/>
        <v/>
      </c>
      <c r="N1093"/>
    </row>
    <row r="1094" spans="2:14" ht="15" x14ac:dyDescent="0.25">
      <c r="B1094" s="11" t="s">
        <v>1910</v>
      </c>
      <c r="C1094" s="10" t="s">
        <v>2296</v>
      </c>
      <c r="D1094" s="10" t="s">
        <v>2297</v>
      </c>
      <c r="E1094" s="11" t="s">
        <v>3</v>
      </c>
      <c r="F1094" s="1">
        <f t="shared" si="132"/>
        <v>1</v>
      </c>
      <c r="G1094" s="11" t="s">
        <v>2333</v>
      </c>
      <c r="I1094" s="1" t="str">
        <f t="shared" si="136"/>
        <v>SLIC  </v>
      </c>
      <c r="J1094">
        <f t="shared" si="134"/>
        <v>21</v>
      </c>
      <c r="L1094"/>
      <c r="M1094" s="1" t="str">
        <f t="shared" si="131"/>
        <v/>
      </c>
      <c r="N1094"/>
    </row>
    <row r="1095" spans="2:14" ht="15" x14ac:dyDescent="0.25">
      <c r="B1095" s="9" t="s">
        <v>1094</v>
      </c>
      <c r="C1095" s="12" t="s">
        <v>2297</v>
      </c>
      <c r="D1095" s="12" t="s">
        <v>2298</v>
      </c>
      <c r="E1095" s="9" t="s">
        <v>3</v>
      </c>
      <c r="F1095" s="1">
        <f t="shared" si="132"/>
        <v>1</v>
      </c>
      <c r="G1095" s="9" t="s">
        <v>2334</v>
      </c>
      <c r="I1095" s="1" t="str">
        <f t="shared" si="136"/>
        <v>CPL  </v>
      </c>
      <c r="J1095">
        <f t="shared" si="134"/>
        <v>37</v>
      </c>
      <c r="L1095"/>
      <c r="M1095" s="1" t="str">
        <f t="shared" si="131"/>
        <v/>
      </c>
      <c r="N1095"/>
    </row>
    <row r="1096" spans="2:14" ht="15" x14ac:dyDescent="0.25">
      <c r="B1096" s="11" t="s">
        <v>1913</v>
      </c>
      <c r="C1096" s="10" t="s">
        <v>2298</v>
      </c>
      <c r="D1096" s="10" t="s">
        <v>2299</v>
      </c>
      <c r="E1096" s="11" t="s">
        <v>13</v>
      </c>
      <c r="F1096" s="1">
        <f t="shared" si="132"/>
        <v>4</v>
      </c>
      <c r="G1096" s="11" t="s">
        <v>696</v>
      </c>
      <c r="I1096" s="1" t="str">
        <f t="shared" si="136"/>
        <v>SLIC  </v>
      </c>
      <c r="J1096">
        <f t="shared" si="134"/>
        <v>21</v>
      </c>
      <c r="L1096"/>
      <c r="M1096" s="1" t="str">
        <f t="shared" si="131"/>
        <v/>
      </c>
      <c r="N1096"/>
    </row>
    <row r="1097" spans="2:14" ht="15" x14ac:dyDescent="0.25">
      <c r="B1097" s="9" t="s">
        <v>2231</v>
      </c>
      <c r="C1097" s="12" t="s">
        <v>2299</v>
      </c>
      <c r="D1097" s="12" t="s">
        <v>2300</v>
      </c>
      <c r="E1097" s="9" t="s">
        <v>1396</v>
      </c>
      <c r="F1097" s="1">
        <f t="shared" si="132"/>
        <v>27</v>
      </c>
      <c r="G1097" s="9" t="s">
        <v>699</v>
      </c>
      <c r="I1097" s="1" t="str">
        <f t="shared" si="136"/>
        <v>CPL  </v>
      </c>
      <c r="J1097">
        <f t="shared" si="134"/>
        <v>37</v>
      </c>
      <c r="L1097"/>
      <c r="M1097" s="1" t="str">
        <f t="shared" si="131"/>
        <v/>
      </c>
      <c r="N1097"/>
    </row>
    <row r="1098" spans="2:14" ht="15" x14ac:dyDescent="0.25">
      <c r="B1098" s="11" t="s">
        <v>2301</v>
      </c>
      <c r="C1098" s="10" t="s">
        <v>2300</v>
      </c>
      <c r="D1098" s="10" t="s">
        <v>2302</v>
      </c>
      <c r="E1098" s="11" t="s">
        <v>13</v>
      </c>
      <c r="F1098" s="1">
        <f t="shared" si="132"/>
        <v>4</v>
      </c>
      <c r="G1098" s="11" t="s">
        <v>32</v>
      </c>
      <c r="I1098" s="1" t="str">
        <f t="shared" si="136"/>
        <v>ASSDG  </v>
      </c>
      <c r="J1098">
        <f t="shared" si="134"/>
        <v>22</v>
      </c>
      <c r="L1098"/>
      <c r="M1098" s="1" t="str">
        <f t="shared" si="131"/>
        <v/>
      </c>
      <c r="N1098"/>
    </row>
    <row r="1099" spans="2:14" ht="15" x14ac:dyDescent="0.25">
      <c r="B1099" s="9" t="s">
        <v>1558</v>
      </c>
      <c r="C1099" s="12" t="s">
        <v>2302</v>
      </c>
      <c r="D1099" s="12" t="s">
        <v>2303</v>
      </c>
      <c r="E1099" s="9" t="s">
        <v>3</v>
      </c>
      <c r="F1099" s="1">
        <f t="shared" si="132"/>
        <v>1</v>
      </c>
      <c r="G1099" s="9" t="s">
        <v>177</v>
      </c>
      <c r="I1099" s="1" t="str">
        <f t="shared" si="136"/>
        <v>DG  </v>
      </c>
      <c r="J1099">
        <f t="shared" si="134"/>
        <v>8</v>
      </c>
      <c r="L1099"/>
      <c r="M1099" s="1" t="str">
        <f t="shared" si="131"/>
        <v/>
      </c>
      <c r="N1099"/>
    </row>
    <row r="1100" spans="2:14" ht="15" x14ac:dyDescent="0.25">
      <c r="B1100" s="11" t="s">
        <v>688</v>
      </c>
      <c r="C1100" s="10" t="s">
        <v>2303</v>
      </c>
      <c r="D1100" s="10" t="s">
        <v>2304</v>
      </c>
      <c r="E1100" s="11" t="s">
        <v>47</v>
      </c>
      <c r="F1100" s="1">
        <f t="shared" si="132"/>
        <v>6</v>
      </c>
      <c r="G1100" s="11" t="s">
        <v>855</v>
      </c>
      <c r="I1100" s="1" t="str">
        <f t="shared" si="136"/>
        <v>CPL  </v>
      </c>
      <c r="J1100">
        <f t="shared" si="134"/>
        <v>37</v>
      </c>
      <c r="L1100"/>
      <c r="M1100" s="1" t="str">
        <f t="shared" si="131"/>
        <v/>
      </c>
      <c r="N1100"/>
    </row>
    <row r="1101" spans="2:14" ht="15" x14ac:dyDescent="0.25">
      <c r="B1101" s="9" t="s">
        <v>1105</v>
      </c>
      <c r="C1101" s="12" t="s">
        <v>2304</v>
      </c>
      <c r="D1101" s="12" t="s">
        <v>2305</v>
      </c>
      <c r="E1101" s="9" t="s">
        <v>21</v>
      </c>
      <c r="F1101" s="1">
        <f t="shared" si="132"/>
        <v>3</v>
      </c>
      <c r="G1101" s="9" t="s">
        <v>2335</v>
      </c>
      <c r="I1101" s="1" t="str">
        <f t="shared" si="136"/>
        <v>ASSDG  </v>
      </c>
      <c r="J1101">
        <f t="shared" si="134"/>
        <v>22</v>
      </c>
      <c r="L1101"/>
      <c r="M1101" s="1" t="str">
        <f t="shared" si="131"/>
        <v/>
      </c>
      <c r="N1101"/>
    </row>
    <row r="1102" spans="2:14" ht="15" x14ac:dyDescent="0.25">
      <c r="B1102" s="11" t="s">
        <v>1107</v>
      </c>
      <c r="C1102" s="10" t="s">
        <v>2305</v>
      </c>
      <c r="D1102" s="10" t="s">
        <v>2306</v>
      </c>
      <c r="E1102" s="11" t="s">
        <v>3</v>
      </c>
      <c r="F1102" s="1">
        <f t="shared" si="132"/>
        <v>1</v>
      </c>
      <c r="G1102" s="11" t="s">
        <v>177</v>
      </c>
      <c r="I1102" s="1" t="str">
        <f t="shared" si="136"/>
        <v>DG  </v>
      </c>
      <c r="J1102">
        <f t="shared" si="134"/>
        <v>8</v>
      </c>
      <c r="L1102"/>
      <c r="M1102" s="1" t="str">
        <f t="shared" si="131"/>
        <v/>
      </c>
      <c r="N1102"/>
    </row>
    <row r="1103" spans="2:14" ht="15" x14ac:dyDescent="0.25">
      <c r="B1103" s="9" t="s">
        <v>2307</v>
      </c>
      <c r="C1103" s="12" t="s">
        <v>2306</v>
      </c>
      <c r="D1103" s="12" t="s">
        <v>2308</v>
      </c>
      <c r="E1103" s="9" t="s">
        <v>17</v>
      </c>
      <c r="F1103" s="1">
        <f t="shared" si="132"/>
        <v>2</v>
      </c>
      <c r="G1103" s="9" t="s">
        <v>2336</v>
      </c>
      <c r="I1103" s="1" t="str">
        <f t="shared" si="136"/>
        <v>SMIN  </v>
      </c>
      <c r="J1103">
        <f t="shared" si="134"/>
        <v>51</v>
      </c>
      <c r="L1103"/>
      <c r="M1103" s="1" t="str">
        <f t="shared" si="131"/>
        <v/>
      </c>
      <c r="N1103"/>
    </row>
    <row r="1104" spans="2:14" ht="15" x14ac:dyDescent="0.25">
      <c r="B1104" s="11" t="s">
        <v>1641</v>
      </c>
      <c r="C1104" s="10" t="s">
        <v>2308</v>
      </c>
      <c r="D1104" s="10" t="s">
        <v>2309</v>
      </c>
      <c r="E1104" s="11" t="s">
        <v>144</v>
      </c>
      <c r="F1104" s="1">
        <f t="shared" si="132"/>
        <v>5</v>
      </c>
      <c r="G1104" s="11" t="s">
        <v>2337</v>
      </c>
      <c r="I1104" s="1" t="str">
        <f t="shared" si="136"/>
        <v>DG  </v>
      </c>
      <c r="J1104">
        <f t="shared" si="134"/>
        <v>8</v>
      </c>
      <c r="L1104"/>
      <c r="M1104" s="1" t="str">
        <f t="shared" si="131"/>
        <v/>
      </c>
      <c r="N1104"/>
    </row>
    <row r="1105" spans="1:39" ht="15" x14ac:dyDescent="0.25">
      <c r="B1105" s="9" t="s">
        <v>703</v>
      </c>
      <c r="C1105" s="12" t="s">
        <v>2309</v>
      </c>
      <c r="D1105" s="12" t="s">
        <v>2310</v>
      </c>
      <c r="E1105" s="9" t="s">
        <v>3</v>
      </c>
      <c r="F1105" s="1">
        <f t="shared" si="132"/>
        <v>1</v>
      </c>
      <c r="G1105" s="9" t="s">
        <v>2338</v>
      </c>
      <c r="I1105" s="1" t="str">
        <f t="shared" si="136"/>
        <v>CPL  </v>
      </c>
      <c r="J1105">
        <f t="shared" si="134"/>
        <v>37</v>
      </c>
      <c r="L1105"/>
      <c r="M1105" s="1" t="str">
        <f t="shared" si="131"/>
        <v/>
      </c>
      <c r="N1105"/>
    </row>
    <row r="1106" spans="1:39" ht="15" x14ac:dyDescent="0.25">
      <c r="B1106" s="11" t="s">
        <v>2311</v>
      </c>
      <c r="C1106" s="10" t="s">
        <v>2310</v>
      </c>
      <c r="D1106" s="10" t="s">
        <v>2312</v>
      </c>
      <c r="E1106" s="11" t="s">
        <v>3</v>
      </c>
      <c r="F1106" s="1">
        <f t="shared" si="132"/>
        <v>1</v>
      </c>
      <c r="G1106" s="11" t="s">
        <v>2339</v>
      </c>
      <c r="I1106" s="1" t="str">
        <f t="shared" si="136"/>
        <v>CMP  </v>
      </c>
      <c r="J1106">
        <f t="shared" si="134"/>
        <v>1</v>
      </c>
      <c r="L1106"/>
      <c r="M1106" s="1" t="str">
        <f t="shared" si="131"/>
        <v/>
      </c>
      <c r="N1106"/>
    </row>
    <row r="1107" spans="1:39" ht="15" x14ac:dyDescent="0.25">
      <c r="B1107" s="9" t="s">
        <v>2313</v>
      </c>
      <c r="C1107" s="12" t="s">
        <v>2312</v>
      </c>
      <c r="D1107" s="12" t="s">
        <v>2314</v>
      </c>
      <c r="E1107" s="9" t="s">
        <v>634</v>
      </c>
      <c r="F1107" s="1">
        <f t="shared" si="132"/>
        <v>49</v>
      </c>
      <c r="G1107" s="9" t="s">
        <v>2340</v>
      </c>
      <c r="I1107" s="1" t="str">
        <f t="shared" si="136"/>
        <v>SMIN  </v>
      </c>
      <c r="J1107">
        <f t="shared" si="134"/>
        <v>51</v>
      </c>
      <c r="L1107"/>
      <c r="M1107" s="1" t="str">
        <f t="shared" si="131"/>
        <v/>
      </c>
      <c r="N1107"/>
    </row>
    <row r="1108" spans="1:39" x14ac:dyDescent="0.15">
      <c r="H1108" s="41"/>
      <c r="I1108" s="41"/>
      <c r="J1108" s="41"/>
      <c r="M1108" s="1" t="str">
        <f t="shared" si="131"/>
        <v/>
      </c>
    </row>
    <row r="1109" spans="1:39" x14ac:dyDescent="0.15">
      <c r="B1109" s="15"/>
      <c r="C1109" s="15"/>
      <c r="D1109" s="15"/>
      <c r="E1109" s="15"/>
      <c r="F1109" s="15"/>
      <c r="G1109" s="15"/>
      <c r="H1109" s="41"/>
      <c r="I1109" s="41"/>
      <c r="J1109" s="41"/>
      <c r="M1109" s="1" t="str">
        <f t="shared" si="131"/>
        <v/>
      </c>
    </row>
    <row r="1110" spans="1:39" ht="11.25" thickBot="1" x14ac:dyDescent="0.2">
      <c r="H1110" s="41"/>
      <c r="I1110" s="42" t="s">
        <v>573</v>
      </c>
      <c r="J1110" s="41"/>
      <c r="L1110" s="6" t="s">
        <v>3330</v>
      </c>
      <c r="M1110" s="1" t="str">
        <f t="shared" si="131"/>
        <v>DADOS AGRUPADOS</v>
      </c>
      <c r="P1110" s="6"/>
    </row>
    <row r="1111" spans="1:39" ht="32.25" thickBot="1" x14ac:dyDescent="0.2">
      <c r="A1111" s="43" t="s">
        <v>3382</v>
      </c>
      <c r="G1111" s="16" t="s">
        <v>2341</v>
      </c>
      <c r="I1111" s="6" t="s">
        <v>572</v>
      </c>
      <c r="J1111" s="6" t="s">
        <v>588</v>
      </c>
      <c r="K1111" s="41"/>
      <c r="L1111" s="41"/>
      <c r="M1111" s="1" t="str">
        <f t="shared" si="131"/>
        <v/>
      </c>
      <c r="N1111" s="41"/>
      <c r="O1111" s="41"/>
      <c r="P1111" s="94" t="s">
        <v>3358</v>
      </c>
      <c r="Q1111" s="45"/>
      <c r="R1111" s="45"/>
      <c r="S1111" s="44"/>
    </row>
    <row r="1112" spans="1:39" ht="15" x14ac:dyDescent="0.25">
      <c r="B1112" s="11" t="s">
        <v>1503</v>
      </c>
      <c r="C1112" s="10" t="s">
        <v>1</v>
      </c>
      <c r="D1112" s="10" t="s">
        <v>2342</v>
      </c>
      <c r="E1112" s="11" t="s">
        <v>3</v>
      </c>
      <c r="F1112" s="2">
        <f t="shared" ref="F1112:F1159" si="137">VALUE(IF(LEFT(E1112,1)="&lt;",1,LEFT(E1112,2)))</f>
        <v>1</v>
      </c>
      <c r="G1112" s="11" t="s">
        <v>1</v>
      </c>
      <c r="I1112" s="1" t="str">
        <f t="shared" ref="I1112:I1120" si="138">RIGHT(B1112,LEN(B1112)-4)</f>
        <v>SMOEP  </v>
      </c>
      <c r="J1112">
        <f t="shared" ref="J1112:J1159" si="139">SUMIFS($F$1112:$F$1159,$I$1112:$I$1159,I1112)</f>
        <v>1</v>
      </c>
      <c r="L1112" s="1" t="s">
        <v>3357</v>
      </c>
      <c r="M1112" s="1" t="str">
        <f t="shared" si="131"/>
        <v>SMOEP</v>
      </c>
      <c r="N1112">
        <v>1</v>
      </c>
      <c r="P1112" s="88" t="s">
        <v>3384</v>
      </c>
      <c r="Q1112" s="86">
        <f>SUMIFS($N$1112:$N$1132,$M$1112:$M$1132,P1112)</f>
        <v>0</v>
      </c>
      <c r="R1112" s="86"/>
      <c r="S1112" s="87"/>
    </row>
    <row r="1113" spans="1:39" ht="15" x14ac:dyDescent="0.25">
      <c r="B1113" s="9" t="s">
        <v>610</v>
      </c>
      <c r="C1113" s="12" t="s">
        <v>2342</v>
      </c>
      <c r="D1113" s="12" t="s">
        <v>2343</v>
      </c>
      <c r="E1113" s="9" t="s">
        <v>54</v>
      </c>
      <c r="F1113" s="2">
        <f t="shared" si="137"/>
        <v>1</v>
      </c>
      <c r="G1113" s="9" t="s">
        <v>14</v>
      </c>
      <c r="I1113" s="1" t="str">
        <f t="shared" si="138"/>
        <v>CAA  </v>
      </c>
      <c r="J1113">
        <f t="shared" si="139"/>
        <v>1</v>
      </c>
      <c r="K1113" s="41"/>
      <c r="L1113" s="41" t="s">
        <v>576</v>
      </c>
      <c r="M1113" s="1" t="str">
        <f t="shared" si="131"/>
        <v>CAA</v>
      </c>
      <c r="N1113">
        <v>1</v>
      </c>
      <c r="O1113" s="41"/>
      <c r="P1113" s="88" t="s">
        <v>3388</v>
      </c>
      <c r="Q1113" s="89">
        <f t="shared" ref="Q1113:Q1133" si="140">SUMIFS($N$1112:$N$1132,$M$1112:$M$1132,P1113)</f>
        <v>0</v>
      </c>
      <c r="R1113" s="89"/>
      <c r="S1113" s="90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</row>
    <row r="1114" spans="1:39" s="15" customFormat="1" ht="21" x14ac:dyDescent="0.25">
      <c r="A1114" s="41"/>
      <c r="B1114" s="11" t="s">
        <v>1831</v>
      </c>
      <c r="C1114" s="10" t="s">
        <v>2343</v>
      </c>
      <c r="D1114" s="10" t="s">
        <v>2344</v>
      </c>
      <c r="E1114" s="11" t="s">
        <v>54</v>
      </c>
      <c r="F1114" s="2">
        <f t="shared" si="137"/>
        <v>1</v>
      </c>
      <c r="G1114" s="11" t="s">
        <v>2410</v>
      </c>
      <c r="H1114" s="1"/>
      <c r="I1114" s="1" t="str">
        <f t="shared" si="138"/>
        <v>SECADM  </v>
      </c>
      <c r="J1114">
        <f t="shared" si="139"/>
        <v>5</v>
      </c>
      <c r="K1114" s="41"/>
      <c r="L1114" s="41" t="s">
        <v>577</v>
      </c>
      <c r="M1114" s="1" t="str">
        <f t="shared" si="131"/>
        <v>SECADM</v>
      </c>
      <c r="N1114">
        <v>5</v>
      </c>
      <c r="O1114" s="41"/>
      <c r="P1114" s="63" t="s">
        <v>3386</v>
      </c>
      <c r="Q1114" s="64">
        <f t="shared" si="140"/>
        <v>0</v>
      </c>
      <c r="R1114" s="64"/>
      <c r="S1114" s="65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</row>
    <row r="1115" spans="1:39" ht="15" x14ac:dyDescent="0.25">
      <c r="B1115" s="9" t="s">
        <v>2345</v>
      </c>
      <c r="C1115" s="12" t="s">
        <v>2344</v>
      </c>
      <c r="D1115" s="12" t="s">
        <v>2346</v>
      </c>
      <c r="E1115" s="9" t="s">
        <v>25</v>
      </c>
      <c r="F1115" s="2">
        <f t="shared" si="137"/>
        <v>9</v>
      </c>
      <c r="G1115" s="9" t="s">
        <v>2411</v>
      </c>
      <c r="I1115" s="1" t="str">
        <f t="shared" si="138"/>
        <v>CEPCST  </v>
      </c>
      <c r="J1115">
        <f t="shared" si="139"/>
        <v>9</v>
      </c>
      <c r="K1115" s="41"/>
      <c r="L1115" s="41" t="s">
        <v>3354</v>
      </c>
      <c r="M1115" s="1" t="str">
        <f t="shared" si="131"/>
        <v>CEPCST</v>
      </c>
      <c r="N1115">
        <v>9</v>
      </c>
      <c r="O1115" s="41"/>
      <c r="P1115" s="63" t="s">
        <v>3390</v>
      </c>
      <c r="Q1115" s="64">
        <f t="shared" si="140"/>
        <v>0</v>
      </c>
      <c r="R1115" s="64"/>
      <c r="S1115" s="65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</row>
    <row r="1116" spans="1:39" ht="15" x14ac:dyDescent="0.25">
      <c r="B1116" s="11" t="s">
        <v>1510</v>
      </c>
      <c r="C1116" s="10" t="s">
        <v>2346</v>
      </c>
      <c r="D1116" s="10" t="s">
        <v>2347</v>
      </c>
      <c r="E1116" s="11" t="s">
        <v>54</v>
      </c>
      <c r="F1116" s="2">
        <f t="shared" si="137"/>
        <v>1</v>
      </c>
      <c r="G1116" s="11" t="s">
        <v>2412</v>
      </c>
      <c r="I1116" s="1" t="str">
        <f t="shared" si="138"/>
        <v>SECADM  </v>
      </c>
      <c r="J1116">
        <f t="shared" si="139"/>
        <v>5</v>
      </c>
      <c r="K1116" s="41"/>
      <c r="L1116" s="41" t="s">
        <v>581</v>
      </c>
      <c r="M1116" s="1" t="str">
        <f t="shared" si="131"/>
        <v>CLC</v>
      </c>
      <c r="N1116">
        <v>12</v>
      </c>
      <c r="O1116" s="41"/>
      <c r="P1116" s="63" t="s">
        <v>3427</v>
      </c>
      <c r="Q1116" s="64">
        <f t="shared" si="140"/>
        <v>1</v>
      </c>
      <c r="R1116" s="64"/>
      <c r="S1116" s="65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</row>
    <row r="1117" spans="1:39" ht="15" x14ac:dyDescent="0.25">
      <c r="B1117" s="9" t="s">
        <v>1592</v>
      </c>
      <c r="C1117" s="12" t="s">
        <v>2347</v>
      </c>
      <c r="D1117" s="12" t="s">
        <v>2348</v>
      </c>
      <c r="E1117" s="9" t="s">
        <v>144</v>
      </c>
      <c r="F1117" s="2">
        <f t="shared" si="137"/>
        <v>5</v>
      </c>
      <c r="G1117" s="9" t="s">
        <v>1581</v>
      </c>
      <c r="I1117" s="1" t="str">
        <f t="shared" si="138"/>
        <v>CLC  </v>
      </c>
      <c r="J1117">
        <f t="shared" si="139"/>
        <v>12</v>
      </c>
      <c r="K1117" s="41"/>
      <c r="L1117" s="41" t="s">
        <v>582</v>
      </c>
      <c r="M1117" s="1" t="str">
        <f t="shared" si="131"/>
        <v>SC</v>
      </c>
      <c r="N1117">
        <v>10</v>
      </c>
      <c r="O1117" s="41"/>
      <c r="P1117" s="63" t="s">
        <v>3428</v>
      </c>
      <c r="Q1117" s="64">
        <f t="shared" si="140"/>
        <v>1</v>
      </c>
      <c r="R1117" s="64"/>
      <c r="S1117" s="65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</row>
    <row r="1118" spans="1:39" ht="21" x14ac:dyDescent="0.25">
      <c r="B1118" s="11" t="s">
        <v>1594</v>
      </c>
      <c r="C1118" s="10" t="s">
        <v>2348</v>
      </c>
      <c r="D1118" s="10" t="s">
        <v>2349</v>
      </c>
      <c r="E1118" s="11" t="s">
        <v>315</v>
      </c>
      <c r="F1118" s="2">
        <f t="shared" si="137"/>
        <v>7</v>
      </c>
      <c r="G1118" s="11" t="s">
        <v>2413</v>
      </c>
      <c r="I1118" s="1" t="str">
        <f t="shared" si="138"/>
        <v>SC  </v>
      </c>
      <c r="J1118">
        <f t="shared" si="139"/>
        <v>10</v>
      </c>
      <c r="K1118" s="41"/>
      <c r="L1118" s="1" t="s">
        <v>579</v>
      </c>
      <c r="M1118" s="1" t="str">
        <f t="shared" si="131"/>
        <v>CO</v>
      </c>
      <c r="N1118">
        <v>4</v>
      </c>
      <c r="O1118" s="41"/>
      <c r="P1118" s="63" t="s">
        <v>3429</v>
      </c>
      <c r="Q1118" s="64">
        <f t="shared" si="140"/>
        <v>0</v>
      </c>
      <c r="R1118" s="64"/>
      <c r="S1118" s="65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</row>
    <row r="1119" spans="1:39" ht="15" x14ac:dyDescent="0.25">
      <c r="B1119" s="9" t="s">
        <v>1056</v>
      </c>
      <c r="C1119" s="12" t="s">
        <v>2349</v>
      </c>
      <c r="D1119" s="12" t="s">
        <v>2350</v>
      </c>
      <c r="E1119" s="9" t="s">
        <v>3</v>
      </c>
      <c r="F1119" s="2">
        <f t="shared" si="137"/>
        <v>1</v>
      </c>
      <c r="G1119" s="9" t="s">
        <v>2414</v>
      </c>
      <c r="I1119" s="1" t="str">
        <f t="shared" si="138"/>
        <v>CLC  </v>
      </c>
      <c r="J1119">
        <f t="shared" si="139"/>
        <v>12</v>
      </c>
      <c r="L1119" s="1" t="s">
        <v>578</v>
      </c>
      <c r="M1119" s="1" t="str">
        <f t="shared" si="131"/>
        <v>SPO</v>
      </c>
      <c r="N1119">
        <v>30</v>
      </c>
      <c r="P1119" s="63" t="s">
        <v>3430</v>
      </c>
      <c r="Q1119" s="64">
        <f t="shared" si="140"/>
        <v>0</v>
      </c>
      <c r="R1119" s="64"/>
      <c r="S1119" s="65"/>
    </row>
    <row r="1120" spans="1:39" ht="15" x14ac:dyDescent="0.25">
      <c r="B1120" s="11" t="s">
        <v>2012</v>
      </c>
      <c r="C1120" s="10" t="s">
        <v>2350</v>
      </c>
      <c r="D1120" s="10" t="s">
        <v>2351</v>
      </c>
      <c r="E1120" s="11" t="s">
        <v>3</v>
      </c>
      <c r="F1120" s="2">
        <f t="shared" si="137"/>
        <v>1</v>
      </c>
      <c r="G1120" s="11" t="s">
        <v>1151</v>
      </c>
      <c r="I1120" s="1" t="str">
        <f t="shared" si="138"/>
        <v>CO  </v>
      </c>
      <c r="J1120">
        <f t="shared" si="139"/>
        <v>4</v>
      </c>
      <c r="L1120" s="1" t="s">
        <v>580</v>
      </c>
      <c r="M1120" s="1" t="str">
        <f t="shared" si="131"/>
        <v>SECOFC</v>
      </c>
      <c r="N1120">
        <v>2</v>
      </c>
      <c r="P1120" s="63" t="s">
        <v>3431</v>
      </c>
      <c r="Q1120" s="64">
        <f t="shared" si="140"/>
        <v>0</v>
      </c>
      <c r="R1120" s="64"/>
      <c r="S1120" s="65"/>
    </row>
    <row r="1121" spans="2:19" ht="15" x14ac:dyDescent="0.25">
      <c r="B1121" s="9" t="s">
        <v>33</v>
      </c>
      <c r="C1121" s="12" t="s">
        <v>2351</v>
      </c>
      <c r="D1121" s="12" t="s">
        <v>2352</v>
      </c>
      <c r="E1121" s="9" t="s">
        <v>54</v>
      </c>
      <c r="F1121" s="2">
        <f t="shared" si="137"/>
        <v>1</v>
      </c>
      <c r="G1121" s="9" t="s">
        <v>2415</v>
      </c>
      <c r="I1121" s="1" t="str">
        <f>RIGHT(B1121,LEN(B1121)-5)</f>
        <v>SPO  </v>
      </c>
      <c r="J1121">
        <f t="shared" si="139"/>
        <v>30</v>
      </c>
      <c r="L1121" s="1" t="s">
        <v>585</v>
      </c>
      <c r="M1121" s="1" t="str">
        <f t="shared" si="131"/>
        <v>DG</v>
      </c>
      <c r="N1121">
        <v>3</v>
      </c>
      <c r="P1121" s="63" t="s">
        <v>3392</v>
      </c>
      <c r="Q1121" s="64">
        <f t="shared" si="140"/>
        <v>0</v>
      </c>
      <c r="R1121" s="64"/>
      <c r="S1121" s="65"/>
    </row>
    <row r="1122" spans="2:19" ht="15" x14ac:dyDescent="0.25">
      <c r="B1122" s="11" t="s">
        <v>36</v>
      </c>
      <c r="C1122" s="10" t="s">
        <v>2352</v>
      </c>
      <c r="D1122" s="10" t="s">
        <v>2353</v>
      </c>
      <c r="E1122" s="11" t="s">
        <v>3</v>
      </c>
      <c r="F1122" s="2">
        <f t="shared" si="137"/>
        <v>1</v>
      </c>
      <c r="G1122" s="11" t="s">
        <v>64</v>
      </c>
      <c r="I1122" s="1" t="str">
        <f t="shared" ref="I1122:I1159" si="141">RIGHT(B1122,LEN(B1122)-5)</f>
        <v>CO  </v>
      </c>
      <c r="J1122">
        <f t="shared" si="139"/>
        <v>4</v>
      </c>
      <c r="L1122" s="1" t="s">
        <v>3341</v>
      </c>
      <c r="M1122" s="1" t="str">
        <f t="shared" si="131"/>
        <v>SLIC</v>
      </c>
      <c r="N1122">
        <v>5</v>
      </c>
      <c r="P1122" s="63" t="s">
        <v>3394</v>
      </c>
      <c r="Q1122" s="64">
        <f t="shared" si="140"/>
        <v>0</v>
      </c>
      <c r="R1122" s="64"/>
      <c r="S1122" s="65"/>
    </row>
    <row r="1123" spans="2:19" ht="15" x14ac:dyDescent="0.25">
      <c r="B1123" s="9" t="s">
        <v>39</v>
      </c>
      <c r="C1123" s="12" t="s">
        <v>2353</v>
      </c>
      <c r="D1123" s="12" t="s">
        <v>2354</v>
      </c>
      <c r="E1123" s="9" t="s">
        <v>3</v>
      </c>
      <c r="F1123" s="2">
        <f t="shared" si="137"/>
        <v>1</v>
      </c>
      <c r="G1123" s="9" t="s">
        <v>2416</v>
      </c>
      <c r="I1123" s="1" t="str">
        <f t="shared" si="141"/>
        <v>SECOFC  </v>
      </c>
      <c r="J1123">
        <f t="shared" si="139"/>
        <v>2</v>
      </c>
      <c r="L1123" s="1" t="s">
        <v>592</v>
      </c>
      <c r="M1123" s="1" t="str">
        <f t="shared" si="131"/>
        <v>CPL</v>
      </c>
      <c r="N1123">
        <v>41</v>
      </c>
      <c r="P1123" s="63" t="s">
        <v>3396</v>
      </c>
      <c r="Q1123" s="64">
        <f t="shared" si="140"/>
        <v>0</v>
      </c>
      <c r="R1123" s="64"/>
      <c r="S1123" s="65"/>
    </row>
    <row r="1124" spans="2:19" ht="15" x14ac:dyDescent="0.25">
      <c r="B1124" s="11" t="s">
        <v>42</v>
      </c>
      <c r="C1124" s="10" t="s">
        <v>2354</v>
      </c>
      <c r="D1124" s="10" t="s">
        <v>2355</v>
      </c>
      <c r="E1124" s="11" t="s">
        <v>17</v>
      </c>
      <c r="F1124" s="2">
        <f t="shared" si="137"/>
        <v>2</v>
      </c>
      <c r="G1124" s="11" t="s">
        <v>38</v>
      </c>
      <c r="I1124" s="1" t="str">
        <f t="shared" si="141"/>
        <v>CLC  </v>
      </c>
      <c r="J1124">
        <f t="shared" si="139"/>
        <v>12</v>
      </c>
      <c r="L1124" s="1" t="s">
        <v>584</v>
      </c>
      <c r="M1124" s="1" t="str">
        <f t="shared" si="131"/>
        <v>ASSDG</v>
      </c>
      <c r="N1124">
        <v>2</v>
      </c>
      <c r="P1124" s="60" t="s">
        <v>3398</v>
      </c>
      <c r="Q1124" s="61">
        <f t="shared" si="140"/>
        <v>0</v>
      </c>
      <c r="R1124" s="61"/>
      <c r="S1124" s="62"/>
    </row>
    <row r="1125" spans="2:19" ht="15" x14ac:dyDescent="0.25">
      <c r="B1125" s="9" t="s">
        <v>45</v>
      </c>
      <c r="C1125" s="12" t="s">
        <v>2355</v>
      </c>
      <c r="D1125" s="12" t="s">
        <v>2356</v>
      </c>
      <c r="E1125" s="9" t="s">
        <v>21</v>
      </c>
      <c r="F1125" s="2">
        <f t="shared" si="137"/>
        <v>3</v>
      </c>
      <c r="G1125" s="9" t="s">
        <v>2417</v>
      </c>
      <c r="I1125" s="1" t="str">
        <f t="shared" si="141"/>
        <v>SC  </v>
      </c>
      <c r="J1125">
        <f t="shared" si="139"/>
        <v>10</v>
      </c>
      <c r="L1125" s="1" t="s">
        <v>3373</v>
      </c>
      <c r="M1125" s="1" t="str">
        <f t="shared" ref="M1125:M1188" si="142">TRIM(SUBSTITUTE(L1125,CHAR(160),CHAR(32)))</f>
        <v>SCCLC</v>
      </c>
      <c r="N1125">
        <v>2</v>
      </c>
      <c r="P1125" s="60" t="s">
        <v>3400</v>
      </c>
      <c r="Q1125" s="61">
        <f t="shared" si="140"/>
        <v>0</v>
      </c>
      <c r="R1125" s="61"/>
      <c r="S1125" s="62"/>
    </row>
    <row r="1126" spans="2:19" ht="15" x14ac:dyDescent="0.25">
      <c r="B1126" s="11" t="s">
        <v>49</v>
      </c>
      <c r="C1126" s="10" t="s">
        <v>2356</v>
      </c>
      <c r="D1126" s="10" t="s">
        <v>2357</v>
      </c>
      <c r="E1126" s="11" t="s">
        <v>3</v>
      </c>
      <c r="F1126" s="2">
        <f t="shared" si="137"/>
        <v>1</v>
      </c>
      <c r="G1126" s="11" t="s">
        <v>2418</v>
      </c>
      <c r="I1126" s="1" t="str">
        <f t="shared" si="141"/>
        <v>CLC  </v>
      </c>
      <c r="J1126">
        <f t="shared" si="139"/>
        <v>12</v>
      </c>
      <c r="L1126" s="1" t="s">
        <v>3374</v>
      </c>
      <c r="M1126" s="1" t="str">
        <f t="shared" si="142"/>
        <v>SECIA</v>
      </c>
      <c r="N1126">
        <v>1</v>
      </c>
      <c r="P1126" s="60" t="s">
        <v>3402</v>
      </c>
      <c r="Q1126" s="61">
        <f t="shared" si="140"/>
        <v>0</v>
      </c>
      <c r="R1126" s="61"/>
      <c r="S1126" s="62"/>
    </row>
    <row r="1127" spans="2:19" ht="15" x14ac:dyDescent="0.25">
      <c r="B1127" s="9" t="s">
        <v>1069</v>
      </c>
      <c r="C1127" s="12" t="s">
        <v>2357</v>
      </c>
      <c r="D1127" s="12" t="s">
        <v>2358</v>
      </c>
      <c r="E1127" s="9" t="s">
        <v>17</v>
      </c>
      <c r="F1127" s="2">
        <f t="shared" si="137"/>
        <v>2</v>
      </c>
      <c r="G1127" s="9" t="s">
        <v>2419</v>
      </c>
      <c r="I1127" s="1" t="str">
        <f t="shared" si="141"/>
        <v>SECADM  </v>
      </c>
      <c r="J1127">
        <f t="shared" si="139"/>
        <v>5</v>
      </c>
      <c r="L1127" s="1" t="s">
        <v>3375</v>
      </c>
      <c r="M1127" s="1" t="str">
        <f t="shared" si="142"/>
        <v>CCLCE</v>
      </c>
      <c r="N1127">
        <v>1</v>
      </c>
      <c r="P1127" s="60" t="s">
        <v>3418</v>
      </c>
      <c r="Q1127" s="61">
        <f t="shared" si="140"/>
        <v>0</v>
      </c>
      <c r="R1127" s="61"/>
      <c r="S1127" s="62"/>
    </row>
    <row r="1128" spans="2:19" ht="15" x14ac:dyDescent="0.25">
      <c r="B1128" s="11" t="s">
        <v>175</v>
      </c>
      <c r="C1128" s="10" t="s">
        <v>2358</v>
      </c>
      <c r="D1128" s="10" t="s">
        <v>2359</v>
      </c>
      <c r="E1128" s="11" t="s">
        <v>54</v>
      </c>
      <c r="F1128" s="2">
        <f t="shared" si="137"/>
        <v>1</v>
      </c>
      <c r="G1128" s="11" t="s">
        <v>2420</v>
      </c>
      <c r="I1128" s="1" t="str">
        <f t="shared" si="141"/>
        <v>DG  </v>
      </c>
      <c r="J1128">
        <f t="shared" si="139"/>
        <v>3</v>
      </c>
      <c r="L1128" s="1" t="s">
        <v>583</v>
      </c>
      <c r="M1128" s="1" t="str">
        <f t="shared" si="142"/>
        <v>SCON</v>
      </c>
      <c r="N1128">
        <v>15</v>
      </c>
      <c r="P1128" s="60" t="s">
        <v>3405</v>
      </c>
      <c r="Q1128" s="61">
        <f t="shared" si="140"/>
        <v>0</v>
      </c>
      <c r="R1128" s="61"/>
      <c r="S1128" s="62"/>
    </row>
    <row r="1129" spans="2:19" ht="15" x14ac:dyDescent="0.25">
      <c r="B1129" s="9" t="s">
        <v>1073</v>
      </c>
      <c r="C1129" s="12" t="s">
        <v>2359</v>
      </c>
      <c r="D1129" s="12" t="s">
        <v>2360</v>
      </c>
      <c r="E1129" s="9" t="s">
        <v>17</v>
      </c>
      <c r="F1129" s="2">
        <f t="shared" si="137"/>
        <v>2</v>
      </c>
      <c r="G1129" s="9" t="s">
        <v>1161</v>
      </c>
      <c r="I1129" s="1" t="str">
        <f t="shared" si="141"/>
        <v>SLIC  </v>
      </c>
      <c r="J1129">
        <f t="shared" si="139"/>
        <v>5</v>
      </c>
      <c r="L1129" s="1" t="s">
        <v>3355</v>
      </c>
      <c r="M1129" s="1" t="str">
        <f t="shared" si="142"/>
        <v>SIASG</v>
      </c>
      <c r="N1129">
        <v>1</v>
      </c>
      <c r="P1129" s="60" t="s">
        <v>3432</v>
      </c>
      <c r="Q1129" s="61">
        <f t="shared" si="140"/>
        <v>0</v>
      </c>
      <c r="R1129" s="61"/>
      <c r="S1129" s="62"/>
    </row>
    <row r="1130" spans="2:19" ht="15" x14ac:dyDescent="0.25">
      <c r="B1130" s="11" t="s">
        <v>1216</v>
      </c>
      <c r="C1130" s="10" t="s">
        <v>2360</v>
      </c>
      <c r="D1130" s="10" t="s">
        <v>2361</v>
      </c>
      <c r="E1130" s="11" t="s">
        <v>3</v>
      </c>
      <c r="F1130" s="2">
        <f t="shared" si="137"/>
        <v>1</v>
      </c>
      <c r="G1130" s="11" t="s">
        <v>14</v>
      </c>
      <c r="I1130" s="1" t="str">
        <f t="shared" si="141"/>
        <v>CLC  </v>
      </c>
      <c r="J1130">
        <f t="shared" si="139"/>
        <v>12</v>
      </c>
      <c r="L1130" s="1" t="s">
        <v>587</v>
      </c>
      <c r="M1130" s="1" t="str">
        <f t="shared" si="142"/>
        <v>SAEO</v>
      </c>
      <c r="N1130">
        <v>4</v>
      </c>
      <c r="P1130" s="60" t="s">
        <v>3433</v>
      </c>
      <c r="Q1130" s="61">
        <f t="shared" si="140"/>
        <v>0</v>
      </c>
      <c r="R1130" s="61"/>
      <c r="S1130" s="62"/>
    </row>
    <row r="1131" spans="2:19" ht="15" x14ac:dyDescent="0.25">
      <c r="B1131" s="9" t="s">
        <v>2362</v>
      </c>
      <c r="C1131" s="12" t="s">
        <v>2361</v>
      </c>
      <c r="D1131" s="12" t="s">
        <v>2363</v>
      </c>
      <c r="E1131" s="9" t="s">
        <v>3</v>
      </c>
      <c r="F1131" s="2">
        <f t="shared" si="137"/>
        <v>1</v>
      </c>
      <c r="G1131" s="9" t="s">
        <v>1164</v>
      </c>
      <c r="I1131" s="1" t="str">
        <f t="shared" si="141"/>
        <v>CPL  </v>
      </c>
      <c r="J1131">
        <f t="shared" si="139"/>
        <v>41</v>
      </c>
      <c r="L1131" s="1" t="s">
        <v>586</v>
      </c>
      <c r="M1131" s="1" t="str">
        <f t="shared" si="142"/>
        <v>ACO</v>
      </c>
      <c r="N1131">
        <v>1</v>
      </c>
      <c r="P1131" s="60" t="s">
        <v>3434</v>
      </c>
      <c r="Q1131" s="61">
        <f t="shared" si="140"/>
        <v>0</v>
      </c>
      <c r="R1131" s="61"/>
      <c r="S1131" s="62"/>
    </row>
    <row r="1132" spans="2:19" ht="15" x14ac:dyDescent="0.25">
      <c r="B1132" s="11" t="s">
        <v>1855</v>
      </c>
      <c r="C1132" s="10" t="s">
        <v>2363</v>
      </c>
      <c r="D1132" s="10" t="s">
        <v>2364</v>
      </c>
      <c r="E1132" s="11" t="s">
        <v>3</v>
      </c>
      <c r="F1132" s="2">
        <f t="shared" si="137"/>
        <v>1</v>
      </c>
      <c r="G1132" s="11" t="s">
        <v>829</v>
      </c>
      <c r="I1132" s="1" t="str">
        <f t="shared" si="141"/>
        <v>ASSDG  </v>
      </c>
      <c r="J1132">
        <f t="shared" si="139"/>
        <v>2</v>
      </c>
      <c r="L1132"/>
      <c r="M1132" s="102" t="s">
        <v>3437</v>
      </c>
      <c r="N1132">
        <f>SUM(N1112:N1131)</f>
        <v>150</v>
      </c>
      <c r="P1132" s="60" t="s">
        <v>3435</v>
      </c>
      <c r="Q1132" s="61">
        <f t="shared" si="140"/>
        <v>0</v>
      </c>
      <c r="R1132" s="61"/>
      <c r="S1132" s="62"/>
    </row>
    <row r="1133" spans="2:19" ht="15.75" thickBot="1" x14ac:dyDescent="0.3">
      <c r="B1133" s="9" t="s">
        <v>2029</v>
      </c>
      <c r="C1133" s="12" t="s">
        <v>2364</v>
      </c>
      <c r="D1133" s="12" t="s">
        <v>2365</v>
      </c>
      <c r="E1133" s="9" t="s">
        <v>3</v>
      </c>
      <c r="F1133" s="2">
        <f t="shared" si="137"/>
        <v>1</v>
      </c>
      <c r="G1133" s="9" t="s">
        <v>2067</v>
      </c>
      <c r="I1133" s="1" t="str">
        <f t="shared" si="141"/>
        <v>SLIC  </v>
      </c>
      <c r="J1133">
        <f t="shared" si="139"/>
        <v>5</v>
      </c>
      <c r="L1133"/>
      <c r="M1133" s="1" t="str">
        <f t="shared" si="142"/>
        <v/>
      </c>
      <c r="N1133"/>
      <c r="P1133" s="66" t="s">
        <v>3436</v>
      </c>
      <c r="Q1133" s="93">
        <f t="shared" si="140"/>
        <v>0</v>
      </c>
      <c r="R1133" s="93"/>
      <c r="S1133" s="67"/>
    </row>
    <row r="1134" spans="2:19" ht="15" x14ac:dyDescent="0.25">
      <c r="B1134" s="11" t="s">
        <v>1223</v>
      </c>
      <c r="C1134" s="10" t="s">
        <v>2365</v>
      </c>
      <c r="D1134" s="10" t="s">
        <v>2366</v>
      </c>
      <c r="E1134" s="11" t="s">
        <v>3</v>
      </c>
      <c r="F1134" s="2">
        <f t="shared" si="137"/>
        <v>1</v>
      </c>
      <c r="G1134" s="11" t="s">
        <v>1997</v>
      </c>
      <c r="I1134" s="1" t="str">
        <f t="shared" si="141"/>
        <v>CPL  </v>
      </c>
      <c r="J1134">
        <f t="shared" si="139"/>
        <v>41</v>
      </c>
      <c r="L1134"/>
      <c r="M1134" s="1" t="str">
        <f t="shared" si="142"/>
        <v/>
      </c>
      <c r="N1134"/>
    </row>
    <row r="1135" spans="2:19" ht="15" x14ac:dyDescent="0.25">
      <c r="B1135" s="9" t="s">
        <v>2032</v>
      </c>
      <c r="C1135" s="12" t="s">
        <v>2366</v>
      </c>
      <c r="D1135" s="12" t="s">
        <v>2367</v>
      </c>
      <c r="E1135" s="9" t="s">
        <v>17</v>
      </c>
      <c r="F1135" s="2">
        <f t="shared" si="137"/>
        <v>2</v>
      </c>
      <c r="G1135" s="9" t="s">
        <v>696</v>
      </c>
      <c r="I1135" s="1" t="str">
        <f t="shared" si="141"/>
        <v>SLIC  </v>
      </c>
      <c r="J1135">
        <f t="shared" si="139"/>
        <v>5</v>
      </c>
      <c r="L1135"/>
      <c r="M1135" s="1" t="str">
        <f t="shared" si="142"/>
        <v/>
      </c>
      <c r="N1135"/>
    </row>
    <row r="1136" spans="2:19" ht="15" x14ac:dyDescent="0.25">
      <c r="B1136" s="11" t="s">
        <v>2220</v>
      </c>
      <c r="C1136" s="10" t="s">
        <v>2367</v>
      </c>
      <c r="D1136" s="10" t="s">
        <v>2368</v>
      </c>
      <c r="E1136" s="11" t="s">
        <v>126</v>
      </c>
      <c r="F1136" s="2">
        <f t="shared" si="137"/>
        <v>10</v>
      </c>
      <c r="G1136" s="11" t="s">
        <v>2421</v>
      </c>
      <c r="I1136" s="1" t="str">
        <f t="shared" si="141"/>
        <v>CPL  </v>
      </c>
      <c r="J1136">
        <f t="shared" si="139"/>
        <v>41</v>
      </c>
      <c r="L1136"/>
      <c r="M1136" s="1" t="str">
        <f t="shared" si="142"/>
        <v/>
      </c>
      <c r="N1136"/>
    </row>
    <row r="1137" spans="2:14" ht="15" x14ac:dyDescent="0.25">
      <c r="B1137" s="9" t="s">
        <v>2369</v>
      </c>
      <c r="C1137" s="12" t="s">
        <v>2368</v>
      </c>
      <c r="D1137" s="12" t="s">
        <v>2370</v>
      </c>
      <c r="E1137" s="9" t="s">
        <v>3</v>
      </c>
      <c r="F1137" s="2">
        <f t="shared" si="137"/>
        <v>1</v>
      </c>
      <c r="G1137" s="9" t="s">
        <v>2422</v>
      </c>
      <c r="I1137" s="1" t="str">
        <f t="shared" si="141"/>
        <v>SCCLC  </v>
      </c>
      <c r="J1137">
        <f t="shared" si="139"/>
        <v>2</v>
      </c>
      <c r="L1137"/>
      <c r="M1137" s="1" t="str">
        <f t="shared" si="142"/>
        <v/>
      </c>
      <c r="N1137"/>
    </row>
    <row r="1138" spans="2:14" ht="15" x14ac:dyDescent="0.25">
      <c r="B1138" s="11" t="s">
        <v>2371</v>
      </c>
      <c r="C1138" s="10" t="s">
        <v>2370</v>
      </c>
      <c r="D1138" s="10" t="s">
        <v>2372</v>
      </c>
      <c r="E1138" s="11" t="s">
        <v>3</v>
      </c>
      <c r="F1138" s="2">
        <f t="shared" si="137"/>
        <v>1</v>
      </c>
      <c r="G1138" s="11" t="s">
        <v>2423</v>
      </c>
      <c r="I1138" s="1" t="str">
        <f t="shared" si="141"/>
        <v>SECIA  </v>
      </c>
      <c r="J1138">
        <f t="shared" si="139"/>
        <v>1</v>
      </c>
      <c r="L1138"/>
      <c r="M1138" s="1" t="str">
        <f t="shared" si="142"/>
        <v/>
      </c>
      <c r="N1138"/>
    </row>
    <row r="1139" spans="2:14" ht="15" x14ac:dyDescent="0.25">
      <c r="B1139" s="9" t="s">
        <v>1904</v>
      </c>
      <c r="C1139" s="12" t="s">
        <v>2372</v>
      </c>
      <c r="D1139" s="12" t="s">
        <v>2373</v>
      </c>
      <c r="E1139" s="9" t="s">
        <v>13</v>
      </c>
      <c r="F1139" s="2">
        <f t="shared" si="137"/>
        <v>4</v>
      </c>
      <c r="G1139" s="9" t="s">
        <v>2424</v>
      </c>
      <c r="I1139" s="1" t="str">
        <f t="shared" si="141"/>
        <v>CPL  </v>
      </c>
      <c r="J1139">
        <f t="shared" si="139"/>
        <v>41</v>
      </c>
      <c r="L1139"/>
      <c r="M1139" s="1" t="str">
        <f t="shared" si="142"/>
        <v/>
      </c>
      <c r="N1139"/>
    </row>
    <row r="1140" spans="2:14" ht="15" x14ac:dyDescent="0.25">
      <c r="B1140" s="11" t="s">
        <v>2374</v>
      </c>
      <c r="C1140" s="10" t="s">
        <v>2373</v>
      </c>
      <c r="D1140" s="10" t="s">
        <v>2375</v>
      </c>
      <c r="E1140" s="11" t="s">
        <v>3</v>
      </c>
      <c r="F1140" s="2">
        <f t="shared" si="137"/>
        <v>1</v>
      </c>
      <c r="G1140" s="11" t="s">
        <v>2425</v>
      </c>
      <c r="I1140" s="1" t="str">
        <f t="shared" si="141"/>
        <v>SCCLC  </v>
      </c>
      <c r="J1140">
        <f t="shared" si="139"/>
        <v>2</v>
      </c>
      <c r="L1140"/>
      <c r="M1140" s="1" t="str">
        <f t="shared" si="142"/>
        <v/>
      </c>
      <c r="N1140"/>
    </row>
    <row r="1141" spans="2:14" ht="15" x14ac:dyDescent="0.25">
      <c r="B1141" s="9" t="s">
        <v>2376</v>
      </c>
      <c r="C1141" s="12" t="s">
        <v>2375</v>
      </c>
      <c r="D1141" s="12" t="s">
        <v>2377</v>
      </c>
      <c r="E1141" s="9" t="s">
        <v>3</v>
      </c>
      <c r="F1141" s="2">
        <f t="shared" si="137"/>
        <v>1</v>
      </c>
      <c r="G1141" s="9" t="s">
        <v>2426</v>
      </c>
      <c r="I1141" s="1" t="str">
        <f t="shared" si="141"/>
        <v>CCLCE  </v>
      </c>
      <c r="J1141">
        <f t="shared" si="139"/>
        <v>1</v>
      </c>
      <c r="L1141"/>
      <c r="M1141" s="1" t="str">
        <f t="shared" si="142"/>
        <v/>
      </c>
      <c r="N1141"/>
    </row>
    <row r="1142" spans="2:14" ht="15" x14ac:dyDescent="0.25">
      <c r="B1142" s="11" t="s">
        <v>2378</v>
      </c>
      <c r="C1142" s="10" t="s">
        <v>2377</v>
      </c>
      <c r="D1142" s="10" t="s">
        <v>2379</v>
      </c>
      <c r="E1142" s="11" t="s">
        <v>209</v>
      </c>
      <c r="F1142" s="2">
        <f t="shared" si="137"/>
        <v>22</v>
      </c>
      <c r="G1142" s="11" t="s">
        <v>2427</v>
      </c>
      <c r="I1142" s="1" t="str">
        <f t="shared" si="141"/>
        <v>CPL  </v>
      </c>
      <c r="J1142">
        <f t="shared" si="139"/>
        <v>41</v>
      </c>
      <c r="L1142"/>
      <c r="M1142" s="1" t="str">
        <f t="shared" si="142"/>
        <v/>
      </c>
      <c r="N1142"/>
    </row>
    <row r="1143" spans="2:14" ht="15" x14ac:dyDescent="0.25">
      <c r="B1143" s="9" t="s">
        <v>99</v>
      </c>
      <c r="C1143" s="12" t="s">
        <v>2379</v>
      </c>
      <c r="D1143" s="12" t="s">
        <v>2380</v>
      </c>
      <c r="E1143" s="9" t="s">
        <v>3</v>
      </c>
      <c r="F1143" s="2">
        <f t="shared" si="137"/>
        <v>1</v>
      </c>
      <c r="G1143" s="9" t="s">
        <v>2428</v>
      </c>
      <c r="I1143" s="1" t="str">
        <f t="shared" si="141"/>
        <v>ASSDG  </v>
      </c>
      <c r="J1143">
        <f t="shared" si="139"/>
        <v>2</v>
      </c>
      <c r="L1143"/>
      <c r="M1143" s="1" t="str">
        <f t="shared" si="142"/>
        <v/>
      </c>
      <c r="N1143"/>
    </row>
    <row r="1144" spans="2:14" ht="15" x14ac:dyDescent="0.25">
      <c r="B1144" s="11" t="s">
        <v>102</v>
      </c>
      <c r="C1144" s="10" t="s">
        <v>2380</v>
      </c>
      <c r="D1144" s="10" t="s">
        <v>2381</v>
      </c>
      <c r="E1144" s="11" t="s">
        <v>3</v>
      </c>
      <c r="F1144" s="2">
        <f t="shared" si="137"/>
        <v>1</v>
      </c>
      <c r="G1144" s="11" t="s">
        <v>852</v>
      </c>
      <c r="I1144" s="1" t="str">
        <f t="shared" si="141"/>
        <v>DG  </v>
      </c>
      <c r="J1144">
        <f t="shared" si="139"/>
        <v>3</v>
      </c>
      <c r="L1144"/>
      <c r="M1144" s="1" t="str">
        <f t="shared" si="142"/>
        <v/>
      </c>
      <c r="N1144"/>
    </row>
    <row r="1145" spans="2:14" ht="15" x14ac:dyDescent="0.25">
      <c r="B1145" s="9" t="s">
        <v>2231</v>
      </c>
      <c r="C1145" s="12" t="s">
        <v>2381</v>
      </c>
      <c r="D1145" s="12" t="s">
        <v>2382</v>
      </c>
      <c r="E1145" s="9" t="s">
        <v>21</v>
      </c>
      <c r="F1145" s="2">
        <f t="shared" si="137"/>
        <v>3</v>
      </c>
      <c r="G1145" s="9" t="s">
        <v>2429</v>
      </c>
      <c r="I1145" s="1" t="str">
        <f t="shared" si="141"/>
        <v>CPL  </v>
      </c>
      <c r="J1145">
        <f t="shared" si="139"/>
        <v>41</v>
      </c>
      <c r="L1145"/>
      <c r="M1145" s="1" t="str">
        <f t="shared" si="142"/>
        <v/>
      </c>
      <c r="N1145"/>
    </row>
    <row r="1146" spans="2:14" ht="15" x14ac:dyDescent="0.25">
      <c r="B1146" s="11" t="s">
        <v>2383</v>
      </c>
      <c r="C1146" s="10" t="s">
        <v>2382</v>
      </c>
      <c r="D1146" s="10" t="s">
        <v>2384</v>
      </c>
      <c r="E1146" s="11" t="s">
        <v>3</v>
      </c>
      <c r="F1146" s="2">
        <f t="shared" si="137"/>
        <v>1</v>
      </c>
      <c r="G1146" s="11" t="s">
        <v>2415</v>
      </c>
      <c r="I1146" s="1" t="str">
        <f t="shared" si="141"/>
        <v>SPO  </v>
      </c>
      <c r="J1146">
        <f t="shared" si="139"/>
        <v>30</v>
      </c>
      <c r="L1146"/>
      <c r="M1146" s="1" t="str">
        <f t="shared" si="142"/>
        <v/>
      </c>
      <c r="N1146"/>
    </row>
    <row r="1147" spans="2:14" ht="21" x14ac:dyDescent="0.25">
      <c r="B1147" s="9" t="s">
        <v>2385</v>
      </c>
      <c r="C1147" s="12" t="s">
        <v>2384</v>
      </c>
      <c r="D1147" s="12" t="s">
        <v>2386</v>
      </c>
      <c r="E1147" s="9" t="s">
        <v>3</v>
      </c>
      <c r="F1147" s="2">
        <f t="shared" si="137"/>
        <v>1</v>
      </c>
      <c r="G1147" s="9" t="s">
        <v>2430</v>
      </c>
      <c r="I1147" s="1" t="str">
        <f t="shared" si="141"/>
        <v>SECADM  </v>
      </c>
      <c r="J1147">
        <f t="shared" si="139"/>
        <v>5</v>
      </c>
      <c r="L1147"/>
      <c r="M1147" s="1" t="str">
        <f t="shared" si="142"/>
        <v/>
      </c>
      <c r="N1147"/>
    </row>
    <row r="1148" spans="2:14" ht="15" x14ac:dyDescent="0.25">
      <c r="B1148" s="11" t="s">
        <v>1103</v>
      </c>
      <c r="C1148" s="10" t="s">
        <v>2386</v>
      </c>
      <c r="D1148" s="10" t="s">
        <v>2387</v>
      </c>
      <c r="E1148" s="11" t="s">
        <v>3</v>
      </c>
      <c r="F1148" s="2">
        <f t="shared" si="137"/>
        <v>1</v>
      </c>
      <c r="G1148" s="11" t="s">
        <v>761</v>
      </c>
      <c r="I1148" s="1" t="str">
        <f t="shared" si="141"/>
        <v>CLC  </v>
      </c>
      <c r="J1148">
        <f t="shared" si="139"/>
        <v>12</v>
      </c>
      <c r="L1148"/>
      <c r="M1148" s="1" t="str">
        <f t="shared" si="142"/>
        <v/>
      </c>
      <c r="N1148"/>
    </row>
    <row r="1149" spans="2:14" ht="15" x14ac:dyDescent="0.25">
      <c r="B1149" s="9" t="s">
        <v>2388</v>
      </c>
      <c r="C1149" s="12" t="s">
        <v>2387</v>
      </c>
      <c r="D1149" s="12" t="s">
        <v>2389</v>
      </c>
      <c r="E1149" s="9" t="s">
        <v>404</v>
      </c>
      <c r="F1149" s="2">
        <f t="shared" si="137"/>
        <v>13</v>
      </c>
      <c r="G1149" s="9" t="s">
        <v>2431</v>
      </c>
      <c r="I1149" s="1" t="str">
        <f t="shared" si="141"/>
        <v>SCON  </v>
      </c>
      <c r="J1149">
        <f t="shared" si="139"/>
        <v>15</v>
      </c>
      <c r="L1149"/>
      <c r="M1149" s="1" t="str">
        <f t="shared" si="142"/>
        <v/>
      </c>
      <c r="N1149"/>
    </row>
    <row r="1150" spans="2:14" ht="15" x14ac:dyDescent="0.25">
      <c r="B1150" s="11" t="s">
        <v>2390</v>
      </c>
      <c r="C1150" s="10" t="s">
        <v>2389</v>
      </c>
      <c r="D1150" s="10" t="s">
        <v>2391</v>
      </c>
      <c r="E1150" s="11" t="s">
        <v>3</v>
      </c>
      <c r="F1150" s="2">
        <f t="shared" si="137"/>
        <v>1</v>
      </c>
      <c r="G1150" s="11" t="s">
        <v>2432</v>
      </c>
      <c r="I1150" s="1" t="str">
        <f t="shared" si="141"/>
        <v>SIASG  </v>
      </c>
      <c r="J1150">
        <f t="shared" si="139"/>
        <v>1</v>
      </c>
      <c r="L1150"/>
      <c r="M1150" s="1" t="str">
        <f t="shared" si="142"/>
        <v/>
      </c>
      <c r="N1150"/>
    </row>
    <row r="1151" spans="2:14" ht="15" x14ac:dyDescent="0.25">
      <c r="B1151" s="9" t="s">
        <v>2392</v>
      </c>
      <c r="C1151" s="12" t="s">
        <v>2391</v>
      </c>
      <c r="D1151" s="12" t="s">
        <v>2393</v>
      </c>
      <c r="E1151" s="9" t="s">
        <v>17</v>
      </c>
      <c r="F1151" s="2">
        <f t="shared" si="137"/>
        <v>2</v>
      </c>
      <c r="G1151" s="9" t="s">
        <v>2433</v>
      </c>
      <c r="I1151" s="1" t="str">
        <f t="shared" si="141"/>
        <v>SCON  </v>
      </c>
      <c r="J1151">
        <f t="shared" si="139"/>
        <v>15</v>
      </c>
      <c r="L1151"/>
      <c r="M1151" s="1" t="str">
        <f t="shared" si="142"/>
        <v/>
      </c>
      <c r="N1151"/>
    </row>
    <row r="1152" spans="2:14" ht="15" x14ac:dyDescent="0.25">
      <c r="B1152" s="11" t="s">
        <v>2394</v>
      </c>
      <c r="C1152" s="10" t="s">
        <v>2393</v>
      </c>
      <c r="D1152" s="10" t="s">
        <v>2395</v>
      </c>
      <c r="E1152" s="11" t="s">
        <v>3</v>
      </c>
      <c r="F1152" s="2">
        <f t="shared" si="137"/>
        <v>1</v>
      </c>
      <c r="G1152" s="11" t="s">
        <v>2434</v>
      </c>
      <c r="I1152" s="1" t="str">
        <f t="shared" si="141"/>
        <v>CLC  </v>
      </c>
      <c r="J1152">
        <f t="shared" si="139"/>
        <v>12</v>
      </c>
      <c r="L1152"/>
      <c r="M1152" s="1" t="str">
        <f t="shared" si="142"/>
        <v/>
      </c>
      <c r="N1152"/>
    </row>
    <row r="1153" spans="1:39" ht="15" x14ac:dyDescent="0.25">
      <c r="B1153" s="9" t="s">
        <v>2396</v>
      </c>
      <c r="C1153" s="12" t="s">
        <v>2395</v>
      </c>
      <c r="D1153" s="12" t="s">
        <v>2397</v>
      </c>
      <c r="E1153" s="9" t="s">
        <v>13</v>
      </c>
      <c r="F1153" s="2">
        <f t="shared" si="137"/>
        <v>4</v>
      </c>
      <c r="G1153" s="9" t="s">
        <v>1497</v>
      </c>
      <c r="I1153" s="1" t="str">
        <f t="shared" si="141"/>
        <v>SAEO  </v>
      </c>
      <c r="J1153">
        <f t="shared" si="139"/>
        <v>4</v>
      </c>
      <c r="L1153"/>
      <c r="M1153" s="1" t="str">
        <f t="shared" si="142"/>
        <v/>
      </c>
      <c r="N1153"/>
    </row>
    <row r="1154" spans="1:39" ht="15" x14ac:dyDescent="0.25">
      <c r="B1154" s="11" t="s">
        <v>2398</v>
      </c>
      <c r="C1154" s="10" t="s">
        <v>2397</v>
      </c>
      <c r="D1154" s="10" t="s">
        <v>2399</v>
      </c>
      <c r="E1154" s="11" t="s">
        <v>1290</v>
      </c>
      <c r="F1154" s="2">
        <f t="shared" si="137"/>
        <v>28</v>
      </c>
      <c r="G1154" s="11" t="s">
        <v>2435</v>
      </c>
      <c r="I1154" s="1" t="str">
        <f t="shared" si="141"/>
        <v>SPO  </v>
      </c>
      <c r="J1154">
        <f t="shared" si="139"/>
        <v>30</v>
      </c>
      <c r="L1154"/>
      <c r="M1154" s="1" t="str">
        <f t="shared" si="142"/>
        <v/>
      </c>
      <c r="N1154"/>
    </row>
    <row r="1155" spans="1:39" ht="15" x14ac:dyDescent="0.25">
      <c r="B1155" s="9" t="s">
        <v>2400</v>
      </c>
      <c r="C1155" s="12" t="s">
        <v>2399</v>
      </c>
      <c r="D1155" s="12" t="s">
        <v>2401</v>
      </c>
      <c r="E1155" s="9" t="s">
        <v>3</v>
      </c>
      <c r="F1155" s="2">
        <f t="shared" si="137"/>
        <v>1</v>
      </c>
      <c r="G1155" s="9" t="s">
        <v>1566</v>
      </c>
      <c r="I1155" s="1" t="str">
        <f t="shared" si="141"/>
        <v>CO  </v>
      </c>
      <c r="J1155">
        <f t="shared" si="139"/>
        <v>4</v>
      </c>
      <c r="L1155"/>
      <c r="M1155" s="1" t="str">
        <f t="shared" si="142"/>
        <v/>
      </c>
      <c r="N1155"/>
    </row>
    <row r="1156" spans="1:39" ht="15" x14ac:dyDescent="0.25">
      <c r="B1156" s="11" t="s">
        <v>2402</v>
      </c>
      <c r="C1156" s="10" t="s">
        <v>2401</v>
      </c>
      <c r="D1156" s="10" t="s">
        <v>2403</v>
      </c>
      <c r="E1156" s="11" t="s">
        <v>3</v>
      </c>
      <c r="F1156" s="2">
        <f t="shared" si="137"/>
        <v>1</v>
      </c>
      <c r="G1156" s="11" t="s">
        <v>1459</v>
      </c>
      <c r="I1156" s="1" t="str">
        <f t="shared" si="141"/>
        <v>SECOFC  </v>
      </c>
      <c r="J1156">
        <f t="shared" si="139"/>
        <v>2</v>
      </c>
      <c r="L1156"/>
      <c r="M1156" s="1" t="str">
        <f t="shared" si="142"/>
        <v/>
      </c>
      <c r="N1156"/>
    </row>
    <row r="1157" spans="1:39" ht="15" x14ac:dyDescent="0.25">
      <c r="B1157" s="9" t="s">
        <v>2404</v>
      </c>
      <c r="C1157" s="12" t="s">
        <v>2403</v>
      </c>
      <c r="D1157" s="12" t="s">
        <v>2405</v>
      </c>
      <c r="E1157" s="9" t="s">
        <v>3</v>
      </c>
      <c r="F1157" s="2">
        <f t="shared" si="137"/>
        <v>1</v>
      </c>
      <c r="G1157" s="9" t="s">
        <v>2436</v>
      </c>
      <c r="I1157" s="1" t="str">
        <f t="shared" si="141"/>
        <v>DG  </v>
      </c>
      <c r="J1157">
        <f t="shared" si="139"/>
        <v>3</v>
      </c>
      <c r="L1157"/>
      <c r="M1157" s="1" t="str">
        <f t="shared" si="142"/>
        <v/>
      </c>
      <c r="N1157"/>
    </row>
    <row r="1158" spans="1:39" ht="15" x14ac:dyDescent="0.25">
      <c r="B1158" s="11" t="s">
        <v>2406</v>
      </c>
      <c r="C1158" s="10" t="s">
        <v>2405</v>
      </c>
      <c r="D1158" s="10" t="s">
        <v>2407</v>
      </c>
      <c r="E1158" s="11" t="s">
        <v>3</v>
      </c>
      <c r="F1158" s="2">
        <f t="shared" si="137"/>
        <v>1</v>
      </c>
      <c r="G1158" s="11" t="s">
        <v>180</v>
      </c>
      <c r="I1158" s="1" t="str">
        <f t="shared" si="141"/>
        <v>CO  </v>
      </c>
      <c r="J1158">
        <f t="shared" si="139"/>
        <v>4</v>
      </c>
      <c r="L1158"/>
      <c r="M1158" s="1" t="str">
        <f t="shared" si="142"/>
        <v/>
      </c>
      <c r="N1158"/>
    </row>
    <row r="1159" spans="1:39" ht="15" x14ac:dyDescent="0.25">
      <c r="B1159" s="9" t="s">
        <v>2408</v>
      </c>
      <c r="C1159" s="12" t="s">
        <v>2407</v>
      </c>
      <c r="D1159" s="12" t="s">
        <v>2409</v>
      </c>
      <c r="E1159" s="9" t="s">
        <v>3</v>
      </c>
      <c r="F1159" s="2">
        <f t="shared" si="137"/>
        <v>1</v>
      </c>
      <c r="G1159" s="9" t="s">
        <v>866</v>
      </c>
      <c r="I1159" s="1" t="str">
        <f t="shared" si="141"/>
        <v>ACO  </v>
      </c>
      <c r="J1159">
        <f t="shared" si="139"/>
        <v>1</v>
      </c>
      <c r="L1159"/>
      <c r="M1159" s="1" t="str">
        <f t="shared" si="142"/>
        <v/>
      </c>
      <c r="N1159"/>
    </row>
    <row r="1160" spans="1:39" x14ac:dyDescent="0.15">
      <c r="H1160" s="41"/>
      <c r="I1160" s="41"/>
      <c r="J1160" s="41"/>
      <c r="M1160" s="1" t="str">
        <f t="shared" si="142"/>
        <v/>
      </c>
    </row>
    <row r="1161" spans="1:39" x14ac:dyDescent="0.15">
      <c r="B1161" s="15"/>
      <c r="C1161" s="15"/>
      <c r="D1161" s="15"/>
      <c r="E1161" s="15"/>
      <c r="F1161" s="15"/>
      <c r="G1161" s="15"/>
      <c r="H1161" s="41"/>
      <c r="I1161" s="41"/>
      <c r="J1161" s="41"/>
      <c r="M1161" s="1" t="str">
        <f t="shared" si="142"/>
        <v/>
      </c>
    </row>
    <row r="1162" spans="1:39" ht="11.25" thickBot="1" x14ac:dyDescent="0.2">
      <c r="H1162" s="41"/>
      <c r="I1162" s="42" t="s">
        <v>573</v>
      </c>
      <c r="J1162" s="41"/>
      <c r="L1162" s="6" t="s">
        <v>3330</v>
      </c>
      <c r="M1162" s="1" t="str">
        <f t="shared" si="142"/>
        <v>DADOS AGRUPADOS</v>
      </c>
      <c r="P1162" s="6"/>
    </row>
    <row r="1163" spans="1:39" ht="21.75" customHeight="1" thickBot="1" x14ac:dyDescent="0.2">
      <c r="A1163" s="43" t="s">
        <v>3382</v>
      </c>
      <c r="G1163" s="16" t="s">
        <v>2438</v>
      </c>
      <c r="H1163" s="41"/>
      <c r="I1163" s="6" t="s">
        <v>572</v>
      </c>
      <c r="J1163" s="6" t="s">
        <v>588</v>
      </c>
      <c r="K1163" s="41"/>
      <c r="L1163" s="41"/>
      <c r="M1163" s="1" t="str">
        <f t="shared" si="142"/>
        <v/>
      </c>
      <c r="N1163" s="41"/>
      <c r="O1163" s="41"/>
      <c r="P1163" s="94" t="s">
        <v>3358</v>
      </c>
      <c r="Q1163" s="45"/>
      <c r="R1163" s="45"/>
      <c r="S1163" s="44"/>
    </row>
    <row r="1164" spans="1:39" ht="15" x14ac:dyDescent="0.25">
      <c r="B1164" s="11" t="s">
        <v>2190</v>
      </c>
      <c r="C1164" s="10" t="s">
        <v>1</v>
      </c>
      <c r="D1164" s="10" t="s">
        <v>2439</v>
      </c>
      <c r="E1164" s="11" t="s">
        <v>3</v>
      </c>
      <c r="F1164" s="2">
        <f t="shared" ref="F1164:F1194" si="143">VALUE(IF(LEFT(E1164,1)="&lt;",1,LEFT(E1164,2)))</f>
        <v>1</v>
      </c>
      <c r="G1164" s="11" t="s">
        <v>1</v>
      </c>
      <c r="I1164" s="1" t="str">
        <f t="shared" ref="I1164:I1172" si="144">RIGHT(B1164,LEN(B1164)-4)</f>
        <v>SMCI  </v>
      </c>
      <c r="J1164">
        <f t="shared" ref="J1164:J1194" si="145">SUMIFS($F$1164:$F$1194,$I$1164:$I$1194,I1164)</f>
        <v>20</v>
      </c>
      <c r="K1164" s="41"/>
      <c r="L1164" s="41" t="s">
        <v>3371</v>
      </c>
      <c r="M1164" s="1" t="str">
        <f t="shared" si="142"/>
        <v>SMCI</v>
      </c>
      <c r="N1164">
        <v>20</v>
      </c>
      <c r="O1164" s="41"/>
      <c r="P1164" s="88" t="s">
        <v>3384</v>
      </c>
      <c r="Q1164" s="86">
        <f>SUMIFS($N$1164:$N$1184,$M$1164:$M$1184,P1164)</f>
        <v>0</v>
      </c>
      <c r="R1164" s="86"/>
      <c r="S1164" s="87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</row>
    <row r="1165" spans="1:39" ht="15" x14ac:dyDescent="0.25">
      <c r="B1165" s="9" t="s">
        <v>2440</v>
      </c>
      <c r="C1165" s="12" t="s">
        <v>2439</v>
      </c>
      <c r="D1165" s="12" t="s">
        <v>2441</v>
      </c>
      <c r="E1165" s="9" t="s">
        <v>3</v>
      </c>
      <c r="F1165" s="2">
        <f t="shared" si="143"/>
        <v>1</v>
      </c>
      <c r="G1165" s="9" t="s">
        <v>1471</v>
      </c>
      <c r="I1165" s="1" t="str">
        <f t="shared" si="144"/>
        <v>SMOEP  </v>
      </c>
      <c r="J1165">
        <f t="shared" si="145"/>
        <v>1</v>
      </c>
      <c r="K1165" s="41"/>
      <c r="L1165" s="41" t="s">
        <v>3357</v>
      </c>
      <c r="M1165" s="1" t="str">
        <f t="shared" si="142"/>
        <v>SMOEP</v>
      </c>
      <c r="N1165">
        <v>1</v>
      </c>
      <c r="O1165" s="41"/>
      <c r="P1165" s="88" t="s">
        <v>3388</v>
      </c>
      <c r="Q1165" s="89">
        <f t="shared" ref="Q1165:Q1185" si="146">SUMIFS($N$1164:$N$1184,$M$1164:$M$1184,P1165)</f>
        <v>0</v>
      </c>
      <c r="R1165" s="89"/>
      <c r="S1165" s="90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</row>
    <row r="1166" spans="1:39" s="15" customFormat="1" ht="15" x14ac:dyDescent="0.25">
      <c r="A1166" s="41"/>
      <c r="B1166" s="11" t="s">
        <v>1831</v>
      </c>
      <c r="C1166" s="10" t="s">
        <v>2441</v>
      </c>
      <c r="D1166" s="10" t="s">
        <v>2442</v>
      </c>
      <c r="E1166" s="11" t="s">
        <v>13</v>
      </c>
      <c r="F1166" s="2">
        <f t="shared" si="143"/>
        <v>4</v>
      </c>
      <c r="G1166" s="11" t="s">
        <v>177</v>
      </c>
      <c r="H1166" s="1"/>
      <c r="I1166" s="1" t="str">
        <f t="shared" si="144"/>
        <v>SECADM  </v>
      </c>
      <c r="J1166">
        <f t="shared" si="145"/>
        <v>4</v>
      </c>
      <c r="K1166" s="41"/>
      <c r="L1166" s="41" t="s">
        <v>577</v>
      </c>
      <c r="M1166" s="1" t="str">
        <f t="shared" si="142"/>
        <v>SECADM</v>
      </c>
      <c r="N1166">
        <v>4</v>
      </c>
      <c r="O1166" s="41"/>
      <c r="P1166" s="63" t="s">
        <v>3386</v>
      </c>
      <c r="Q1166" s="64">
        <f t="shared" si="146"/>
        <v>0</v>
      </c>
      <c r="R1166" s="64"/>
      <c r="S1166" s="65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</row>
    <row r="1167" spans="1:39" ht="15" x14ac:dyDescent="0.25">
      <c r="B1167" s="9" t="s">
        <v>1947</v>
      </c>
      <c r="C1167" s="12" t="s">
        <v>2442</v>
      </c>
      <c r="D1167" s="12" t="s">
        <v>2443</v>
      </c>
      <c r="E1167" s="9" t="s">
        <v>3</v>
      </c>
      <c r="F1167" s="2">
        <f t="shared" si="143"/>
        <v>1</v>
      </c>
      <c r="G1167" s="9" t="s">
        <v>2490</v>
      </c>
      <c r="I1167" s="1" t="str">
        <f t="shared" si="144"/>
        <v>DG  </v>
      </c>
      <c r="J1167">
        <f t="shared" si="145"/>
        <v>4</v>
      </c>
      <c r="K1167" s="41"/>
      <c r="L1167" s="41" t="s">
        <v>585</v>
      </c>
      <c r="M1167" s="1" t="str">
        <f t="shared" si="142"/>
        <v>DG</v>
      </c>
      <c r="N1167">
        <v>4</v>
      </c>
      <c r="O1167" s="41"/>
      <c r="P1167" s="63" t="s">
        <v>3390</v>
      </c>
      <c r="Q1167" s="64">
        <f t="shared" si="146"/>
        <v>0</v>
      </c>
      <c r="R1167" s="64"/>
      <c r="S1167" s="65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</row>
    <row r="1168" spans="1:39" ht="15" x14ac:dyDescent="0.25">
      <c r="B1168" s="11" t="s">
        <v>2444</v>
      </c>
      <c r="C1168" s="10" t="s">
        <v>2443</v>
      </c>
      <c r="D1168" s="10" t="s">
        <v>2445</v>
      </c>
      <c r="E1168" s="11" t="s">
        <v>54</v>
      </c>
      <c r="F1168" s="2">
        <f t="shared" si="143"/>
        <v>1</v>
      </c>
      <c r="G1168" s="11" t="s">
        <v>2491</v>
      </c>
      <c r="I1168" s="1" t="str">
        <f t="shared" si="144"/>
        <v>SC  </v>
      </c>
      <c r="J1168">
        <f t="shared" si="145"/>
        <v>1</v>
      </c>
      <c r="K1168" s="41"/>
      <c r="L1168" s="41" t="s">
        <v>582</v>
      </c>
      <c r="M1168" s="1" t="str">
        <f t="shared" si="142"/>
        <v>SC</v>
      </c>
      <c r="N1168">
        <v>1</v>
      </c>
      <c r="O1168" s="41"/>
      <c r="P1168" s="63" t="s">
        <v>3427</v>
      </c>
      <c r="Q1168" s="64">
        <f t="shared" si="146"/>
        <v>22</v>
      </c>
      <c r="R1168" s="64"/>
      <c r="S1168" s="65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</row>
    <row r="1169" spans="2:39" ht="15" x14ac:dyDescent="0.25">
      <c r="B1169" s="9" t="s">
        <v>1592</v>
      </c>
      <c r="C1169" s="12" t="s">
        <v>2445</v>
      </c>
      <c r="D1169" s="12" t="s">
        <v>2446</v>
      </c>
      <c r="E1169" s="9" t="s">
        <v>3</v>
      </c>
      <c r="F1169" s="2">
        <f t="shared" si="143"/>
        <v>1</v>
      </c>
      <c r="G1169" s="9" t="s">
        <v>2492</v>
      </c>
      <c r="I1169" s="1" t="str">
        <f t="shared" si="144"/>
        <v>CLC  </v>
      </c>
      <c r="J1169">
        <f t="shared" si="145"/>
        <v>3</v>
      </c>
      <c r="K1169" s="41"/>
      <c r="L1169" s="41" t="s">
        <v>581</v>
      </c>
      <c r="M1169" s="1" t="str">
        <f t="shared" si="142"/>
        <v>CLC</v>
      </c>
      <c r="N1169">
        <v>3</v>
      </c>
      <c r="O1169" s="41"/>
      <c r="P1169" s="63" t="s">
        <v>3428</v>
      </c>
      <c r="Q1169" s="64">
        <f t="shared" si="146"/>
        <v>1</v>
      </c>
      <c r="R1169" s="64"/>
      <c r="S1169" s="65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</row>
    <row r="1170" spans="2:39" ht="15" x14ac:dyDescent="0.25">
      <c r="B1170" s="11" t="s">
        <v>2447</v>
      </c>
      <c r="C1170" s="10" t="s">
        <v>2446</v>
      </c>
      <c r="D1170" s="10" t="s">
        <v>2448</v>
      </c>
      <c r="E1170" s="11" t="s">
        <v>54</v>
      </c>
      <c r="F1170" s="2">
        <f t="shared" si="143"/>
        <v>1</v>
      </c>
      <c r="G1170" s="11" t="s">
        <v>1161</v>
      </c>
      <c r="I1170" s="1" t="str">
        <f t="shared" si="144"/>
        <v>SLIC  </v>
      </c>
      <c r="J1170">
        <f t="shared" si="145"/>
        <v>9</v>
      </c>
      <c r="K1170" s="41"/>
      <c r="L1170" s="41" t="s">
        <v>3341</v>
      </c>
      <c r="M1170" s="1" t="str">
        <f t="shared" si="142"/>
        <v>SLIC</v>
      </c>
      <c r="N1170">
        <v>9</v>
      </c>
      <c r="O1170" s="41"/>
      <c r="P1170" s="63" t="s">
        <v>3429</v>
      </c>
      <c r="Q1170" s="64">
        <f t="shared" si="146"/>
        <v>0</v>
      </c>
      <c r="R1170" s="64"/>
      <c r="S1170" s="65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</row>
    <row r="1171" spans="2:39" ht="15" x14ac:dyDescent="0.25">
      <c r="B1171" s="9" t="s">
        <v>2449</v>
      </c>
      <c r="C1171" s="12" t="s">
        <v>2448</v>
      </c>
      <c r="D1171" s="12" t="s">
        <v>2450</v>
      </c>
      <c r="E1171" s="9" t="s">
        <v>21</v>
      </c>
      <c r="F1171" s="2">
        <f t="shared" si="143"/>
        <v>3</v>
      </c>
      <c r="G1171" s="9" t="s">
        <v>2493</v>
      </c>
      <c r="I1171" s="1" t="str">
        <f t="shared" si="144"/>
        <v>GABSA  </v>
      </c>
      <c r="J1171">
        <f t="shared" si="145"/>
        <v>3</v>
      </c>
      <c r="K1171" s="41"/>
      <c r="L1171" s="41" t="s">
        <v>3376</v>
      </c>
      <c r="M1171" s="1" t="str">
        <f t="shared" si="142"/>
        <v>GABSA</v>
      </c>
      <c r="N1171">
        <v>3</v>
      </c>
      <c r="O1171" s="41"/>
      <c r="P1171" s="63" t="s">
        <v>3430</v>
      </c>
      <c r="Q1171" s="64">
        <f t="shared" si="146"/>
        <v>0</v>
      </c>
      <c r="R1171" s="64"/>
      <c r="S1171" s="65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</row>
    <row r="1172" spans="2:39" ht="21" x14ac:dyDescent="0.25">
      <c r="B1172" s="11" t="s">
        <v>2451</v>
      </c>
      <c r="C1172" s="10" t="s">
        <v>2450</v>
      </c>
      <c r="D1172" s="10" t="s">
        <v>2452</v>
      </c>
      <c r="E1172" s="11" t="s">
        <v>3</v>
      </c>
      <c r="F1172" s="2">
        <f t="shared" si="143"/>
        <v>1</v>
      </c>
      <c r="G1172" s="11" t="s">
        <v>2494</v>
      </c>
      <c r="I1172" s="1" t="str">
        <f t="shared" si="144"/>
        <v>DG  </v>
      </c>
      <c r="J1172">
        <f t="shared" si="145"/>
        <v>4</v>
      </c>
      <c r="K1172" s="41"/>
      <c r="L1172" s="1" t="s">
        <v>592</v>
      </c>
      <c r="M1172" s="1" t="str">
        <f t="shared" si="142"/>
        <v>CPL</v>
      </c>
      <c r="N1172">
        <v>20</v>
      </c>
      <c r="O1172" s="41"/>
      <c r="P1172" s="63" t="s">
        <v>3431</v>
      </c>
      <c r="Q1172" s="64">
        <f t="shared" si="146"/>
        <v>0</v>
      </c>
      <c r="R1172" s="64"/>
      <c r="S1172" s="65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</row>
    <row r="1173" spans="2:39" ht="15" x14ac:dyDescent="0.25">
      <c r="B1173" s="9" t="s">
        <v>154</v>
      </c>
      <c r="C1173" s="12" t="s">
        <v>2452</v>
      </c>
      <c r="D1173" s="12" t="s">
        <v>2453</v>
      </c>
      <c r="E1173" s="9" t="s">
        <v>3</v>
      </c>
      <c r="F1173" s="2">
        <f t="shared" si="143"/>
        <v>1</v>
      </c>
      <c r="G1173" s="9" t="s">
        <v>2495</v>
      </c>
      <c r="I1173" s="1" t="str">
        <f>RIGHT(B1173,LEN(B1173)-5)</f>
        <v>CLC  </v>
      </c>
      <c r="J1173">
        <f t="shared" si="145"/>
        <v>3</v>
      </c>
      <c r="K1173" s="41"/>
      <c r="L1173" s="1" t="s">
        <v>584</v>
      </c>
      <c r="M1173" s="1" t="str">
        <f t="shared" si="142"/>
        <v>ASSDG</v>
      </c>
      <c r="N1173">
        <v>2</v>
      </c>
      <c r="O1173" s="41"/>
      <c r="P1173" s="63" t="s">
        <v>3392</v>
      </c>
      <c r="Q1173" s="64">
        <f t="shared" si="146"/>
        <v>0</v>
      </c>
      <c r="R1173" s="64"/>
      <c r="S1173" s="65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</row>
    <row r="1174" spans="2:39" ht="15" x14ac:dyDescent="0.25">
      <c r="B1174" s="11" t="s">
        <v>2454</v>
      </c>
      <c r="C1174" s="10" t="s">
        <v>2453</v>
      </c>
      <c r="D1174" s="10" t="s">
        <v>2455</v>
      </c>
      <c r="E1174" s="11" t="s">
        <v>3</v>
      </c>
      <c r="F1174" s="2">
        <f t="shared" si="143"/>
        <v>1</v>
      </c>
      <c r="G1174" s="11" t="s">
        <v>1161</v>
      </c>
      <c r="I1174" s="1" t="str">
        <f t="shared" ref="I1174:I1194" si="147">RIGHT(B1174,LEN(B1174)-5)</f>
        <v>SLIC  </v>
      </c>
      <c r="J1174">
        <f t="shared" si="145"/>
        <v>9</v>
      </c>
      <c r="K1174" s="41"/>
      <c r="L1174" s="1" t="s">
        <v>576</v>
      </c>
      <c r="M1174" s="1" t="str">
        <f t="shared" si="142"/>
        <v>CAA</v>
      </c>
      <c r="N1174">
        <v>22</v>
      </c>
      <c r="O1174" s="41"/>
      <c r="P1174" s="63" t="s">
        <v>3394</v>
      </c>
      <c r="Q1174" s="64">
        <f t="shared" si="146"/>
        <v>0</v>
      </c>
      <c r="R1174" s="64"/>
      <c r="S1174" s="65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</row>
    <row r="1175" spans="2:39" ht="15" x14ac:dyDescent="0.25">
      <c r="B1175" s="9" t="s">
        <v>160</v>
      </c>
      <c r="C1175" s="12" t="s">
        <v>2455</v>
      </c>
      <c r="D1175" s="12" t="s">
        <v>2456</v>
      </c>
      <c r="E1175" s="9" t="s">
        <v>3</v>
      </c>
      <c r="F1175" s="2">
        <f t="shared" si="143"/>
        <v>1</v>
      </c>
      <c r="G1175" s="9" t="s">
        <v>2496</v>
      </c>
      <c r="I1175" s="1" t="str">
        <f t="shared" si="147"/>
        <v>CLC  </v>
      </c>
      <c r="J1175">
        <f t="shared" si="145"/>
        <v>3</v>
      </c>
      <c r="L1175" s="1" t="s">
        <v>3373</v>
      </c>
      <c r="M1175" s="1" t="str">
        <f t="shared" si="142"/>
        <v>SCCLC</v>
      </c>
      <c r="N1175">
        <v>1</v>
      </c>
      <c r="P1175" s="63" t="s">
        <v>3396</v>
      </c>
      <c r="Q1175" s="64">
        <f t="shared" si="146"/>
        <v>0</v>
      </c>
      <c r="R1175" s="64"/>
      <c r="S1175" s="65"/>
    </row>
    <row r="1176" spans="2:39" ht="15" x14ac:dyDescent="0.25">
      <c r="B1176" s="11" t="s">
        <v>2457</v>
      </c>
      <c r="C1176" s="10" t="s">
        <v>2456</v>
      </c>
      <c r="D1176" s="10" t="s">
        <v>2458</v>
      </c>
      <c r="E1176" s="11" t="s">
        <v>3</v>
      </c>
      <c r="F1176" s="2">
        <f t="shared" si="143"/>
        <v>1</v>
      </c>
      <c r="G1176" s="11" t="s">
        <v>1164</v>
      </c>
      <c r="I1176" s="1" t="str">
        <f t="shared" si="147"/>
        <v>CPL  </v>
      </c>
      <c r="J1176">
        <f t="shared" si="145"/>
        <v>20</v>
      </c>
      <c r="L1176"/>
      <c r="M1176" s="102" t="s">
        <v>3437</v>
      </c>
      <c r="N1176">
        <f>SUM(N1158:N1175)</f>
        <v>90</v>
      </c>
      <c r="P1176" s="60" t="s">
        <v>3398</v>
      </c>
      <c r="Q1176" s="61">
        <f t="shared" si="146"/>
        <v>0</v>
      </c>
      <c r="R1176" s="61"/>
      <c r="S1176" s="62"/>
    </row>
    <row r="1177" spans="2:39" ht="15" x14ac:dyDescent="0.25">
      <c r="B1177" s="9" t="s">
        <v>2459</v>
      </c>
      <c r="C1177" s="12" t="s">
        <v>2458</v>
      </c>
      <c r="D1177" s="12" t="s">
        <v>2460</v>
      </c>
      <c r="E1177" s="9" t="s">
        <v>3</v>
      </c>
      <c r="F1177" s="2">
        <f t="shared" si="143"/>
        <v>1</v>
      </c>
      <c r="G1177" s="9" t="s">
        <v>2497</v>
      </c>
      <c r="I1177" s="1" t="str">
        <f t="shared" si="147"/>
        <v>ASSDG  </v>
      </c>
      <c r="J1177">
        <f t="shared" si="145"/>
        <v>2</v>
      </c>
      <c r="L1177"/>
      <c r="M1177" s="1" t="str">
        <f t="shared" si="142"/>
        <v/>
      </c>
      <c r="N1177"/>
      <c r="P1177" s="60" t="s">
        <v>3400</v>
      </c>
      <c r="Q1177" s="61">
        <f t="shared" si="146"/>
        <v>0</v>
      </c>
      <c r="R1177" s="61"/>
      <c r="S1177" s="62"/>
    </row>
    <row r="1178" spans="2:39" ht="15" x14ac:dyDescent="0.25">
      <c r="B1178" s="11" t="s">
        <v>2461</v>
      </c>
      <c r="C1178" s="10" t="s">
        <v>2460</v>
      </c>
      <c r="D1178" s="10" t="s">
        <v>2462</v>
      </c>
      <c r="E1178" s="11" t="s">
        <v>13</v>
      </c>
      <c r="F1178" s="2">
        <f t="shared" si="143"/>
        <v>4</v>
      </c>
      <c r="G1178" s="11" t="s">
        <v>2067</v>
      </c>
      <c r="I1178" s="1" t="str">
        <f t="shared" si="147"/>
        <v>SLIC  </v>
      </c>
      <c r="J1178">
        <f t="shared" si="145"/>
        <v>9</v>
      </c>
      <c r="L1178"/>
      <c r="M1178" s="1" t="str">
        <f t="shared" si="142"/>
        <v/>
      </c>
      <c r="N1178"/>
      <c r="P1178" s="60" t="s">
        <v>3402</v>
      </c>
      <c r="Q1178" s="61">
        <f t="shared" si="146"/>
        <v>0</v>
      </c>
      <c r="R1178" s="61"/>
      <c r="S1178" s="62"/>
    </row>
    <row r="1179" spans="2:39" ht="15" x14ac:dyDescent="0.25">
      <c r="B1179" s="9" t="s">
        <v>1964</v>
      </c>
      <c r="C1179" s="12" t="s">
        <v>2462</v>
      </c>
      <c r="D1179" s="12" t="s">
        <v>2463</v>
      </c>
      <c r="E1179" s="9" t="s">
        <v>3</v>
      </c>
      <c r="F1179" s="2">
        <f t="shared" si="143"/>
        <v>1</v>
      </c>
      <c r="G1179" s="9" t="s">
        <v>1997</v>
      </c>
      <c r="I1179" s="1" t="str">
        <f t="shared" si="147"/>
        <v>CPL  </v>
      </c>
      <c r="J1179">
        <f t="shared" si="145"/>
        <v>20</v>
      </c>
      <c r="L1179"/>
      <c r="M1179" s="1" t="str">
        <f t="shared" si="142"/>
        <v/>
      </c>
      <c r="N1179"/>
      <c r="P1179" s="60" t="s">
        <v>3418</v>
      </c>
      <c r="Q1179" s="61">
        <f t="shared" si="146"/>
        <v>0</v>
      </c>
      <c r="R1179" s="61"/>
      <c r="S1179" s="62"/>
    </row>
    <row r="1180" spans="2:39" ht="15" x14ac:dyDescent="0.25">
      <c r="B1180" s="11" t="s">
        <v>2464</v>
      </c>
      <c r="C1180" s="10" t="s">
        <v>2463</v>
      </c>
      <c r="D1180" s="10" t="s">
        <v>2465</v>
      </c>
      <c r="E1180" s="11" t="s">
        <v>54</v>
      </c>
      <c r="F1180" s="2">
        <f t="shared" si="143"/>
        <v>1</v>
      </c>
      <c r="G1180" s="11" t="s">
        <v>2498</v>
      </c>
      <c r="I1180" s="1" t="str">
        <f t="shared" si="147"/>
        <v>SLIC  </v>
      </c>
      <c r="J1180">
        <f t="shared" si="145"/>
        <v>9</v>
      </c>
      <c r="L1180"/>
      <c r="M1180" s="1" t="str">
        <f t="shared" si="142"/>
        <v/>
      </c>
      <c r="N1180"/>
      <c r="P1180" s="60" t="s">
        <v>3405</v>
      </c>
      <c r="Q1180" s="61">
        <f t="shared" si="146"/>
        <v>0</v>
      </c>
      <c r="R1180" s="61"/>
      <c r="S1180" s="62"/>
    </row>
    <row r="1181" spans="2:39" ht="15" x14ac:dyDescent="0.25">
      <c r="B1181" s="9" t="s">
        <v>2466</v>
      </c>
      <c r="C1181" s="12" t="s">
        <v>2465</v>
      </c>
      <c r="D1181" s="12" t="s">
        <v>2467</v>
      </c>
      <c r="E1181" s="9" t="s">
        <v>54</v>
      </c>
      <c r="F1181" s="2">
        <f t="shared" si="143"/>
        <v>1</v>
      </c>
      <c r="G1181" s="9" t="s">
        <v>2499</v>
      </c>
      <c r="I1181" s="1" t="str">
        <f t="shared" si="147"/>
        <v>CPL  </v>
      </c>
      <c r="J1181">
        <f t="shared" si="145"/>
        <v>20</v>
      </c>
      <c r="L1181"/>
      <c r="M1181" s="1" t="str">
        <f t="shared" si="142"/>
        <v/>
      </c>
      <c r="N1181"/>
      <c r="P1181" s="60" t="s">
        <v>3432</v>
      </c>
      <c r="Q1181" s="61">
        <f t="shared" si="146"/>
        <v>0</v>
      </c>
      <c r="R1181" s="61"/>
      <c r="S1181" s="62"/>
    </row>
    <row r="1182" spans="2:39" ht="15" x14ac:dyDescent="0.25">
      <c r="B1182" s="11" t="s">
        <v>1613</v>
      </c>
      <c r="C1182" s="10" t="s">
        <v>2467</v>
      </c>
      <c r="D1182" s="10" t="s">
        <v>2468</v>
      </c>
      <c r="E1182" s="11" t="s">
        <v>17</v>
      </c>
      <c r="F1182" s="2">
        <f t="shared" si="143"/>
        <v>2</v>
      </c>
      <c r="G1182" s="11" t="s">
        <v>199</v>
      </c>
      <c r="I1182" s="1" t="str">
        <f t="shared" si="147"/>
        <v>SLIC  </v>
      </c>
      <c r="J1182">
        <f t="shared" si="145"/>
        <v>9</v>
      </c>
      <c r="L1182"/>
      <c r="M1182" s="1" t="str">
        <f t="shared" si="142"/>
        <v/>
      </c>
      <c r="N1182"/>
      <c r="P1182" s="60" t="s">
        <v>3433</v>
      </c>
      <c r="Q1182" s="61">
        <f t="shared" si="146"/>
        <v>0</v>
      </c>
      <c r="R1182" s="61"/>
      <c r="S1182" s="62"/>
    </row>
    <row r="1183" spans="2:39" ht="15" x14ac:dyDescent="0.25">
      <c r="B1183" s="9" t="s">
        <v>2362</v>
      </c>
      <c r="C1183" s="12" t="s">
        <v>2468</v>
      </c>
      <c r="D1183" s="12" t="s">
        <v>2469</v>
      </c>
      <c r="E1183" s="9" t="s">
        <v>2470</v>
      </c>
      <c r="F1183" s="2">
        <f t="shared" si="143"/>
        <v>16</v>
      </c>
      <c r="G1183" s="9" t="s">
        <v>2499</v>
      </c>
      <c r="I1183" s="1" t="str">
        <f t="shared" si="147"/>
        <v>CPL  </v>
      </c>
      <c r="J1183">
        <f t="shared" si="145"/>
        <v>20</v>
      </c>
      <c r="L1183"/>
      <c r="M1183" s="1" t="str">
        <f t="shared" si="142"/>
        <v/>
      </c>
      <c r="N1183"/>
      <c r="P1183" s="60" t="s">
        <v>3434</v>
      </c>
      <c r="Q1183" s="61">
        <f t="shared" si="146"/>
        <v>0</v>
      </c>
      <c r="R1183" s="61"/>
      <c r="S1183" s="62"/>
    </row>
    <row r="1184" spans="2:39" ht="15" x14ac:dyDescent="0.25">
      <c r="B1184" s="11" t="s">
        <v>1855</v>
      </c>
      <c r="C1184" s="10" t="s">
        <v>2469</v>
      </c>
      <c r="D1184" s="10" t="s">
        <v>2471</v>
      </c>
      <c r="E1184" s="11" t="s">
        <v>3</v>
      </c>
      <c r="F1184" s="2">
        <f t="shared" si="143"/>
        <v>1</v>
      </c>
      <c r="G1184" s="11" t="s">
        <v>1178</v>
      </c>
      <c r="I1184" s="1" t="str">
        <f t="shared" si="147"/>
        <v>ASSDG  </v>
      </c>
      <c r="J1184">
        <f t="shared" si="145"/>
        <v>2</v>
      </c>
      <c r="L1184"/>
      <c r="M1184" s="1" t="str">
        <f t="shared" si="142"/>
        <v/>
      </c>
      <c r="N1184"/>
      <c r="P1184" s="60" t="s">
        <v>3435</v>
      </c>
      <c r="Q1184" s="61">
        <f t="shared" si="146"/>
        <v>0</v>
      </c>
      <c r="R1184" s="61"/>
      <c r="S1184" s="62"/>
    </row>
    <row r="1185" spans="1:35" ht="15.75" thickBot="1" x14ac:dyDescent="0.3">
      <c r="B1185" s="9" t="s">
        <v>1857</v>
      </c>
      <c r="C1185" s="12" t="s">
        <v>2471</v>
      </c>
      <c r="D1185" s="12" t="s">
        <v>2472</v>
      </c>
      <c r="E1185" s="9" t="s">
        <v>3</v>
      </c>
      <c r="F1185" s="2">
        <f t="shared" si="143"/>
        <v>1</v>
      </c>
      <c r="G1185" s="9" t="s">
        <v>177</v>
      </c>
      <c r="I1185" s="1" t="str">
        <f t="shared" si="147"/>
        <v>DG  </v>
      </c>
      <c r="J1185">
        <f t="shared" si="145"/>
        <v>4</v>
      </c>
      <c r="L1185"/>
      <c r="M1185" s="1" t="str">
        <f t="shared" si="142"/>
        <v/>
      </c>
      <c r="N1185"/>
      <c r="P1185" s="66" t="s">
        <v>3436</v>
      </c>
      <c r="Q1185" s="93">
        <f t="shared" si="146"/>
        <v>0</v>
      </c>
      <c r="R1185" s="93"/>
      <c r="S1185" s="67"/>
    </row>
    <row r="1186" spans="1:35" ht="15" x14ac:dyDescent="0.25">
      <c r="B1186" s="11" t="s">
        <v>2473</v>
      </c>
      <c r="C1186" s="10" t="s">
        <v>2472</v>
      </c>
      <c r="D1186" s="10" t="s">
        <v>2474</v>
      </c>
      <c r="E1186" s="11" t="s">
        <v>1235</v>
      </c>
      <c r="F1186" s="2">
        <f t="shared" si="143"/>
        <v>14</v>
      </c>
      <c r="G1186" s="11" t="s">
        <v>2500</v>
      </c>
      <c r="I1186" s="1" t="str">
        <f t="shared" si="147"/>
        <v>SMCI  </v>
      </c>
      <c r="J1186">
        <f t="shared" si="145"/>
        <v>20</v>
      </c>
      <c r="L1186"/>
      <c r="M1186" s="1" t="str">
        <f t="shared" si="142"/>
        <v/>
      </c>
      <c r="N1186"/>
    </row>
    <row r="1187" spans="1:35" ht="15" x14ac:dyDescent="0.25">
      <c r="B1187" s="9" t="s">
        <v>2475</v>
      </c>
      <c r="C1187" s="12" t="s">
        <v>2474</v>
      </c>
      <c r="D1187" s="12" t="s">
        <v>2476</v>
      </c>
      <c r="E1187" s="9" t="s">
        <v>3</v>
      </c>
      <c r="F1187" s="2">
        <f t="shared" si="143"/>
        <v>1</v>
      </c>
      <c r="G1187" s="9" t="s">
        <v>2501</v>
      </c>
      <c r="I1187" s="1" t="str">
        <f t="shared" si="147"/>
        <v>DG  </v>
      </c>
      <c r="J1187">
        <f t="shared" si="145"/>
        <v>4</v>
      </c>
      <c r="L1187"/>
      <c r="M1187" s="1" t="str">
        <f t="shared" si="142"/>
        <v/>
      </c>
      <c r="N1187"/>
    </row>
    <row r="1188" spans="1:35" ht="15" x14ac:dyDescent="0.25">
      <c r="B1188" s="11" t="s">
        <v>2477</v>
      </c>
      <c r="C1188" s="10" t="s">
        <v>2476</v>
      </c>
      <c r="D1188" s="10" t="s">
        <v>2478</v>
      </c>
      <c r="E1188" s="11" t="s">
        <v>17</v>
      </c>
      <c r="F1188" s="2">
        <f t="shared" si="143"/>
        <v>2</v>
      </c>
      <c r="G1188" s="11" t="s">
        <v>2502</v>
      </c>
      <c r="I1188" s="1" t="str">
        <f t="shared" si="147"/>
        <v>SMCI  </v>
      </c>
      <c r="J1188">
        <f t="shared" si="145"/>
        <v>20</v>
      </c>
      <c r="L1188"/>
      <c r="M1188" s="1" t="str">
        <f t="shared" si="142"/>
        <v/>
      </c>
      <c r="N1188"/>
    </row>
    <row r="1189" spans="1:35" ht="15" x14ac:dyDescent="0.25">
      <c r="B1189" s="9" t="s">
        <v>2479</v>
      </c>
      <c r="C1189" s="12" t="s">
        <v>2478</v>
      </c>
      <c r="D1189" s="12" t="s">
        <v>2480</v>
      </c>
      <c r="E1189" s="9" t="s">
        <v>3</v>
      </c>
      <c r="F1189" s="2">
        <f t="shared" si="143"/>
        <v>1</v>
      </c>
      <c r="G1189" s="9" t="s">
        <v>2503</v>
      </c>
      <c r="I1189" s="1" t="str">
        <f t="shared" si="147"/>
        <v>CPL  </v>
      </c>
      <c r="J1189">
        <f t="shared" si="145"/>
        <v>20</v>
      </c>
      <c r="L1189"/>
      <c r="M1189" s="1" t="str">
        <f t="shared" ref="M1189:M1252" si="148">TRIM(SUBSTITUTE(L1189,CHAR(160),CHAR(32)))</f>
        <v/>
      </c>
      <c r="N1189"/>
    </row>
    <row r="1190" spans="1:35" ht="15" x14ac:dyDescent="0.25">
      <c r="B1190" s="11" t="s">
        <v>2481</v>
      </c>
      <c r="C1190" s="10" t="s">
        <v>2480</v>
      </c>
      <c r="D1190" s="10" t="s">
        <v>2482</v>
      </c>
      <c r="E1190" s="11" t="s">
        <v>3</v>
      </c>
      <c r="F1190" s="2">
        <f t="shared" si="143"/>
        <v>1</v>
      </c>
      <c r="G1190" s="11" t="s">
        <v>2504</v>
      </c>
      <c r="I1190" s="1" t="str">
        <f t="shared" si="147"/>
        <v>SMCI  </v>
      </c>
      <c r="J1190">
        <f t="shared" si="145"/>
        <v>20</v>
      </c>
      <c r="L1190"/>
      <c r="M1190" s="1" t="str">
        <f t="shared" si="148"/>
        <v/>
      </c>
      <c r="N1190"/>
    </row>
    <row r="1191" spans="1:35" ht="15" x14ac:dyDescent="0.25">
      <c r="B1191" s="9" t="s">
        <v>666</v>
      </c>
      <c r="C1191" s="12" t="s">
        <v>2482</v>
      </c>
      <c r="D1191" s="12" t="s">
        <v>2483</v>
      </c>
      <c r="E1191" s="9" t="s">
        <v>209</v>
      </c>
      <c r="F1191" s="2">
        <f t="shared" si="143"/>
        <v>22</v>
      </c>
      <c r="G1191" s="9" t="s">
        <v>2505</v>
      </c>
      <c r="I1191" s="1" t="str">
        <f t="shared" si="147"/>
        <v>CAA  </v>
      </c>
      <c r="J1191">
        <f t="shared" si="145"/>
        <v>22</v>
      </c>
      <c r="L1191"/>
      <c r="M1191" s="1" t="str">
        <f t="shared" si="148"/>
        <v/>
      </c>
      <c r="N1191"/>
    </row>
    <row r="1192" spans="1:35" ht="15" x14ac:dyDescent="0.25">
      <c r="B1192" s="11" t="s">
        <v>2484</v>
      </c>
      <c r="C1192" s="10" t="s">
        <v>2483</v>
      </c>
      <c r="D1192" s="10" t="s">
        <v>2485</v>
      </c>
      <c r="E1192" s="11" t="s">
        <v>54</v>
      </c>
      <c r="F1192" s="2">
        <f t="shared" si="143"/>
        <v>1</v>
      </c>
      <c r="G1192" s="11" t="s">
        <v>1482</v>
      </c>
      <c r="I1192" s="1" t="str">
        <f t="shared" si="147"/>
        <v>SMCI  </v>
      </c>
      <c r="J1192">
        <f t="shared" si="145"/>
        <v>20</v>
      </c>
      <c r="L1192"/>
      <c r="M1192" s="1" t="str">
        <f t="shared" si="148"/>
        <v/>
      </c>
      <c r="N1192"/>
    </row>
    <row r="1193" spans="1:35" ht="15" x14ac:dyDescent="0.25">
      <c r="B1193" s="9" t="s">
        <v>2486</v>
      </c>
      <c r="C1193" s="12" t="s">
        <v>2485</v>
      </c>
      <c r="D1193" s="12" t="s">
        <v>2487</v>
      </c>
      <c r="E1193" s="9" t="s">
        <v>3</v>
      </c>
      <c r="F1193" s="2">
        <f t="shared" si="143"/>
        <v>1</v>
      </c>
      <c r="G1193" s="9" t="s">
        <v>2506</v>
      </c>
      <c r="I1193" s="1" t="str">
        <f t="shared" si="147"/>
        <v>SCCLC  </v>
      </c>
      <c r="J1193">
        <f t="shared" si="145"/>
        <v>1</v>
      </c>
      <c r="L1193"/>
      <c r="M1193" s="1" t="str">
        <f t="shared" si="148"/>
        <v/>
      </c>
      <c r="N1193"/>
    </row>
    <row r="1194" spans="1:35" ht="15" x14ac:dyDescent="0.25">
      <c r="B1194" s="11" t="s">
        <v>2488</v>
      </c>
      <c r="C1194" s="10" t="s">
        <v>2487</v>
      </c>
      <c r="D1194" s="10" t="s">
        <v>2489</v>
      </c>
      <c r="E1194" s="11" t="s">
        <v>3</v>
      </c>
      <c r="F1194" s="2">
        <f t="shared" si="143"/>
        <v>1</v>
      </c>
      <c r="G1194" s="11" t="s">
        <v>2507</v>
      </c>
      <c r="I1194" s="1" t="str">
        <f t="shared" si="147"/>
        <v>SMCI  </v>
      </c>
      <c r="J1194">
        <f t="shared" si="145"/>
        <v>20</v>
      </c>
      <c r="L1194"/>
      <c r="M1194" s="1" t="str">
        <f t="shared" si="148"/>
        <v/>
      </c>
      <c r="N1194"/>
    </row>
    <row r="1195" spans="1:35" x14ac:dyDescent="0.15">
      <c r="M1195" s="1" t="str">
        <f t="shared" si="148"/>
        <v/>
      </c>
    </row>
    <row r="1196" spans="1:35" ht="11.25" thickBot="1" x14ac:dyDescent="0.2">
      <c r="B1196" s="15"/>
      <c r="C1196" s="15"/>
      <c r="D1196" s="15"/>
      <c r="E1196" s="15"/>
      <c r="F1196" s="15"/>
      <c r="G1196" s="15"/>
      <c r="H1196" s="41"/>
      <c r="I1196" s="42" t="s">
        <v>573</v>
      </c>
      <c r="J1196" s="41"/>
      <c r="L1196" s="6" t="s">
        <v>3330</v>
      </c>
      <c r="M1196" s="1" t="str">
        <f t="shared" si="148"/>
        <v>DADOS AGRUPADOS</v>
      </c>
      <c r="P1196" s="6"/>
    </row>
    <row r="1197" spans="1:35" ht="32.25" thickBot="1" x14ac:dyDescent="0.2">
      <c r="A1197" s="43" t="s">
        <v>3382</v>
      </c>
      <c r="G1197" s="16" t="s">
        <v>2508</v>
      </c>
      <c r="H1197" s="41"/>
      <c r="I1197" s="6" t="s">
        <v>572</v>
      </c>
      <c r="J1197" s="6" t="s">
        <v>588</v>
      </c>
      <c r="K1197" s="41"/>
      <c r="L1197" s="41"/>
      <c r="M1197" s="1" t="str">
        <f t="shared" si="148"/>
        <v/>
      </c>
      <c r="N1197" s="41"/>
      <c r="O1197" s="41"/>
      <c r="P1197" s="94" t="s">
        <v>3358</v>
      </c>
      <c r="Q1197" s="45"/>
      <c r="R1197" s="45"/>
      <c r="S1197" s="44"/>
    </row>
    <row r="1198" spans="1:35" ht="15" x14ac:dyDescent="0.25">
      <c r="B1198" s="11" t="s">
        <v>1503</v>
      </c>
      <c r="C1198" s="10" t="s">
        <v>1</v>
      </c>
      <c r="D1198" s="10" t="s">
        <v>2509</v>
      </c>
      <c r="E1198" s="11" t="s">
        <v>3</v>
      </c>
      <c r="F1198" s="2">
        <f t="shared" ref="F1198:F1251" si="149">VALUE(IF(LEFT(E1198,1)="&lt;",1,LEFT(E1198,2)))</f>
        <v>1</v>
      </c>
      <c r="G1198" s="11" t="s">
        <v>1</v>
      </c>
      <c r="I1198" s="1" t="str">
        <f t="shared" ref="I1198:I1206" si="150">RIGHT(B1198,LEN(B1198)-4)</f>
        <v>SMOEP  </v>
      </c>
      <c r="J1198">
        <f t="shared" ref="J1198:J1229" si="151">SUMIFS($F$1198:$F$1252,$I$1198:$I$1252,I1198)</f>
        <v>741</v>
      </c>
      <c r="L1198" s="1" t="s">
        <v>3357</v>
      </c>
      <c r="M1198" s="105"/>
      <c r="N1198" s="104"/>
      <c r="P1198" s="88" t="s">
        <v>3384</v>
      </c>
      <c r="Q1198" s="86">
        <f>SUMIFS($N$1198:$N$1218,$M$1198:$M$1218,P1198)</f>
        <v>0</v>
      </c>
      <c r="R1198" s="86"/>
      <c r="S1198" s="87"/>
    </row>
    <row r="1199" spans="1:35" ht="15" x14ac:dyDescent="0.25">
      <c r="B1199" s="9" t="s">
        <v>610</v>
      </c>
      <c r="C1199" s="12" t="s">
        <v>2509</v>
      </c>
      <c r="D1199" s="12" t="s">
        <v>2510</v>
      </c>
      <c r="E1199" s="9" t="s">
        <v>3</v>
      </c>
      <c r="F1199" s="2">
        <f t="shared" si="149"/>
        <v>1</v>
      </c>
      <c r="G1199" s="9" t="s">
        <v>1795</v>
      </c>
      <c r="I1199" s="1" t="str">
        <f t="shared" si="150"/>
        <v>CAA  </v>
      </c>
      <c r="J1199">
        <f t="shared" si="151"/>
        <v>1</v>
      </c>
      <c r="K1199" s="41"/>
      <c r="L1199" s="41" t="s">
        <v>576</v>
      </c>
      <c r="M1199" s="1" t="str">
        <f t="shared" si="148"/>
        <v>CAA</v>
      </c>
      <c r="N1199">
        <v>1</v>
      </c>
      <c r="O1199" s="41"/>
      <c r="P1199" s="88" t="s">
        <v>3388</v>
      </c>
      <c r="Q1199" s="89">
        <f t="shared" ref="Q1199:Q1219" si="152">SUMIFS($N$1198:$N$1218,$M$1198:$M$1218,P1199)</f>
        <v>0</v>
      </c>
      <c r="R1199" s="89"/>
      <c r="S1199" s="90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</row>
    <row r="1200" spans="1:35" ht="15" x14ac:dyDescent="0.25">
      <c r="B1200" s="11" t="s">
        <v>1831</v>
      </c>
      <c r="C1200" s="10" t="s">
        <v>2510</v>
      </c>
      <c r="D1200" s="10" t="s">
        <v>2511</v>
      </c>
      <c r="E1200" s="11" t="s">
        <v>3</v>
      </c>
      <c r="F1200" s="2">
        <f t="shared" si="149"/>
        <v>1</v>
      </c>
      <c r="G1200" s="11" t="s">
        <v>2582</v>
      </c>
      <c r="I1200" s="1" t="str">
        <f t="shared" si="150"/>
        <v>SECADM  </v>
      </c>
      <c r="J1200">
        <f t="shared" si="151"/>
        <v>5</v>
      </c>
      <c r="K1200" s="41"/>
      <c r="L1200" s="41" t="s">
        <v>577</v>
      </c>
      <c r="M1200" s="1" t="str">
        <f t="shared" si="148"/>
        <v>SECADM</v>
      </c>
      <c r="N1200">
        <v>5</v>
      </c>
      <c r="O1200" s="41"/>
      <c r="P1200" s="63" t="s">
        <v>3386</v>
      </c>
      <c r="Q1200" s="64">
        <f t="shared" si="152"/>
        <v>0</v>
      </c>
      <c r="R1200" s="64"/>
      <c r="S1200" s="65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</row>
    <row r="1201" spans="1:35" s="15" customFormat="1" ht="15" x14ac:dyDescent="0.25">
      <c r="A1201" s="41"/>
      <c r="B1201" s="9" t="s">
        <v>2512</v>
      </c>
      <c r="C1201" s="12" t="s">
        <v>2511</v>
      </c>
      <c r="D1201" s="12" t="s">
        <v>2513</v>
      </c>
      <c r="E1201" s="9" t="s">
        <v>315</v>
      </c>
      <c r="F1201" s="2">
        <f t="shared" si="149"/>
        <v>7</v>
      </c>
      <c r="G1201" s="9" t="s">
        <v>2583</v>
      </c>
      <c r="H1201" s="1"/>
      <c r="I1201" s="1" t="str">
        <f t="shared" si="150"/>
        <v>SMOEP  </v>
      </c>
      <c r="J1201">
        <f t="shared" si="151"/>
        <v>741</v>
      </c>
      <c r="K1201" s="41"/>
      <c r="L1201" s="41" t="s">
        <v>581</v>
      </c>
      <c r="M1201" s="1" t="str">
        <f t="shared" si="148"/>
        <v>CLC</v>
      </c>
      <c r="N1201">
        <v>4</v>
      </c>
      <c r="O1201" s="41"/>
      <c r="P1201" s="63" t="s">
        <v>3390</v>
      </c>
      <c r="Q1201" s="64">
        <f t="shared" si="152"/>
        <v>0</v>
      </c>
      <c r="R1201" s="64"/>
      <c r="S1201" s="65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</row>
    <row r="1202" spans="1:35" ht="15" x14ac:dyDescent="0.25">
      <c r="B1202" s="11" t="s">
        <v>1510</v>
      </c>
      <c r="C1202" s="10" t="s">
        <v>2513</v>
      </c>
      <c r="D1202" s="10" t="s">
        <v>2514</v>
      </c>
      <c r="E1202" s="11" t="s">
        <v>3</v>
      </c>
      <c r="F1202" s="2">
        <f t="shared" si="149"/>
        <v>1</v>
      </c>
      <c r="G1202" s="11" t="s">
        <v>2584</v>
      </c>
      <c r="I1202" s="1" t="str">
        <f t="shared" si="150"/>
        <v>SECADM  </v>
      </c>
      <c r="J1202">
        <f t="shared" si="151"/>
        <v>5</v>
      </c>
      <c r="K1202" s="41"/>
      <c r="L1202" s="41" t="s">
        <v>582</v>
      </c>
      <c r="M1202" s="1" t="str">
        <f t="shared" si="148"/>
        <v>SC</v>
      </c>
      <c r="N1202">
        <v>7</v>
      </c>
      <c r="O1202" s="41"/>
      <c r="P1202" s="63" t="s">
        <v>3427</v>
      </c>
      <c r="Q1202" s="64">
        <f t="shared" si="152"/>
        <v>1</v>
      </c>
      <c r="R1202" s="64"/>
      <c r="S1202" s="65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</row>
    <row r="1203" spans="1:35" ht="15" x14ac:dyDescent="0.25">
      <c r="B1203" s="9" t="s">
        <v>1592</v>
      </c>
      <c r="C1203" s="12" t="s">
        <v>2514</v>
      </c>
      <c r="D1203" s="12" t="s">
        <v>2515</v>
      </c>
      <c r="E1203" s="9" t="s">
        <v>3</v>
      </c>
      <c r="F1203" s="2">
        <f t="shared" si="149"/>
        <v>1</v>
      </c>
      <c r="G1203" s="9" t="s">
        <v>2585</v>
      </c>
      <c r="I1203" s="1" t="str">
        <f t="shared" si="150"/>
        <v>CLC  </v>
      </c>
      <c r="J1203">
        <f t="shared" si="151"/>
        <v>4</v>
      </c>
      <c r="K1203" s="41"/>
      <c r="L1203" s="1" t="s">
        <v>3341</v>
      </c>
      <c r="M1203" s="1" t="str">
        <f t="shared" si="148"/>
        <v>SLIC</v>
      </c>
      <c r="N1203">
        <v>26</v>
      </c>
      <c r="O1203" s="41"/>
      <c r="P1203" s="63" t="s">
        <v>3428</v>
      </c>
      <c r="Q1203" s="103">
        <v>0</v>
      </c>
      <c r="R1203" s="64"/>
      <c r="S1203" s="65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</row>
    <row r="1204" spans="1:35" ht="21" x14ac:dyDescent="0.25">
      <c r="B1204" s="11" t="s">
        <v>1594</v>
      </c>
      <c r="C1204" s="10" t="s">
        <v>2515</v>
      </c>
      <c r="D1204" s="10" t="s">
        <v>2516</v>
      </c>
      <c r="E1204" s="11" t="s">
        <v>315</v>
      </c>
      <c r="F1204" s="2">
        <f t="shared" si="149"/>
        <v>7</v>
      </c>
      <c r="G1204" s="11" t="s">
        <v>2586</v>
      </c>
      <c r="I1204" s="1" t="str">
        <f t="shared" si="150"/>
        <v>SC  </v>
      </c>
      <c r="J1204">
        <f t="shared" si="151"/>
        <v>7</v>
      </c>
      <c r="K1204" s="41"/>
      <c r="L1204" s="1" t="s">
        <v>592</v>
      </c>
      <c r="M1204" s="1" t="str">
        <f t="shared" si="148"/>
        <v>CPL</v>
      </c>
      <c r="N1204">
        <v>45</v>
      </c>
      <c r="O1204" s="41"/>
      <c r="P1204" s="63" t="s">
        <v>3429</v>
      </c>
      <c r="Q1204" s="64">
        <f t="shared" si="152"/>
        <v>0</v>
      </c>
      <c r="R1204" s="64"/>
      <c r="S1204" s="65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</row>
    <row r="1205" spans="1:35" ht="15" x14ac:dyDescent="0.25">
      <c r="B1205" s="9" t="s">
        <v>1056</v>
      </c>
      <c r="C1205" s="12" t="s">
        <v>2516</v>
      </c>
      <c r="D1205" s="12" t="s">
        <v>2517</v>
      </c>
      <c r="E1205" s="9" t="s">
        <v>54</v>
      </c>
      <c r="F1205" s="2">
        <f t="shared" si="149"/>
        <v>1</v>
      </c>
      <c r="G1205" s="9" t="s">
        <v>1666</v>
      </c>
      <c r="I1205" s="1" t="str">
        <f t="shared" si="150"/>
        <v>CLC  </v>
      </c>
      <c r="J1205">
        <f t="shared" si="151"/>
        <v>4</v>
      </c>
      <c r="L1205" s="1" t="s">
        <v>584</v>
      </c>
      <c r="M1205" s="1" t="str">
        <f t="shared" si="148"/>
        <v>ASSDG</v>
      </c>
      <c r="N1205">
        <v>7</v>
      </c>
      <c r="P1205" s="63" t="s">
        <v>3430</v>
      </c>
      <c r="Q1205" s="64">
        <f t="shared" si="152"/>
        <v>0</v>
      </c>
      <c r="R1205" s="64"/>
      <c r="S1205" s="65"/>
    </row>
    <row r="1206" spans="1:35" ht="15" x14ac:dyDescent="0.25">
      <c r="B1206" s="11" t="s">
        <v>30</v>
      </c>
      <c r="C1206" s="10" t="s">
        <v>2517</v>
      </c>
      <c r="D1206" s="10" t="s">
        <v>2518</v>
      </c>
      <c r="E1206" s="11" t="s">
        <v>3</v>
      </c>
      <c r="F1206" s="2">
        <f t="shared" si="149"/>
        <v>1</v>
      </c>
      <c r="G1206" s="11" t="s">
        <v>2587</v>
      </c>
      <c r="I1206" s="1" t="str">
        <f t="shared" si="150"/>
        <v>SECADM  </v>
      </c>
      <c r="J1206">
        <f t="shared" si="151"/>
        <v>5</v>
      </c>
      <c r="L1206" s="1" t="s">
        <v>585</v>
      </c>
      <c r="M1206" s="1" t="str">
        <f t="shared" si="148"/>
        <v>DG</v>
      </c>
      <c r="N1206">
        <v>4</v>
      </c>
      <c r="P1206" s="63" t="s">
        <v>3431</v>
      </c>
      <c r="Q1206" s="64">
        <f t="shared" si="152"/>
        <v>0</v>
      </c>
      <c r="R1206" s="64"/>
      <c r="S1206" s="65"/>
    </row>
    <row r="1207" spans="1:35" ht="15" x14ac:dyDescent="0.25">
      <c r="B1207" s="9" t="s">
        <v>154</v>
      </c>
      <c r="C1207" s="12" t="s">
        <v>2518</v>
      </c>
      <c r="D1207" s="12" t="s">
        <v>2519</v>
      </c>
      <c r="E1207" s="9" t="s">
        <v>54</v>
      </c>
      <c r="F1207" s="2">
        <f t="shared" si="149"/>
        <v>1</v>
      </c>
      <c r="G1207" s="9" t="s">
        <v>1161</v>
      </c>
      <c r="I1207" s="1" t="str">
        <f t="shared" ref="I1207:I1252" si="153">RIGHT(B1207,LEN(B1207)-5)</f>
        <v>CLC  </v>
      </c>
      <c r="J1207">
        <f t="shared" si="151"/>
        <v>4</v>
      </c>
      <c r="L1207" s="1" t="s">
        <v>3348</v>
      </c>
      <c r="M1207" s="1" t="str">
        <f t="shared" si="148"/>
        <v>GABDG</v>
      </c>
      <c r="N1207">
        <v>1</v>
      </c>
      <c r="P1207" s="63" t="s">
        <v>3392</v>
      </c>
      <c r="Q1207" s="64">
        <f t="shared" si="152"/>
        <v>0</v>
      </c>
      <c r="R1207" s="64"/>
      <c r="S1207" s="65"/>
    </row>
    <row r="1208" spans="1:35" ht="15" x14ac:dyDescent="0.25">
      <c r="B1208" s="11" t="s">
        <v>2454</v>
      </c>
      <c r="C1208" s="10" t="s">
        <v>2519</v>
      </c>
      <c r="D1208" s="10" t="s">
        <v>2520</v>
      </c>
      <c r="E1208" s="11" t="s">
        <v>144</v>
      </c>
      <c r="F1208" s="2">
        <f t="shared" si="149"/>
        <v>5</v>
      </c>
      <c r="G1208" s="11" t="s">
        <v>1161</v>
      </c>
      <c r="I1208" s="1" t="str">
        <f t="shared" si="153"/>
        <v>SLIC  </v>
      </c>
      <c r="J1208">
        <f t="shared" si="151"/>
        <v>26</v>
      </c>
      <c r="L1208" s="1" t="s">
        <v>3352</v>
      </c>
      <c r="M1208" s="1" t="str">
        <f t="shared" si="148"/>
        <v>CMP</v>
      </c>
      <c r="N1208">
        <v>1</v>
      </c>
      <c r="P1208" s="63" t="s">
        <v>3394</v>
      </c>
      <c r="Q1208" s="64">
        <f t="shared" si="152"/>
        <v>0</v>
      </c>
      <c r="R1208" s="64"/>
      <c r="S1208" s="65"/>
    </row>
    <row r="1209" spans="1:35" ht="15" x14ac:dyDescent="0.25">
      <c r="B1209" s="9" t="s">
        <v>160</v>
      </c>
      <c r="C1209" s="12" t="s">
        <v>2520</v>
      </c>
      <c r="D1209" s="12" t="s">
        <v>2521</v>
      </c>
      <c r="E1209" s="9" t="s">
        <v>3</v>
      </c>
      <c r="F1209" s="2">
        <f t="shared" si="149"/>
        <v>1</v>
      </c>
      <c r="G1209" s="9" t="s">
        <v>248</v>
      </c>
      <c r="I1209" s="1" t="str">
        <f t="shared" si="153"/>
        <v>CLC  </v>
      </c>
      <c r="J1209">
        <f t="shared" si="151"/>
        <v>4</v>
      </c>
      <c r="L1209"/>
      <c r="M1209" s="102" t="s">
        <v>3437</v>
      </c>
      <c r="N1209">
        <f>SUM(N1191:N1208)</f>
        <v>101</v>
      </c>
      <c r="P1209" s="63" t="s">
        <v>3396</v>
      </c>
      <c r="Q1209" s="64">
        <f t="shared" si="152"/>
        <v>0</v>
      </c>
      <c r="R1209" s="64"/>
      <c r="S1209" s="65"/>
    </row>
    <row r="1210" spans="1:35" ht="15" x14ac:dyDescent="0.25">
      <c r="B1210" s="11" t="s">
        <v>2522</v>
      </c>
      <c r="C1210" s="10" t="s">
        <v>2521</v>
      </c>
      <c r="D1210" s="10" t="s">
        <v>2523</v>
      </c>
      <c r="E1210" s="11" t="s">
        <v>3</v>
      </c>
      <c r="F1210" s="2">
        <f t="shared" si="149"/>
        <v>1</v>
      </c>
      <c r="G1210" s="11" t="s">
        <v>1165</v>
      </c>
      <c r="I1210" s="1" t="str">
        <f t="shared" si="153"/>
        <v>SECADM  </v>
      </c>
      <c r="J1210">
        <f t="shared" si="151"/>
        <v>5</v>
      </c>
      <c r="L1210"/>
      <c r="M1210" s="1" t="str">
        <f t="shared" si="148"/>
        <v/>
      </c>
      <c r="N1210"/>
      <c r="P1210" s="60" t="s">
        <v>3398</v>
      </c>
      <c r="Q1210" s="61">
        <f t="shared" si="152"/>
        <v>0</v>
      </c>
      <c r="R1210" s="61"/>
      <c r="S1210" s="62"/>
    </row>
    <row r="1211" spans="1:35" ht="15" x14ac:dyDescent="0.25">
      <c r="B1211" s="9" t="s">
        <v>2524</v>
      </c>
      <c r="C1211" s="12" t="s">
        <v>2523</v>
      </c>
      <c r="D1211" s="12" t="s">
        <v>2525</v>
      </c>
      <c r="E1211" s="9" t="s">
        <v>3</v>
      </c>
      <c r="F1211" s="2">
        <f t="shared" si="149"/>
        <v>1</v>
      </c>
      <c r="G1211" s="9" t="s">
        <v>2588</v>
      </c>
      <c r="I1211" s="1" t="str">
        <f t="shared" si="153"/>
        <v>CPL  </v>
      </c>
      <c r="J1211">
        <f t="shared" si="151"/>
        <v>45</v>
      </c>
      <c r="L1211"/>
      <c r="M1211" s="1" t="str">
        <f t="shared" si="148"/>
        <v/>
      </c>
      <c r="N1211"/>
      <c r="P1211" s="60" t="s">
        <v>3400</v>
      </c>
      <c r="Q1211" s="61">
        <f t="shared" si="152"/>
        <v>0</v>
      </c>
      <c r="R1211" s="61"/>
      <c r="S1211" s="62"/>
    </row>
    <row r="1212" spans="1:35" ht="15" x14ac:dyDescent="0.25">
      <c r="B1212" s="11" t="s">
        <v>2526</v>
      </c>
      <c r="C1212" s="10" t="s">
        <v>2525</v>
      </c>
      <c r="D1212" s="10" t="s">
        <v>2527</v>
      </c>
      <c r="E1212" s="11" t="s">
        <v>3</v>
      </c>
      <c r="F1212" s="2">
        <f t="shared" si="149"/>
        <v>1</v>
      </c>
      <c r="G1212" s="11" t="s">
        <v>849</v>
      </c>
      <c r="I1212" s="1" t="str">
        <f t="shared" si="153"/>
        <v>ASSDG  </v>
      </c>
      <c r="J1212">
        <f t="shared" si="151"/>
        <v>7</v>
      </c>
      <c r="L1212"/>
      <c r="M1212" s="1" t="str">
        <f t="shared" si="148"/>
        <v/>
      </c>
      <c r="N1212"/>
      <c r="P1212" s="60" t="s">
        <v>3402</v>
      </c>
      <c r="Q1212" s="61">
        <f t="shared" si="152"/>
        <v>0</v>
      </c>
      <c r="R1212" s="61"/>
      <c r="S1212" s="62"/>
    </row>
    <row r="1213" spans="1:35" ht="15" x14ac:dyDescent="0.25">
      <c r="B1213" s="9" t="s">
        <v>2528</v>
      </c>
      <c r="C1213" s="12" t="s">
        <v>2527</v>
      </c>
      <c r="D1213" s="12" t="s">
        <v>2529</v>
      </c>
      <c r="E1213" s="9" t="s">
        <v>3</v>
      </c>
      <c r="F1213" s="2">
        <f t="shared" si="149"/>
        <v>1</v>
      </c>
      <c r="G1213" s="9" t="s">
        <v>177</v>
      </c>
      <c r="I1213" s="1" t="str">
        <f t="shared" si="153"/>
        <v>DG  </v>
      </c>
      <c r="J1213">
        <f t="shared" si="151"/>
        <v>4</v>
      </c>
      <c r="L1213"/>
      <c r="M1213" s="1" t="str">
        <f t="shared" si="148"/>
        <v/>
      </c>
      <c r="N1213"/>
      <c r="P1213" s="60" t="s">
        <v>3418</v>
      </c>
      <c r="Q1213" s="61">
        <f t="shared" si="152"/>
        <v>0</v>
      </c>
      <c r="R1213" s="61"/>
      <c r="S1213" s="62"/>
    </row>
    <row r="1214" spans="1:35" ht="15" x14ac:dyDescent="0.25">
      <c r="B1214" s="11" t="s">
        <v>2464</v>
      </c>
      <c r="C1214" s="10" t="s">
        <v>2529</v>
      </c>
      <c r="D1214" s="10" t="s">
        <v>2530</v>
      </c>
      <c r="E1214" s="11" t="s">
        <v>71</v>
      </c>
      <c r="F1214" s="2">
        <f t="shared" si="149"/>
        <v>11</v>
      </c>
      <c r="G1214" s="11" t="s">
        <v>1681</v>
      </c>
      <c r="I1214" s="1" t="str">
        <f t="shared" si="153"/>
        <v>SLIC  </v>
      </c>
      <c r="J1214">
        <f t="shared" si="151"/>
        <v>26</v>
      </c>
      <c r="L1214"/>
      <c r="M1214" s="1" t="str">
        <f t="shared" si="148"/>
        <v/>
      </c>
      <c r="N1214"/>
      <c r="P1214" s="60" t="s">
        <v>3405</v>
      </c>
      <c r="Q1214" s="61">
        <f t="shared" si="152"/>
        <v>0</v>
      </c>
      <c r="R1214" s="61"/>
      <c r="S1214" s="62"/>
    </row>
    <row r="1215" spans="1:35" ht="15" x14ac:dyDescent="0.25">
      <c r="B1215" s="9" t="s">
        <v>2466</v>
      </c>
      <c r="C1215" s="12" t="s">
        <v>2530</v>
      </c>
      <c r="D1215" s="12" t="s">
        <v>2531</v>
      </c>
      <c r="E1215" s="9" t="s">
        <v>3</v>
      </c>
      <c r="F1215" s="2">
        <f t="shared" si="149"/>
        <v>1</v>
      </c>
      <c r="G1215" s="9" t="s">
        <v>2589</v>
      </c>
      <c r="I1215" s="1" t="str">
        <f t="shared" si="153"/>
        <v>CPL  </v>
      </c>
      <c r="J1215">
        <f t="shared" si="151"/>
        <v>45</v>
      </c>
      <c r="L1215"/>
      <c r="M1215" s="1" t="str">
        <f t="shared" si="148"/>
        <v/>
      </c>
      <c r="N1215"/>
      <c r="P1215" s="60" t="s">
        <v>3432</v>
      </c>
      <c r="Q1215" s="61">
        <f t="shared" si="152"/>
        <v>0</v>
      </c>
      <c r="R1215" s="61"/>
      <c r="S1215" s="62"/>
    </row>
    <row r="1216" spans="1:35" ht="15" x14ac:dyDescent="0.25">
      <c r="B1216" s="11" t="s">
        <v>1613</v>
      </c>
      <c r="C1216" s="10" t="s">
        <v>2531</v>
      </c>
      <c r="D1216" s="10" t="s">
        <v>2532</v>
      </c>
      <c r="E1216" s="11" t="s">
        <v>54</v>
      </c>
      <c r="F1216" s="2">
        <f t="shared" si="149"/>
        <v>1</v>
      </c>
      <c r="G1216" s="11" t="s">
        <v>696</v>
      </c>
      <c r="I1216" s="1" t="str">
        <f t="shared" si="153"/>
        <v>SLIC  </v>
      </c>
      <c r="J1216">
        <f t="shared" si="151"/>
        <v>26</v>
      </c>
      <c r="L1216"/>
      <c r="M1216" s="1" t="str">
        <f t="shared" si="148"/>
        <v/>
      </c>
      <c r="N1216"/>
      <c r="P1216" s="60" t="s">
        <v>3433</v>
      </c>
      <c r="Q1216" s="61">
        <f t="shared" si="152"/>
        <v>0</v>
      </c>
      <c r="R1216" s="61"/>
      <c r="S1216" s="62"/>
    </row>
    <row r="1217" spans="2:19" ht="15" x14ac:dyDescent="0.25">
      <c r="B1217" s="9" t="s">
        <v>2362</v>
      </c>
      <c r="C1217" s="12" t="s">
        <v>2532</v>
      </c>
      <c r="D1217" s="12" t="s">
        <v>2533</v>
      </c>
      <c r="E1217" s="9" t="s">
        <v>315</v>
      </c>
      <c r="F1217" s="2">
        <f t="shared" si="149"/>
        <v>7</v>
      </c>
      <c r="G1217" s="9" t="s">
        <v>699</v>
      </c>
      <c r="I1217" s="1" t="str">
        <f t="shared" si="153"/>
        <v>CPL  </v>
      </c>
      <c r="J1217">
        <f t="shared" si="151"/>
        <v>45</v>
      </c>
      <c r="L1217"/>
      <c r="M1217" s="1" t="str">
        <f t="shared" si="148"/>
        <v/>
      </c>
      <c r="N1217"/>
      <c r="P1217" s="60" t="s">
        <v>3434</v>
      </c>
      <c r="Q1217" s="61">
        <f t="shared" si="152"/>
        <v>0</v>
      </c>
      <c r="R1217" s="61"/>
      <c r="S1217" s="62"/>
    </row>
    <row r="1218" spans="2:19" ht="15" x14ac:dyDescent="0.25">
      <c r="B1218" s="11" t="s">
        <v>2534</v>
      </c>
      <c r="C1218" s="10" t="s">
        <v>2533</v>
      </c>
      <c r="D1218" s="10" t="s">
        <v>2535</v>
      </c>
      <c r="E1218" s="11" t="s">
        <v>3</v>
      </c>
      <c r="F1218" s="2">
        <f t="shared" si="149"/>
        <v>1</v>
      </c>
      <c r="G1218" s="11" t="s">
        <v>1439</v>
      </c>
      <c r="I1218" s="1" t="str">
        <f t="shared" si="153"/>
        <v>SMOEP  </v>
      </c>
      <c r="J1218">
        <f t="shared" si="151"/>
        <v>741</v>
      </c>
      <c r="L1218"/>
      <c r="M1218" s="1" t="str">
        <f t="shared" si="148"/>
        <v/>
      </c>
      <c r="N1218"/>
      <c r="P1218" s="60" t="s">
        <v>3435</v>
      </c>
      <c r="Q1218" s="61">
        <f t="shared" si="152"/>
        <v>0</v>
      </c>
      <c r="R1218" s="61"/>
      <c r="S1218" s="62"/>
    </row>
    <row r="1219" spans="2:19" ht="15.75" thickBot="1" x14ac:dyDescent="0.3">
      <c r="B1219" s="9" t="s">
        <v>2029</v>
      </c>
      <c r="C1219" s="12" t="s">
        <v>2535</v>
      </c>
      <c r="D1219" s="12" t="s">
        <v>2536</v>
      </c>
      <c r="E1219" s="9" t="s">
        <v>3</v>
      </c>
      <c r="F1219" s="2">
        <f t="shared" si="149"/>
        <v>1</v>
      </c>
      <c r="G1219" s="9" t="s">
        <v>2590</v>
      </c>
      <c r="I1219" s="1" t="str">
        <f t="shared" si="153"/>
        <v>SLIC  </v>
      </c>
      <c r="J1219">
        <f t="shared" si="151"/>
        <v>26</v>
      </c>
      <c r="L1219"/>
      <c r="M1219" s="1" t="str">
        <f t="shared" si="148"/>
        <v/>
      </c>
      <c r="N1219"/>
      <c r="P1219" s="66" t="s">
        <v>3436</v>
      </c>
      <c r="Q1219" s="93">
        <f t="shared" si="152"/>
        <v>0</v>
      </c>
      <c r="R1219" s="93"/>
      <c r="S1219" s="67"/>
    </row>
    <row r="1220" spans="2:19" ht="15" x14ac:dyDescent="0.25">
      <c r="B1220" s="11" t="s">
        <v>1223</v>
      </c>
      <c r="C1220" s="10" t="s">
        <v>2536</v>
      </c>
      <c r="D1220" s="10" t="s">
        <v>2537</v>
      </c>
      <c r="E1220" s="11" t="s">
        <v>3</v>
      </c>
      <c r="F1220" s="2">
        <f t="shared" si="149"/>
        <v>1</v>
      </c>
      <c r="G1220" s="11" t="s">
        <v>2591</v>
      </c>
      <c r="I1220" s="1" t="str">
        <f t="shared" si="153"/>
        <v>CPL  </v>
      </c>
      <c r="J1220">
        <f t="shared" si="151"/>
        <v>45</v>
      </c>
      <c r="L1220"/>
      <c r="M1220" s="1" t="str">
        <f t="shared" si="148"/>
        <v/>
      </c>
      <c r="N1220"/>
    </row>
    <row r="1221" spans="2:19" ht="15" x14ac:dyDescent="0.25">
      <c r="B1221" s="9" t="s">
        <v>2032</v>
      </c>
      <c r="C1221" s="12" t="s">
        <v>2537</v>
      </c>
      <c r="D1221" s="12" t="s">
        <v>2538</v>
      </c>
      <c r="E1221" s="9" t="s">
        <v>3</v>
      </c>
      <c r="F1221" s="2">
        <f t="shared" si="149"/>
        <v>1</v>
      </c>
      <c r="G1221" s="9" t="s">
        <v>2592</v>
      </c>
      <c r="I1221" s="1" t="str">
        <f t="shared" si="153"/>
        <v>SLIC  </v>
      </c>
      <c r="J1221">
        <f t="shared" si="151"/>
        <v>26</v>
      </c>
      <c r="L1221"/>
      <c r="M1221" s="1" t="str">
        <f t="shared" si="148"/>
        <v/>
      </c>
      <c r="N1221"/>
    </row>
    <row r="1222" spans="2:19" ht="21" x14ac:dyDescent="0.25">
      <c r="B1222" s="11" t="s">
        <v>2220</v>
      </c>
      <c r="C1222" s="10" t="s">
        <v>2538</v>
      </c>
      <c r="D1222" s="10" t="s">
        <v>2539</v>
      </c>
      <c r="E1222" s="11" t="s">
        <v>3</v>
      </c>
      <c r="F1222" s="2">
        <f t="shared" si="149"/>
        <v>1</v>
      </c>
      <c r="G1222" s="11" t="s">
        <v>2593</v>
      </c>
      <c r="I1222" s="1" t="str">
        <f t="shared" si="153"/>
        <v>CPL  </v>
      </c>
      <c r="J1222">
        <f t="shared" si="151"/>
        <v>45</v>
      </c>
      <c r="L1222"/>
      <c r="M1222" s="1" t="str">
        <f t="shared" si="148"/>
        <v/>
      </c>
      <c r="N1222"/>
    </row>
    <row r="1223" spans="2:19" ht="15" x14ac:dyDescent="0.25">
      <c r="B1223" s="9" t="s">
        <v>471</v>
      </c>
      <c r="C1223" s="12" t="s">
        <v>2539</v>
      </c>
      <c r="D1223" s="12" t="s">
        <v>2540</v>
      </c>
      <c r="E1223" s="9" t="s">
        <v>17</v>
      </c>
      <c r="F1223" s="2">
        <f t="shared" si="149"/>
        <v>2</v>
      </c>
      <c r="G1223" s="9" t="s">
        <v>2594</v>
      </c>
      <c r="I1223" s="1" t="str">
        <f t="shared" si="153"/>
        <v>ASSDG  </v>
      </c>
      <c r="J1223">
        <f t="shared" si="151"/>
        <v>7</v>
      </c>
      <c r="L1223"/>
      <c r="M1223" s="1" t="str">
        <f t="shared" si="148"/>
        <v/>
      </c>
      <c r="N1223"/>
    </row>
    <row r="1224" spans="2:19" ht="15" x14ac:dyDescent="0.25">
      <c r="B1224" s="11" t="s">
        <v>474</v>
      </c>
      <c r="C1224" s="10" t="s">
        <v>2540</v>
      </c>
      <c r="D1224" s="10" t="s">
        <v>2541</v>
      </c>
      <c r="E1224" s="11" t="s">
        <v>3</v>
      </c>
      <c r="F1224" s="2">
        <f t="shared" si="149"/>
        <v>1</v>
      </c>
      <c r="G1224" s="11" t="s">
        <v>177</v>
      </c>
      <c r="I1224" s="1" t="str">
        <f t="shared" si="153"/>
        <v>DG  </v>
      </c>
      <c r="J1224">
        <f t="shared" si="151"/>
        <v>4</v>
      </c>
      <c r="L1224"/>
      <c r="M1224" s="1" t="str">
        <f t="shared" si="148"/>
        <v/>
      </c>
      <c r="N1224"/>
    </row>
    <row r="1225" spans="2:19" ht="15" x14ac:dyDescent="0.25">
      <c r="B1225" s="9" t="s">
        <v>1904</v>
      </c>
      <c r="C1225" s="12" t="s">
        <v>2541</v>
      </c>
      <c r="D1225" s="12" t="s">
        <v>2542</v>
      </c>
      <c r="E1225" s="9" t="s">
        <v>3</v>
      </c>
      <c r="F1225" s="2">
        <f t="shared" si="149"/>
        <v>1</v>
      </c>
      <c r="G1225" s="9" t="s">
        <v>855</v>
      </c>
      <c r="I1225" s="1" t="str">
        <f t="shared" si="153"/>
        <v>CPL  </v>
      </c>
      <c r="J1225">
        <f t="shared" si="151"/>
        <v>45</v>
      </c>
      <c r="L1225"/>
      <c r="M1225" s="1" t="str">
        <f t="shared" si="148"/>
        <v/>
      </c>
      <c r="N1225"/>
    </row>
    <row r="1226" spans="2:19" ht="15" x14ac:dyDescent="0.25">
      <c r="B1226" s="11" t="s">
        <v>2543</v>
      </c>
      <c r="C1226" s="10" t="s">
        <v>2542</v>
      </c>
      <c r="D1226" s="10" t="s">
        <v>2544</v>
      </c>
      <c r="E1226" s="11" t="s">
        <v>3</v>
      </c>
      <c r="F1226" s="2">
        <f t="shared" si="149"/>
        <v>1</v>
      </c>
      <c r="G1226" s="11" t="s">
        <v>2595</v>
      </c>
      <c r="I1226" s="1" t="str">
        <f t="shared" si="153"/>
        <v>SECADM  </v>
      </c>
      <c r="J1226">
        <f t="shared" si="151"/>
        <v>5</v>
      </c>
      <c r="L1226"/>
      <c r="M1226" s="1" t="str">
        <f t="shared" si="148"/>
        <v/>
      </c>
      <c r="N1226"/>
    </row>
    <row r="1227" spans="2:19" ht="15" x14ac:dyDescent="0.25">
      <c r="B1227" s="9" t="s">
        <v>2545</v>
      </c>
      <c r="C1227" s="12" t="s">
        <v>2544</v>
      </c>
      <c r="D1227" s="12" t="s">
        <v>2546</v>
      </c>
      <c r="E1227" s="9" t="s">
        <v>47</v>
      </c>
      <c r="F1227" s="2">
        <f t="shared" si="149"/>
        <v>6</v>
      </c>
      <c r="G1227" s="9" t="s">
        <v>2596</v>
      </c>
      <c r="I1227" s="1" t="str">
        <f t="shared" si="153"/>
        <v>SMOEP  </v>
      </c>
      <c r="J1227">
        <f t="shared" si="151"/>
        <v>741</v>
      </c>
      <c r="L1227"/>
      <c r="M1227" s="1" t="str">
        <f t="shared" si="148"/>
        <v/>
      </c>
      <c r="N1227"/>
    </row>
    <row r="1228" spans="2:19" ht="15" x14ac:dyDescent="0.25">
      <c r="B1228" s="11" t="s">
        <v>1910</v>
      </c>
      <c r="C1228" s="10" t="s">
        <v>2546</v>
      </c>
      <c r="D1228" s="10" t="s">
        <v>2547</v>
      </c>
      <c r="E1228" s="11" t="s">
        <v>21</v>
      </c>
      <c r="F1228" s="2">
        <f t="shared" si="149"/>
        <v>3</v>
      </c>
      <c r="G1228" s="11" t="s">
        <v>2597</v>
      </c>
      <c r="I1228" s="1" t="str">
        <f t="shared" si="153"/>
        <v>SLIC  </v>
      </c>
      <c r="J1228">
        <f t="shared" si="151"/>
        <v>26</v>
      </c>
      <c r="L1228"/>
      <c r="M1228" s="1" t="str">
        <f t="shared" si="148"/>
        <v/>
      </c>
      <c r="N1228"/>
    </row>
    <row r="1229" spans="2:19" ht="15" x14ac:dyDescent="0.25">
      <c r="B1229" s="9" t="s">
        <v>1094</v>
      </c>
      <c r="C1229" s="12" t="s">
        <v>2547</v>
      </c>
      <c r="D1229" s="12" t="s">
        <v>2548</v>
      </c>
      <c r="E1229" s="9" t="s">
        <v>3</v>
      </c>
      <c r="F1229" s="2">
        <f t="shared" si="149"/>
        <v>1</v>
      </c>
      <c r="G1229" s="9" t="s">
        <v>1682</v>
      </c>
      <c r="I1229" s="1" t="str">
        <f t="shared" si="153"/>
        <v>CPL  </v>
      </c>
      <c r="J1229">
        <f t="shared" si="151"/>
        <v>45</v>
      </c>
      <c r="L1229"/>
      <c r="M1229" s="1" t="str">
        <f t="shared" si="148"/>
        <v/>
      </c>
      <c r="N1229"/>
    </row>
    <row r="1230" spans="2:19" ht="15" x14ac:dyDescent="0.25">
      <c r="B1230" s="11" t="s">
        <v>1913</v>
      </c>
      <c r="C1230" s="10" t="s">
        <v>2548</v>
      </c>
      <c r="D1230" s="10" t="s">
        <v>2549</v>
      </c>
      <c r="E1230" s="11" t="s">
        <v>17</v>
      </c>
      <c r="F1230" s="2">
        <f t="shared" si="149"/>
        <v>2</v>
      </c>
      <c r="G1230" s="11" t="s">
        <v>696</v>
      </c>
      <c r="I1230" s="1" t="str">
        <f t="shared" si="153"/>
        <v>SLIC  </v>
      </c>
      <c r="J1230">
        <f t="shared" ref="J1230:J1252" si="154">SUMIFS($F$1198:$F$1252,$I$1198:$I$1252,I1230)</f>
        <v>26</v>
      </c>
      <c r="L1230"/>
      <c r="M1230" s="1" t="str">
        <f t="shared" si="148"/>
        <v/>
      </c>
      <c r="N1230"/>
    </row>
    <row r="1231" spans="2:19" ht="15" x14ac:dyDescent="0.25">
      <c r="B1231" s="9" t="s">
        <v>2231</v>
      </c>
      <c r="C1231" s="12" t="s">
        <v>2549</v>
      </c>
      <c r="D1231" s="12" t="s">
        <v>2550</v>
      </c>
      <c r="E1231" s="9" t="s">
        <v>3</v>
      </c>
      <c r="F1231" s="2">
        <f t="shared" si="149"/>
        <v>1</v>
      </c>
      <c r="G1231" s="9" t="s">
        <v>1175</v>
      </c>
      <c r="I1231" s="1" t="str">
        <f t="shared" si="153"/>
        <v>CPL  </v>
      </c>
      <c r="J1231">
        <f t="shared" si="154"/>
        <v>45</v>
      </c>
      <c r="L1231"/>
      <c r="M1231" s="1" t="str">
        <f t="shared" si="148"/>
        <v/>
      </c>
      <c r="N1231"/>
    </row>
    <row r="1232" spans="2:19" ht="15" x14ac:dyDescent="0.25">
      <c r="B1232" s="11" t="s">
        <v>2551</v>
      </c>
      <c r="C1232" s="10" t="s">
        <v>2550</v>
      </c>
      <c r="D1232" s="10" t="s">
        <v>2552</v>
      </c>
      <c r="E1232" s="11" t="s">
        <v>3</v>
      </c>
      <c r="F1232" s="2">
        <f t="shared" si="149"/>
        <v>1</v>
      </c>
      <c r="G1232" s="11" t="s">
        <v>767</v>
      </c>
      <c r="I1232" s="1" t="str">
        <f t="shared" si="153"/>
        <v>SMOEP  </v>
      </c>
      <c r="J1232">
        <f t="shared" si="154"/>
        <v>741</v>
      </c>
      <c r="L1232"/>
      <c r="M1232" s="1" t="str">
        <f t="shared" si="148"/>
        <v/>
      </c>
      <c r="N1232"/>
    </row>
    <row r="1233" spans="2:14" ht="15" x14ac:dyDescent="0.25">
      <c r="B1233" s="9" t="s">
        <v>686</v>
      </c>
      <c r="C1233" s="12" t="s">
        <v>2552</v>
      </c>
      <c r="D1233" s="12" t="s">
        <v>2553</v>
      </c>
      <c r="E1233" s="9" t="s">
        <v>3</v>
      </c>
      <c r="F1233" s="2">
        <f t="shared" si="149"/>
        <v>1</v>
      </c>
      <c r="G1233" s="9" t="s">
        <v>1148</v>
      </c>
      <c r="I1233" s="1" t="str">
        <f t="shared" si="153"/>
        <v>SLIC  </v>
      </c>
      <c r="J1233">
        <f t="shared" si="154"/>
        <v>26</v>
      </c>
      <c r="L1233"/>
      <c r="M1233" s="1" t="str">
        <f t="shared" si="148"/>
        <v/>
      </c>
      <c r="N1233"/>
    </row>
    <row r="1234" spans="2:14" ht="15" x14ac:dyDescent="0.25">
      <c r="B1234" s="11" t="s">
        <v>688</v>
      </c>
      <c r="C1234" s="10" t="s">
        <v>2553</v>
      </c>
      <c r="D1234" s="10" t="s">
        <v>2554</v>
      </c>
      <c r="E1234" s="11" t="s">
        <v>3</v>
      </c>
      <c r="F1234" s="2">
        <f t="shared" si="149"/>
        <v>1</v>
      </c>
      <c r="G1234" s="11" t="s">
        <v>2598</v>
      </c>
      <c r="I1234" s="1" t="str">
        <f t="shared" si="153"/>
        <v>CPL  </v>
      </c>
      <c r="J1234">
        <f t="shared" si="154"/>
        <v>45</v>
      </c>
      <c r="L1234"/>
      <c r="M1234" s="1" t="str">
        <f t="shared" si="148"/>
        <v/>
      </c>
      <c r="N1234"/>
    </row>
    <row r="1235" spans="2:14" ht="15" x14ac:dyDescent="0.25">
      <c r="B1235" s="9" t="s">
        <v>691</v>
      </c>
      <c r="C1235" s="12" t="s">
        <v>2554</v>
      </c>
      <c r="D1235" s="12" t="s">
        <v>2555</v>
      </c>
      <c r="E1235" s="9" t="s">
        <v>3</v>
      </c>
      <c r="F1235" s="2">
        <f t="shared" si="149"/>
        <v>1</v>
      </c>
      <c r="G1235" s="9" t="s">
        <v>696</v>
      </c>
      <c r="I1235" s="1" t="str">
        <f t="shared" si="153"/>
        <v>SLIC  </v>
      </c>
      <c r="J1235">
        <f t="shared" si="154"/>
        <v>26</v>
      </c>
      <c r="L1235"/>
      <c r="M1235" s="1" t="str">
        <f t="shared" si="148"/>
        <v/>
      </c>
      <c r="N1235"/>
    </row>
    <row r="1236" spans="2:14" ht="15" x14ac:dyDescent="0.25">
      <c r="B1236" s="11" t="s">
        <v>694</v>
      </c>
      <c r="C1236" s="10" t="s">
        <v>2555</v>
      </c>
      <c r="D1236" s="10" t="s">
        <v>2556</v>
      </c>
      <c r="E1236" s="11" t="s">
        <v>1309</v>
      </c>
      <c r="F1236" s="2">
        <f t="shared" si="149"/>
        <v>12</v>
      </c>
      <c r="G1236" s="11" t="s">
        <v>2599</v>
      </c>
      <c r="I1236" s="1" t="str">
        <f t="shared" si="153"/>
        <v>CPL  </v>
      </c>
      <c r="J1236">
        <f t="shared" si="154"/>
        <v>45</v>
      </c>
      <c r="L1236"/>
      <c r="M1236" s="1" t="str">
        <f t="shared" si="148"/>
        <v/>
      </c>
      <c r="N1236"/>
    </row>
    <row r="1237" spans="2:14" ht="15" x14ac:dyDescent="0.25">
      <c r="B1237" s="9" t="s">
        <v>2557</v>
      </c>
      <c r="C1237" s="12" t="s">
        <v>2556</v>
      </c>
      <c r="D1237" s="12" t="s">
        <v>2558</v>
      </c>
      <c r="E1237" s="9" t="s">
        <v>3</v>
      </c>
      <c r="F1237" s="2">
        <f t="shared" si="149"/>
        <v>1</v>
      </c>
      <c r="G1237" s="9" t="s">
        <v>767</v>
      </c>
      <c r="I1237" s="1" t="str">
        <f t="shared" si="153"/>
        <v>SMOEP  </v>
      </c>
      <c r="J1237">
        <f t="shared" si="154"/>
        <v>741</v>
      </c>
      <c r="L1237"/>
      <c r="M1237" s="1" t="str">
        <f t="shared" si="148"/>
        <v/>
      </c>
      <c r="N1237"/>
    </row>
    <row r="1238" spans="2:14" ht="15" x14ac:dyDescent="0.25">
      <c r="B1238" s="11" t="s">
        <v>2559</v>
      </c>
      <c r="C1238" s="10" t="s">
        <v>2558</v>
      </c>
      <c r="D1238" s="10" t="s">
        <v>2560</v>
      </c>
      <c r="E1238" s="11" t="s">
        <v>54</v>
      </c>
      <c r="F1238" s="2">
        <f t="shared" si="149"/>
        <v>1</v>
      </c>
      <c r="G1238" s="11" t="s">
        <v>2600</v>
      </c>
      <c r="I1238" s="1" t="str">
        <f t="shared" si="153"/>
        <v>CPL  </v>
      </c>
      <c r="J1238">
        <f t="shared" si="154"/>
        <v>45</v>
      </c>
      <c r="L1238"/>
      <c r="M1238" s="1" t="str">
        <f t="shared" si="148"/>
        <v/>
      </c>
      <c r="N1238"/>
    </row>
    <row r="1239" spans="2:14" ht="15" x14ac:dyDescent="0.25">
      <c r="B1239" s="9" t="s">
        <v>2561</v>
      </c>
      <c r="C1239" s="12" t="s">
        <v>2560</v>
      </c>
      <c r="D1239" s="12" t="s">
        <v>2562</v>
      </c>
      <c r="E1239" s="9" t="s">
        <v>13</v>
      </c>
      <c r="F1239" s="2">
        <f t="shared" si="149"/>
        <v>4</v>
      </c>
      <c r="G1239" s="9" t="s">
        <v>767</v>
      </c>
      <c r="I1239" s="1" t="str">
        <f t="shared" si="153"/>
        <v>SMOEP  </v>
      </c>
      <c r="J1239">
        <f t="shared" si="154"/>
        <v>741</v>
      </c>
      <c r="L1239"/>
      <c r="M1239" s="1" t="str">
        <f t="shared" si="148"/>
        <v/>
      </c>
      <c r="N1239"/>
    </row>
    <row r="1240" spans="2:14" ht="15" x14ac:dyDescent="0.25">
      <c r="B1240" s="11" t="s">
        <v>2055</v>
      </c>
      <c r="C1240" s="10" t="s">
        <v>2562</v>
      </c>
      <c r="D1240" s="10" t="s">
        <v>2563</v>
      </c>
      <c r="E1240" s="11" t="s">
        <v>3</v>
      </c>
      <c r="F1240" s="2">
        <f t="shared" si="149"/>
        <v>1</v>
      </c>
      <c r="G1240" s="11" t="s">
        <v>2601</v>
      </c>
      <c r="I1240" s="1" t="str">
        <f t="shared" si="153"/>
        <v>CPL  </v>
      </c>
      <c r="J1240">
        <f t="shared" si="154"/>
        <v>45</v>
      </c>
      <c r="L1240"/>
      <c r="M1240" s="1" t="str">
        <f t="shared" si="148"/>
        <v/>
      </c>
      <c r="N1240"/>
    </row>
    <row r="1241" spans="2:14" ht="15" x14ac:dyDescent="0.25">
      <c r="B1241" s="9" t="s">
        <v>2564</v>
      </c>
      <c r="C1241" s="12" t="s">
        <v>2563</v>
      </c>
      <c r="D1241" s="12" t="s">
        <v>2565</v>
      </c>
      <c r="E1241" s="9" t="s">
        <v>17</v>
      </c>
      <c r="F1241" s="2">
        <f t="shared" si="149"/>
        <v>2</v>
      </c>
      <c r="G1241" s="9" t="s">
        <v>2602</v>
      </c>
      <c r="I1241" s="1" t="str">
        <f t="shared" si="153"/>
        <v>SMOEP  </v>
      </c>
      <c r="J1241">
        <f t="shared" si="154"/>
        <v>741</v>
      </c>
      <c r="L1241"/>
      <c r="M1241" s="1" t="str">
        <f t="shared" si="148"/>
        <v/>
      </c>
      <c r="N1241"/>
    </row>
    <row r="1242" spans="2:14" ht="15" x14ac:dyDescent="0.25">
      <c r="B1242" s="11" t="s">
        <v>712</v>
      </c>
      <c r="C1242" s="10" t="s">
        <v>2565</v>
      </c>
      <c r="D1242" s="10" t="s">
        <v>2566</v>
      </c>
      <c r="E1242" s="11" t="s">
        <v>1235</v>
      </c>
      <c r="F1242" s="2">
        <f t="shared" si="149"/>
        <v>14</v>
      </c>
      <c r="G1242" s="11" t="s">
        <v>2603</v>
      </c>
      <c r="I1242" s="1" t="str">
        <f t="shared" si="153"/>
        <v>CPL  </v>
      </c>
      <c r="J1242">
        <f t="shared" si="154"/>
        <v>45</v>
      </c>
      <c r="L1242"/>
      <c r="M1242" s="1" t="str">
        <f t="shared" si="148"/>
        <v/>
      </c>
      <c r="N1242"/>
    </row>
    <row r="1243" spans="2:14" ht="15" x14ac:dyDescent="0.25">
      <c r="B1243" s="9" t="s">
        <v>2060</v>
      </c>
      <c r="C1243" s="12" t="s">
        <v>2566</v>
      </c>
      <c r="D1243" s="12" t="s">
        <v>2567</v>
      </c>
      <c r="E1243" s="9" t="s">
        <v>3</v>
      </c>
      <c r="F1243" s="2">
        <f t="shared" si="149"/>
        <v>1</v>
      </c>
      <c r="G1243" s="9" t="s">
        <v>14</v>
      </c>
      <c r="I1243" s="1" t="str">
        <f t="shared" si="153"/>
        <v>ASSDG  </v>
      </c>
      <c r="J1243">
        <f t="shared" si="154"/>
        <v>7</v>
      </c>
      <c r="L1243"/>
      <c r="M1243" s="1" t="str">
        <f t="shared" si="148"/>
        <v/>
      </c>
      <c r="N1243"/>
    </row>
    <row r="1244" spans="2:14" ht="15" x14ac:dyDescent="0.25">
      <c r="B1244" s="11" t="s">
        <v>2062</v>
      </c>
      <c r="C1244" s="10" t="s">
        <v>2567</v>
      </c>
      <c r="D1244" s="10" t="s">
        <v>2568</v>
      </c>
      <c r="E1244" s="11" t="s">
        <v>3</v>
      </c>
      <c r="F1244" s="2">
        <f t="shared" si="149"/>
        <v>1</v>
      </c>
      <c r="G1244" s="11" t="s">
        <v>177</v>
      </c>
      <c r="I1244" s="1" t="str">
        <f t="shared" si="153"/>
        <v>DG  </v>
      </c>
      <c r="J1244">
        <f t="shared" si="154"/>
        <v>4</v>
      </c>
      <c r="L1244"/>
      <c r="M1244" s="1" t="str">
        <f t="shared" si="148"/>
        <v/>
      </c>
      <c r="N1244"/>
    </row>
    <row r="1245" spans="2:14" ht="15" x14ac:dyDescent="0.25">
      <c r="B1245" s="9" t="s">
        <v>1123</v>
      </c>
      <c r="C1245" s="12" t="s">
        <v>2568</v>
      </c>
      <c r="D1245" s="12" t="s">
        <v>2569</v>
      </c>
      <c r="E1245" s="9" t="s">
        <v>3</v>
      </c>
      <c r="F1245" s="2">
        <f t="shared" si="149"/>
        <v>1</v>
      </c>
      <c r="G1245" s="9" t="s">
        <v>855</v>
      </c>
      <c r="I1245" s="1" t="str">
        <f t="shared" si="153"/>
        <v>CPL  </v>
      </c>
      <c r="J1245">
        <f t="shared" si="154"/>
        <v>45</v>
      </c>
      <c r="L1245"/>
      <c r="M1245" s="1" t="str">
        <f t="shared" si="148"/>
        <v/>
      </c>
      <c r="N1245"/>
    </row>
    <row r="1246" spans="2:14" ht="15" x14ac:dyDescent="0.25">
      <c r="B1246" s="11" t="s">
        <v>1125</v>
      </c>
      <c r="C1246" s="10" t="s">
        <v>2569</v>
      </c>
      <c r="D1246" s="10" t="s">
        <v>2570</v>
      </c>
      <c r="E1246" s="11" t="s">
        <v>21</v>
      </c>
      <c r="F1246" s="2">
        <f t="shared" si="149"/>
        <v>3</v>
      </c>
      <c r="G1246" s="11" t="s">
        <v>2604</v>
      </c>
      <c r="I1246" s="1" t="str">
        <f t="shared" si="153"/>
        <v>ASSDG  </v>
      </c>
      <c r="J1246">
        <f t="shared" si="154"/>
        <v>7</v>
      </c>
      <c r="L1246"/>
      <c r="M1246" s="1" t="str">
        <f t="shared" si="148"/>
        <v/>
      </c>
      <c r="N1246"/>
    </row>
    <row r="1247" spans="2:14" ht="15" x14ac:dyDescent="0.25">
      <c r="B1247" s="9" t="s">
        <v>1127</v>
      </c>
      <c r="C1247" s="12" t="s">
        <v>2570</v>
      </c>
      <c r="D1247" s="12" t="s">
        <v>2571</v>
      </c>
      <c r="E1247" s="9" t="s">
        <v>3</v>
      </c>
      <c r="F1247" s="2">
        <f t="shared" si="149"/>
        <v>1</v>
      </c>
      <c r="G1247" s="9" t="s">
        <v>177</v>
      </c>
      <c r="I1247" s="1" t="str">
        <f t="shared" si="153"/>
        <v>DG  </v>
      </c>
      <c r="J1247">
        <f t="shared" si="154"/>
        <v>4</v>
      </c>
      <c r="L1247"/>
      <c r="M1247" s="1" t="str">
        <f t="shared" si="148"/>
        <v/>
      </c>
      <c r="N1247"/>
    </row>
    <row r="1248" spans="2:14" ht="15" x14ac:dyDescent="0.25">
      <c r="B1248" s="11" t="s">
        <v>2572</v>
      </c>
      <c r="C1248" s="10" t="s">
        <v>2571</v>
      </c>
      <c r="D1248" s="10" t="s">
        <v>2573</v>
      </c>
      <c r="E1248" s="11" t="s">
        <v>3</v>
      </c>
      <c r="F1248" s="2">
        <f t="shared" si="149"/>
        <v>1</v>
      </c>
      <c r="G1248" s="11" t="s">
        <v>2605</v>
      </c>
      <c r="I1248" s="1" t="str">
        <f t="shared" si="153"/>
        <v>SMOEP  </v>
      </c>
      <c r="J1248">
        <f t="shared" si="154"/>
        <v>741</v>
      </c>
      <c r="L1248"/>
      <c r="M1248" s="1" t="str">
        <f t="shared" si="148"/>
        <v/>
      </c>
      <c r="N1248"/>
    </row>
    <row r="1249" spans="1:39" ht="15" x14ac:dyDescent="0.25">
      <c r="B1249" s="9" t="s">
        <v>2574</v>
      </c>
      <c r="C1249" s="12" t="s">
        <v>2573</v>
      </c>
      <c r="D1249" s="12" t="s">
        <v>2575</v>
      </c>
      <c r="E1249" s="9" t="s">
        <v>3</v>
      </c>
      <c r="F1249" s="2">
        <f t="shared" si="149"/>
        <v>1</v>
      </c>
      <c r="G1249" s="9" t="s">
        <v>2606</v>
      </c>
      <c r="I1249" s="1" t="str">
        <f t="shared" si="153"/>
        <v>GABDG  </v>
      </c>
      <c r="J1249">
        <f t="shared" si="154"/>
        <v>1</v>
      </c>
      <c r="L1249"/>
      <c r="M1249" s="1" t="str">
        <f t="shared" si="148"/>
        <v/>
      </c>
      <c r="N1249"/>
    </row>
    <row r="1250" spans="1:39" ht="15" x14ac:dyDescent="0.25">
      <c r="B1250" s="11" t="s">
        <v>2576</v>
      </c>
      <c r="C1250" s="10" t="s">
        <v>2575</v>
      </c>
      <c r="D1250" s="10" t="s">
        <v>2577</v>
      </c>
      <c r="E1250" s="11" t="s">
        <v>3</v>
      </c>
      <c r="F1250" s="2">
        <f t="shared" si="149"/>
        <v>1</v>
      </c>
      <c r="G1250" s="11" t="s">
        <v>2338</v>
      </c>
      <c r="I1250" s="1" t="str">
        <f t="shared" si="153"/>
        <v>CPL  </v>
      </c>
      <c r="J1250">
        <f t="shared" si="154"/>
        <v>45</v>
      </c>
      <c r="L1250"/>
      <c r="M1250" s="1" t="str">
        <f t="shared" si="148"/>
        <v/>
      </c>
      <c r="N1250"/>
    </row>
    <row r="1251" spans="1:39" ht="15" x14ac:dyDescent="0.25">
      <c r="B1251" s="9" t="s">
        <v>2578</v>
      </c>
      <c r="C1251" s="12" t="s">
        <v>2577</v>
      </c>
      <c r="D1251" s="12" t="s">
        <v>2579</v>
      </c>
      <c r="E1251" s="9" t="s">
        <v>3</v>
      </c>
      <c r="F1251" s="2">
        <f t="shared" si="149"/>
        <v>1</v>
      </c>
      <c r="G1251" s="9" t="s">
        <v>2607</v>
      </c>
      <c r="I1251" s="1" t="str">
        <f t="shared" si="153"/>
        <v>CMP  </v>
      </c>
      <c r="J1251">
        <f t="shared" si="154"/>
        <v>1</v>
      </c>
      <c r="L1251"/>
      <c r="M1251" s="1" t="str">
        <f t="shared" si="148"/>
        <v/>
      </c>
      <c r="N1251"/>
    </row>
    <row r="1252" spans="1:39" ht="15" x14ac:dyDescent="0.25">
      <c r="B1252" s="11" t="s">
        <v>2580</v>
      </c>
      <c r="C1252" s="10" t="s">
        <v>2579</v>
      </c>
      <c r="D1252" s="10" t="s">
        <v>1</v>
      </c>
      <c r="E1252" s="11" t="s">
        <v>2581</v>
      </c>
      <c r="F1252" s="2">
        <f>VALUE(IF(LEFT(E1252,1)="&lt;",1,LEFT(E1252,3)))</f>
        <v>717</v>
      </c>
      <c r="G1252" s="11" t="s">
        <v>2608</v>
      </c>
      <c r="I1252" s="1" t="str">
        <f t="shared" si="153"/>
        <v>SMOEP  </v>
      </c>
      <c r="J1252">
        <f t="shared" si="154"/>
        <v>741</v>
      </c>
      <c r="L1252"/>
      <c r="M1252" s="1" t="str">
        <f t="shared" si="148"/>
        <v/>
      </c>
      <c r="N1252"/>
    </row>
    <row r="1253" spans="1:39" x14ac:dyDescent="0.15">
      <c r="H1253" s="41"/>
      <c r="I1253" s="41"/>
      <c r="J1253" s="41"/>
      <c r="M1253" s="1" t="str">
        <f t="shared" ref="M1253:M1316" si="155">TRIM(SUBSTITUTE(L1253,CHAR(160),CHAR(32)))</f>
        <v/>
      </c>
    </row>
    <row r="1254" spans="1:39" x14ac:dyDescent="0.15">
      <c r="B1254" s="13"/>
      <c r="C1254" s="13"/>
      <c r="D1254" s="13"/>
      <c r="E1254" s="13"/>
      <c r="F1254" s="13"/>
      <c r="G1254" s="13"/>
      <c r="H1254" s="41"/>
      <c r="I1254" s="41"/>
      <c r="J1254" s="41"/>
      <c r="M1254" s="1" t="str">
        <f t="shared" si="155"/>
        <v/>
      </c>
    </row>
    <row r="1255" spans="1:39" ht="11.25" thickBot="1" x14ac:dyDescent="0.2">
      <c r="H1255" s="41"/>
      <c r="I1255" s="42" t="s">
        <v>573</v>
      </c>
      <c r="J1255" s="41"/>
      <c r="L1255" s="6" t="s">
        <v>3330</v>
      </c>
      <c r="M1255" s="1" t="str">
        <f t="shared" si="155"/>
        <v>DADOS AGRUPADOS</v>
      </c>
      <c r="P1255" s="6"/>
    </row>
    <row r="1256" spans="1:39" ht="42.75" thickBot="1" x14ac:dyDescent="0.2">
      <c r="A1256" s="43" t="s">
        <v>3382</v>
      </c>
      <c r="G1256" s="16" t="s">
        <v>2609</v>
      </c>
      <c r="H1256" s="41"/>
      <c r="I1256" s="6" t="s">
        <v>572</v>
      </c>
      <c r="J1256" s="6" t="s">
        <v>588</v>
      </c>
      <c r="K1256" s="41"/>
      <c r="L1256" s="41"/>
      <c r="M1256" s="1" t="str">
        <f t="shared" si="155"/>
        <v/>
      </c>
      <c r="N1256" s="41"/>
      <c r="O1256" s="41"/>
      <c r="P1256" s="94" t="s">
        <v>3358</v>
      </c>
      <c r="Q1256" s="45"/>
      <c r="R1256" s="45"/>
      <c r="S1256" s="44"/>
    </row>
    <row r="1257" spans="1:39" ht="15" x14ac:dyDescent="0.25">
      <c r="B1257" s="11" t="s">
        <v>2190</v>
      </c>
      <c r="C1257" s="10" t="s">
        <v>1</v>
      </c>
      <c r="D1257" s="10" t="s">
        <v>2610</v>
      </c>
      <c r="E1257" s="11" t="s">
        <v>3</v>
      </c>
      <c r="F1257" s="2">
        <f t="shared" ref="F1257:F1285" si="156">VALUE(IF(LEFT(E1257,1)="&lt;",1,LEFT(E1257,2)))</f>
        <v>1</v>
      </c>
      <c r="G1257" s="11" t="s">
        <v>1</v>
      </c>
      <c r="I1257" s="1" t="str">
        <f t="shared" ref="I1257:I1265" si="157">RIGHT(B1257,LEN(B1257)-4)</f>
        <v>SMCI  </v>
      </c>
      <c r="J1257">
        <f t="shared" ref="J1257:J1285" si="158">SUMIFS($F$1257:$F$1285,$I$1257:$I$1285,I1257)</f>
        <v>29</v>
      </c>
      <c r="L1257" s="1" t="s">
        <v>3371</v>
      </c>
      <c r="M1257" s="1" t="str">
        <f t="shared" si="155"/>
        <v>SMCI</v>
      </c>
      <c r="N1257">
        <v>29</v>
      </c>
      <c r="P1257" s="88" t="s">
        <v>3384</v>
      </c>
      <c r="Q1257" s="86">
        <f>SUMIFS($N$1257:$N$1277,$M$1257:$M$1277,P1257)</f>
        <v>0</v>
      </c>
      <c r="R1257" s="86"/>
      <c r="S1257" s="87"/>
    </row>
    <row r="1258" spans="1:39" ht="15" x14ac:dyDescent="0.25">
      <c r="B1258" s="9" t="s">
        <v>610</v>
      </c>
      <c r="C1258" s="12" t="s">
        <v>2610</v>
      </c>
      <c r="D1258" s="12" t="s">
        <v>2462</v>
      </c>
      <c r="E1258" s="9" t="s">
        <v>3</v>
      </c>
      <c r="F1258" s="2">
        <f t="shared" si="156"/>
        <v>1</v>
      </c>
      <c r="G1258" s="9" t="s">
        <v>177</v>
      </c>
      <c r="I1258" s="1" t="str">
        <f t="shared" si="157"/>
        <v>CAA  </v>
      </c>
      <c r="J1258">
        <f t="shared" si="158"/>
        <v>1</v>
      </c>
      <c r="K1258" s="41"/>
      <c r="L1258" s="41" t="s">
        <v>576</v>
      </c>
      <c r="M1258" s="1" t="str">
        <f t="shared" si="155"/>
        <v>CAA</v>
      </c>
      <c r="N1258">
        <v>1</v>
      </c>
      <c r="O1258" s="41"/>
      <c r="P1258" s="88" t="s">
        <v>3388</v>
      </c>
      <c r="Q1258" s="89">
        <f t="shared" ref="Q1258:Q1278" si="159">SUMIFS($N$1257:$N$1277,$M$1257:$M$1277,P1258)</f>
        <v>0</v>
      </c>
      <c r="R1258" s="89"/>
      <c r="S1258" s="90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</row>
    <row r="1259" spans="1:39" s="13" customFormat="1" ht="15" x14ac:dyDescent="0.25">
      <c r="A1259" s="41"/>
      <c r="B1259" s="11" t="s">
        <v>1831</v>
      </c>
      <c r="C1259" s="10" t="s">
        <v>2462</v>
      </c>
      <c r="D1259" s="10" t="s">
        <v>2611</v>
      </c>
      <c r="E1259" s="11" t="s">
        <v>3</v>
      </c>
      <c r="F1259" s="2">
        <f t="shared" si="156"/>
        <v>1</v>
      </c>
      <c r="G1259" s="11" t="s">
        <v>1432</v>
      </c>
      <c r="H1259" s="1"/>
      <c r="I1259" s="1" t="str">
        <f t="shared" si="157"/>
        <v>SECADM  </v>
      </c>
      <c r="J1259">
        <f t="shared" si="158"/>
        <v>13</v>
      </c>
      <c r="K1259" s="41"/>
      <c r="L1259" s="41" t="s">
        <v>577</v>
      </c>
      <c r="M1259" s="1" t="str">
        <f t="shared" si="155"/>
        <v>SECADM</v>
      </c>
      <c r="N1259">
        <v>13</v>
      </c>
      <c r="O1259" s="41"/>
      <c r="P1259" s="63" t="s">
        <v>3386</v>
      </c>
      <c r="Q1259" s="64">
        <f t="shared" si="159"/>
        <v>0</v>
      </c>
      <c r="R1259" s="64"/>
      <c r="S1259" s="65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</row>
    <row r="1260" spans="1:39" ht="15" x14ac:dyDescent="0.25">
      <c r="B1260" s="9" t="s">
        <v>2612</v>
      </c>
      <c r="C1260" s="12" t="s">
        <v>2611</v>
      </c>
      <c r="D1260" s="12" t="s">
        <v>2613</v>
      </c>
      <c r="E1260" s="9" t="s">
        <v>54</v>
      </c>
      <c r="F1260" s="2">
        <f t="shared" si="156"/>
        <v>1</v>
      </c>
      <c r="G1260" s="9" t="s">
        <v>635</v>
      </c>
      <c r="I1260" s="1" t="str">
        <f t="shared" si="157"/>
        <v>CLC  </v>
      </c>
      <c r="J1260">
        <f t="shared" si="158"/>
        <v>4</v>
      </c>
      <c r="K1260" s="41"/>
      <c r="L1260" s="41" t="s">
        <v>581</v>
      </c>
      <c r="M1260" s="1" t="str">
        <f t="shared" si="155"/>
        <v>CLC</v>
      </c>
      <c r="N1260">
        <v>4</v>
      </c>
      <c r="O1260" s="41"/>
      <c r="P1260" s="63" t="s">
        <v>3390</v>
      </c>
      <c r="Q1260" s="64">
        <f t="shared" si="159"/>
        <v>0</v>
      </c>
      <c r="R1260" s="64"/>
      <c r="S1260" s="65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</row>
    <row r="1261" spans="1:39" ht="15" x14ac:dyDescent="0.25">
      <c r="B1261" s="11" t="s">
        <v>2444</v>
      </c>
      <c r="C1261" s="10" t="s">
        <v>2613</v>
      </c>
      <c r="D1261" s="10" t="s">
        <v>2614</v>
      </c>
      <c r="E1261" s="11" t="s">
        <v>2615</v>
      </c>
      <c r="F1261" s="2">
        <f t="shared" si="156"/>
        <v>53</v>
      </c>
      <c r="G1261" s="11" t="s">
        <v>635</v>
      </c>
      <c r="I1261" s="1" t="str">
        <f t="shared" si="157"/>
        <v>SC  </v>
      </c>
      <c r="J1261">
        <f t="shared" si="158"/>
        <v>60</v>
      </c>
      <c r="K1261" s="41"/>
      <c r="L1261" s="41" t="s">
        <v>582</v>
      </c>
      <c r="M1261" s="1" t="str">
        <f t="shared" si="155"/>
        <v>SC</v>
      </c>
      <c r="N1261">
        <v>60</v>
      </c>
      <c r="O1261" s="41"/>
      <c r="P1261" s="63" t="s">
        <v>3427</v>
      </c>
      <c r="Q1261" s="64">
        <f t="shared" si="159"/>
        <v>1</v>
      </c>
      <c r="R1261" s="64"/>
      <c r="S1261" s="65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</row>
    <row r="1262" spans="1:39" ht="15" x14ac:dyDescent="0.25">
      <c r="B1262" s="9" t="s">
        <v>1592</v>
      </c>
      <c r="C1262" s="12" t="s">
        <v>2614</v>
      </c>
      <c r="D1262" s="12" t="s">
        <v>2616</v>
      </c>
      <c r="E1262" s="9" t="s">
        <v>3</v>
      </c>
      <c r="F1262" s="2">
        <f t="shared" si="156"/>
        <v>1</v>
      </c>
      <c r="G1262" s="9" t="s">
        <v>64</v>
      </c>
      <c r="I1262" s="1" t="str">
        <f t="shared" si="157"/>
        <v>CLC  </v>
      </c>
      <c r="J1262">
        <f t="shared" si="158"/>
        <v>4</v>
      </c>
      <c r="K1262" s="41"/>
      <c r="L1262" s="41" t="s">
        <v>585</v>
      </c>
      <c r="M1262" s="1" t="str">
        <f t="shared" si="155"/>
        <v>DG</v>
      </c>
      <c r="N1262">
        <v>3</v>
      </c>
      <c r="O1262" s="41"/>
      <c r="P1262" s="63" t="s">
        <v>3428</v>
      </c>
      <c r="Q1262" s="64">
        <f t="shared" si="159"/>
        <v>0</v>
      </c>
      <c r="R1262" s="64"/>
      <c r="S1262" s="65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</row>
    <row r="1263" spans="1:39" ht="15" x14ac:dyDescent="0.25">
      <c r="B1263" s="11" t="s">
        <v>1054</v>
      </c>
      <c r="C1263" s="10" t="s">
        <v>2616</v>
      </c>
      <c r="D1263" s="10" t="s">
        <v>2617</v>
      </c>
      <c r="E1263" s="11" t="s">
        <v>339</v>
      </c>
      <c r="F1263" s="2">
        <f t="shared" si="156"/>
        <v>8</v>
      </c>
      <c r="G1263" s="11" t="s">
        <v>2587</v>
      </c>
      <c r="I1263" s="1" t="str">
        <f t="shared" si="157"/>
        <v>SECADM  </v>
      </c>
      <c r="J1263">
        <f t="shared" si="158"/>
        <v>13</v>
      </c>
      <c r="K1263" s="41"/>
      <c r="L1263" s="1" t="s">
        <v>3341</v>
      </c>
      <c r="M1263" s="1" t="str">
        <f t="shared" si="155"/>
        <v>SLIC</v>
      </c>
      <c r="N1263">
        <v>22</v>
      </c>
      <c r="O1263" s="41"/>
      <c r="P1263" s="63" t="s">
        <v>3429</v>
      </c>
      <c r="Q1263" s="64">
        <f t="shared" si="159"/>
        <v>0</v>
      </c>
      <c r="R1263" s="64"/>
      <c r="S1263" s="65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</row>
    <row r="1264" spans="1:39" ht="21" x14ac:dyDescent="0.25">
      <c r="B1264" s="9" t="s">
        <v>2618</v>
      </c>
      <c r="C1264" s="12" t="s">
        <v>2617</v>
      </c>
      <c r="D1264" s="12" t="s">
        <v>2619</v>
      </c>
      <c r="E1264" s="9" t="s">
        <v>3</v>
      </c>
      <c r="F1264" s="2">
        <f t="shared" si="156"/>
        <v>1</v>
      </c>
      <c r="G1264" s="9" t="s">
        <v>2644</v>
      </c>
      <c r="I1264" s="1" t="str">
        <f t="shared" si="157"/>
        <v>DG  </v>
      </c>
      <c r="J1264">
        <f t="shared" si="158"/>
        <v>3</v>
      </c>
      <c r="K1264" s="41"/>
      <c r="L1264" s="1" t="s">
        <v>592</v>
      </c>
      <c r="M1264" s="1" t="str">
        <f t="shared" si="155"/>
        <v>CPL</v>
      </c>
      <c r="N1264">
        <v>26</v>
      </c>
      <c r="O1264" s="41"/>
      <c r="P1264" s="63" t="s">
        <v>3430</v>
      </c>
      <c r="Q1264" s="64">
        <f t="shared" si="159"/>
        <v>0</v>
      </c>
      <c r="R1264" s="64"/>
      <c r="S1264" s="65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</row>
    <row r="1265" spans="2:39" ht="15" x14ac:dyDescent="0.25">
      <c r="B1265" s="11" t="s">
        <v>1058</v>
      </c>
      <c r="C1265" s="10" t="s">
        <v>2619</v>
      </c>
      <c r="D1265" s="10" t="s">
        <v>2620</v>
      </c>
      <c r="E1265" s="11" t="s">
        <v>47</v>
      </c>
      <c r="F1265" s="2">
        <f t="shared" si="156"/>
        <v>6</v>
      </c>
      <c r="G1265" s="11" t="s">
        <v>2645</v>
      </c>
      <c r="I1265" s="1" t="str">
        <f t="shared" si="157"/>
        <v>SC  </v>
      </c>
      <c r="J1265">
        <f t="shared" si="158"/>
        <v>60</v>
      </c>
      <c r="K1265" s="41"/>
      <c r="L1265" s="1" t="s">
        <v>584</v>
      </c>
      <c r="M1265" s="1" t="str">
        <f t="shared" si="155"/>
        <v>ASSDG</v>
      </c>
      <c r="N1265">
        <v>2</v>
      </c>
      <c r="O1265" s="41"/>
      <c r="P1265" s="63" t="s">
        <v>3431</v>
      </c>
      <c r="Q1265" s="64">
        <f t="shared" si="159"/>
        <v>0</v>
      </c>
      <c r="R1265" s="64"/>
      <c r="S1265" s="65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</row>
    <row r="1266" spans="2:39" ht="15" x14ac:dyDescent="0.25">
      <c r="B1266" s="9" t="s">
        <v>154</v>
      </c>
      <c r="C1266" s="12" t="s">
        <v>2620</v>
      </c>
      <c r="D1266" s="12" t="s">
        <v>2621</v>
      </c>
      <c r="E1266" s="9" t="s">
        <v>54</v>
      </c>
      <c r="F1266" s="2">
        <f t="shared" si="156"/>
        <v>1</v>
      </c>
      <c r="G1266" s="9" t="s">
        <v>2646</v>
      </c>
      <c r="I1266" s="1" t="str">
        <f>RIGHT(B1266,LEN(B1266)-5)</f>
        <v>CLC  </v>
      </c>
      <c r="J1266">
        <f t="shared" si="158"/>
        <v>4</v>
      </c>
      <c r="K1266" s="41"/>
      <c r="L1266" s="1" t="s">
        <v>3352</v>
      </c>
      <c r="M1266" s="1" t="str">
        <f t="shared" si="155"/>
        <v>CMP</v>
      </c>
      <c r="N1266">
        <v>1</v>
      </c>
      <c r="O1266" s="41"/>
      <c r="P1266" s="63" t="s">
        <v>3392</v>
      </c>
      <c r="Q1266" s="64">
        <f t="shared" si="159"/>
        <v>0</v>
      </c>
      <c r="R1266" s="64"/>
      <c r="S1266" s="65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</row>
    <row r="1267" spans="2:39" ht="15" x14ac:dyDescent="0.25">
      <c r="B1267" s="11" t="s">
        <v>1957</v>
      </c>
      <c r="C1267" s="10" t="s">
        <v>2621</v>
      </c>
      <c r="D1267" s="10" t="s">
        <v>2622</v>
      </c>
      <c r="E1267" s="11" t="s">
        <v>13</v>
      </c>
      <c r="F1267" s="2">
        <f t="shared" si="156"/>
        <v>4</v>
      </c>
      <c r="G1267" s="11" t="s">
        <v>2647</v>
      </c>
      <c r="I1267" s="1" t="str">
        <f t="shared" ref="I1267:I1285" si="160">RIGHT(B1267,LEN(B1267)-5)</f>
        <v>SECADM  </v>
      </c>
      <c r="J1267">
        <f t="shared" si="158"/>
        <v>13</v>
      </c>
      <c r="L1267"/>
      <c r="M1267" s="102" t="s">
        <v>3437</v>
      </c>
      <c r="N1267">
        <f>SUM(N1249:N1266)</f>
        <v>161</v>
      </c>
      <c r="P1267" s="63" t="s">
        <v>3394</v>
      </c>
      <c r="Q1267" s="64">
        <f t="shared" si="159"/>
        <v>0</v>
      </c>
      <c r="R1267" s="64"/>
      <c r="S1267" s="65"/>
    </row>
    <row r="1268" spans="2:39" ht="15" x14ac:dyDescent="0.25">
      <c r="B1268" s="9" t="s">
        <v>160</v>
      </c>
      <c r="C1268" s="12" t="s">
        <v>2622</v>
      </c>
      <c r="D1268" s="12" t="s">
        <v>2623</v>
      </c>
      <c r="E1268" s="9" t="s">
        <v>3</v>
      </c>
      <c r="F1268" s="2">
        <f t="shared" si="156"/>
        <v>1</v>
      </c>
      <c r="G1268" s="9" t="s">
        <v>767</v>
      </c>
      <c r="I1268" s="1" t="str">
        <f t="shared" si="160"/>
        <v>CLC  </v>
      </c>
      <c r="J1268">
        <f t="shared" si="158"/>
        <v>4</v>
      </c>
      <c r="L1268"/>
      <c r="M1268" s="1" t="str">
        <f t="shared" si="155"/>
        <v/>
      </c>
      <c r="N1268"/>
      <c r="P1268" s="63" t="s">
        <v>3396</v>
      </c>
      <c r="Q1268" s="64">
        <f t="shared" si="159"/>
        <v>0</v>
      </c>
      <c r="R1268" s="64"/>
      <c r="S1268" s="65"/>
    </row>
    <row r="1269" spans="2:39" ht="15" x14ac:dyDescent="0.25">
      <c r="B1269" s="11" t="s">
        <v>1960</v>
      </c>
      <c r="C1269" s="10" t="s">
        <v>2623</v>
      </c>
      <c r="D1269" s="10" t="s">
        <v>2624</v>
      </c>
      <c r="E1269" s="11" t="s">
        <v>1309</v>
      </c>
      <c r="F1269" s="2">
        <f t="shared" si="156"/>
        <v>12</v>
      </c>
      <c r="G1269" s="11" t="s">
        <v>656</v>
      </c>
      <c r="I1269" s="1" t="str">
        <f t="shared" si="160"/>
        <v>SLIC  </v>
      </c>
      <c r="J1269">
        <f t="shared" si="158"/>
        <v>22</v>
      </c>
      <c r="L1269"/>
      <c r="M1269" s="1" t="str">
        <f t="shared" si="155"/>
        <v/>
      </c>
      <c r="N1269"/>
      <c r="P1269" s="60" t="s">
        <v>3398</v>
      </c>
      <c r="Q1269" s="61">
        <f t="shared" si="159"/>
        <v>0</v>
      </c>
      <c r="R1269" s="61"/>
      <c r="S1269" s="62"/>
    </row>
    <row r="1270" spans="2:39" ht="15" x14ac:dyDescent="0.25">
      <c r="B1270" s="9" t="s">
        <v>45</v>
      </c>
      <c r="C1270" s="12" t="s">
        <v>2624</v>
      </c>
      <c r="D1270" s="12" t="s">
        <v>2625</v>
      </c>
      <c r="E1270" s="9" t="s">
        <v>3</v>
      </c>
      <c r="F1270" s="2">
        <f t="shared" si="156"/>
        <v>1</v>
      </c>
      <c r="G1270" s="9" t="s">
        <v>2648</v>
      </c>
      <c r="I1270" s="1" t="str">
        <f t="shared" si="160"/>
        <v>SC  </v>
      </c>
      <c r="J1270">
        <f t="shared" si="158"/>
        <v>60</v>
      </c>
      <c r="L1270"/>
      <c r="M1270" s="1" t="str">
        <f t="shared" si="155"/>
        <v/>
      </c>
      <c r="N1270"/>
      <c r="P1270" s="60" t="s">
        <v>3400</v>
      </c>
      <c r="Q1270" s="61">
        <f t="shared" si="159"/>
        <v>0</v>
      </c>
      <c r="R1270" s="61"/>
      <c r="S1270" s="62"/>
    </row>
    <row r="1271" spans="2:39" ht="15" x14ac:dyDescent="0.25">
      <c r="B1271" s="11" t="s">
        <v>2461</v>
      </c>
      <c r="C1271" s="10" t="s">
        <v>2625</v>
      </c>
      <c r="D1271" s="10" t="s">
        <v>2626</v>
      </c>
      <c r="E1271" s="11" t="s">
        <v>54</v>
      </c>
      <c r="F1271" s="2">
        <f t="shared" si="156"/>
        <v>1</v>
      </c>
      <c r="G1271" s="11" t="s">
        <v>2649</v>
      </c>
      <c r="I1271" s="1" t="str">
        <f t="shared" si="160"/>
        <v>SLIC  </v>
      </c>
      <c r="J1271">
        <f t="shared" si="158"/>
        <v>22</v>
      </c>
      <c r="L1271"/>
      <c r="M1271" s="1" t="str">
        <f t="shared" si="155"/>
        <v/>
      </c>
      <c r="N1271"/>
      <c r="P1271" s="60" t="s">
        <v>3402</v>
      </c>
      <c r="Q1271" s="61">
        <f t="shared" si="159"/>
        <v>0</v>
      </c>
      <c r="R1271" s="61"/>
      <c r="S1271" s="62"/>
    </row>
    <row r="1272" spans="2:39" ht="15" x14ac:dyDescent="0.25">
      <c r="B1272" s="9" t="s">
        <v>1964</v>
      </c>
      <c r="C1272" s="12" t="s">
        <v>2626</v>
      </c>
      <c r="D1272" s="12" t="s">
        <v>2627</v>
      </c>
      <c r="E1272" s="9" t="s">
        <v>3</v>
      </c>
      <c r="F1272" s="2">
        <f t="shared" si="156"/>
        <v>1</v>
      </c>
      <c r="G1272" s="9" t="s">
        <v>1678</v>
      </c>
      <c r="I1272" s="1" t="str">
        <f t="shared" si="160"/>
        <v>CPL  </v>
      </c>
      <c r="J1272">
        <f t="shared" si="158"/>
        <v>26</v>
      </c>
      <c r="L1272"/>
      <c r="M1272" s="1" t="str">
        <f t="shared" si="155"/>
        <v/>
      </c>
      <c r="N1272"/>
      <c r="P1272" s="60" t="s">
        <v>3418</v>
      </c>
      <c r="Q1272" s="61">
        <f t="shared" si="159"/>
        <v>0</v>
      </c>
      <c r="R1272" s="61"/>
      <c r="S1272" s="62"/>
    </row>
    <row r="1273" spans="2:39" ht="15" x14ac:dyDescent="0.25">
      <c r="B1273" s="11" t="s">
        <v>1966</v>
      </c>
      <c r="C1273" s="10" t="s">
        <v>2627</v>
      </c>
      <c r="D1273" s="10" t="s">
        <v>2628</v>
      </c>
      <c r="E1273" s="11" t="s">
        <v>54</v>
      </c>
      <c r="F1273" s="2">
        <f t="shared" si="156"/>
        <v>1</v>
      </c>
      <c r="G1273" s="11" t="s">
        <v>2497</v>
      </c>
      <c r="I1273" s="1" t="str">
        <f t="shared" si="160"/>
        <v>ASSDG  </v>
      </c>
      <c r="J1273">
        <f t="shared" si="158"/>
        <v>2</v>
      </c>
      <c r="L1273"/>
      <c r="M1273" s="1" t="str">
        <f t="shared" si="155"/>
        <v/>
      </c>
      <c r="N1273"/>
      <c r="P1273" s="60" t="s">
        <v>3405</v>
      </c>
      <c r="Q1273" s="61">
        <f t="shared" si="159"/>
        <v>0</v>
      </c>
      <c r="R1273" s="61"/>
      <c r="S1273" s="62"/>
    </row>
    <row r="1274" spans="2:39" ht="15" x14ac:dyDescent="0.25">
      <c r="B1274" s="9" t="s">
        <v>1073</v>
      </c>
      <c r="C1274" s="12" t="s">
        <v>2628</v>
      </c>
      <c r="D1274" s="12" t="s">
        <v>2629</v>
      </c>
      <c r="E1274" s="9" t="s">
        <v>315</v>
      </c>
      <c r="F1274" s="2">
        <f t="shared" si="156"/>
        <v>7</v>
      </c>
      <c r="G1274" s="9" t="s">
        <v>2067</v>
      </c>
      <c r="I1274" s="1" t="str">
        <f t="shared" si="160"/>
        <v>SLIC  </v>
      </c>
      <c r="J1274">
        <f t="shared" si="158"/>
        <v>22</v>
      </c>
      <c r="L1274"/>
      <c r="M1274" s="1" t="str">
        <f t="shared" si="155"/>
        <v/>
      </c>
      <c r="N1274"/>
      <c r="P1274" s="60" t="s">
        <v>3432</v>
      </c>
      <c r="Q1274" s="61">
        <f t="shared" si="159"/>
        <v>0</v>
      </c>
      <c r="R1274" s="61"/>
      <c r="S1274" s="62"/>
    </row>
    <row r="1275" spans="2:39" ht="15" x14ac:dyDescent="0.25">
      <c r="B1275" s="11" t="s">
        <v>2630</v>
      </c>
      <c r="C1275" s="10" t="s">
        <v>2629</v>
      </c>
      <c r="D1275" s="10" t="s">
        <v>2631</v>
      </c>
      <c r="E1275" s="11" t="s">
        <v>3</v>
      </c>
      <c r="F1275" s="2">
        <f t="shared" si="156"/>
        <v>1</v>
      </c>
      <c r="G1275" s="11" t="s">
        <v>2650</v>
      </c>
      <c r="I1275" s="1" t="str">
        <f t="shared" si="160"/>
        <v>CPL  </v>
      </c>
      <c r="J1275">
        <f t="shared" si="158"/>
        <v>26</v>
      </c>
      <c r="L1275"/>
      <c r="M1275" s="1" t="str">
        <f t="shared" si="155"/>
        <v/>
      </c>
      <c r="N1275"/>
      <c r="P1275" s="60" t="s">
        <v>3433</v>
      </c>
      <c r="Q1275" s="61">
        <f t="shared" si="159"/>
        <v>0</v>
      </c>
      <c r="R1275" s="61"/>
      <c r="S1275" s="62"/>
    </row>
    <row r="1276" spans="2:39" ht="15" x14ac:dyDescent="0.25">
      <c r="B1276" s="9" t="s">
        <v>1218</v>
      </c>
      <c r="C1276" s="12" t="s">
        <v>2631</v>
      </c>
      <c r="D1276" s="12" t="s">
        <v>2632</v>
      </c>
      <c r="E1276" s="9" t="s">
        <v>17</v>
      </c>
      <c r="F1276" s="2">
        <f t="shared" si="156"/>
        <v>2</v>
      </c>
      <c r="G1276" s="9" t="s">
        <v>1174</v>
      </c>
      <c r="I1276" s="1" t="str">
        <f t="shared" si="160"/>
        <v>SLIC  </v>
      </c>
      <c r="J1276">
        <f t="shared" si="158"/>
        <v>22</v>
      </c>
      <c r="L1276"/>
      <c r="M1276" s="1" t="str">
        <f t="shared" si="155"/>
        <v/>
      </c>
      <c r="N1276"/>
      <c r="P1276" s="60" t="s">
        <v>3434</v>
      </c>
      <c r="Q1276" s="61">
        <f t="shared" si="159"/>
        <v>0</v>
      </c>
      <c r="R1276" s="61"/>
      <c r="S1276" s="62"/>
    </row>
    <row r="1277" spans="2:39" ht="21" x14ac:dyDescent="0.25">
      <c r="B1277" s="11" t="s">
        <v>2213</v>
      </c>
      <c r="C1277" s="10" t="s">
        <v>2632</v>
      </c>
      <c r="D1277" s="10" t="s">
        <v>2633</v>
      </c>
      <c r="E1277" s="11" t="s">
        <v>209</v>
      </c>
      <c r="F1277" s="2">
        <f t="shared" si="156"/>
        <v>22</v>
      </c>
      <c r="G1277" s="11" t="s">
        <v>2651</v>
      </c>
      <c r="I1277" s="1" t="str">
        <f t="shared" si="160"/>
        <v>CPL  </v>
      </c>
      <c r="J1277">
        <f t="shared" si="158"/>
        <v>26</v>
      </c>
      <c r="L1277"/>
      <c r="M1277" s="1" t="str">
        <f t="shared" si="155"/>
        <v/>
      </c>
      <c r="N1277"/>
      <c r="P1277" s="60" t="s">
        <v>3435</v>
      </c>
      <c r="Q1277" s="61">
        <f t="shared" si="159"/>
        <v>0</v>
      </c>
      <c r="R1277" s="61"/>
      <c r="S1277" s="62"/>
    </row>
    <row r="1278" spans="2:39" ht="15.75" thickBot="1" x14ac:dyDescent="0.3">
      <c r="B1278" s="9" t="s">
        <v>2215</v>
      </c>
      <c r="C1278" s="12" t="s">
        <v>2633</v>
      </c>
      <c r="D1278" s="12" t="s">
        <v>2634</v>
      </c>
      <c r="E1278" s="9" t="s">
        <v>3</v>
      </c>
      <c r="F1278" s="2">
        <f t="shared" si="156"/>
        <v>1</v>
      </c>
      <c r="G1278" s="9" t="s">
        <v>1683</v>
      </c>
      <c r="I1278" s="1" t="str">
        <f t="shared" si="160"/>
        <v>ASSDG  </v>
      </c>
      <c r="J1278">
        <f t="shared" si="158"/>
        <v>2</v>
      </c>
      <c r="L1278"/>
      <c r="M1278" s="1" t="str">
        <f t="shared" si="155"/>
        <v/>
      </c>
      <c r="N1278"/>
      <c r="P1278" s="66" t="s">
        <v>3436</v>
      </c>
      <c r="Q1278" s="93">
        <f t="shared" si="159"/>
        <v>0</v>
      </c>
      <c r="R1278" s="93"/>
      <c r="S1278" s="67"/>
    </row>
    <row r="1279" spans="2:39" ht="15" x14ac:dyDescent="0.25">
      <c r="B1279" s="11" t="s">
        <v>2217</v>
      </c>
      <c r="C1279" s="10" t="s">
        <v>2634</v>
      </c>
      <c r="D1279" s="10" t="s">
        <v>2635</v>
      </c>
      <c r="E1279" s="11" t="s">
        <v>3</v>
      </c>
      <c r="F1279" s="2">
        <f t="shared" si="156"/>
        <v>1</v>
      </c>
      <c r="G1279" s="11" t="s">
        <v>177</v>
      </c>
      <c r="I1279" s="1" t="str">
        <f t="shared" si="160"/>
        <v>DG  </v>
      </c>
      <c r="J1279">
        <f t="shared" si="158"/>
        <v>3</v>
      </c>
      <c r="L1279"/>
      <c r="M1279" s="1" t="str">
        <f t="shared" si="155"/>
        <v/>
      </c>
      <c r="N1279"/>
    </row>
    <row r="1280" spans="2:39" ht="15" x14ac:dyDescent="0.25">
      <c r="B1280" s="9" t="s">
        <v>2636</v>
      </c>
      <c r="C1280" s="12" t="s">
        <v>2635</v>
      </c>
      <c r="D1280" s="12" t="s">
        <v>2637</v>
      </c>
      <c r="E1280" s="9" t="s">
        <v>3</v>
      </c>
      <c r="F1280" s="2">
        <f t="shared" si="156"/>
        <v>1</v>
      </c>
      <c r="G1280" s="9" t="s">
        <v>2652</v>
      </c>
      <c r="I1280" s="1" t="str">
        <f t="shared" si="160"/>
        <v>CPL  </v>
      </c>
      <c r="J1280">
        <f t="shared" si="158"/>
        <v>26</v>
      </c>
      <c r="L1280"/>
      <c r="M1280" s="1" t="str">
        <f t="shared" si="155"/>
        <v/>
      </c>
      <c r="N1280"/>
    </row>
    <row r="1281" spans="1:27" ht="15" x14ac:dyDescent="0.25">
      <c r="B1281" s="11" t="s">
        <v>2477</v>
      </c>
      <c r="C1281" s="10" t="s">
        <v>2637</v>
      </c>
      <c r="D1281" s="10" t="s">
        <v>2638</v>
      </c>
      <c r="E1281" s="11" t="s">
        <v>1396</v>
      </c>
      <c r="F1281" s="2">
        <f t="shared" si="156"/>
        <v>27</v>
      </c>
      <c r="G1281" s="11" t="s">
        <v>2653</v>
      </c>
      <c r="I1281" s="1" t="str">
        <f t="shared" si="160"/>
        <v>SMCI  </v>
      </c>
      <c r="J1281">
        <f t="shared" si="158"/>
        <v>29</v>
      </c>
      <c r="L1281"/>
      <c r="M1281" s="1" t="str">
        <f t="shared" si="155"/>
        <v/>
      </c>
      <c r="N1281"/>
    </row>
    <row r="1282" spans="1:27" ht="15" x14ac:dyDescent="0.25">
      <c r="B1282" s="9" t="s">
        <v>272</v>
      </c>
      <c r="C1282" s="12" t="s">
        <v>2638</v>
      </c>
      <c r="D1282" s="12" t="s">
        <v>2639</v>
      </c>
      <c r="E1282" s="9" t="s">
        <v>3</v>
      </c>
      <c r="F1282" s="2">
        <f t="shared" si="156"/>
        <v>1</v>
      </c>
      <c r="G1282" s="9" t="s">
        <v>1173</v>
      </c>
      <c r="I1282" s="1" t="str">
        <f t="shared" si="160"/>
        <v>DG  </v>
      </c>
      <c r="J1282">
        <f t="shared" si="158"/>
        <v>3</v>
      </c>
      <c r="L1282"/>
      <c r="M1282" s="1" t="str">
        <f t="shared" si="155"/>
        <v/>
      </c>
      <c r="N1282"/>
    </row>
    <row r="1283" spans="1:27" ht="15" x14ac:dyDescent="0.25">
      <c r="B1283" s="11" t="s">
        <v>2481</v>
      </c>
      <c r="C1283" s="10" t="s">
        <v>2639</v>
      </c>
      <c r="D1283" s="10" t="s">
        <v>2640</v>
      </c>
      <c r="E1283" s="11" t="s">
        <v>3</v>
      </c>
      <c r="F1283" s="2">
        <f t="shared" si="156"/>
        <v>1</v>
      </c>
      <c r="G1283" s="11" t="s">
        <v>2338</v>
      </c>
      <c r="I1283" s="1" t="str">
        <f t="shared" si="160"/>
        <v>SMCI  </v>
      </c>
      <c r="J1283">
        <f t="shared" si="158"/>
        <v>29</v>
      </c>
      <c r="L1283"/>
      <c r="M1283" s="1" t="str">
        <f t="shared" si="155"/>
        <v/>
      </c>
      <c r="N1283"/>
    </row>
    <row r="1284" spans="1:27" ht="15" x14ac:dyDescent="0.25">
      <c r="B1284" s="9" t="s">
        <v>1904</v>
      </c>
      <c r="C1284" s="12" t="s">
        <v>2640</v>
      </c>
      <c r="D1284" s="12" t="s">
        <v>2641</v>
      </c>
      <c r="E1284" s="9" t="s">
        <v>3</v>
      </c>
      <c r="F1284" s="2">
        <f t="shared" si="156"/>
        <v>1</v>
      </c>
      <c r="G1284" s="9" t="s">
        <v>120</v>
      </c>
      <c r="I1284" s="1" t="str">
        <f t="shared" si="160"/>
        <v>CPL  </v>
      </c>
      <c r="J1284">
        <f t="shared" si="158"/>
        <v>26</v>
      </c>
      <c r="L1284"/>
      <c r="M1284" s="1" t="str">
        <f t="shared" si="155"/>
        <v/>
      </c>
      <c r="N1284"/>
    </row>
    <row r="1285" spans="1:27" ht="15" x14ac:dyDescent="0.25">
      <c r="B1285" s="11" t="s">
        <v>2642</v>
      </c>
      <c r="C1285" s="10" t="s">
        <v>2641</v>
      </c>
      <c r="D1285" s="10" t="s">
        <v>2643</v>
      </c>
      <c r="E1285" s="11" t="s">
        <v>3</v>
      </c>
      <c r="F1285" s="2">
        <f t="shared" si="156"/>
        <v>1</v>
      </c>
      <c r="G1285" s="11" t="s">
        <v>2654</v>
      </c>
      <c r="I1285" s="1" t="str">
        <f t="shared" si="160"/>
        <v>CMP  </v>
      </c>
      <c r="J1285">
        <f t="shared" si="158"/>
        <v>1</v>
      </c>
      <c r="L1285"/>
      <c r="M1285" s="1" t="str">
        <f t="shared" si="155"/>
        <v/>
      </c>
      <c r="N1285"/>
    </row>
    <row r="1286" spans="1:27" x14ac:dyDescent="0.15">
      <c r="H1286" s="41"/>
      <c r="I1286" s="41"/>
      <c r="J1286" s="41"/>
      <c r="K1286" s="41"/>
      <c r="M1286" s="1" t="str">
        <f t="shared" si="155"/>
        <v/>
      </c>
    </row>
    <row r="1287" spans="1:27" x14ac:dyDescent="0.15">
      <c r="B1287" s="13"/>
      <c r="C1287" s="13"/>
      <c r="D1287" s="13"/>
      <c r="E1287" s="13"/>
      <c r="F1287" s="13"/>
      <c r="G1287" s="13"/>
      <c r="H1287" s="41"/>
      <c r="I1287" s="41"/>
      <c r="J1287" s="41"/>
      <c r="K1287" s="41"/>
      <c r="M1287" s="1" t="str">
        <f t="shared" si="155"/>
        <v/>
      </c>
    </row>
    <row r="1288" spans="1:27" x14ac:dyDescent="0.15">
      <c r="H1288" s="41"/>
      <c r="I1288" s="41"/>
      <c r="J1288" s="41"/>
      <c r="K1288" s="41"/>
      <c r="M1288" s="1" t="str">
        <f t="shared" si="155"/>
        <v/>
      </c>
    </row>
    <row r="1289" spans="1:27" ht="11.25" thickBot="1" x14ac:dyDescent="0.2">
      <c r="H1289" s="41"/>
      <c r="I1289" s="42" t="s">
        <v>573</v>
      </c>
      <c r="J1289" s="41"/>
      <c r="L1289" s="6" t="s">
        <v>3330</v>
      </c>
      <c r="M1289" s="1" t="str">
        <f t="shared" si="155"/>
        <v>DADOS AGRUPADOS</v>
      </c>
      <c r="P1289" s="6"/>
    </row>
    <row r="1290" spans="1:27" ht="21.75" customHeight="1" thickBot="1" x14ac:dyDescent="0.2">
      <c r="A1290" s="43" t="s">
        <v>3382</v>
      </c>
      <c r="G1290" s="16" t="s">
        <v>2655</v>
      </c>
      <c r="H1290" s="41"/>
      <c r="I1290" s="6" t="s">
        <v>572</v>
      </c>
      <c r="J1290" s="6" t="s">
        <v>588</v>
      </c>
      <c r="K1290" s="41"/>
      <c r="L1290" s="41"/>
      <c r="M1290" s="1" t="str">
        <f t="shared" si="155"/>
        <v/>
      </c>
      <c r="N1290" s="41"/>
      <c r="O1290" s="41"/>
      <c r="P1290" s="94" t="s">
        <v>3358</v>
      </c>
      <c r="Q1290" s="45"/>
      <c r="R1290" s="45"/>
      <c r="S1290" s="44"/>
      <c r="T1290" s="41"/>
      <c r="U1290" s="41"/>
      <c r="V1290" s="41"/>
      <c r="W1290" s="41"/>
      <c r="X1290" s="41"/>
      <c r="Y1290" s="41"/>
      <c r="Z1290" s="41"/>
      <c r="AA1290" s="41"/>
    </row>
    <row r="1291" spans="1:27" ht="15" x14ac:dyDescent="0.25">
      <c r="B1291" s="11" t="s">
        <v>2190</v>
      </c>
      <c r="C1291" s="10" t="s">
        <v>1</v>
      </c>
      <c r="D1291" s="10" t="s">
        <v>2656</v>
      </c>
      <c r="E1291" s="11" t="s">
        <v>3</v>
      </c>
      <c r="F1291" s="2">
        <f t="shared" ref="F1291:F1346" si="161">VALUE(IF(LEFT(E1291,1)="&lt;",1,LEFT(E1291,2)))</f>
        <v>1</v>
      </c>
      <c r="G1291" s="11" t="s">
        <v>1</v>
      </c>
      <c r="I1291" s="1" t="str">
        <f t="shared" ref="I1291:I1299" si="162">RIGHT(B1291,LEN(B1291)-4)</f>
        <v>SMCI  </v>
      </c>
      <c r="J1291">
        <f t="shared" ref="J1291:J1322" si="163">SUMIFS($F$1291:$F$1346,$I$1291:$I$1346,I1291)</f>
        <v>8</v>
      </c>
      <c r="K1291" s="41"/>
      <c r="L1291" s="1" t="s">
        <v>3371</v>
      </c>
      <c r="M1291" s="1" t="str">
        <f t="shared" si="155"/>
        <v>SMCI</v>
      </c>
      <c r="N1291">
        <v>8</v>
      </c>
      <c r="O1291" s="41"/>
      <c r="P1291" s="88" t="s">
        <v>3384</v>
      </c>
      <c r="Q1291" s="86">
        <f>SUMIFS($N$1291:$N$1311,$M$1291:$M$1311,P1291)</f>
        <v>0</v>
      </c>
      <c r="R1291" s="86"/>
      <c r="S1291" s="87"/>
      <c r="T1291" s="41"/>
      <c r="U1291" s="41"/>
      <c r="V1291" s="41"/>
      <c r="W1291" s="41"/>
      <c r="X1291" s="41"/>
      <c r="Y1291" s="41"/>
      <c r="Z1291" s="41"/>
      <c r="AA1291" s="41"/>
    </row>
    <row r="1292" spans="1:27" s="13" customFormat="1" ht="15" x14ac:dyDescent="0.25">
      <c r="A1292" s="41"/>
      <c r="B1292" s="9" t="s">
        <v>610</v>
      </c>
      <c r="C1292" s="12" t="s">
        <v>2656</v>
      </c>
      <c r="D1292" s="12" t="s">
        <v>2657</v>
      </c>
      <c r="E1292" s="9" t="s">
        <v>17</v>
      </c>
      <c r="F1292" s="2">
        <f t="shared" si="161"/>
        <v>2</v>
      </c>
      <c r="G1292" s="9" t="s">
        <v>177</v>
      </c>
      <c r="H1292" s="1"/>
      <c r="I1292" s="1" t="str">
        <f t="shared" si="162"/>
        <v>CAA  </v>
      </c>
      <c r="J1292">
        <f t="shared" si="163"/>
        <v>10</v>
      </c>
      <c r="K1292" s="41"/>
      <c r="L1292" s="1" t="s">
        <v>576</v>
      </c>
      <c r="M1292" s="1" t="str">
        <f t="shared" si="155"/>
        <v>CAA</v>
      </c>
      <c r="N1292">
        <v>10</v>
      </c>
      <c r="O1292" s="41"/>
      <c r="P1292" s="88" t="s">
        <v>3388</v>
      </c>
      <c r="Q1292" s="89">
        <f t="shared" ref="Q1292:Q1312" si="164">SUMIFS($N$1291:$N$1311,$M$1291:$M$1311,P1292)</f>
        <v>0</v>
      </c>
      <c r="R1292" s="89"/>
      <c r="S1292" s="90"/>
      <c r="T1292" s="41"/>
      <c r="U1292" s="41"/>
      <c r="V1292" s="41"/>
      <c r="W1292" s="41"/>
      <c r="X1292" s="41"/>
      <c r="Y1292" s="41"/>
      <c r="Z1292" s="41"/>
      <c r="AA1292" s="41"/>
    </row>
    <row r="1293" spans="1:27" ht="15" x14ac:dyDescent="0.25">
      <c r="B1293" s="11" t="s">
        <v>2193</v>
      </c>
      <c r="C1293" s="10" t="s">
        <v>2657</v>
      </c>
      <c r="D1293" s="10" t="s">
        <v>2658</v>
      </c>
      <c r="E1293" s="11" t="s">
        <v>17</v>
      </c>
      <c r="F1293" s="2">
        <f t="shared" si="161"/>
        <v>2</v>
      </c>
      <c r="G1293" s="11" t="s">
        <v>2732</v>
      </c>
      <c r="I1293" s="1" t="str">
        <f t="shared" si="162"/>
        <v>SMCI  </v>
      </c>
      <c r="J1293">
        <f t="shared" si="163"/>
        <v>8</v>
      </c>
      <c r="K1293" s="41"/>
      <c r="L1293" s="1" t="s">
        <v>577</v>
      </c>
      <c r="M1293" s="1" t="str">
        <f t="shared" si="155"/>
        <v>SECADM</v>
      </c>
      <c r="N1293">
        <v>16</v>
      </c>
      <c r="O1293" s="41"/>
      <c r="P1293" s="63" t="s">
        <v>3386</v>
      </c>
      <c r="Q1293" s="64">
        <f t="shared" si="164"/>
        <v>0</v>
      </c>
      <c r="R1293" s="64"/>
      <c r="S1293" s="65"/>
      <c r="T1293" s="41"/>
      <c r="U1293" s="41"/>
      <c r="V1293" s="41"/>
      <c r="W1293" s="41"/>
      <c r="X1293" s="41"/>
      <c r="Y1293" s="41"/>
      <c r="Z1293" s="41"/>
      <c r="AA1293" s="41"/>
    </row>
    <row r="1294" spans="1:27" ht="15" x14ac:dyDescent="0.25">
      <c r="B1294" s="9" t="s">
        <v>11</v>
      </c>
      <c r="C1294" s="12" t="s">
        <v>2658</v>
      </c>
      <c r="D1294" s="12" t="s">
        <v>2659</v>
      </c>
      <c r="E1294" s="9" t="s">
        <v>3</v>
      </c>
      <c r="F1294" s="2">
        <f t="shared" si="161"/>
        <v>1</v>
      </c>
      <c r="G1294" s="9" t="s">
        <v>177</v>
      </c>
      <c r="I1294" s="1" t="str">
        <f t="shared" si="162"/>
        <v>CAA  </v>
      </c>
      <c r="J1294">
        <f t="shared" si="163"/>
        <v>10</v>
      </c>
      <c r="K1294" s="41"/>
      <c r="L1294" s="1" t="s">
        <v>581</v>
      </c>
      <c r="M1294" s="1" t="str">
        <f t="shared" si="155"/>
        <v>CLC</v>
      </c>
      <c r="N1294">
        <v>18</v>
      </c>
      <c r="O1294" s="41"/>
      <c r="P1294" s="63" t="s">
        <v>3390</v>
      </c>
      <c r="Q1294" s="64">
        <f t="shared" si="164"/>
        <v>0</v>
      </c>
      <c r="R1294" s="64"/>
      <c r="S1294" s="65"/>
      <c r="T1294" s="41"/>
      <c r="U1294" s="41"/>
      <c r="V1294" s="41"/>
      <c r="W1294" s="41"/>
      <c r="X1294" s="41"/>
      <c r="Y1294" s="41"/>
      <c r="Z1294" s="41"/>
      <c r="AA1294" s="41"/>
    </row>
    <row r="1295" spans="1:27" ht="15" x14ac:dyDescent="0.25">
      <c r="B1295" s="11" t="s">
        <v>1510</v>
      </c>
      <c r="C1295" s="10" t="s">
        <v>2659</v>
      </c>
      <c r="D1295" s="10" t="s">
        <v>2660</v>
      </c>
      <c r="E1295" s="11" t="s">
        <v>13</v>
      </c>
      <c r="F1295" s="2">
        <f t="shared" si="161"/>
        <v>4</v>
      </c>
      <c r="G1295" s="11" t="s">
        <v>2733</v>
      </c>
      <c r="I1295" s="1" t="str">
        <f t="shared" si="162"/>
        <v>SECADM  </v>
      </c>
      <c r="J1295">
        <f t="shared" si="163"/>
        <v>16</v>
      </c>
      <c r="K1295" s="41"/>
      <c r="L1295" s="1" t="s">
        <v>582</v>
      </c>
      <c r="M1295" s="1" t="str">
        <f t="shared" si="155"/>
        <v>SC</v>
      </c>
      <c r="N1295">
        <v>22</v>
      </c>
      <c r="O1295" s="41"/>
      <c r="P1295" s="63" t="s">
        <v>3427</v>
      </c>
      <c r="Q1295" s="64">
        <f t="shared" si="164"/>
        <v>10</v>
      </c>
      <c r="R1295" s="64"/>
      <c r="S1295" s="65"/>
      <c r="T1295" s="41"/>
      <c r="U1295" s="41"/>
      <c r="V1295" s="41"/>
      <c r="W1295" s="41"/>
      <c r="X1295" s="41"/>
      <c r="Y1295" s="41"/>
      <c r="Z1295" s="41"/>
      <c r="AA1295" s="41"/>
    </row>
    <row r="1296" spans="1:27" ht="15" x14ac:dyDescent="0.25">
      <c r="B1296" s="9" t="s">
        <v>1592</v>
      </c>
      <c r="C1296" s="12" t="s">
        <v>2660</v>
      </c>
      <c r="D1296" s="12" t="s">
        <v>2661</v>
      </c>
      <c r="E1296" s="9" t="s">
        <v>3</v>
      </c>
      <c r="F1296" s="2">
        <f t="shared" si="161"/>
        <v>1</v>
      </c>
      <c r="G1296" s="9" t="s">
        <v>635</v>
      </c>
      <c r="I1296" s="1" t="str">
        <f t="shared" si="162"/>
        <v>CLC  </v>
      </c>
      <c r="J1296">
        <f t="shared" si="163"/>
        <v>18</v>
      </c>
      <c r="K1296" s="41"/>
      <c r="L1296" s="1" t="s">
        <v>585</v>
      </c>
      <c r="M1296" s="1" t="str">
        <f t="shared" si="155"/>
        <v>DG</v>
      </c>
      <c r="N1296">
        <v>4</v>
      </c>
      <c r="O1296" s="41"/>
      <c r="P1296" s="63" t="s">
        <v>3428</v>
      </c>
      <c r="Q1296" s="64">
        <f t="shared" si="164"/>
        <v>0</v>
      </c>
      <c r="R1296" s="64"/>
      <c r="S1296" s="65"/>
      <c r="T1296" s="41"/>
      <c r="U1296" s="41"/>
      <c r="V1296" s="41"/>
      <c r="W1296" s="41"/>
      <c r="X1296" s="41"/>
      <c r="Y1296" s="41"/>
      <c r="Z1296" s="41"/>
      <c r="AA1296" s="41"/>
    </row>
    <row r="1297" spans="2:27" ht="15" x14ac:dyDescent="0.25">
      <c r="B1297" s="11" t="s">
        <v>511</v>
      </c>
      <c r="C1297" s="10" t="s">
        <v>2661</v>
      </c>
      <c r="D1297" s="10" t="s">
        <v>2662</v>
      </c>
      <c r="E1297" s="11" t="s">
        <v>3</v>
      </c>
      <c r="F1297" s="2">
        <f t="shared" si="161"/>
        <v>1</v>
      </c>
      <c r="G1297" s="11" t="s">
        <v>2734</v>
      </c>
      <c r="I1297" s="1" t="str">
        <f t="shared" si="162"/>
        <v>CAA  </v>
      </c>
      <c r="J1297">
        <f t="shared" si="163"/>
        <v>10</v>
      </c>
      <c r="K1297" s="41"/>
      <c r="L1297" s="1" t="s">
        <v>3341</v>
      </c>
      <c r="M1297" s="1" t="str">
        <f t="shared" si="155"/>
        <v>SLIC</v>
      </c>
      <c r="N1297">
        <v>38</v>
      </c>
      <c r="O1297" s="41"/>
      <c r="P1297" s="63" t="s">
        <v>3429</v>
      </c>
      <c r="Q1297" s="64">
        <f t="shared" si="164"/>
        <v>0</v>
      </c>
      <c r="R1297" s="64"/>
      <c r="S1297" s="65"/>
      <c r="T1297" s="41"/>
      <c r="U1297" s="41"/>
      <c r="V1297" s="41"/>
      <c r="W1297" s="41"/>
      <c r="X1297" s="41"/>
      <c r="Y1297" s="41"/>
      <c r="Z1297" s="41"/>
      <c r="AA1297" s="41"/>
    </row>
    <row r="1298" spans="2:27" ht="15" x14ac:dyDescent="0.25">
      <c r="B1298" s="9" t="s">
        <v>1056</v>
      </c>
      <c r="C1298" s="12" t="s">
        <v>2662</v>
      </c>
      <c r="D1298" s="12" t="s">
        <v>2663</v>
      </c>
      <c r="E1298" s="9" t="s">
        <v>315</v>
      </c>
      <c r="F1298" s="2">
        <f t="shared" si="161"/>
        <v>7</v>
      </c>
      <c r="G1298" s="9" t="s">
        <v>2735</v>
      </c>
      <c r="I1298" s="1" t="str">
        <f t="shared" si="162"/>
        <v>CLC  </v>
      </c>
      <c r="J1298">
        <f t="shared" si="163"/>
        <v>18</v>
      </c>
      <c r="K1298" s="41"/>
      <c r="L1298" s="1" t="s">
        <v>592</v>
      </c>
      <c r="M1298" s="1" t="str">
        <f t="shared" si="155"/>
        <v>CPL</v>
      </c>
      <c r="N1298">
        <v>95</v>
      </c>
      <c r="O1298" s="41"/>
      <c r="P1298" s="63" t="s">
        <v>3430</v>
      </c>
      <c r="Q1298" s="64">
        <f t="shared" si="164"/>
        <v>0</v>
      </c>
      <c r="R1298" s="64"/>
      <c r="S1298" s="65"/>
      <c r="T1298" s="41"/>
      <c r="U1298" s="41"/>
      <c r="V1298" s="41"/>
      <c r="W1298" s="41"/>
      <c r="X1298" s="41"/>
      <c r="Y1298" s="41"/>
      <c r="Z1298" s="41"/>
      <c r="AA1298" s="41"/>
    </row>
    <row r="1299" spans="2:27" ht="15" x14ac:dyDescent="0.25">
      <c r="B1299" s="11" t="s">
        <v>2664</v>
      </c>
      <c r="C1299" s="10" t="s">
        <v>2663</v>
      </c>
      <c r="D1299" s="10" t="s">
        <v>2665</v>
      </c>
      <c r="E1299" s="11" t="s">
        <v>3</v>
      </c>
      <c r="F1299" s="2">
        <f t="shared" si="161"/>
        <v>1</v>
      </c>
      <c r="G1299" s="11" t="s">
        <v>2736</v>
      </c>
      <c r="I1299" s="1" t="str">
        <f t="shared" si="162"/>
        <v>CAA  </v>
      </c>
      <c r="J1299">
        <f t="shared" si="163"/>
        <v>10</v>
      </c>
      <c r="K1299" s="41"/>
      <c r="L1299" s="1" t="s">
        <v>584</v>
      </c>
      <c r="M1299" s="1" t="str">
        <f t="shared" si="155"/>
        <v>ASSDG</v>
      </c>
      <c r="N1299">
        <v>13</v>
      </c>
      <c r="O1299" s="41"/>
      <c r="P1299" s="63" t="s">
        <v>3431</v>
      </c>
      <c r="Q1299" s="64">
        <f t="shared" si="164"/>
        <v>0</v>
      </c>
      <c r="R1299" s="64"/>
      <c r="S1299" s="65"/>
      <c r="T1299" s="41"/>
      <c r="U1299" s="41"/>
      <c r="V1299" s="41"/>
      <c r="W1299" s="41"/>
      <c r="X1299" s="41"/>
      <c r="Y1299" s="41"/>
      <c r="Z1299" s="41"/>
      <c r="AA1299" s="41"/>
    </row>
    <row r="1300" spans="2:27" ht="15" x14ac:dyDescent="0.25">
      <c r="B1300" s="9" t="s">
        <v>2666</v>
      </c>
      <c r="C1300" s="12" t="s">
        <v>2665</v>
      </c>
      <c r="D1300" s="12" t="s">
        <v>2667</v>
      </c>
      <c r="E1300" s="9" t="s">
        <v>54</v>
      </c>
      <c r="F1300" s="2">
        <f t="shared" si="161"/>
        <v>1</v>
      </c>
      <c r="G1300" s="9" t="s">
        <v>2737</v>
      </c>
      <c r="I1300" s="1" t="str">
        <f>RIGHT(B1300,LEN(B1300)-5)</f>
        <v>SMCI  </v>
      </c>
      <c r="J1300">
        <f t="shared" si="163"/>
        <v>8</v>
      </c>
      <c r="K1300" s="41"/>
      <c r="L1300" s="1" t="s">
        <v>3352</v>
      </c>
      <c r="M1300" s="1" t="str">
        <f t="shared" si="155"/>
        <v>CMP</v>
      </c>
      <c r="N1300">
        <v>3</v>
      </c>
      <c r="O1300" s="41"/>
      <c r="P1300" s="63" t="s">
        <v>3392</v>
      </c>
      <c r="Q1300" s="64">
        <f t="shared" si="164"/>
        <v>0</v>
      </c>
      <c r="R1300" s="64"/>
      <c r="S1300" s="65"/>
      <c r="T1300" s="41"/>
      <c r="U1300" s="41"/>
      <c r="V1300" s="41"/>
      <c r="W1300" s="41"/>
      <c r="X1300" s="41"/>
      <c r="Y1300" s="41"/>
      <c r="Z1300" s="41"/>
      <c r="AA1300" s="41"/>
    </row>
    <row r="1301" spans="2:27" ht="15" x14ac:dyDescent="0.25">
      <c r="B1301" s="11" t="s">
        <v>1262</v>
      </c>
      <c r="C1301" s="10" t="s">
        <v>2667</v>
      </c>
      <c r="D1301" s="10" t="s">
        <v>2668</v>
      </c>
      <c r="E1301" s="11" t="s">
        <v>3</v>
      </c>
      <c r="F1301" s="2">
        <f t="shared" si="161"/>
        <v>1</v>
      </c>
      <c r="G1301" s="11" t="s">
        <v>2738</v>
      </c>
      <c r="I1301" s="1" t="str">
        <f t="shared" ref="I1301:I1346" si="165">RIGHT(B1301,LEN(B1301)-5)</f>
        <v>CAA  </v>
      </c>
      <c r="J1301">
        <f t="shared" si="163"/>
        <v>10</v>
      </c>
      <c r="K1301" s="41"/>
      <c r="L1301"/>
      <c r="M1301" s="102" t="s">
        <v>3437</v>
      </c>
      <c r="N1301">
        <f>SUM(N1283:N1300)</f>
        <v>227</v>
      </c>
      <c r="O1301" s="41"/>
      <c r="P1301" s="63" t="s">
        <v>3394</v>
      </c>
      <c r="Q1301" s="64">
        <f t="shared" si="164"/>
        <v>0</v>
      </c>
      <c r="R1301" s="64"/>
      <c r="S1301" s="65"/>
      <c r="T1301" s="41"/>
      <c r="U1301" s="41"/>
      <c r="V1301" s="41"/>
      <c r="W1301" s="41"/>
      <c r="X1301" s="41"/>
      <c r="Y1301" s="41"/>
      <c r="Z1301" s="41"/>
      <c r="AA1301" s="41"/>
    </row>
    <row r="1302" spans="2:27" ht="15" x14ac:dyDescent="0.25">
      <c r="B1302" s="9" t="s">
        <v>160</v>
      </c>
      <c r="C1302" s="12" t="s">
        <v>2668</v>
      </c>
      <c r="D1302" s="12" t="s">
        <v>2669</v>
      </c>
      <c r="E1302" s="9" t="s">
        <v>3</v>
      </c>
      <c r="F1302" s="2">
        <f t="shared" si="161"/>
        <v>1</v>
      </c>
      <c r="G1302" s="9" t="s">
        <v>2739</v>
      </c>
      <c r="I1302" s="1" t="str">
        <f t="shared" si="165"/>
        <v>CLC  </v>
      </c>
      <c r="J1302">
        <f t="shared" si="163"/>
        <v>18</v>
      </c>
      <c r="K1302" s="41"/>
      <c r="L1302"/>
      <c r="M1302" s="1" t="str">
        <f t="shared" si="155"/>
        <v/>
      </c>
      <c r="N1302"/>
      <c r="O1302" s="41"/>
      <c r="P1302" s="63" t="s">
        <v>3396</v>
      </c>
      <c r="Q1302" s="64">
        <f t="shared" si="164"/>
        <v>0</v>
      </c>
      <c r="R1302" s="64"/>
      <c r="S1302" s="65"/>
      <c r="T1302" s="41"/>
      <c r="U1302" s="41"/>
      <c r="V1302" s="41"/>
      <c r="W1302" s="41"/>
      <c r="X1302" s="41"/>
      <c r="Y1302" s="41"/>
      <c r="Z1302" s="41"/>
      <c r="AA1302" s="41"/>
    </row>
    <row r="1303" spans="2:27" ht="15" x14ac:dyDescent="0.25">
      <c r="B1303" s="11" t="s">
        <v>524</v>
      </c>
      <c r="C1303" s="10" t="s">
        <v>2669</v>
      </c>
      <c r="D1303" s="10" t="s">
        <v>2670</v>
      </c>
      <c r="E1303" s="11" t="s">
        <v>9</v>
      </c>
      <c r="F1303" s="2">
        <f t="shared" si="161"/>
        <v>19</v>
      </c>
      <c r="G1303" s="11" t="s">
        <v>635</v>
      </c>
      <c r="I1303" s="1" t="str">
        <f t="shared" si="165"/>
        <v>SC  </v>
      </c>
      <c r="J1303">
        <f t="shared" si="163"/>
        <v>22</v>
      </c>
      <c r="L1303"/>
      <c r="M1303" s="1" t="str">
        <f t="shared" si="155"/>
        <v/>
      </c>
      <c r="N1303"/>
      <c r="P1303" s="60" t="s">
        <v>3398</v>
      </c>
      <c r="Q1303" s="61">
        <f t="shared" si="164"/>
        <v>0</v>
      </c>
      <c r="R1303" s="61"/>
      <c r="S1303" s="62"/>
    </row>
    <row r="1304" spans="2:27" ht="15" x14ac:dyDescent="0.25">
      <c r="B1304" s="9" t="s">
        <v>165</v>
      </c>
      <c r="C1304" s="12" t="s">
        <v>2670</v>
      </c>
      <c r="D1304" s="12" t="s">
        <v>2671</v>
      </c>
      <c r="E1304" s="9" t="s">
        <v>54</v>
      </c>
      <c r="F1304" s="2">
        <f t="shared" si="161"/>
        <v>1</v>
      </c>
      <c r="G1304" s="9" t="s">
        <v>1458</v>
      </c>
      <c r="I1304" s="1" t="str">
        <f t="shared" si="165"/>
        <v>CLC  </v>
      </c>
      <c r="J1304">
        <f t="shared" si="163"/>
        <v>18</v>
      </c>
      <c r="L1304"/>
      <c r="M1304" s="1" t="str">
        <f t="shared" si="155"/>
        <v/>
      </c>
      <c r="N1304"/>
      <c r="P1304" s="60" t="s">
        <v>3400</v>
      </c>
      <c r="Q1304" s="61">
        <f t="shared" si="164"/>
        <v>0</v>
      </c>
      <c r="R1304" s="61"/>
      <c r="S1304" s="62"/>
    </row>
    <row r="1305" spans="2:27" ht="15" x14ac:dyDescent="0.25">
      <c r="B1305" s="11" t="s">
        <v>168</v>
      </c>
      <c r="C1305" s="10" t="s">
        <v>2671</v>
      </c>
      <c r="D1305" s="10" t="s">
        <v>2672</v>
      </c>
      <c r="E1305" s="11" t="s">
        <v>25</v>
      </c>
      <c r="F1305" s="2">
        <f t="shared" si="161"/>
        <v>9</v>
      </c>
      <c r="G1305" s="11" t="s">
        <v>2587</v>
      </c>
      <c r="I1305" s="1" t="str">
        <f t="shared" si="165"/>
        <v>SECADM  </v>
      </c>
      <c r="J1305">
        <f t="shared" si="163"/>
        <v>16</v>
      </c>
      <c r="L1305"/>
      <c r="M1305" s="1" t="str">
        <f t="shared" si="155"/>
        <v/>
      </c>
      <c r="N1305"/>
      <c r="P1305" s="60" t="s">
        <v>3402</v>
      </c>
      <c r="Q1305" s="61">
        <f t="shared" si="164"/>
        <v>0</v>
      </c>
      <c r="R1305" s="61"/>
      <c r="S1305" s="62"/>
    </row>
    <row r="1306" spans="2:27" ht="15" x14ac:dyDescent="0.25">
      <c r="B1306" s="9" t="s">
        <v>2528</v>
      </c>
      <c r="C1306" s="12" t="s">
        <v>2672</v>
      </c>
      <c r="D1306" s="12" t="s">
        <v>2673</v>
      </c>
      <c r="E1306" s="9" t="s">
        <v>3</v>
      </c>
      <c r="F1306" s="2">
        <f t="shared" si="161"/>
        <v>1</v>
      </c>
      <c r="G1306" s="9" t="s">
        <v>2740</v>
      </c>
      <c r="I1306" s="1" t="str">
        <f t="shared" si="165"/>
        <v>DG  </v>
      </c>
      <c r="J1306">
        <f t="shared" si="163"/>
        <v>4</v>
      </c>
      <c r="L1306"/>
      <c r="M1306" s="1" t="str">
        <f t="shared" si="155"/>
        <v/>
      </c>
      <c r="N1306"/>
      <c r="P1306" s="60" t="s">
        <v>3418</v>
      </c>
      <c r="Q1306" s="61">
        <f t="shared" si="164"/>
        <v>0</v>
      </c>
      <c r="R1306" s="61"/>
      <c r="S1306" s="62"/>
    </row>
    <row r="1307" spans="2:27" ht="15" x14ac:dyDescent="0.25">
      <c r="B1307" s="11" t="s">
        <v>1071</v>
      </c>
      <c r="C1307" s="10" t="s">
        <v>2673</v>
      </c>
      <c r="D1307" s="10" t="s">
        <v>2674</v>
      </c>
      <c r="E1307" s="11" t="s">
        <v>3</v>
      </c>
      <c r="F1307" s="2">
        <f t="shared" si="161"/>
        <v>1</v>
      </c>
      <c r="G1307" s="11" t="s">
        <v>2645</v>
      </c>
      <c r="I1307" s="1" t="str">
        <f t="shared" si="165"/>
        <v>CLC  </v>
      </c>
      <c r="J1307">
        <f t="shared" si="163"/>
        <v>18</v>
      </c>
      <c r="L1307"/>
      <c r="M1307" s="1" t="str">
        <f t="shared" si="155"/>
        <v/>
      </c>
      <c r="N1307"/>
      <c r="P1307" s="60" t="s">
        <v>3405</v>
      </c>
      <c r="Q1307" s="61">
        <f t="shared" si="164"/>
        <v>0</v>
      </c>
      <c r="R1307" s="61"/>
      <c r="S1307" s="62"/>
    </row>
    <row r="1308" spans="2:27" ht="15" x14ac:dyDescent="0.25">
      <c r="B1308" s="9" t="s">
        <v>2024</v>
      </c>
      <c r="C1308" s="12" t="s">
        <v>2674</v>
      </c>
      <c r="D1308" s="12" t="s">
        <v>2675</v>
      </c>
      <c r="E1308" s="9" t="s">
        <v>54</v>
      </c>
      <c r="F1308" s="2">
        <f t="shared" si="161"/>
        <v>1</v>
      </c>
      <c r="G1308" s="9" t="s">
        <v>2741</v>
      </c>
      <c r="I1308" s="1" t="str">
        <f t="shared" si="165"/>
        <v>SC  </v>
      </c>
      <c r="J1308">
        <f t="shared" si="163"/>
        <v>22</v>
      </c>
      <c r="L1308"/>
      <c r="M1308" s="1" t="str">
        <f t="shared" si="155"/>
        <v/>
      </c>
      <c r="N1308"/>
      <c r="P1308" s="60" t="s">
        <v>3432</v>
      </c>
      <c r="Q1308" s="61">
        <f t="shared" si="164"/>
        <v>0</v>
      </c>
      <c r="R1308" s="61"/>
      <c r="S1308" s="62"/>
    </row>
    <row r="1309" spans="2:27" ht="15" x14ac:dyDescent="0.25">
      <c r="B1309" s="11" t="s">
        <v>1216</v>
      </c>
      <c r="C1309" s="10" t="s">
        <v>2675</v>
      </c>
      <c r="D1309" s="10" t="s">
        <v>2676</v>
      </c>
      <c r="E1309" s="11" t="s">
        <v>3</v>
      </c>
      <c r="F1309" s="2">
        <f t="shared" si="161"/>
        <v>1</v>
      </c>
      <c r="G1309" s="11" t="s">
        <v>2742</v>
      </c>
      <c r="I1309" s="1" t="str">
        <f t="shared" si="165"/>
        <v>CLC  </v>
      </c>
      <c r="J1309">
        <f t="shared" si="163"/>
        <v>18</v>
      </c>
      <c r="L1309"/>
      <c r="M1309" s="1" t="str">
        <f t="shared" si="155"/>
        <v/>
      </c>
      <c r="N1309"/>
      <c r="P1309" s="60" t="s">
        <v>3433</v>
      </c>
      <c r="Q1309" s="61">
        <f t="shared" si="164"/>
        <v>0</v>
      </c>
      <c r="R1309" s="61"/>
      <c r="S1309" s="62"/>
    </row>
    <row r="1310" spans="2:27" ht="15" x14ac:dyDescent="0.25">
      <c r="B1310" s="9" t="s">
        <v>1218</v>
      </c>
      <c r="C1310" s="12" t="s">
        <v>2676</v>
      </c>
      <c r="D1310" s="12" t="s">
        <v>2677</v>
      </c>
      <c r="E1310" s="9" t="s">
        <v>2470</v>
      </c>
      <c r="F1310" s="2">
        <f t="shared" si="161"/>
        <v>16</v>
      </c>
      <c r="G1310" s="9" t="s">
        <v>1161</v>
      </c>
      <c r="I1310" s="1" t="str">
        <f t="shared" si="165"/>
        <v>SLIC  </v>
      </c>
      <c r="J1310">
        <f t="shared" si="163"/>
        <v>38</v>
      </c>
      <c r="L1310"/>
      <c r="M1310" s="1" t="str">
        <f t="shared" si="155"/>
        <v/>
      </c>
      <c r="N1310"/>
      <c r="P1310" s="60" t="s">
        <v>3434</v>
      </c>
      <c r="Q1310" s="61">
        <f t="shared" si="164"/>
        <v>0</v>
      </c>
      <c r="R1310" s="61"/>
      <c r="S1310" s="62"/>
    </row>
    <row r="1311" spans="2:27" ht="21" x14ac:dyDescent="0.25">
      <c r="B1311" s="11" t="s">
        <v>67</v>
      </c>
      <c r="C1311" s="10" t="s">
        <v>2677</v>
      </c>
      <c r="D1311" s="10" t="s">
        <v>2678</v>
      </c>
      <c r="E1311" s="11" t="s">
        <v>3</v>
      </c>
      <c r="F1311" s="2">
        <f t="shared" si="161"/>
        <v>1</v>
      </c>
      <c r="G1311" s="11" t="s">
        <v>2743</v>
      </c>
      <c r="I1311" s="1" t="str">
        <f t="shared" si="165"/>
        <v>CLC  </v>
      </c>
      <c r="J1311">
        <f t="shared" si="163"/>
        <v>18</v>
      </c>
      <c r="L1311"/>
      <c r="M1311" s="1" t="str">
        <f t="shared" si="155"/>
        <v/>
      </c>
      <c r="N1311"/>
      <c r="P1311" s="60" t="s">
        <v>3435</v>
      </c>
      <c r="Q1311" s="61">
        <f t="shared" si="164"/>
        <v>0</v>
      </c>
      <c r="R1311" s="61"/>
      <c r="S1311" s="62"/>
    </row>
    <row r="1312" spans="2:27" ht="15.75" thickBot="1" x14ac:dyDescent="0.3">
      <c r="B1312" s="9" t="s">
        <v>2679</v>
      </c>
      <c r="C1312" s="12" t="s">
        <v>2678</v>
      </c>
      <c r="D1312" s="12" t="s">
        <v>2680</v>
      </c>
      <c r="E1312" s="9" t="s">
        <v>3</v>
      </c>
      <c r="F1312" s="2">
        <f t="shared" si="161"/>
        <v>1</v>
      </c>
      <c r="G1312" s="9" t="s">
        <v>61</v>
      </c>
      <c r="I1312" s="1" t="str">
        <f t="shared" si="165"/>
        <v>SMCI  </v>
      </c>
      <c r="J1312">
        <f t="shared" si="163"/>
        <v>8</v>
      </c>
      <c r="L1312"/>
      <c r="M1312" s="1" t="str">
        <f t="shared" si="155"/>
        <v/>
      </c>
      <c r="N1312"/>
      <c r="P1312" s="66" t="s">
        <v>3436</v>
      </c>
      <c r="Q1312" s="93">
        <f t="shared" si="164"/>
        <v>0</v>
      </c>
      <c r="R1312" s="93"/>
      <c r="S1312" s="67"/>
    </row>
    <row r="1313" spans="2:14" ht="15" x14ac:dyDescent="0.25">
      <c r="B1313" s="11" t="s">
        <v>73</v>
      </c>
      <c r="C1313" s="10" t="s">
        <v>2680</v>
      </c>
      <c r="D1313" s="10" t="s">
        <v>2681</v>
      </c>
      <c r="E1313" s="11" t="s">
        <v>3</v>
      </c>
      <c r="F1313" s="2">
        <f t="shared" si="161"/>
        <v>1</v>
      </c>
      <c r="G1313" s="11" t="s">
        <v>1571</v>
      </c>
      <c r="I1313" s="1" t="str">
        <f t="shared" si="165"/>
        <v>CLC  </v>
      </c>
      <c r="J1313">
        <f t="shared" si="163"/>
        <v>18</v>
      </c>
      <c r="L1313"/>
      <c r="M1313" s="1" t="str">
        <f t="shared" si="155"/>
        <v/>
      </c>
      <c r="N1313"/>
    </row>
    <row r="1314" spans="2:14" ht="21" x14ac:dyDescent="0.25">
      <c r="B1314" s="9" t="s">
        <v>1286</v>
      </c>
      <c r="C1314" s="12" t="s">
        <v>2681</v>
      </c>
      <c r="D1314" s="12" t="s">
        <v>2682</v>
      </c>
      <c r="E1314" s="9" t="s">
        <v>17</v>
      </c>
      <c r="F1314" s="2">
        <f t="shared" si="161"/>
        <v>2</v>
      </c>
      <c r="G1314" s="9" t="s">
        <v>2744</v>
      </c>
      <c r="I1314" s="1" t="str">
        <f t="shared" si="165"/>
        <v>SC  </v>
      </c>
      <c r="J1314">
        <f t="shared" si="163"/>
        <v>22</v>
      </c>
      <c r="L1314"/>
      <c r="M1314" s="1" t="str">
        <f t="shared" si="155"/>
        <v/>
      </c>
      <c r="N1314"/>
    </row>
    <row r="1315" spans="2:14" ht="15" x14ac:dyDescent="0.25">
      <c r="B1315" s="11" t="s">
        <v>79</v>
      </c>
      <c r="C1315" s="10" t="s">
        <v>2682</v>
      </c>
      <c r="D1315" s="10" t="s">
        <v>2683</v>
      </c>
      <c r="E1315" s="11" t="s">
        <v>3</v>
      </c>
      <c r="F1315" s="2">
        <f t="shared" si="161"/>
        <v>1</v>
      </c>
      <c r="G1315" s="11" t="s">
        <v>2742</v>
      </c>
      <c r="I1315" s="1" t="str">
        <f t="shared" si="165"/>
        <v>CLC  </v>
      </c>
      <c r="J1315">
        <f t="shared" si="163"/>
        <v>18</v>
      </c>
      <c r="L1315"/>
      <c r="M1315" s="1" t="str">
        <f t="shared" si="155"/>
        <v/>
      </c>
      <c r="N1315"/>
    </row>
    <row r="1316" spans="2:14" ht="15" x14ac:dyDescent="0.25">
      <c r="B1316" s="9" t="s">
        <v>1229</v>
      </c>
      <c r="C1316" s="12" t="s">
        <v>2683</v>
      </c>
      <c r="D1316" s="12" t="s">
        <v>2684</v>
      </c>
      <c r="E1316" s="9" t="s">
        <v>25</v>
      </c>
      <c r="F1316" s="2">
        <f t="shared" si="161"/>
        <v>9</v>
      </c>
      <c r="G1316" s="9" t="s">
        <v>1161</v>
      </c>
      <c r="I1316" s="1" t="str">
        <f t="shared" si="165"/>
        <v>SLIC  </v>
      </c>
      <c r="J1316">
        <f t="shared" si="163"/>
        <v>38</v>
      </c>
      <c r="L1316"/>
      <c r="M1316" s="1" t="str">
        <f t="shared" si="155"/>
        <v/>
      </c>
      <c r="N1316"/>
    </row>
    <row r="1317" spans="2:14" ht="15" x14ac:dyDescent="0.25">
      <c r="B1317" s="11" t="s">
        <v>200</v>
      </c>
      <c r="C1317" s="10" t="s">
        <v>2684</v>
      </c>
      <c r="D1317" s="10" t="s">
        <v>2685</v>
      </c>
      <c r="E1317" s="11" t="s">
        <v>3</v>
      </c>
      <c r="F1317" s="2">
        <f t="shared" si="161"/>
        <v>1</v>
      </c>
      <c r="G1317" s="11" t="s">
        <v>1994</v>
      </c>
      <c r="I1317" s="1" t="str">
        <f t="shared" si="165"/>
        <v>CLC  </v>
      </c>
      <c r="J1317">
        <f t="shared" si="163"/>
        <v>18</v>
      </c>
      <c r="L1317"/>
      <c r="M1317" s="1" t="str">
        <f t="shared" ref="M1317:M1380" si="166">TRIM(SUBSTITUTE(L1317,CHAR(160),CHAR(32)))</f>
        <v/>
      </c>
      <c r="N1317"/>
    </row>
    <row r="1318" spans="2:14" ht="15" x14ac:dyDescent="0.25">
      <c r="B1318" s="9" t="s">
        <v>1904</v>
      </c>
      <c r="C1318" s="12" t="s">
        <v>2685</v>
      </c>
      <c r="D1318" s="12" t="s">
        <v>2686</v>
      </c>
      <c r="E1318" s="9" t="s">
        <v>404</v>
      </c>
      <c r="F1318" s="2">
        <f t="shared" si="161"/>
        <v>13</v>
      </c>
      <c r="G1318" s="9" t="s">
        <v>2745</v>
      </c>
      <c r="I1318" s="1" t="str">
        <f t="shared" si="165"/>
        <v>CPL  </v>
      </c>
      <c r="J1318">
        <f t="shared" si="163"/>
        <v>95</v>
      </c>
      <c r="L1318"/>
      <c r="M1318" s="1" t="str">
        <f t="shared" si="166"/>
        <v/>
      </c>
      <c r="N1318"/>
    </row>
    <row r="1319" spans="2:14" ht="15" x14ac:dyDescent="0.25">
      <c r="B1319" s="11" t="s">
        <v>1906</v>
      </c>
      <c r="C1319" s="10" t="s">
        <v>2686</v>
      </c>
      <c r="D1319" s="10" t="s">
        <v>2687</v>
      </c>
      <c r="E1319" s="11" t="s">
        <v>54</v>
      </c>
      <c r="F1319" s="2">
        <f t="shared" si="161"/>
        <v>1</v>
      </c>
      <c r="G1319" s="11" t="s">
        <v>829</v>
      </c>
      <c r="I1319" s="1" t="str">
        <f t="shared" si="165"/>
        <v>ASSDG  </v>
      </c>
      <c r="J1319">
        <f t="shared" si="163"/>
        <v>13</v>
      </c>
      <c r="L1319"/>
      <c r="M1319" s="1" t="str">
        <f t="shared" si="166"/>
        <v/>
      </c>
      <c r="N1319"/>
    </row>
    <row r="1320" spans="2:14" ht="15" x14ac:dyDescent="0.25">
      <c r="B1320" s="9" t="s">
        <v>672</v>
      </c>
      <c r="C1320" s="12" t="s">
        <v>2687</v>
      </c>
      <c r="D1320" s="12" t="s">
        <v>2688</v>
      </c>
      <c r="E1320" s="9" t="s">
        <v>3</v>
      </c>
      <c r="F1320" s="2">
        <f t="shared" si="161"/>
        <v>1</v>
      </c>
      <c r="G1320" s="9" t="s">
        <v>2746</v>
      </c>
      <c r="I1320" s="1" t="str">
        <f t="shared" si="165"/>
        <v>SLIC  </v>
      </c>
      <c r="J1320">
        <f t="shared" si="163"/>
        <v>38</v>
      </c>
      <c r="L1320"/>
      <c r="M1320" s="1" t="str">
        <f t="shared" si="166"/>
        <v/>
      </c>
      <c r="N1320"/>
    </row>
    <row r="1321" spans="2:14" ht="15" x14ac:dyDescent="0.25">
      <c r="B1321" s="11" t="s">
        <v>2689</v>
      </c>
      <c r="C1321" s="10" t="s">
        <v>2688</v>
      </c>
      <c r="D1321" s="10" t="s">
        <v>2690</v>
      </c>
      <c r="E1321" s="11" t="s">
        <v>17</v>
      </c>
      <c r="F1321" s="2">
        <f t="shared" si="161"/>
        <v>2</v>
      </c>
      <c r="G1321" s="11" t="s">
        <v>2747</v>
      </c>
      <c r="I1321" s="1" t="str">
        <f t="shared" si="165"/>
        <v>CAA  </v>
      </c>
      <c r="J1321">
        <f t="shared" si="163"/>
        <v>10</v>
      </c>
      <c r="L1321"/>
      <c r="M1321" s="1" t="str">
        <f t="shared" si="166"/>
        <v/>
      </c>
      <c r="N1321"/>
    </row>
    <row r="1322" spans="2:14" ht="15" x14ac:dyDescent="0.25">
      <c r="B1322" s="9" t="s">
        <v>2691</v>
      </c>
      <c r="C1322" s="12" t="s">
        <v>2690</v>
      </c>
      <c r="D1322" s="12" t="s">
        <v>2692</v>
      </c>
      <c r="E1322" s="9" t="s">
        <v>3</v>
      </c>
      <c r="F1322" s="2">
        <f t="shared" si="161"/>
        <v>1</v>
      </c>
      <c r="G1322" s="9" t="s">
        <v>320</v>
      </c>
      <c r="I1322" s="1" t="str">
        <f t="shared" si="165"/>
        <v>SLIC  </v>
      </c>
      <c r="J1322">
        <f t="shared" si="163"/>
        <v>38</v>
      </c>
      <c r="L1322"/>
      <c r="M1322" s="1" t="str">
        <f t="shared" si="166"/>
        <v/>
      </c>
      <c r="N1322"/>
    </row>
    <row r="1323" spans="2:14" ht="15" x14ac:dyDescent="0.25">
      <c r="B1323" s="11" t="s">
        <v>288</v>
      </c>
      <c r="C1323" s="10" t="s">
        <v>2692</v>
      </c>
      <c r="D1323" s="10" t="s">
        <v>2693</v>
      </c>
      <c r="E1323" s="11" t="s">
        <v>3</v>
      </c>
      <c r="F1323" s="2">
        <f t="shared" si="161"/>
        <v>1</v>
      </c>
      <c r="G1323" s="11" t="s">
        <v>2748</v>
      </c>
      <c r="I1323" s="1" t="str">
        <f t="shared" si="165"/>
        <v>CLC  </v>
      </c>
      <c r="J1323">
        <f t="shared" ref="J1323:J1346" si="167">SUMIFS($F$1291:$F$1346,$I$1291:$I$1346,I1323)</f>
        <v>18</v>
      </c>
      <c r="L1323"/>
      <c r="M1323" s="1" t="str">
        <f t="shared" si="166"/>
        <v/>
      </c>
      <c r="N1323"/>
    </row>
    <row r="1324" spans="2:14" ht="15" x14ac:dyDescent="0.25">
      <c r="B1324" s="9" t="s">
        <v>2694</v>
      </c>
      <c r="C1324" s="12" t="s">
        <v>2693</v>
      </c>
      <c r="D1324" s="12" t="s">
        <v>2695</v>
      </c>
      <c r="E1324" s="9" t="s">
        <v>54</v>
      </c>
      <c r="F1324" s="2">
        <f t="shared" si="161"/>
        <v>1</v>
      </c>
      <c r="G1324" s="9" t="s">
        <v>2749</v>
      </c>
      <c r="I1324" s="1" t="str">
        <f t="shared" si="165"/>
        <v>SLIC  </v>
      </c>
      <c r="J1324">
        <f t="shared" si="167"/>
        <v>38</v>
      </c>
      <c r="L1324"/>
      <c r="M1324" s="1" t="str">
        <f t="shared" si="166"/>
        <v/>
      </c>
      <c r="N1324"/>
    </row>
    <row r="1325" spans="2:14" ht="15" x14ac:dyDescent="0.25">
      <c r="B1325" s="11" t="s">
        <v>1305</v>
      </c>
      <c r="C1325" s="10" t="s">
        <v>2695</v>
      </c>
      <c r="D1325" s="10" t="s">
        <v>2696</v>
      </c>
      <c r="E1325" s="11" t="s">
        <v>3</v>
      </c>
      <c r="F1325" s="2">
        <f t="shared" si="161"/>
        <v>1</v>
      </c>
      <c r="G1325" s="11" t="s">
        <v>2750</v>
      </c>
      <c r="I1325" s="1" t="str">
        <f t="shared" si="165"/>
        <v>CLC  </v>
      </c>
      <c r="J1325">
        <f t="shared" si="167"/>
        <v>18</v>
      </c>
      <c r="L1325"/>
      <c r="M1325" s="1" t="str">
        <f t="shared" si="166"/>
        <v/>
      </c>
      <c r="N1325"/>
    </row>
    <row r="1326" spans="2:14" ht="15" x14ac:dyDescent="0.25">
      <c r="B1326" s="9" t="s">
        <v>2697</v>
      </c>
      <c r="C1326" s="12" t="s">
        <v>2696</v>
      </c>
      <c r="D1326" s="12" t="s">
        <v>2698</v>
      </c>
      <c r="E1326" s="9" t="s">
        <v>54</v>
      </c>
      <c r="F1326" s="2">
        <f t="shared" si="161"/>
        <v>1</v>
      </c>
      <c r="G1326" s="9" t="s">
        <v>2751</v>
      </c>
      <c r="I1326" s="1" t="str">
        <f t="shared" si="165"/>
        <v>CPL  </v>
      </c>
      <c r="J1326">
        <f t="shared" si="167"/>
        <v>95</v>
      </c>
      <c r="L1326"/>
      <c r="M1326" s="1" t="str">
        <f t="shared" si="166"/>
        <v/>
      </c>
      <c r="N1326"/>
    </row>
    <row r="1327" spans="2:14" ht="15" x14ac:dyDescent="0.25">
      <c r="B1327" s="11" t="s">
        <v>2699</v>
      </c>
      <c r="C1327" s="10" t="s">
        <v>2698</v>
      </c>
      <c r="D1327" s="10" t="s">
        <v>2700</v>
      </c>
      <c r="E1327" s="11" t="s">
        <v>144</v>
      </c>
      <c r="F1327" s="2">
        <f t="shared" si="161"/>
        <v>5</v>
      </c>
      <c r="G1327" s="11" t="s">
        <v>829</v>
      </c>
      <c r="I1327" s="1" t="str">
        <f t="shared" si="165"/>
        <v>ASSDG  </v>
      </c>
      <c r="J1327">
        <f t="shared" si="167"/>
        <v>13</v>
      </c>
      <c r="L1327"/>
      <c r="M1327" s="1" t="str">
        <f t="shared" si="166"/>
        <v/>
      </c>
      <c r="N1327"/>
    </row>
    <row r="1328" spans="2:14" ht="15" x14ac:dyDescent="0.25">
      <c r="B1328" s="9" t="s">
        <v>691</v>
      </c>
      <c r="C1328" s="12" t="s">
        <v>2700</v>
      </c>
      <c r="D1328" s="12" t="s">
        <v>2701</v>
      </c>
      <c r="E1328" s="9" t="s">
        <v>339</v>
      </c>
      <c r="F1328" s="2">
        <f t="shared" si="161"/>
        <v>8</v>
      </c>
      <c r="G1328" s="9" t="s">
        <v>1680</v>
      </c>
      <c r="I1328" s="1" t="str">
        <f t="shared" si="165"/>
        <v>SLIC  </v>
      </c>
      <c r="J1328">
        <f t="shared" si="167"/>
        <v>38</v>
      </c>
      <c r="L1328"/>
      <c r="M1328" s="1" t="str">
        <f t="shared" si="166"/>
        <v/>
      </c>
      <c r="N1328"/>
    </row>
    <row r="1329" spans="2:14" ht="21" x14ac:dyDescent="0.25">
      <c r="B1329" s="11" t="s">
        <v>694</v>
      </c>
      <c r="C1329" s="10" t="s">
        <v>2701</v>
      </c>
      <c r="D1329" s="10" t="s">
        <v>2702</v>
      </c>
      <c r="E1329" s="11" t="s">
        <v>3</v>
      </c>
      <c r="F1329" s="2">
        <f t="shared" si="161"/>
        <v>1</v>
      </c>
      <c r="G1329" s="11" t="s">
        <v>2752</v>
      </c>
      <c r="I1329" s="1" t="str">
        <f t="shared" si="165"/>
        <v>CPL  </v>
      </c>
      <c r="J1329">
        <f t="shared" si="167"/>
        <v>95</v>
      </c>
      <c r="L1329"/>
      <c r="M1329" s="1" t="str">
        <f t="shared" si="166"/>
        <v/>
      </c>
      <c r="N1329"/>
    </row>
    <row r="1330" spans="2:14" ht="15" x14ac:dyDescent="0.25">
      <c r="B1330" s="9" t="s">
        <v>2703</v>
      </c>
      <c r="C1330" s="12" t="s">
        <v>2702</v>
      </c>
      <c r="D1330" s="12" t="s">
        <v>2704</v>
      </c>
      <c r="E1330" s="9" t="s">
        <v>17</v>
      </c>
      <c r="F1330" s="2">
        <f t="shared" si="161"/>
        <v>2</v>
      </c>
      <c r="G1330" s="9" t="s">
        <v>2753</v>
      </c>
      <c r="I1330" s="1" t="str">
        <f t="shared" si="165"/>
        <v>SLIC  </v>
      </c>
      <c r="J1330">
        <f t="shared" si="167"/>
        <v>38</v>
      </c>
      <c r="L1330"/>
      <c r="M1330" s="1" t="str">
        <f t="shared" si="166"/>
        <v/>
      </c>
      <c r="N1330"/>
    </row>
    <row r="1331" spans="2:14" ht="15" x14ac:dyDescent="0.25">
      <c r="B1331" s="11" t="s">
        <v>2559</v>
      </c>
      <c r="C1331" s="10" t="s">
        <v>2704</v>
      </c>
      <c r="D1331" s="10" t="s">
        <v>2705</v>
      </c>
      <c r="E1331" s="11" t="s">
        <v>416</v>
      </c>
      <c r="F1331" s="2">
        <f t="shared" si="161"/>
        <v>50</v>
      </c>
      <c r="G1331" s="11" t="s">
        <v>1175</v>
      </c>
      <c r="I1331" s="1" t="str">
        <f t="shared" si="165"/>
        <v>CPL  </v>
      </c>
      <c r="J1331">
        <f t="shared" si="167"/>
        <v>95</v>
      </c>
      <c r="L1331"/>
      <c r="M1331" s="1" t="str">
        <f t="shared" si="166"/>
        <v/>
      </c>
      <c r="N1331"/>
    </row>
    <row r="1332" spans="2:14" ht="15" x14ac:dyDescent="0.25">
      <c r="B1332" s="9" t="s">
        <v>2706</v>
      </c>
      <c r="C1332" s="12" t="s">
        <v>2705</v>
      </c>
      <c r="D1332" s="12" t="s">
        <v>2707</v>
      </c>
      <c r="E1332" s="9" t="s">
        <v>3</v>
      </c>
      <c r="F1332" s="2">
        <f t="shared" si="161"/>
        <v>1</v>
      </c>
      <c r="G1332" s="9" t="s">
        <v>14</v>
      </c>
      <c r="I1332" s="1" t="str">
        <f t="shared" si="165"/>
        <v>ASSDG  </v>
      </c>
      <c r="J1332">
        <f t="shared" si="167"/>
        <v>13</v>
      </c>
      <c r="L1332"/>
      <c r="M1332" s="1" t="str">
        <f t="shared" si="166"/>
        <v/>
      </c>
      <c r="N1332"/>
    </row>
    <row r="1333" spans="2:14" ht="15" x14ac:dyDescent="0.25">
      <c r="B1333" s="11" t="s">
        <v>2708</v>
      </c>
      <c r="C1333" s="10" t="s">
        <v>2707</v>
      </c>
      <c r="D1333" s="10" t="s">
        <v>2709</v>
      </c>
      <c r="E1333" s="11" t="s">
        <v>3</v>
      </c>
      <c r="F1333" s="2">
        <f t="shared" si="161"/>
        <v>1</v>
      </c>
      <c r="G1333" s="11" t="s">
        <v>852</v>
      </c>
      <c r="I1333" s="1" t="str">
        <f t="shared" si="165"/>
        <v>DG  </v>
      </c>
      <c r="J1333">
        <f t="shared" si="167"/>
        <v>4</v>
      </c>
      <c r="L1333"/>
      <c r="M1333" s="1" t="str">
        <f t="shared" si="166"/>
        <v/>
      </c>
      <c r="N1333"/>
    </row>
    <row r="1334" spans="2:14" ht="15" x14ac:dyDescent="0.25">
      <c r="B1334" s="9" t="s">
        <v>1115</v>
      </c>
      <c r="C1334" s="12" t="s">
        <v>2709</v>
      </c>
      <c r="D1334" s="12" t="s">
        <v>2710</v>
      </c>
      <c r="E1334" s="9" t="s">
        <v>962</v>
      </c>
      <c r="F1334" s="2">
        <f t="shared" si="161"/>
        <v>29</v>
      </c>
      <c r="G1334" s="9" t="s">
        <v>2754</v>
      </c>
      <c r="I1334" s="1" t="str">
        <f t="shared" si="165"/>
        <v>CPL  </v>
      </c>
      <c r="J1334">
        <f t="shared" si="167"/>
        <v>95</v>
      </c>
      <c r="L1334"/>
      <c r="M1334" s="1" t="str">
        <f t="shared" si="166"/>
        <v/>
      </c>
      <c r="N1334"/>
    </row>
    <row r="1335" spans="2:14" ht="15" x14ac:dyDescent="0.25">
      <c r="B1335" s="11" t="s">
        <v>2711</v>
      </c>
      <c r="C1335" s="10" t="s">
        <v>2710</v>
      </c>
      <c r="D1335" s="10" t="s">
        <v>2712</v>
      </c>
      <c r="E1335" s="11" t="s">
        <v>47</v>
      </c>
      <c r="F1335" s="2">
        <f t="shared" si="161"/>
        <v>6</v>
      </c>
      <c r="G1335" s="11" t="s">
        <v>1683</v>
      </c>
      <c r="I1335" s="1" t="str">
        <f t="shared" si="165"/>
        <v>ASSDG  </v>
      </c>
      <c r="J1335">
        <f t="shared" si="167"/>
        <v>13</v>
      </c>
      <c r="L1335"/>
      <c r="M1335" s="1" t="str">
        <f t="shared" si="166"/>
        <v/>
      </c>
      <c r="N1335"/>
    </row>
    <row r="1336" spans="2:14" ht="15" x14ac:dyDescent="0.25">
      <c r="B1336" s="9" t="s">
        <v>2404</v>
      </c>
      <c r="C1336" s="12" t="s">
        <v>2712</v>
      </c>
      <c r="D1336" s="12" t="s">
        <v>2713</v>
      </c>
      <c r="E1336" s="9" t="s">
        <v>3</v>
      </c>
      <c r="F1336" s="2">
        <f t="shared" si="161"/>
        <v>1</v>
      </c>
      <c r="G1336" s="9" t="s">
        <v>852</v>
      </c>
      <c r="I1336" s="1" t="str">
        <f t="shared" si="165"/>
        <v>DG  </v>
      </c>
      <c r="J1336">
        <f t="shared" si="167"/>
        <v>4</v>
      </c>
      <c r="L1336"/>
      <c r="M1336" s="1" t="str">
        <f t="shared" si="166"/>
        <v/>
      </c>
      <c r="N1336"/>
    </row>
    <row r="1337" spans="2:14" ht="15" x14ac:dyDescent="0.25">
      <c r="B1337" s="11" t="s">
        <v>1329</v>
      </c>
      <c r="C1337" s="10" t="s">
        <v>2713</v>
      </c>
      <c r="D1337" s="10" t="s">
        <v>2714</v>
      </c>
      <c r="E1337" s="11" t="s">
        <v>21</v>
      </c>
      <c r="F1337" s="2">
        <f t="shared" si="161"/>
        <v>3</v>
      </c>
      <c r="G1337" s="11" t="s">
        <v>2755</v>
      </c>
      <c r="I1337" s="1" t="str">
        <f t="shared" si="165"/>
        <v>SECADM  </v>
      </c>
      <c r="J1337">
        <f t="shared" si="167"/>
        <v>16</v>
      </c>
      <c r="L1337"/>
      <c r="M1337" s="1" t="str">
        <f t="shared" si="166"/>
        <v/>
      </c>
      <c r="N1337"/>
    </row>
    <row r="1338" spans="2:14" ht="21" x14ac:dyDescent="0.25">
      <c r="B1338" s="9" t="s">
        <v>721</v>
      </c>
      <c r="C1338" s="12" t="s">
        <v>2714</v>
      </c>
      <c r="D1338" s="12" t="s">
        <v>2715</v>
      </c>
      <c r="E1338" s="9" t="s">
        <v>3</v>
      </c>
      <c r="F1338" s="2">
        <f t="shared" si="161"/>
        <v>1</v>
      </c>
      <c r="G1338" s="9" t="s">
        <v>2756</v>
      </c>
      <c r="I1338" s="1" t="str">
        <f t="shared" si="165"/>
        <v>CAA  </v>
      </c>
      <c r="J1338">
        <f t="shared" si="167"/>
        <v>10</v>
      </c>
      <c r="L1338"/>
      <c r="M1338" s="1" t="str">
        <f t="shared" si="166"/>
        <v/>
      </c>
      <c r="N1338"/>
    </row>
    <row r="1339" spans="2:14" ht="15" x14ac:dyDescent="0.25">
      <c r="B1339" s="11" t="s">
        <v>2716</v>
      </c>
      <c r="C1339" s="10" t="s">
        <v>2715</v>
      </c>
      <c r="D1339" s="10" t="s">
        <v>2717</v>
      </c>
      <c r="E1339" s="11" t="s">
        <v>54</v>
      </c>
      <c r="F1339" s="2">
        <f t="shared" si="161"/>
        <v>1</v>
      </c>
      <c r="G1339" s="11" t="s">
        <v>2757</v>
      </c>
      <c r="I1339" s="1" t="str">
        <f t="shared" si="165"/>
        <v>SMCI  </v>
      </c>
      <c r="J1339">
        <f t="shared" si="167"/>
        <v>8</v>
      </c>
      <c r="L1339"/>
      <c r="M1339" s="1" t="str">
        <f t="shared" si="166"/>
        <v/>
      </c>
      <c r="N1339"/>
    </row>
    <row r="1340" spans="2:14" ht="15" x14ac:dyDescent="0.25">
      <c r="B1340" s="9" t="s">
        <v>1127</v>
      </c>
      <c r="C1340" s="12" t="s">
        <v>2717</v>
      </c>
      <c r="D1340" s="12" t="s">
        <v>2718</v>
      </c>
      <c r="E1340" s="9" t="s">
        <v>3</v>
      </c>
      <c r="F1340" s="2">
        <f t="shared" si="161"/>
        <v>1</v>
      </c>
      <c r="G1340" s="9" t="s">
        <v>1173</v>
      </c>
      <c r="I1340" s="1" t="str">
        <f t="shared" si="165"/>
        <v>DG  </v>
      </c>
      <c r="J1340">
        <f t="shared" si="167"/>
        <v>4</v>
      </c>
      <c r="L1340"/>
      <c r="M1340" s="1" t="str">
        <f t="shared" si="166"/>
        <v/>
      </c>
      <c r="N1340"/>
    </row>
    <row r="1341" spans="2:14" ht="15" x14ac:dyDescent="0.25">
      <c r="B1341" s="11" t="s">
        <v>2719</v>
      </c>
      <c r="C1341" s="10" t="s">
        <v>2718</v>
      </c>
      <c r="D1341" s="10" t="s">
        <v>2720</v>
      </c>
      <c r="E1341" s="11" t="s">
        <v>3</v>
      </c>
      <c r="F1341" s="2">
        <f t="shared" si="161"/>
        <v>1</v>
      </c>
      <c r="G1341" s="11" t="s">
        <v>2758</v>
      </c>
      <c r="I1341" s="1" t="str">
        <f t="shared" si="165"/>
        <v>CPL  </v>
      </c>
      <c r="J1341">
        <f t="shared" si="167"/>
        <v>95</v>
      </c>
      <c r="L1341"/>
      <c r="M1341" s="1" t="str">
        <f t="shared" si="166"/>
        <v/>
      </c>
      <c r="N1341"/>
    </row>
    <row r="1342" spans="2:14" ht="15" x14ac:dyDescent="0.25">
      <c r="B1342" s="9" t="s">
        <v>2721</v>
      </c>
      <c r="C1342" s="12" t="s">
        <v>2720</v>
      </c>
      <c r="D1342" s="12" t="s">
        <v>2722</v>
      </c>
      <c r="E1342" s="9" t="s">
        <v>3</v>
      </c>
      <c r="F1342" s="2">
        <f t="shared" si="161"/>
        <v>1</v>
      </c>
      <c r="G1342" s="9" t="s">
        <v>2759</v>
      </c>
      <c r="I1342" s="1" t="str">
        <f t="shared" si="165"/>
        <v>CMP  </v>
      </c>
      <c r="J1342">
        <f t="shared" si="167"/>
        <v>3</v>
      </c>
      <c r="L1342"/>
      <c r="M1342" s="1" t="str">
        <f t="shared" si="166"/>
        <v/>
      </c>
      <c r="N1342"/>
    </row>
    <row r="1343" spans="2:14" ht="15" x14ac:dyDescent="0.25">
      <c r="B1343" s="11" t="s">
        <v>2723</v>
      </c>
      <c r="C1343" s="10" t="s">
        <v>2722</v>
      </c>
      <c r="D1343" s="10" t="s">
        <v>2724</v>
      </c>
      <c r="E1343" s="11" t="s">
        <v>3</v>
      </c>
      <c r="F1343" s="2">
        <f t="shared" si="161"/>
        <v>1</v>
      </c>
      <c r="G1343" s="11" t="s">
        <v>2760</v>
      </c>
      <c r="I1343" s="1" t="str">
        <f t="shared" si="165"/>
        <v>CAA  </v>
      </c>
      <c r="J1343">
        <f t="shared" si="167"/>
        <v>10</v>
      </c>
      <c r="L1343"/>
      <c r="M1343" s="1" t="str">
        <f t="shared" si="166"/>
        <v/>
      </c>
      <c r="N1343"/>
    </row>
    <row r="1344" spans="2:14" ht="15" x14ac:dyDescent="0.25">
      <c r="B1344" s="9" t="s">
        <v>2725</v>
      </c>
      <c r="C1344" s="12" t="s">
        <v>2724</v>
      </c>
      <c r="D1344" s="12" t="s">
        <v>2726</v>
      </c>
      <c r="E1344" s="9" t="s">
        <v>3</v>
      </c>
      <c r="F1344" s="2">
        <f t="shared" si="161"/>
        <v>1</v>
      </c>
      <c r="G1344" s="9" t="s">
        <v>2761</v>
      </c>
      <c r="I1344" s="1" t="str">
        <f t="shared" si="165"/>
        <v>SMCI  </v>
      </c>
      <c r="J1344">
        <f t="shared" si="167"/>
        <v>8</v>
      </c>
      <c r="L1344"/>
      <c r="M1344" s="1" t="str">
        <f t="shared" si="166"/>
        <v/>
      </c>
      <c r="N1344"/>
    </row>
    <row r="1345" spans="1:41" ht="15" x14ac:dyDescent="0.25">
      <c r="B1345" s="11" t="s">
        <v>2727</v>
      </c>
      <c r="C1345" s="10" t="s">
        <v>2728</v>
      </c>
      <c r="D1345" s="10" t="s">
        <v>2729</v>
      </c>
      <c r="E1345" s="11" t="s">
        <v>3</v>
      </c>
      <c r="F1345" s="2">
        <f t="shared" si="161"/>
        <v>1</v>
      </c>
      <c r="G1345" s="11" t="s">
        <v>1</v>
      </c>
      <c r="I1345" s="1" t="str">
        <f t="shared" si="165"/>
        <v>SMCI  </v>
      </c>
      <c r="J1345">
        <f t="shared" si="167"/>
        <v>8</v>
      </c>
      <c r="L1345"/>
      <c r="M1345" s="1" t="str">
        <f t="shared" si="166"/>
        <v/>
      </c>
      <c r="N1345"/>
    </row>
    <row r="1346" spans="1:41" ht="15" x14ac:dyDescent="0.25">
      <c r="B1346" s="9" t="s">
        <v>2730</v>
      </c>
      <c r="C1346" s="12" t="s">
        <v>2729</v>
      </c>
      <c r="D1346" s="12" t="s">
        <v>2731</v>
      </c>
      <c r="E1346" s="9" t="s">
        <v>17</v>
      </c>
      <c r="F1346" s="2">
        <f t="shared" si="161"/>
        <v>2</v>
      </c>
      <c r="G1346" s="9" t="s">
        <v>2762</v>
      </c>
      <c r="I1346" s="1" t="str">
        <f t="shared" si="165"/>
        <v>CMP  </v>
      </c>
      <c r="J1346">
        <f t="shared" si="167"/>
        <v>3</v>
      </c>
      <c r="L1346"/>
      <c r="M1346" s="1" t="str">
        <f t="shared" si="166"/>
        <v/>
      </c>
      <c r="N1346"/>
    </row>
    <row r="1347" spans="1:41" x14ac:dyDescent="0.15">
      <c r="H1347" s="41"/>
      <c r="I1347" s="41"/>
      <c r="J1347" s="41"/>
      <c r="K1347" s="41"/>
      <c r="L1347" s="41"/>
      <c r="M1347" s="1" t="str">
        <f t="shared" si="166"/>
        <v/>
      </c>
      <c r="N1347" s="41"/>
      <c r="O1347" s="41"/>
      <c r="P1347" s="41"/>
    </row>
    <row r="1348" spans="1:41" x14ac:dyDescent="0.15">
      <c r="B1348" s="13"/>
      <c r="C1348" s="13"/>
      <c r="D1348" s="13"/>
      <c r="E1348" s="13"/>
      <c r="F1348" s="13"/>
      <c r="G1348" s="13"/>
      <c r="H1348" s="41"/>
      <c r="I1348" s="41"/>
      <c r="J1348" s="41"/>
      <c r="K1348" s="41"/>
      <c r="L1348" s="41"/>
      <c r="M1348" s="1" t="str">
        <f t="shared" si="166"/>
        <v/>
      </c>
      <c r="N1348" s="41"/>
      <c r="O1348" s="41"/>
      <c r="P1348" s="41"/>
    </row>
    <row r="1349" spans="1:41" ht="11.25" thickBot="1" x14ac:dyDescent="0.2">
      <c r="H1349" s="41"/>
      <c r="I1349" s="42" t="s">
        <v>573</v>
      </c>
      <c r="J1349" s="41"/>
      <c r="L1349" s="6" t="s">
        <v>3330</v>
      </c>
      <c r="M1349" s="1" t="str">
        <f t="shared" si="166"/>
        <v>DADOS AGRUPADOS</v>
      </c>
      <c r="P1349" s="6"/>
    </row>
    <row r="1350" spans="1:41" ht="32.25" thickBot="1" x14ac:dyDescent="0.2">
      <c r="A1350" s="43" t="s">
        <v>3382</v>
      </c>
      <c r="G1350" s="16" t="s">
        <v>2763</v>
      </c>
      <c r="H1350" s="41"/>
      <c r="I1350" s="6" t="s">
        <v>572</v>
      </c>
      <c r="J1350" s="6" t="s">
        <v>588</v>
      </c>
      <c r="K1350" s="41"/>
      <c r="L1350" s="41"/>
      <c r="M1350" s="1" t="str">
        <f t="shared" si="166"/>
        <v/>
      </c>
      <c r="N1350" s="41"/>
      <c r="O1350" s="41"/>
      <c r="P1350" s="94" t="s">
        <v>3358</v>
      </c>
      <c r="Q1350" s="45"/>
      <c r="R1350" s="45"/>
      <c r="S1350" s="44"/>
    </row>
    <row r="1351" spans="1:41" ht="15" x14ac:dyDescent="0.25">
      <c r="B1351" s="11" t="s">
        <v>1503</v>
      </c>
      <c r="C1351" s="10" t="s">
        <v>1</v>
      </c>
      <c r="D1351" s="10" t="s">
        <v>2764</v>
      </c>
      <c r="E1351" s="11" t="s">
        <v>25</v>
      </c>
      <c r="F1351" s="2">
        <f t="shared" ref="F1351:F1379" si="168">VALUE(IF(LEFT(E1351,1)="&lt;",1,LEFT(E1351,2)))</f>
        <v>9</v>
      </c>
      <c r="G1351" s="11" t="s">
        <v>1</v>
      </c>
      <c r="I1351" s="1" t="str">
        <f t="shared" ref="I1351:I1359" si="169">RIGHT(B1351,LEN(B1351)-4)</f>
        <v>SMOEP  </v>
      </c>
      <c r="J1351">
        <f t="shared" ref="J1351:J1380" si="170">SUMIFS($F$1351:$F$1380,$I$1351:$I$1380,I1351)</f>
        <v>725</v>
      </c>
      <c r="K1351" s="41"/>
      <c r="L1351" s="1" t="s">
        <v>3357</v>
      </c>
      <c r="M1351" s="105"/>
      <c r="N1351" s="104"/>
      <c r="O1351" s="41"/>
      <c r="P1351" s="88" t="s">
        <v>3384</v>
      </c>
      <c r="Q1351" s="86">
        <f>SUMIFS($N$1351:$N$1371,$M$1351:$M$1371,P1351)</f>
        <v>0</v>
      </c>
      <c r="R1351" s="86"/>
      <c r="S1351" s="87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</row>
    <row r="1352" spans="1:41" ht="15" x14ac:dyDescent="0.25">
      <c r="B1352" s="9" t="s">
        <v>610</v>
      </c>
      <c r="C1352" s="12" t="s">
        <v>2764</v>
      </c>
      <c r="D1352" s="12" t="s">
        <v>2765</v>
      </c>
      <c r="E1352" s="9" t="s">
        <v>3</v>
      </c>
      <c r="F1352" s="2">
        <f t="shared" si="168"/>
        <v>1</v>
      </c>
      <c r="G1352" s="9" t="s">
        <v>1148</v>
      </c>
      <c r="I1352" s="1" t="str">
        <f t="shared" si="169"/>
        <v>CAA  </v>
      </c>
      <c r="J1352">
        <f t="shared" si="170"/>
        <v>1</v>
      </c>
      <c r="K1352" s="41"/>
      <c r="L1352" s="1" t="s">
        <v>576</v>
      </c>
      <c r="M1352" s="1" t="str">
        <f t="shared" si="166"/>
        <v>CAA</v>
      </c>
      <c r="N1352">
        <v>1</v>
      </c>
      <c r="O1352" s="41"/>
      <c r="P1352" s="88" t="s">
        <v>3388</v>
      </c>
      <c r="Q1352" s="89">
        <f t="shared" ref="Q1352:Q1372" si="171">SUMIFS($N$1351:$N$1371,$M$1351:$M$1371,P1352)</f>
        <v>0</v>
      </c>
      <c r="R1352" s="89"/>
      <c r="S1352" s="90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</row>
    <row r="1353" spans="1:41" s="13" customFormat="1" ht="15" x14ac:dyDescent="0.25">
      <c r="A1353" s="41"/>
      <c r="B1353" s="11" t="s">
        <v>1831</v>
      </c>
      <c r="C1353" s="10" t="s">
        <v>2765</v>
      </c>
      <c r="D1353" s="10" t="s">
        <v>2766</v>
      </c>
      <c r="E1353" s="11" t="s">
        <v>17</v>
      </c>
      <c r="F1353" s="2">
        <f t="shared" si="168"/>
        <v>2</v>
      </c>
      <c r="G1353" s="11" t="s">
        <v>2798</v>
      </c>
      <c r="H1353" s="1"/>
      <c r="I1353" s="1" t="str">
        <f t="shared" si="169"/>
        <v>SECADM  </v>
      </c>
      <c r="J1353">
        <f t="shared" si="170"/>
        <v>4</v>
      </c>
      <c r="K1353" s="41"/>
      <c r="L1353" s="1" t="s">
        <v>577</v>
      </c>
      <c r="M1353" s="1" t="str">
        <f t="shared" si="166"/>
        <v>SECADM</v>
      </c>
      <c r="N1353">
        <v>4</v>
      </c>
      <c r="O1353" s="41"/>
      <c r="P1353" s="63" t="s">
        <v>3386</v>
      </c>
      <c r="Q1353" s="64">
        <f t="shared" si="171"/>
        <v>0</v>
      </c>
      <c r="R1353" s="64"/>
      <c r="S1353" s="65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</row>
    <row r="1354" spans="1:41" ht="15" x14ac:dyDescent="0.25">
      <c r="B1354" s="9" t="s">
        <v>2612</v>
      </c>
      <c r="C1354" s="12" t="s">
        <v>2766</v>
      </c>
      <c r="D1354" s="12" t="s">
        <v>2767</v>
      </c>
      <c r="E1354" s="9" t="s">
        <v>3</v>
      </c>
      <c r="F1354" s="2">
        <f t="shared" si="168"/>
        <v>1</v>
      </c>
      <c r="G1354" s="9" t="s">
        <v>632</v>
      </c>
      <c r="I1354" s="1" t="str">
        <f t="shared" si="169"/>
        <v>CLC  </v>
      </c>
      <c r="J1354">
        <f t="shared" si="170"/>
        <v>5</v>
      </c>
      <c r="K1354" s="41"/>
      <c r="L1354" s="1" t="s">
        <v>581</v>
      </c>
      <c r="M1354" s="1" t="str">
        <f t="shared" si="166"/>
        <v>CLC</v>
      </c>
      <c r="N1354">
        <v>5</v>
      </c>
      <c r="O1354" s="41"/>
      <c r="P1354" s="63" t="s">
        <v>3390</v>
      </c>
      <c r="Q1354" s="64">
        <f t="shared" si="171"/>
        <v>0</v>
      </c>
      <c r="R1354" s="64"/>
      <c r="S1354" s="65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</row>
    <row r="1355" spans="1:41" ht="21" x14ac:dyDescent="0.25">
      <c r="B1355" s="11" t="s">
        <v>2444</v>
      </c>
      <c r="C1355" s="10" t="s">
        <v>2767</v>
      </c>
      <c r="D1355" s="10" t="s">
        <v>2768</v>
      </c>
      <c r="E1355" s="11" t="s">
        <v>2769</v>
      </c>
      <c r="F1355" s="2">
        <f t="shared" si="168"/>
        <v>46</v>
      </c>
      <c r="G1355" s="11" t="s">
        <v>2799</v>
      </c>
      <c r="I1355" s="1" t="str">
        <f t="shared" si="169"/>
        <v>SC  </v>
      </c>
      <c r="J1355">
        <f t="shared" si="170"/>
        <v>47</v>
      </c>
      <c r="K1355" s="41"/>
      <c r="L1355" s="1" t="s">
        <v>582</v>
      </c>
      <c r="M1355" s="1" t="str">
        <f t="shared" si="166"/>
        <v>SC</v>
      </c>
      <c r="N1355">
        <v>47</v>
      </c>
      <c r="O1355" s="41"/>
      <c r="P1355" s="63" t="s">
        <v>3427</v>
      </c>
      <c r="Q1355" s="64">
        <f t="shared" si="171"/>
        <v>1</v>
      </c>
      <c r="R1355" s="64"/>
      <c r="S1355" s="65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</row>
    <row r="1356" spans="1:41" ht="15" x14ac:dyDescent="0.25">
      <c r="B1356" s="9" t="s">
        <v>1592</v>
      </c>
      <c r="C1356" s="12" t="s">
        <v>2768</v>
      </c>
      <c r="D1356" s="12" t="s">
        <v>2770</v>
      </c>
      <c r="E1356" s="9" t="s">
        <v>3</v>
      </c>
      <c r="F1356" s="2">
        <f t="shared" si="168"/>
        <v>1</v>
      </c>
      <c r="G1356" s="9" t="s">
        <v>64</v>
      </c>
      <c r="I1356" s="1" t="str">
        <f t="shared" si="169"/>
        <v>CLC  </v>
      </c>
      <c r="J1356">
        <f t="shared" si="170"/>
        <v>5</v>
      </c>
      <c r="K1356" s="41"/>
      <c r="L1356" s="1" t="s">
        <v>3341</v>
      </c>
      <c r="M1356" s="1" t="str">
        <f t="shared" si="166"/>
        <v>SLIC</v>
      </c>
      <c r="N1356">
        <v>16</v>
      </c>
      <c r="O1356" s="41"/>
      <c r="P1356" s="63" t="s">
        <v>3428</v>
      </c>
      <c r="Q1356" s="103">
        <v>0</v>
      </c>
      <c r="R1356" s="64"/>
      <c r="S1356" s="65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</row>
    <row r="1357" spans="1:41" ht="15" x14ac:dyDescent="0.25">
      <c r="B1357" s="11" t="s">
        <v>1594</v>
      </c>
      <c r="C1357" s="10" t="s">
        <v>2770</v>
      </c>
      <c r="D1357" s="10" t="s">
        <v>2771</v>
      </c>
      <c r="E1357" s="11" t="s">
        <v>3</v>
      </c>
      <c r="F1357" s="2">
        <f t="shared" si="168"/>
        <v>1</v>
      </c>
      <c r="G1357" s="11" t="s">
        <v>2800</v>
      </c>
      <c r="I1357" s="1" t="str">
        <f t="shared" si="169"/>
        <v>SC  </v>
      </c>
      <c r="J1357">
        <f t="shared" si="170"/>
        <v>47</v>
      </c>
      <c r="K1357" s="41"/>
      <c r="L1357" s="1" t="s">
        <v>592</v>
      </c>
      <c r="M1357" s="1" t="str">
        <f t="shared" si="166"/>
        <v>CPL</v>
      </c>
      <c r="N1357">
        <v>24</v>
      </c>
      <c r="O1357" s="41"/>
      <c r="P1357" s="63" t="s">
        <v>3429</v>
      </c>
      <c r="Q1357" s="64">
        <f t="shared" si="171"/>
        <v>0</v>
      </c>
      <c r="R1357" s="64"/>
      <c r="S1357" s="65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</row>
    <row r="1358" spans="1:41" ht="15" x14ac:dyDescent="0.25">
      <c r="B1358" s="9" t="s">
        <v>1056</v>
      </c>
      <c r="C1358" s="12" t="s">
        <v>2771</v>
      </c>
      <c r="D1358" s="12" t="s">
        <v>2772</v>
      </c>
      <c r="E1358" s="9" t="s">
        <v>3</v>
      </c>
      <c r="F1358" s="2">
        <f t="shared" si="168"/>
        <v>1</v>
      </c>
      <c r="G1358" s="9" t="s">
        <v>64</v>
      </c>
      <c r="I1358" s="1" t="str">
        <f t="shared" si="169"/>
        <v>CLC  </v>
      </c>
      <c r="J1358">
        <f t="shared" si="170"/>
        <v>5</v>
      </c>
      <c r="K1358" s="41"/>
      <c r="L1358" s="1" t="s">
        <v>584</v>
      </c>
      <c r="M1358" s="1" t="str">
        <f t="shared" si="166"/>
        <v>ASSDG</v>
      </c>
      <c r="N1358">
        <v>2</v>
      </c>
      <c r="O1358" s="41"/>
      <c r="P1358" s="63" t="s">
        <v>3430</v>
      </c>
      <c r="Q1358" s="64">
        <f t="shared" si="171"/>
        <v>0</v>
      </c>
      <c r="R1358" s="64"/>
      <c r="S1358" s="65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</row>
    <row r="1359" spans="1:41" ht="15" x14ac:dyDescent="0.25">
      <c r="B1359" s="11" t="s">
        <v>30</v>
      </c>
      <c r="C1359" s="10" t="s">
        <v>2772</v>
      </c>
      <c r="D1359" s="10" t="s">
        <v>2773</v>
      </c>
      <c r="E1359" s="11" t="s">
        <v>3</v>
      </c>
      <c r="F1359" s="2">
        <f t="shared" si="168"/>
        <v>1</v>
      </c>
      <c r="G1359" s="11" t="s">
        <v>2801</v>
      </c>
      <c r="I1359" s="1" t="str">
        <f t="shared" si="169"/>
        <v>SECADM  </v>
      </c>
      <c r="J1359">
        <f t="shared" si="170"/>
        <v>4</v>
      </c>
      <c r="K1359" s="41"/>
      <c r="L1359" s="1" t="s">
        <v>585</v>
      </c>
      <c r="M1359" s="1" t="str">
        <f t="shared" si="166"/>
        <v>DG</v>
      </c>
      <c r="N1359">
        <v>2</v>
      </c>
      <c r="O1359" s="41"/>
      <c r="P1359" s="63" t="s">
        <v>3431</v>
      </c>
      <c r="Q1359" s="64">
        <f t="shared" si="171"/>
        <v>0</v>
      </c>
      <c r="R1359" s="64"/>
      <c r="S1359" s="65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</row>
    <row r="1360" spans="1:41" ht="15" x14ac:dyDescent="0.25">
      <c r="B1360" s="9" t="s">
        <v>154</v>
      </c>
      <c r="C1360" s="12" t="s">
        <v>2773</v>
      </c>
      <c r="D1360" s="12" t="s">
        <v>2774</v>
      </c>
      <c r="E1360" s="9" t="s">
        <v>3</v>
      </c>
      <c r="F1360" s="2">
        <f t="shared" si="168"/>
        <v>1</v>
      </c>
      <c r="G1360" s="9" t="s">
        <v>1934</v>
      </c>
      <c r="I1360" s="1" t="str">
        <f>RIGHT(B1360,LEN(B1360)-5)</f>
        <v>CLC  </v>
      </c>
      <c r="J1360">
        <f t="shared" si="170"/>
        <v>5</v>
      </c>
      <c r="K1360" s="41"/>
      <c r="L1360" s="1" t="s">
        <v>3352</v>
      </c>
      <c r="M1360" s="1" t="str">
        <f t="shared" si="166"/>
        <v>CMP</v>
      </c>
      <c r="N1360">
        <v>2</v>
      </c>
      <c r="O1360" s="41"/>
      <c r="P1360" s="63" t="s">
        <v>3392</v>
      </c>
      <c r="Q1360" s="64">
        <f t="shared" si="171"/>
        <v>0</v>
      </c>
      <c r="R1360" s="64"/>
      <c r="S1360" s="65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</row>
    <row r="1361" spans="2:41" ht="21" x14ac:dyDescent="0.25">
      <c r="B1361" s="11" t="s">
        <v>2454</v>
      </c>
      <c r="C1361" s="10" t="s">
        <v>2774</v>
      </c>
      <c r="D1361" s="10" t="s">
        <v>2775</v>
      </c>
      <c r="E1361" s="11" t="s">
        <v>47</v>
      </c>
      <c r="F1361" s="2">
        <f t="shared" si="168"/>
        <v>6</v>
      </c>
      <c r="G1361" s="11" t="s">
        <v>2802</v>
      </c>
      <c r="I1361" s="1" t="str">
        <f t="shared" ref="I1361:I1380" si="172">RIGHT(B1361,LEN(B1361)-5)</f>
        <v>SLIC  </v>
      </c>
      <c r="J1361">
        <f t="shared" si="170"/>
        <v>16</v>
      </c>
      <c r="K1361" s="41"/>
      <c r="L1361" s="1" t="s">
        <v>3348</v>
      </c>
      <c r="M1361" s="1" t="str">
        <f t="shared" si="166"/>
        <v>GABDG</v>
      </c>
      <c r="N1361">
        <v>1</v>
      </c>
      <c r="O1361" s="41"/>
      <c r="P1361" s="63" t="s">
        <v>3394</v>
      </c>
      <c r="Q1361" s="64">
        <f t="shared" si="171"/>
        <v>0</v>
      </c>
      <c r="R1361" s="64"/>
      <c r="S1361" s="65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</row>
    <row r="1362" spans="2:41" ht="15" x14ac:dyDescent="0.25">
      <c r="B1362" s="9" t="s">
        <v>160</v>
      </c>
      <c r="C1362" s="12" t="s">
        <v>2775</v>
      </c>
      <c r="D1362" s="12" t="s">
        <v>2776</v>
      </c>
      <c r="E1362" s="9" t="s">
        <v>3</v>
      </c>
      <c r="F1362" s="2">
        <f t="shared" si="168"/>
        <v>1</v>
      </c>
      <c r="G1362" s="9" t="s">
        <v>248</v>
      </c>
      <c r="I1362" s="1" t="str">
        <f t="shared" si="172"/>
        <v>CLC  </v>
      </c>
      <c r="J1362">
        <f t="shared" si="170"/>
        <v>5</v>
      </c>
      <c r="K1362" s="41"/>
      <c r="L1362"/>
      <c r="M1362" s="102" t="s">
        <v>3437</v>
      </c>
      <c r="N1362">
        <f>SUM(N1344:N1361)</f>
        <v>104</v>
      </c>
      <c r="O1362" s="41"/>
      <c r="P1362" s="63" t="s">
        <v>3396</v>
      </c>
      <c r="Q1362" s="64">
        <f t="shared" si="171"/>
        <v>0</v>
      </c>
      <c r="R1362" s="64"/>
      <c r="S1362" s="65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</row>
    <row r="1363" spans="2:41" ht="15" x14ac:dyDescent="0.25">
      <c r="B1363" s="11" t="s">
        <v>2522</v>
      </c>
      <c r="C1363" s="10" t="s">
        <v>2776</v>
      </c>
      <c r="D1363" s="10" t="s">
        <v>2777</v>
      </c>
      <c r="E1363" s="11" t="s">
        <v>3</v>
      </c>
      <c r="F1363" s="2">
        <f t="shared" si="168"/>
        <v>1</v>
      </c>
      <c r="G1363" s="11" t="s">
        <v>2803</v>
      </c>
      <c r="I1363" s="1" t="str">
        <f t="shared" si="172"/>
        <v>SECADM  </v>
      </c>
      <c r="J1363">
        <f t="shared" si="170"/>
        <v>4</v>
      </c>
      <c r="K1363" s="41"/>
      <c r="L1363"/>
      <c r="M1363" s="1" t="str">
        <f t="shared" si="166"/>
        <v/>
      </c>
      <c r="N1363"/>
      <c r="O1363" s="41"/>
      <c r="P1363" s="60" t="s">
        <v>3398</v>
      </c>
      <c r="Q1363" s="61">
        <f t="shared" si="171"/>
        <v>0</v>
      </c>
      <c r="R1363" s="61"/>
      <c r="S1363" s="62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</row>
    <row r="1364" spans="2:41" ht="15" x14ac:dyDescent="0.25">
      <c r="B1364" s="9" t="s">
        <v>2524</v>
      </c>
      <c r="C1364" s="12" t="s">
        <v>2777</v>
      </c>
      <c r="D1364" s="12" t="s">
        <v>2778</v>
      </c>
      <c r="E1364" s="9" t="s">
        <v>3</v>
      </c>
      <c r="F1364" s="2">
        <f t="shared" si="168"/>
        <v>1</v>
      </c>
      <c r="G1364" s="9" t="s">
        <v>1679</v>
      </c>
      <c r="I1364" s="1" t="str">
        <f t="shared" si="172"/>
        <v>CPL  </v>
      </c>
      <c r="J1364">
        <f t="shared" si="170"/>
        <v>24</v>
      </c>
      <c r="L1364"/>
      <c r="M1364" s="1" t="str">
        <f t="shared" si="166"/>
        <v/>
      </c>
      <c r="N1364"/>
      <c r="P1364" s="60" t="s">
        <v>3400</v>
      </c>
      <c r="Q1364" s="61">
        <f t="shared" si="171"/>
        <v>0</v>
      </c>
      <c r="R1364" s="61"/>
      <c r="S1364" s="62"/>
    </row>
    <row r="1365" spans="2:41" ht="15" x14ac:dyDescent="0.25">
      <c r="B1365" s="11" t="s">
        <v>2526</v>
      </c>
      <c r="C1365" s="10" t="s">
        <v>2778</v>
      </c>
      <c r="D1365" s="10" t="s">
        <v>2779</v>
      </c>
      <c r="E1365" s="11" t="s">
        <v>3</v>
      </c>
      <c r="F1365" s="2">
        <f t="shared" si="168"/>
        <v>1</v>
      </c>
      <c r="G1365" s="11" t="s">
        <v>829</v>
      </c>
      <c r="I1365" s="1" t="str">
        <f t="shared" si="172"/>
        <v>ASSDG  </v>
      </c>
      <c r="J1365">
        <f t="shared" si="170"/>
        <v>2</v>
      </c>
      <c r="L1365"/>
      <c r="M1365" s="1" t="str">
        <f t="shared" si="166"/>
        <v/>
      </c>
      <c r="N1365"/>
      <c r="P1365" s="60" t="s">
        <v>3402</v>
      </c>
      <c r="Q1365" s="61">
        <f t="shared" si="171"/>
        <v>0</v>
      </c>
      <c r="R1365" s="61"/>
      <c r="S1365" s="62"/>
    </row>
    <row r="1366" spans="2:41" ht="15" x14ac:dyDescent="0.25">
      <c r="B1366" s="9" t="s">
        <v>2528</v>
      </c>
      <c r="C1366" s="12" t="s">
        <v>2779</v>
      </c>
      <c r="D1366" s="12" t="s">
        <v>2780</v>
      </c>
      <c r="E1366" s="9" t="s">
        <v>3</v>
      </c>
      <c r="F1366" s="2">
        <f t="shared" si="168"/>
        <v>1</v>
      </c>
      <c r="G1366" s="9" t="s">
        <v>177</v>
      </c>
      <c r="I1366" s="1" t="str">
        <f t="shared" si="172"/>
        <v>DG  </v>
      </c>
      <c r="J1366">
        <f t="shared" si="170"/>
        <v>2</v>
      </c>
      <c r="L1366"/>
      <c r="M1366" s="1" t="str">
        <f t="shared" si="166"/>
        <v/>
      </c>
      <c r="N1366"/>
      <c r="P1366" s="60" t="s">
        <v>3418</v>
      </c>
      <c r="Q1366" s="61">
        <f t="shared" si="171"/>
        <v>0</v>
      </c>
      <c r="R1366" s="61"/>
      <c r="S1366" s="62"/>
    </row>
    <row r="1367" spans="2:41" ht="15" x14ac:dyDescent="0.25">
      <c r="B1367" s="11" t="s">
        <v>2464</v>
      </c>
      <c r="C1367" s="10" t="s">
        <v>2780</v>
      </c>
      <c r="D1367" s="10" t="s">
        <v>2781</v>
      </c>
      <c r="E1367" s="11" t="s">
        <v>25</v>
      </c>
      <c r="F1367" s="2">
        <f t="shared" si="168"/>
        <v>9</v>
      </c>
      <c r="G1367" s="11" t="s">
        <v>814</v>
      </c>
      <c r="I1367" s="1" t="str">
        <f t="shared" si="172"/>
        <v>SLIC  </v>
      </c>
      <c r="J1367">
        <f t="shared" si="170"/>
        <v>16</v>
      </c>
      <c r="L1367"/>
      <c r="M1367" s="1" t="str">
        <f t="shared" si="166"/>
        <v/>
      </c>
      <c r="N1367"/>
      <c r="P1367" s="60" t="s">
        <v>3405</v>
      </c>
      <c r="Q1367" s="61">
        <f t="shared" si="171"/>
        <v>0</v>
      </c>
      <c r="R1367" s="61"/>
      <c r="S1367" s="62"/>
    </row>
    <row r="1368" spans="2:41" ht="15" x14ac:dyDescent="0.25">
      <c r="B1368" s="9" t="s">
        <v>2466</v>
      </c>
      <c r="C1368" s="12" t="s">
        <v>2781</v>
      </c>
      <c r="D1368" s="12" t="s">
        <v>2782</v>
      </c>
      <c r="E1368" s="9" t="s">
        <v>3</v>
      </c>
      <c r="F1368" s="2">
        <f t="shared" si="168"/>
        <v>1</v>
      </c>
      <c r="G1368" s="9" t="s">
        <v>1173</v>
      </c>
      <c r="I1368" s="1" t="str">
        <f t="shared" si="172"/>
        <v>CPL  </v>
      </c>
      <c r="J1368">
        <f t="shared" si="170"/>
        <v>24</v>
      </c>
      <c r="L1368"/>
      <c r="M1368" s="1" t="str">
        <f t="shared" si="166"/>
        <v/>
      </c>
      <c r="N1368"/>
      <c r="P1368" s="60" t="s">
        <v>3432</v>
      </c>
      <c r="Q1368" s="61">
        <f t="shared" si="171"/>
        <v>0</v>
      </c>
      <c r="R1368" s="61"/>
      <c r="S1368" s="62"/>
    </row>
    <row r="1369" spans="2:41" ht="15" x14ac:dyDescent="0.25">
      <c r="B1369" s="11" t="s">
        <v>1613</v>
      </c>
      <c r="C1369" s="10" t="s">
        <v>2782</v>
      </c>
      <c r="D1369" s="10" t="s">
        <v>2783</v>
      </c>
      <c r="E1369" s="11" t="s">
        <v>3</v>
      </c>
      <c r="F1369" s="2">
        <f t="shared" si="168"/>
        <v>1</v>
      </c>
      <c r="G1369" s="11" t="s">
        <v>2804</v>
      </c>
      <c r="I1369" s="1" t="str">
        <f t="shared" si="172"/>
        <v>SLIC  </v>
      </c>
      <c r="J1369">
        <f t="shared" si="170"/>
        <v>16</v>
      </c>
      <c r="L1369"/>
      <c r="M1369" s="1" t="str">
        <f t="shared" si="166"/>
        <v/>
      </c>
      <c r="N1369"/>
      <c r="P1369" s="60" t="s">
        <v>3433</v>
      </c>
      <c r="Q1369" s="61">
        <f t="shared" si="171"/>
        <v>0</v>
      </c>
      <c r="R1369" s="61"/>
      <c r="S1369" s="62"/>
    </row>
    <row r="1370" spans="2:41" ht="15" x14ac:dyDescent="0.25">
      <c r="B1370" s="9" t="s">
        <v>2362</v>
      </c>
      <c r="C1370" s="12" t="s">
        <v>2783</v>
      </c>
      <c r="D1370" s="12" t="s">
        <v>2784</v>
      </c>
      <c r="E1370" s="9" t="s">
        <v>343</v>
      </c>
      <c r="F1370" s="2">
        <f t="shared" si="168"/>
        <v>15</v>
      </c>
      <c r="G1370" s="9" t="s">
        <v>1175</v>
      </c>
      <c r="I1370" s="1" t="str">
        <f t="shared" si="172"/>
        <v>CPL  </v>
      </c>
      <c r="J1370">
        <f t="shared" si="170"/>
        <v>24</v>
      </c>
      <c r="L1370"/>
      <c r="M1370" s="1" t="str">
        <f t="shared" si="166"/>
        <v/>
      </c>
      <c r="N1370"/>
      <c r="P1370" s="60" t="s">
        <v>3434</v>
      </c>
      <c r="Q1370" s="61">
        <f t="shared" si="171"/>
        <v>0</v>
      </c>
      <c r="R1370" s="61"/>
      <c r="S1370" s="62"/>
    </row>
    <row r="1371" spans="2:41" ht="15" x14ac:dyDescent="0.25">
      <c r="B1371" s="11" t="s">
        <v>1281</v>
      </c>
      <c r="C1371" s="10" t="s">
        <v>2784</v>
      </c>
      <c r="D1371" s="10" t="s">
        <v>2785</v>
      </c>
      <c r="E1371" s="11" t="s">
        <v>3</v>
      </c>
      <c r="F1371" s="2">
        <f t="shared" si="168"/>
        <v>1</v>
      </c>
      <c r="G1371" s="11" t="s">
        <v>10</v>
      </c>
      <c r="I1371" s="1" t="str">
        <f t="shared" si="172"/>
        <v>CMP  </v>
      </c>
      <c r="J1371">
        <f t="shared" si="170"/>
        <v>2</v>
      </c>
      <c r="L1371"/>
      <c r="M1371" s="1" t="str">
        <f t="shared" si="166"/>
        <v/>
      </c>
      <c r="N1371"/>
      <c r="P1371" s="60" t="s">
        <v>3435</v>
      </c>
      <c r="Q1371" s="61">
        <f t="shared" si="171"/>
        <v>0</v>
      </c>
      <c r="R1371" s="61"/>
      <c r="S1371" s="62"/>
    </row>
    <row r="1372" spans="2:41" ht="15.75" thickBot="1" x14ac:dyDescent="0.3">
      <c r="B1372" s="9" t="s">
        <v>2786</v>
      </c>
      <c r="C1372" s="12" t="s">
        <v>2785</v>
      </c>
      <c r="D1372" s="12" t="s">
        <v>2787</v>
      </c>
      <c r="E1372" s="9" t="s">
        <v>3</v>
      </c>
      <c r="F1372" s="2">
        <f t="shared" si="168"/>
        <v>1</v>
      </c>
      <c r="G1372" s="9" t="s">
        <v>2805</v>
      </c>
      <c r="I1372" s="1" t="str">
        <f t="shared" si="172"/>
        <v>SMOEP  </v>
      </c>
      <c r="J1372">
        <f t="shared" si="170"/>
        <v>725</v>
      </c>
      <c r="L1372"/>
      <c r="M1372" s="1" t="str">
        <f t="shared" si="166"/>
        <v/>
      </c>
      <c r="N1372"/>
      <c r="P1372" s="66" t="s">
        <v>3436</v>
      </c>
      <c r="Q1372" s="93">
        <f t="shared" si="171"/>
        <v>0</v>
      </c>
      <c r="R1372" s="93"/>
      <c r="S1372" s="67"/>
    </row>
    <row r="1373" spans="2:41" ht="15" x14ac:dyDescent="0.25">
      <c r="B1373" s="11" t="s">
        <v>1223</v>
      </c>
      <c r="C1373" s="10" t="s">
        <v>2787</v>
      </c>
      <c r="D1373" s="10" t="s">
        <v>2788</v>
      </c>
      <c r="E1373" s="11" t="s">
        <v>144</v>
      </c>
      <c r="F1373" s="2">
        <f t="shared" si="168"/>
        <v>5</v>
      </c>
      <c r="G1373" s="11" t="s">
        <v>64</v>
      </c>
      <c r="I1373" s="1" t="str">
        <f t="shared" si="172"/>
        <v>CPL  </v>
      </c>
      <c r="J1373">
        <f t="shared" si="170"/>
        <v>24</v>
      </c>
      <c r="L1373"/>
      <c r="M1373" s="1" t="str">
        <f t="shared" si="166"/>
        <v/>
      </c>
      <c r="N1373"/>
    </row>
    <row r="1374" spans="2:41" ht="15" x14ac:dyDescent="0.25">
      <c r="B1374" s="9" t="s">
        <v>1225</v>
      </c>
      <c r="C1374" s="12" t="s">
        <v>2788</v>
      </c>
      <c r="D1374" s="12" t="s">
        <v>2789</v>
      </c>
      <c r="E1374" s="9" t="s">
        <v>3</v>
      </c>
      <c r="F1374" s="2">
        <f t="shared" si="168"/>
        <v>1</v>
      </c>
      <c r="G1374" s="9" t="s">
        <v>1683</v>
      </c>
      <c r="I1374" s="1" t="str">
        <f t="shared" si="172"/>
        <v>ASSDG  </v>
      </c>
      <c r="J1374">
        <f t="shared" si="170"/>
        <v>2</v>
      </c>
      <c r="L1374"/>
      <c r="M1374" s="1" t="str">
        <f t="shared" si="166"/>
        <v/>
      </c>
      <c r="N1374"/>
    </row>
    <row r="1375" spans="2:41" ht="15" x14ac:dyDescent="0.25">
      <c r="B1375" s="11" t="s">
        <v>1227</v>
      </c>
      <c r="C1375" s="10" t="s">
        <v>2789</v>
      </c>
      <c r="D1375" s="10" t="s">
        <v>2790</v>
      </c>
      <c r="E1375" s="11" t="s">
        <v>3</v>
      </c>
      <c r="F1375" s="2">
        <f t="shared" si="168"/>
        <v>1</v>
      </c>
      <c r="G1375" s="11" t="s">
        <v>177</v>
      </c>
      <c r="I1375" s="1" t="str">
        <f t="shared" si="172"/>
        <v>DG  </v>
      </c>
      <c r="J1375">
        <f t="shared" si="170"/>
        <v>2</v>
      </c>
      <c r="L1375"/>
      <c r="M1375" s="1" t="str">
        <f t="shared" si="166"/>
        <v/>
      </c>
      <c r="N1375"/>
    </row>
    <row r="1376" spans="2:41" ht="15" x14ac:dyDescent="0.25">
      <c r="B1376" s="9" t="s">
        <v>2791</v>
      </c>
      <c r="C1376" s="12" t="s">
        <v>2790</v>
      </c>
      <c r="D1376" s="12" t="s">
        <v>2792</v>
      </c>
      <c r="E1376" s="9" t="s">
        <v>3</v>
      </c>
      <c r="F1376" s="2">
        <f t="shared" si="168"/>
        <v>1</v>
      </c>
      <c r="G1376" s="9" t="s">
        <v>2806</v>
      </c>
      <c r="I1376" s="1" t="str">
        <f t="shared" si="172"/>
        <v>SMOEP  </v>
      </c>
      <c r="J1376">
        <f t="shared" si="170"/>
        <v>725</v>
      </c>
      <c r="L1376"/>
      <c r="M1376" s="1" t="str">
        <f t="shared" si="166"/>
        <v/>
      </c>
      <c r="N1376"/>
    </row>
    <row r="1377" spans="1:39" ht="15" x14ac:dyDescent="0.25">
      <c r="B1377" s="11" t="s">
        <v>2793</v>
      </c>
      <c r="C1377" s="10" t="s">
        <v>2792</v>
      </c>
      <c r="D1377" s="10" t="s">
        <v>2794</v>
      </c>
      <c r="E1377" s="11" t="s">
        <v>3</v>
      </c>
      <c r="F1377" s="2">
        <f t="shared" si="168"/>
        <v>1</v>
      </c>
      <c r="G1377" s="11" t="s">
        <v>2807</v>
      </c>
      <c r="I1377" s="1" t="str">
        <f t="shared" si="172"/>
        <v>GABDG  </v>
      </c>
      <c r="J1377">
        <f t="shared" si="170"/>
        <v>1</v>
      </c>
      <c r="L1377"/>
      <c r="M1377" s="1" t="str">
        <f t="shared" si="166"/>
        <v/>
      </c>
      <c r="N1377"/>
    </row>
    <row r="1378" spans="1:39" ht="15" x14ac:dyDescent="0.25">
      <c r="B1378" s="9" t="s">
        <v>1904</v>
      </c>
      <c r="C1378" s="12" t="s">
        <v>2794</v>
      </c>
      <c r="D1378" s="12" t="s">
        <v>2795</v>
      </c>
      <c r="E1378" s="9" t="s">
        <v>17</v>
      </c>
      <c r="F1378" s="2">
        <f t="shared" si="168"/>
        <v>2</v>
      </c>
      <c r="G1378" s="9" t="s">
        <v>2338</v>
      </c>
      <c r="I1378" s="1" t="str">
        <f t="shared" si="172"/>
        <v>CPL  </v>
      </c>
      <c r="J1378">
        <f t="shared" si="170"/>
        <v>24</v>
      </c>
      <c r="L1378"/>
      <c r="M1378" s="1" t="str">
        <f t="shared" si="166"/>
        <v/>
      </c>
      <c r="N1378"/>
    </row>
    <row r="1379" spans="1:39" ht="15" x14ac:dyDescent="0.25">
      <c r="B1379" s="11" t="s">
        <v>2642</v>
      </c>
      <c r="C1379" s="10" t="s">
        <v>2795</v>
      </c>
      <c r="D1379" s="10" t="s">
        <v>2796</v>
      </c>
      <c r="E1379" s="11" t="s">
        <v>3</v>
      </c>
      <c r="F1379" s="2">
        <f t="shared" si="168"/>
        <v>1</v>
      </c>
      <c r="G1379" s="11" t="s">
        <v>2759</v>
      </c>
      <c r="I1379" s="1" t="str">
        <f t="shared" si="172"/>
        <v>CMP  </v>
      </c>
      <c r="J1379">
        <f t="shared" si="170"/>
        <v>2</v>
      </c>
      <c r="L1379"/>
      <c r="M1379" s="1" t="str">
        <f t="shared" si="166"/>
        <v/>
      </c>
      <c r="N1379"/>
    </row>
    <row r="1380" spans="1:39" ht="15" x14ac:dyDescent="0.25">
      <c r="B1380" s="9" t="s">
        <v>2545</v>
      </c>
      <c r="C1380" s="12" t="s">
        <v>2796</v>
      </c>
      <c r="D1380" s="12" t="s">
        <v>1</v>
      </c>
      <c r="E1380" s="9" t="s">
        <v>2797</v>
      </c>
      <c r="F1380" s="2">
        <f>VALUE(IF(LEFT(E1380,1)="&lt;",1,LEFT(E1380,3)))</f>
        <v>714</v>
      </c>
      <c r="G1380" s="9" t="s">
        <v>2808</v>
      </c>
      <c r="I1380" s="1" t="str">
        <f t="shared" si="172"/>
        <v>SMOEP  </v>
      </c>
      <c r="J1380">
        <f t="shared" si="170"/>
        <v>725</v>
      </c>
      <c r="L1380"/>
      <c r="M1380" s="1" t="str">
        <f t="shared" si="166"/>
        <v/>
      </c>
      <c r="N1380"/>
    </row>
    <row r="1381" spans="1:39" x14ac:dyDescent="0.15">
      <c r="H1381" s="41"/>
      <c r="I1381" s="41"/>
      <c r="J1381" s="41"/>
      <c r="M1381" s="1" t="str">
        <f>TRIM(SUBSTITUTE(L1381,CHAR(160),CHAR(32)))</f>
        <v/>
      </c>
    </row>
    <row r="1382" spans="1:39" x14ac:dyDescent="0.15">
      <c r="B1382" s="13"/>
      <c r="C1382" s="13"/>
      <c r="D1382" s="13"/>
      <c r="E1382" s="13"/>
      <c r="F1382" s="13"/>
      <c r="G1382" s="13"/>
      <c r="H1382" s="41"/>
      <c r="I1382" s="41"/>
      <c r="J1382" s="41"/>
      <c r="M1382" s="1" t="str">
        <f>TRIM(SUBSTITUTE(L1382,CHAR(160),CHAR(32)))</f>
        <v/>
      </c>
    </row>
    <row r="1383" spans="1:39" ht="11.25" thickBot="1" x14ac:dyDescent="0.2">
      <c r="H1383" s="41"/>
      <c r="I1383" s="42" t="s">
        <v>573</v>
      </c>
      <c r="J1383" s="41"/>
      <c r="L1383" s="6"/>
      <c r="M1383" s="6" t="s">
        <v>3330</v>
      </c>
    </row>
    <row r="1384" spans="1:39" ht="42.75" thickBot="1" x14ac:dyDescent="0.2">
      <c r="A1384" s="2" t="s">
        <v>3408</v>
      </c>
      <c r="G1384" s="16" t="s">
        <v>2809</v>
      </c>
      <c r="H1384" s="41"/>
      <c r="I1384" s="6" t="s">
        <v>572</v>
      </c>
      <c r="J1384" s="6" t="s">
        <v>588</v>
      </c>
      <c r="K1384" s="41"/>
      <c r="L1384" s="41"/>
      <c r="M1384" s="1" t="str">
        <f t="shared" ref="M1384:M1402" si="173">TRIM(SUBSTITUTE(L1384,CHAR(160),CHAR(32)))</f>
        <v/>
      </c>
      <c r="N1384" s="41"/>
      <c r="O1384" s="41"/>
      <c r="P1384" s="94" t="s">
        <v>3358</v>
      </c>
      <c r="Q1384" s="45"/>
      <c r="R1384" s="45"/>
      <c r="S1384" s="44"/>
    </row>
    <row r="1385" spans="1:39" ht="15.75" thickBot="1" x14ac:dyDescent="0.3">
      <c r="B1385" s="48" t="s">
        <v>2810</v>
      </c>
      <c r="C1385" s="48" t="s">
        <v>1</v>
      </c>
      <c r="D1385" s="48" t="s">
        <v>2811</v>
      </c>
      <c r="E1385" s="48" t="s">
        <v>1309</v>
      </c>
      <c r="F1385" s="2">
        <f t="shared" ref="F1385:F1448" si="174">VALUE(IF(LEFT(E1385,1)="&lt;",1,LEFT(E1385,2)))</f>
        <v>12</v>
      </c>
      <c r="G1385" s="22" t="s">
        <v>1</v>
      </c>
      <c r="I1385" s="1" t="str">
        <f t="shared" ref="I1385:I1393" si="175">RIGHT(B1385,LEN(B1385)-4)</f>
        <v>SST  </v>
      </c>
      <c r="J1385">
        <f t="shared" ref="J1385:J1416" si="176">SUMIFS($F$1385:$F$1451,$I$1385:$I$1451,I1385)</f>
        <v>14</v>
      </c>
      <c r="K1385" s="41"/>
      <c r="L1385" s="41" t="s">
        <v>3419</v>
      </c>
      <c r="M1385" s="1" t="str">
        <f t="shared" si="173"/>
        <v>SST</v>
      </c>
      <c r="N1385">
        <v>14</v>
      </c>
      <c r="O1385" s="41"/>
      <c r="P1385" s="88" t="s">
        <v>3384</v>
      </c>
      <c r="Q1385" s="86">
        <f>SUMIFS($N$1385:$N$1405,$M$1385:$M$1405,P1385)</f>
        <v>0</v>
      </c>
      <c r="R1385" s="86"/>
      <c r="S1385" s="87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</row>
    <row r="1386" spans="1:39" ht="15.75" thickBot="1" x14ac:dyDescent="0.3">
      <c r="A1386" s="41"/>
      <c r="B1386" s="48" t="s">
        <v>610</v>
      </c>
      <c r="C1386" s="48" t="s">
        <v>2811</v>
      </c>
      <c r="D1386" s="48" t="s">
        <v>2812</v>
      </c>
      <c r="E1386" s="48" t="s">
        <v>3</v>
      </c>
      <c r="F1386" s="2">
        <f t="shared" si="174"/>
        <v>1</v>
      </c>
      <c r="G1386" s="23" t="s">
        <v>1467</v>
      </c>
      <c r="I1386" s="1" t="str">
        <f t="shared" si="175"/>
        <v>CAA  </v>
      </c>
      <c r="J1386">
        <f t="shared" si="176"/>
        <v>1</v>
      </c>
      <c r="K1386" s="41"/>
      <c r="L1386" s="41" t="s">
        <v>576</v>
      </c>
      <c r="M1386" s="1" t="str">
        <f t="shared" si="173"/>
        <v>CAA</v>
      </c>
      <c r="N1386">
        <v>1</v>
      </c>
      <c r="O1386" s="41"/>
      <c r="P1386" s="88" t="s">
        <v>3388</v>
      </c>
      <c r="Q1386" s="89">
        <f t="shared" ref="Q1386:Q1406" si="177">SUMIFS($N$1385:$N$1405,$M$1385:$M$1405,P1386)</f>
        <v>0</v>
      </c>
      <c r="R1386" s="89"/>
      <c r="S1386" s="90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</row>
    <row r="1387" spans="1:39" s="13" customFormat="1" ht="15.75" thickBot="1" x14ac:dyDescent="0.3">
      <c r="A1387" s="20"/>
      <c r="B1387" s="48" t="s">
        <v>1831</v>
      </c>
      <c r="C1387" s="48" t="s">
        <v>2812</v>
      </c>
      <c r="D1387" s="48" t="s">
        <v>2813</v>
      </c>
      <c r="E1387" s="48" t="s">
        <v>1309</v>
      </c>
      <c r="F1387" s="2">
        <f t="shared" si="174"/>
        <v>12</v>
      </c>
      <c r="G1387" s="23" t="s">
        <v>2906</v>
      </c>
      <c r="H1387" s="1"/>
      <c r="I1387" s="1" t="str">
        <f t="shared" si="175"/>
        <v>SECADM  </v>
      </c>
      <c r="J1387">
        <f t="shared" si="176"/>
        <v>29</v>
      </c>
      <c r="K1387" s="41"/>
      <c r="L1387" s="41" t="s">
        <v>577</v>
      </c>
      <c r="M1387" s="1" t="str">
        <f t="shared" si="173"/>
        <v>SECADM</v>
      </c>
      <c r="N1387">
        <v>29</v>
      </c>
      <c r="O1387" s="41"/>
      <c r="P1387" s="63" t="s">
        <v>3386</v>
      </c>
      <c r="Q1387" s="64">
        <f t="shared" si="177"/>
        <v>34</v>
      </c>
      <c r="R1387" s="64"/>
      <c r="S1387" s="65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</row>
    <row r="1388" spans="1:39" ht="15.75" thickBot="1" x14ac:dyDescent="0.3">
      <c r="A1388" s="21"/>
      <c r="B1388" s="48" t="s">
        <v>2612</v>
      </c>
      <c r="C1388" s="48" t="s">
        <v>2813</v>
      </c>
      <c r="D1388" s="48" t="s">
        <v>2814</v>
      </c>
      <c r="E1388" s="48" t="s">
        <v>54</v>
      </c>
      <c r="F1388" s="2">
        <f t="shared" si="174"/>
        <v>1</v>
      </c>
      <c r="G1388" s="23" t="s">
        <v>2907</v>
      </c>
      <c r="I1388" s="1" t="str">
        <f t="shared" si="175"/>
        <v>CLC  </v>
      </c>
      <c r="J1388">
        <f t="shared" si="176"/>
        <v>15</v>
      </c>
      <c r="K1388" s="41"/>
      <c r="L1388" s="41" t="s">
        <v>581</v>
      </c>
      <c r="M1388" s="1" t="str">
        <f t="shared" si="173"/>
        <v>CLC</v>
      </c>
      <c r="N1388">
        <v>15</v>
      </c>
      <c r="O1388" s="41"/>
      <c r="P1388" s="63" t="s">
        <v>3390</v>
      </c>
      <c r="Q1388" s="64">
        <f t="shared" si="177"/>
        <v>0</v>
      </c>
      <c r="R1388" s="64"/>
      <c r="S1388" s="65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</row>
    <row r="1389" spans="1:39" ht="15.75" thickBot="1" x14ac:dyDescent="0.3">
      <c r="B1389" s="48" t="s">
        <v>2815</v>
      </c>
      <c r="C1389" s="48" t="s">
        <v>2814</v>
      </c>
      <c r="D1389" s="48" t="s">
        <v>2816</v>
      </c>
      <c r="E1389" s="48" t="s">
        <v>3</v>
      </c>
      <c r="F1389" s="2">
        <f t="shared" si="174"/>
        <v>1</v>
      </c>
      <c r="G1389" s="23" t="s">
        <v>2908</v>
      </c>
      <c r="I1389" s="1" t="str">
        <f t="shared" si="175"/>
        <v>SST  </v>
      </c>
      <c r="J1389">
        <f t="shared" si="176"/>
        <v>14</v>
      </c>
      <c r="K1389" s="41"/>
      <c r="L1389" s="41" t="s">
        <v>3419</v>
      </c>
      <c r="M1389" s="1" t="str">
        <f t="shared" si="173"/>
        <v>SST</v>
      </c>
      <c r="N1389">
        <v>4</v>
      </c>
      <c r="O1389" s="41"/>
      <c r="P1389" s="63" t="s">
        <v>3427</v>
      </c>
      <c r="Q1389" s="64">
        <f t="shared" si="177"/>
        <v>1</v>
      </c>
      <c r="R1389" s="64"/>
      <c r="S1389" s="65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</row>
    <row r="1390" spans="1:39" ht="15.75" thickBot="1" x14ac:dyDescent="0.3">
      <c r="B1390" s="48" t="s">
        <v>2006</v>
      </c>
      <c r="C1390" s="48" t="s">
        <v>2816</v>
      </c>
      <c r="D1390" s="48" t="s">
        <v>2817</v>
      </c>
      <c r="E1390" s="48" t="s">
        <v>3</v>
      </c>
      <c r="F1390" s="2">
        <f t="shared" si="174"/>
        <v>1</v>
      </c>
      <c r="G1390" s="23" t="s">
        <v>2909</v>
      </c>
      <c r="I1390" s="1" t="str">
        <f t="shared" si="175"/>
        <v>SPO  </v>
      </c>
      <c r="J1390">
        <f t="shared" si="176"/>
        <v>4</v>
      </c>
      <c r="K1390" s="41"/>
      <c r="L1390" s="41" t="s">
        <v>578</v>
      </c>
      <c r="M1390" s="1" t="str">
        <f t="shared" si="173"/>
        <v>SPO</v>
      </c>
      <c r="N1390">
        <v>2</v>
      </c>
      <c r="O1390" s="41"/>
      <c r="P1390" s="63" t="s">
        <v>3428</v>
      </c>
      <c r="Q1390" s="64">
        <f t="shared" si="177"/>
        <v>0</v>
      </c>
      <c r="R1390" s="64"/>
      <c r="S1390" s="65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</row>
    <row r="1391" spans="1:39" ht="15.75" thickBot="1" x14ac:dyDescent="0.3">
      <c r="B1391" s="48" t="s">
        <v>2818</v>
      </c>
      <c r="C1391" s="48" t="s">
        <v>2817</v>
      </c>
      <c r="D1391" s="48" t="s">
        <v>2819</v>
      </c>
      <c r="E1391" s="48" t="s">
        <v>3</v>
      </c>
      <c r="F1391" s="2">
        <f t="shared" si="174"/>
        <v>1</v>
      </c>
      <c r="G1391" s="23" t="s">
        <v>2910</v>
      </c>
      <c r="I1391" s="1" t="str">
        <f t="shared" si="175"/>
        <v>SST  </v>
      </c>
      <c r="J1391">
        <f t="shared" si="176"/>
        <v>14</v>
      </c>
      <c r="K1391" s="41"/>
      <c r="L1391" s="41" t="s">
        <v>3419</v>
      </c>
      <c r="M1391" s="1" t="str">
        <f t="shared" si="173"/>
        <v>SST</v>
      </c>
      <c r="N1391">
        <v>2</v>
      </c>
      <c r="O1391" s="41"/>
      <c r="P1391" s="63" t="s">
        <v>3429</v>
      </c>
      <c r="Q1391" s="64">
        <f t="shared" si="177"/>
        <v>0</v>
      </c>
      <c r="R1391" s="64"/>
      <c r="S1391" s="65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</row>
    <row r="1392" spans="1:39" ht="15.75" thickBot="1" x14ac:dyDescent="0.3">
      <c r="B1392" s="48" t="s">
        <v>2010</v>
      </c>
      <c r="C1392" s="48" t="s">
        <v>2819</v>
      </c>
      <c r="D1392" s="48" t="s">
        <v>2820</v>
      </c>
      <c r="E1392" s="48" t="s">
        <v>3</v>
      </c>
      <c r="F1392" s="2">
        <f t="shared" si="174"/>
        <v>1</v>
      </c>
      <c r="G1392" s="23" t="s">
        <v>2911</v>
      </c>
      <c r="I1392" s="1" t="str">
        <f t="shared" si="175"/>
        <v>SPO  </v>
      </c>
      <c r="J1392">
        <f t="shared" si="176"/>
        <v>4</v>
      </c>
      <c r="K1392" s="41"/>
      <c r="L1392" s="41" t="s">
        <v>578</v>
      </c>
      <c r="M1392" s="1" t="str">
        <f t="shared" si="173"/>
        <v>SPO</v>
      </c>
      <c r="N1392">
        <v>2</v>
      </c>
      <c r="O1392" s="41"/>
      <c r="P1392" s="63" t="s">
        <v>3430</v>
      </c>
      <c r="Q1392" s="64">
        <f t="shared" si="177"/>
        <v>0</v>
      </c>
      <c r="R1392" s="64"/>
      <c r="S1392" s="65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</row>
    <row r="1393" spans="2:39" ht="15.75" thickBot="1" x14ac:dyDescent="0.3">
      <c r="B1393" s="48" t="s">
        <v>2012</v>
      </c>
      <c r="C1393" s="48" t="s">
        <v>2820</v>
      </c>
      <c r="D1393" s="48" t="s">
        <v>2821</v>
      </c>
      <c r="E1393" s="48" t="s">
        <v>3</v>
      </c>
      <c r="F1393" s="2">
        <f t="shared" si="174"/>
        <v>1</v>
      </c>
      <c r="G1393" s="23" t="s">
        <v>38</v>
      </c>
      <c r="I1393" s="1" t="str">
        <f t="shared" si="175"/>
        <v>CO  </v>
      </c>
      <c r="J1393">
        <f t="shared" si="176"/>
        <v>2</v>
      </c>
      <c r="K1393" s="41"/>
      <c r="L1393" s="41" t="s">
        <v>579</v>
      </c>
      <c r="M1393" s="1" t="str">
        <f t="shared" si="173"/>
        <v>CO</v>
      </c>
      <c r="N1393">
        <v>1</v>
      </c>
      <c r="O1393" s="41"/>
      <c r="P1393" s="63" t="s">
        <v>3431</v>
      </c>
      <c r="Q1393" s="64">
        <f t="shared" si="177"/>
        <v>0</v>
      </c>
      <c r="R1393" s="64"/>
      <c r="S1393" s="65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</row>
    <row r="1394" spans="2:39" ht="15.75" thickBot="1" x14ac:dyDescent="0.3">
      <c r="B1394" s="48" t="s">
        <v>2014</v>
      </c>
      <c r="C1394" s="48" t="s">
        <v>2821</v>
      </c>
      <c r="D1394" s="48" t="s">
        <v>2822</v>
      </c>
      <c r="E1394" s="48" t="s">
        <v>3</v>
      </c>
      <c r="F1394" s="2">
        <f t="shared" si="174"/>
        <v>1</v>
      </c>
      <c r="G1394" s="23" t="s">
        <v>41</v>
      </c>
      <c r="I1394" s="1" t="str">
        <f>RIGHT(B1394,LEN(B1394)-5)</f>
        <v>SECOFC  </v>
      </c>
      <c r="J1394">
        <f t="shared" si="176"/>
        <v>2</v>
      </c>
      <c r="L1394" s="1" t="s">
        <v>580</v>
      </c>
      <c r="M1394" s="1" t="str">
        <f t="shared" si="173"/>
        <v>SECOFC</v>
      </c>
      <c r="N1394">
        <v>6</v>
      </c>
      <c r="P1394" s="63" t="s">
        <v>3392</v>
      </c>
      <c r="Q1394" s="64">
        <f t="shared" si="177"/>
        <v>0</v>
      </c>
      <c r="R1394" s="64"/>
      <c r="S1394" s="65"/>
    </row>
    <row r="1395" spans="2:39" ht="15.75" thickBot="1" x14ac:dyDescent="0.3">
      <c r="B1395" s="48" t="s">
        <v>1202</v>
      </c>
      <c r="C1395" s="48" t="s">
        <v>2822</v>
      </c>
      <c r="D1395" s="48" t="s">
        <v>2823</v>
      </c>
      <c r="E1395" s="48" t="s">
        <v>21</v>
      </c>
      <c r="F1395" s="2">
        <f t="shared" si="174"/>
        <v>3</v>
      </c>
      <c r="G1395" s="23" t="s">
        <v>1170</v>
      </c>
      <c r="I1395" s="1" t="str">
        <f t="shared" ref="I1395:I1451" si="178">RIGHT(B1395,LEN(B1395)-5)</f>
        <v>CLC  </v>
      </c>
      <c r="J1395">
        <f t="shared" si="176"/>
        <v>15</v>
      </c>
      <c r="L1395" s="1" t="s">
        <v>581</v>
      </c>
      <c r="M1395" s="1" t="str">
        <f t="shared" si="173"/>
        <v>CLC</v>
      </c>
      <c r="N1395">
        <v>27</v>
      </c>
      <c r="P1395" s="63" t="s">
        <v>3394</v>
      </c>
      <c r="Q1395" s="64">
        <f t="shared" si="177"/>
        <v>0</v>
      </c>
      <c r="R1395" s="64"/>
      <c r="S1395" s="65"/>
    </row>
    <row r="1396" spans="2:39" ht="15.75" thickBot="1" x14ac:dyDescent="0.3">
      <c r="B1396" s="48" t="s">
        <v>1064</v>
      </c>
      <c r="C1396" s="48" t="s">
        <v>2823</v>
      </c>
      <c r="D1396" s="48" t="s">
        <v>2824</v>
      </c>
      <c r="E1396" s="48" t="s">
        <v>3</v>
      </c>
      <c r="F1396" s="2">
        <f t="shared" si="174"/>
        <v>1</v>
      </c>
      <c r="G1396" s="23" t="s">
        <v>668</v>
      </c>
      <c r="I1396" s="1" t="str">
        <f t="shared" si="178"/>
        <v>SECADM  </v>
      </c>
      <c r="J1396">
        <f t="shared" si="176"/>
        <v>29</v>
      </c>
      <c r="L1396" s="1" t="s">
        <v>577</v>
      </c>
      <c r="M1396" s="1" t="str">
        <f t="shared" si="173"/>
        <v>SECADM</v>
      </c>
      <c r="N1396">
        <v>9</v>
      </c>
      <c r="P1396" s="63" t="s">
        <v>3396</v>
      </c>
      <c r="Q1396" s="64">
        <f t="shared" si="177"/>
        <v>0</v>
      </c>
      <c r="R1396" s="64"/>
      <c r="S1396" s="65"/>
    </row>
    <row r="1397" spans="2:39" ht="15.75" thickBot="1" x14ac:dyDescent="0.3">
      <c r="B1397" s="48" t="s">
        <v>2825</v>
      </c>
      <c r="C1397" s="48" t="s">
        <v>2824</v>
      </c>
      <c r="D1397" s="48" t="s">
        <v>2826</v>
      </c>
      <c r="E1397" s="48" t="s">
        <v>3</v>
      </c>
      <c r="F1397" s="2">
        <f t="shared" si="174"/>
        <v>1</v>
      </c>
      <c r="G1397" s="23" t="s">
        <v>2912</v>
      </c>
      <c r="I1397" s="1" t="str">
        <f t="shared" si="178"/>
        <v>CIP  </v>
      </c>
      <c r="J1397">
        <f t="shared" si="176"/>
        <v>2</v>
      </c>
      <c r="L1397" s="1" t="s">
        <v>602</v>
      </c>
      <c r="M1397" s="1" t="str">
        <f t="shared" si="173"/>
        <v>CIP</v>
      </c>
      <c r="N1397">
        <v>33</v>
      </c>
      <c r="P1397" s="60" t="s">
        <v>3398</v>
      </c>
      <c r="Q1397" s="61">
        <f t="shared" si="177"/>
        <v>0</v>
      </c>
      <c r="R1397" s="61"/>
      <c r="S1397" s="62"/>
    </row>
    <row r="1398" spans="2:39" ht="26.25" thickBot="1" x14ac:dyDescent="0.3">
      <c r="B1398" s="48" t="s">
        <v>2827</v>
      </c>
      <c r="C1398" s="48" t="s">
        <v>2826</v>
      </c>
      <c r="D1398" s="48" t="s">
        <v>2828</v>
      </c>
      <c r="E1398" s="48" t="s">
        <v>3</v>
      </c>
      <c r="F1398" s="2">
        <f t="shared" si="174"/>
        <v>1</v>
      </c>
      <c r="G1398" s="23" t="s">
        <v>2913</v>
      </c>
      <c r="I1398" s="1" t="str">
        <f t="shared" si="178"/>
        <v>ST  </v>
      </c>
      <c r="J1398">
        <f t="shared" si="176"/>
        <v>1</v>
      </c>
      <c r="L1398" s="1" t="s">
        <v>3420</v>
      </c>
      <c r="M1398" s="1" t="str">
        <f t="shared" si="173"/>
        <v>ST</v>
      </c>
      <c r="N1398">
        <v>16</v>
      </c>
      <c r="P1398" s="60" t="s">
        <v>3400</v>
      </c>
      <c r="Q1398" s="61">
        <f t="shared" si="177"/>
        <v>0</v>
      </c>
      <c r="R1398" s="61"/>
      <c r="S1398" s="62"/>
    </row>
    <row r="1399" spans="2:39" ht="15.75" thickBot="1" x14ac:dyDescent="0.3">
      <c r="B1399" s="48" t="s">
        <v>2829</v>
      </c>
      <c r="C1399" s="48" t="s">
        <v>2828</v>
      </c>
      <c r="D1399" s="48" t="s">
        <v>2830</v>
      </c>
      <c r="E1399" s="48" t="s">
        <v>3</v>
      </c>
      <c r="F1399" s="2">
        <f t="shared" si="174"/>
        <v>1</v>
      </c>
      <c r="G1399" s="23" t="s">
        <v>2914</v>
      </c>
      <c r="I1399" s="1" t="str">
        <f t="shared" si="178"/>
        <v>CIP  </v>
      </c>
      <c r="J1399">
        <f t="shared" si="176"/>
        <v>2</v>
      </c>
      <c r="L1399" s="1" t="s">
        <v>602</v>
      </c>
      <c r="M1399" s="1" t="str">
        <f t="shared" si="173"/>
        <v>CIP</v>
      </c>
      <c r="N1399">
        <v>1</v>
      </c>
      <c r="P1399" s="60" t="s">
        <v>3402</v>
      </c>
      <c r="Q1399" s="61">
        <f t="shared" si="177"/>
        <v>16</v>
      </c>
      <c r="R1399" s="61"/>
      <c r="S1399" s="62"/>
    </row>
    <row r="1400" spans="2:39" ht="15.75" thickBot="1" x14ac:dyDescent="0.3">
      <c r="B1400" s="48" t="s">
        <v>1069</v>
      </c>
      <c r="C1400" s="48" t="s">
        <v>2830</v>
      </c>
      <c r="D1400" s="48" t="s">
        <v>2831</v>
      </c>
      <c r="E1400" s="48" t="s">
        <v>54</v>
      </c>
      <c r="F1400" s="2">
        <f t="shared" si="174"/>
        <v>1</v>
      </c>
      <c r="G1400" s="23" t="s">
        <v>2915</v>
      </c>
      <c r="I1400" s="1" t="str">
        <f t="shared" si="178"/>
        <v>SECADM  </v>
      </c>
      <c r="J1400">
        <f t="shared" si="176"/>
        <v>29</v>
      </c>
      <c r="L1400" s="1" t="s">
        <v>577</v>
      </c>
      <c r="M1400" s="1" t="str">
        <f t="shared" si="173"/>
        <v>SECADM</v>
      </c>
      <c r="N1400">
        <v>1</v>
      </c>
      <c r="P1400" s="60" t="s">
        <v>3418</v>
      </c>
      <c r="Q1400" s="61">
        <f t="shared" si="177"/>
        <v>0</v>
      </c>
      <c r="R1400" s="61"/>
      <c r="S1400" s="62"/>
    </row>
    <row r="1401" spans="2:39" ht="26.25" thickBot="1" x14ac:dyDescent="0.3">
      <c r="B1401" s="48" t="s">
        <v>1071</v>
      </c>
      <c r="C1401" s="48" t="s">
        <v>2831</v>
      </c>
      <c r="D1401" s="48" t="s">
        <v>2832</v>
      </c>
      <c r="E1401" s="48" t="s">
        <v>3</v>
      </c>
      <c r="F1401" s="2">
        <f t="shared" si="174"/>
        <v>1</v>
      </c>
      <c r="G1401" s="23" t="s">
        <v>2916</v>
      </c>
      <c r="I1401" s="1" t="str">
        <f t="shared" si="178"/>
        <v>CLC  </v>
      </c>
      <c r="J1401">
        <f t="shared" si="176"/>
        <v>15</v>
      </c>
      <c r="L1401" s="1" t="s">
        <v>581</v>
      </c>
      <c r="M1401" s="1" t="str">
        <f t="shared" si="173"/>
        <v>CLC</v>
      </c>
      <c r="N1401">
        <v>1</v>
      </c>
      <c r="P1401" s="60" t="s">
        <v>3405</v>
      </c>
      <c r="Q1401" s="61">
        <f t="shared" si="177"/>
        <v>0</v>
      </c>
      <c r="R1401" s="61"/>
      <c r="S1401" s="62"/>
    </row>
    <row r="1402" spans="2:39" ht="15.75" thickBot="1" x14ac:dyDescent="0.3">
      <c r="B1402" s="48" t="s">
        <v>2024</v>
      </c>
      <c r="C1402" s="48" t="s">
        <v>2832</v>
      </c>
      <c r="D1402" s="48" t="s">
        <v>2833</v>
      </c>
      <c r="E1402" s="48" t="s">
        <v>144</v>
      </c>
      <c r="F1402" s="2">
        <f t="shared" si="174"/>
        <v>5</v>
      </c>
      <c r="G1402" s="23" t="s">
        <v>648</v>
      </c>
      <c r="I1402" s="1" t="str">
        <f t="shared" si="178"/>
        <v>SC  </v>
      </c>
      <c r="J1402">
        <f t="shared" si="176"/>
        <v>6</v>
      </c>
      <c r="L1402" s="1" t="s">
        <v>582</v>
      </c>
      <c r="M1402" s="1" t="str">
        <f t="shared" si="173"/>
        <v>SC</v>
      </c>
      <c r="N1402">
        <v>3</v>
      </c>
      <c r="P1402" s="60" t="s">
        <v>3432</v>
      </c>
      <c r="Q1402" s="61">
        <f t="shared" si="177"/>
        <v>20</v>
      </c>
      <c r="R1402" s="61"/>
      <c r="S1402" s="62"/>
    </row>
    <row r="1403" spans="2:39" ht="15.75" thickBot="1" x14ac:dyDescent="0.3">
      <c r="B1403" s="48" t="s">
        <v>351</v>
      </c>
      <c r="C1403" s="48" t="s">
        <v>2833</v>
      </c>
      <c r="D1403" s="48" t="s">
        <v>2834</v>
      </c>
      <c r="E1403" s="48" t="s">
        <v>3</v>
      </c>
      <c r="F1403" s="2">
        <f t="shared" si="174"/>
        <v>1</v>
      </c>
      <c r="G1403" s="23" t="s">
        <v>1864</v>
      </c>
      <c r="I1403" s="1" t="str">
        <f t="shared" si="178"/>
        <v>SPO  </v>
      </c>
      <c r="J1403">
        <f t="shared" si="176"/>
        <v>4</v>
      </c>
      <c r="L1403" s="1" t="s">
        <v>578</v>
      </c>
      <c r="M1403" s="102" t="s">
        <v>3437</v>
      </c>
      <c r="N1403">
        <f>SUM(N1385:N1402)</f>
        <v>167</v>
      </c>
      <c r="P1403" s="60" t="s">
        <v>3433</v>
      </c>
      <c r="Q1403" s="61">
        <f t="shared" si="177"/>
        <v>0</v>
      </c>
      <c r="R1403" s="61"/>
      <c r="S1403" s="62"/>
    </row>
    <row r="1404" spans="2:39" ht="26.25" thickBot="1" x14ac:dyDescent="0.3">
      <c r="B1404" s="48" t="s">
        <v>2835</v>
      </c>
      <c r="C1404" s="48" t="s">
        <v>2834</v>
      </c>
      <c r="D1404" s="48" t="s">
        <v>2836</v>
      </c>
      <c r="E1404" s="48" t="s">
        <v>3</v>
      </c>
      <c r="F1404" s="2">
        <f t="shared" si="174"/>
        <v>1</v>
      </c>
      <c r="G1404" s="23" t="s">
        <v>2917</v>
      </c>
      <c r="I1404" s="1" t="str">
        <f t="shared" si="178"/>
        <v>SC  </v>
      </c>
      <c r="J1404">
        <f t="shared" si="176"/>
        <v>6</v>
      </c>
      <c r="L1404" s="1" t="s">
        <v>582</v>
      </c>
      <c r="M1404"/>
      <c r="N1404"/>
      <c r="P1404" s="60" t="s">
        <v>3434</v>
      </c>
      <c r="Q1404" s="61">
        <f t="shared" si="177"/>
        <v>0</v>
      </c>
      <c r="R1404" s="61"/>
      <c r="S1404" s="62"/>
    </row>
    <row r="1405" spans="2:39" ht="15.75" thickBot="1" x14ac:dyDescent="0.3">
      <c r="B1405" s="48" t="s">
        <v>67</v>
      </c>
      <c r="C1405" s="48" t="s">
        <v>2836</v>
      </c>
      <c r="D1405" s="48" t="s">
        <v>2837</v>
      </c>
      <c r="E1405" s="48" t="s">
        <v>3</v>
      </c>
      <c r="F1405" s="2">
        <f t="shared" si="174"/>
        <v>1</v>
      </c>
      <c r="G1405" s="23" t="s">
        <v>2918</v>
      </c>
      <c r="I1405" s="1" t="str">
        <f t="shared" si="178"/>
        <v>CLC  </v>
      </c>
      <c r="J1405">
        <f t="shared" si="176"/>
        <v>15</v>
      </c>
      <c r="L1405" s="1" t="s">
        <v>581</v>
      </c>
      <c r="M1405"/>
      <c r="N1405"/>
      <c r="P1405" s="60" t="s">
        <v>3435</v>
      </c>
      <c r="Q1405" s="61">
        <f t="shared" si="177"/>
        <v>0</v>
      </c>
      <c r="R1405" s="61"/>
      <c r="S1405" s="62"/>
    </row>
    <row r="1406" spans="2:39" ht="15.75" thickBot="1" x14ac:dyDescent="0.3">
      <c r="B1406" s="48" t="s">
        <v>2838</v>
      </c>
      <c r="C1406" s="48" t="s">
        <v>2837</v>
      </c>
      <c r="D1406" s="48" t="s">
        <v>2839</v>
      </c>
      <c r="E1406" s="48" t="s">
        <v>3</v>
      </c>
      <c r="F1406" s="2">
        <f t="shared" si="174"/>
        <v>1</v>
      </c>
      <c r="G1406" s="23" t="s">
        <v>2919</v>
      </c>
      <c r="I1406" s="1" t="str">
        <f t="shared" si="178"/>
        <v>SECADM  </v>
      </c>
      <c r="J1406">
        <f t="shared" si="176"/>
        <v>29</v>
      </c>
      <c r="L1406" s="1" t="s">
        <v>577</v>
      </c>
      <c r="M1406"/>
      <c r="N1406"/>
      <c r="P1406" s="66" t="s">
        <v>3436</v>
      </c>
      <c r="Q1406" s="93">
        <f t="shared" si="177"/>
        <v>0</v>
      </c>
      <c r="R1406" s="93"/>
      <c r="S1406" s="67"/>
    </row>
    <row r="1407" spans="2:39" ht="15.75" thickBot="1" x14ac:dyDescent="0.3">
      <c r="B1407" s="48" t="s">
        <v>73</v>
      </c>
      <c r="C1407" s="48" t="s">
        <v>2839</v>
      </c>
      <c r="D1407" s="48" t="s">
        <v>2840</v>
      </c>
      <c r="E1407" s="48" t="s">
        <v>21</v>
      </c>
      <c r="F1407" s="2">
        <f t="shared" si="174"/>
        <v>3</v>
      </c>
      <c r="G1407" s="23" t="s">
        <v>2920</v>
      </c>
      <c r="I1407" s="1" t="str">
        <f t="shared" si="178"/>
        <v>CLC  </v>
      </c>
      <c r="J1407">
        <f t="shared" si="176"/>
        <v>15</v>
      </c>
      <c r="L1407" s="1" t="s">
        <v>581</v>
      </c>
      <c r="M1407"/>
      <c r="N1407"/>
    </row>
    <row r="1408" spans="2:39" ht="26.25" thickBot="1" x14ac:dyDescent="0.3">
      <c r="B1408" s="48" t="s">
        <v>2032</v>
      </c>
      <c r="C1408" s="48" t="s">
        <v>2840</v>
      </c>
      <c r="D1408" s="48" t="s">
        <v>2841</v>
      </c>
      <c r="E1408" s="48" t="s">
        <v>343</v>
      </c>
      <c r="F1408" s="2">
        <f t="shared" si="174"/>
        <v>15</v>
      </c>
      <c r="G1408" s="23" t="s">
        <v>2921</v>
      </c>
      <c r="I1408" s="1" t="str">
        <f t="shared" si="178"/>
        <v>SLIC  </v>
      </c>
      <c r="J1408">
        <f t="shared" si="176"/>
        <v>27</v>
      </c>
      <c r="L1408" s="1" t="s">
        <v>3341</v>
      </c>
      <c r="M1408"/>
      <c r="N1408"/>
    </row>
    <row r="1409" spans="2:14" ht="15.75" thickBot="1" x14ac:dyDescent="0.3">
      <c r="B1409" s="48" t="s">
        <v>366</v>
      </c>
      <c r="C1409" s="48" t="s">
        <v>2841</v>
      </c>
      <c r="D1409" s="48" t="s">
        <v>2842</v>
      </c>
      <c r="E1409" s="48" t="s">
        <v>315</v>
      </c>
      <c r="F1409" s="2">
        <f t="shared" si="174"/>
        <v>7</v>
      </c>
      <c r="G1409" s="23" t="s">
        <v>2922</v>
      </c>
      <c r="I1409" s="1" t="str">
        <f t="shared" si="178"/>
        <v>SCON  </v>
      </c>
      <c r="J1409">
        <f t="shared" si="176"/>
        <v>9</v>
      </c>
      <c r="L1409" s="1" t="s">
        <v>583</v>
      </c>
      <c r="M1409"/>
      <c r="N1409"/>
    </row>
    <row r="1410" spans="2:14" ht="15.75" thickBot="1" x14ac:dyDescent="0.3">
      <c r="B1410" s="48" t="s">
        <v>1229</v>
      </c>
      <c r="C1410" s="48" t="s">
        <v>2842</v>
      </c>
      <c r="D1410" s="48" t="s">
        <v>2843</v>
      </c>
      <c r="E1410" s="48" t="s">
        <v>3</v>
      </c>
      <c r="F1410" s="2">
        <f t="shared" si="174"/>
        <v>1</v>
      </c>
      <c r="G1410" s="23" t="s">
        <v>2923</v>
      </c>
      <c r="I1410" s="1" t="str">
        <f t="shared" si="178"/>
        <v>SLIC  </v>
      </c>
      <c r="J1410">
        <f t="shared" si="176"/>
        <v>27</v>
      </c>
      <c r="L1410" s="1" t="s">
        <v>3341</v>
      </c>
      <c r="M1410"/>
      <c r="N1410"/>
    </row>
    <row r="1411" spans="2:14" ht="15.75" thickBot="1" x14ac:dyDescent="0.3">
      <c r="B1411" s="48" t="s">
        <v>200</v>
      </c>
      <c r="C1411" s="48" t="s">
        <v>2843</v>
      </c>
      <c r="D1411" s="48" t="s">
        <v>2844</v>
      </c>
      <c r="E1411" s="48" t="s">
        <v>3</v>
      </c>
      <c r="F1411" s="2">
        <f t="shared" si="174"/>
        <v>1</v>
      </c>
      <c r="G1411" s="23" t="s">
        <v>1164</v>
      </c>
      <c r="I1411" s="1" t="str">
        <f t="shared" si="178"/>
        <v>CLC  </v>
      </c>
      <c r="J1411">
        <f t="shared" si="176"/>
        <v>15</v>
      </c>
      <c r="L1411" s="1" t="s">
        <v>581</v>
      </c>
      <c r="M1411"/>
      <c r="N1411"/>
    </row>
    <row r="1412" spans="2:14" ht="15.75" thickBot="1" x14ac:dyDescent="0.3">
      <c r="B1412" s="48" t="s">
        <v>88</v>
      </c>
      <c r="C1412" s="48" t="s">
        <v>2844</v>
      </c>
      <c r="D1412" s="48" t="s">
        <v>2845</v>
      </c>
      <c r="E1412" s="48" t="s">
        <v>315</v>
      </c>
      <c r="F1412" s="2">
        <f t="shared" si="174"/>
        <v>7</v>
      </c>
      <c r="G1412" s="23" t="s">
        <v>2924</v>
      </c>
      <c r="I1412" s="1" t="str">
        <f t="shared" si="178"/>
        <v>SECADM  </v>
      </c>
      <c r="J1412">
        <f t="shared" si="176"/>
        <v>29</v>
      </c>
      <c r="L1412" s="1" t="s">
        <v>577</v>
      </c>
      <c r="M1412"/>
      <c r="N1412"/>
    </row>
    <row r="1413" spans="2:14" ht="26.25" thickBot="1" x14ac:dyDescent="0.3">
      <c r="B1413" s="48" t="s">
        <v>90</v>
      </c>
      <c r="C1413" s="48" t="s">
        <v>2845</v>
      </c>
      <c r="D1413" s="48" t="s">
        <v>2846</v>
      </c>
      <c r="E1413" s="48" t="s">
        <v>54</v>
      </c>
      <c r="F1413" s="2">
        <f t="shared" si="174"/>
        <v>1</v>
      </c>
      <c r="G1413" s="23" t="s">
        <v>1169</v>
      </c>
      <c r="I1413" s="1" t="str">
        <f t="shared" si="178"/>
        <v>CPL  </v>
      </c>
      <c r="J1413">
        <f t="shared" si="176"/>
        <v>33</v>
      </c>
      <c r="L1413" s="1" t="s">
        <v>592</v>
      </c>
      <c r="M1413"/>
      <c r="N1413"/>
    </row>
    <row r="1414" spans="2:14" ht="15.75" thickBot="1" x14ac:dyDescent="0.3">
      <c r="B1414" s="48" t="s">
        <v>93</v>
      </c>
      <c r="C1414" s="48" t="s">
        <v>2846</v>
      </c>
      <c r="D1414" s="48" t="s">
        <v>2847</v>
      </c>
      <c r="E1414" s="48" t="s">
        <v>17</v>
      </c>
      <c r="F1414" s="2">
        <f t="shared" si="174"/>
        <v>2</v>
      </c>
      <c r="G1414" s="23" t="s">
        <v>2497</v>
      </c>
      <c r="I1414" s="1" t="str">
        <f t="shared" si="178"/>
        <v>ASSDG  </v>
      </c>
      <c r="J1414">
        <f t="shared" si="176"/>
        <v>16</v>
      </c>
      <c r="L1414" s="1" t="s">
        <v>584</v>
      </c>
      <c r="M1414"/>
      <c r="N1414"/>
    </row>
    <row r="1415" spans="2:14" ht="15.75" thickBot="1" x14ac:dyDescent="0.3">
      <c r="B1415" s="48" t="s">
        <v>2848</v>
      </c>
      <c r="C1415" s="48" t="s">
        <v>2847</v>
      </c>
      <c r="D1415" s="48" t="s">
        <v>2849</v>
      </c>
      <c r="E1415" s="48" t="s">
        <v>54</v>
      </c>
      <c r="F1415" s="2">
        <f t="shared" si="174"/>
        <v>1</v>
      </c>
      <c r="G1415" s="23" t="s">
        <v>98</v>
      </c>
      <c r="I1415" s="1" t="str">
        <f t="shared" si="178"/>
        <v>CFIC  </v>
      </c>
      <c r="J1415">
        <f t="shared" si="176"/>
        <v>1</v>
      </c>
      <c r="L1415" s="1" t="s">
        <v>3345</v>
      </c>
      <c r="M1415"/>
      <c r="N1415"/>
    </row>
    <row r="1416" spans="2:14" ht="15.75" thickBot="1" x14ac:dyDescent="0.3">
      <c r="B1416" s="48" t="s">
        <v>2850</v>
      </c>
      <c r="C1416" s="48" t="s">
        <v>2849</v>
      </c>
      <c r="D1416" s="48" t="s">
        <v>2851</v>
      </c>
      <c r="E1416" s="48" t="s">
        <v>3</v>
      </c>
      <c r="F1416" s="2">
        <f t="shared" si="174"/>
        <v>1</v>
      </c>
      <c r="G1416" s="23" t="s">
        <v>2925</v>
      </c>
      <c r="I1416" s="1" t="str">
        <f t="shared" si="178"/>
        <v>SACONT  </v>
      </c>
      <c r="J1416">
        <f t="shared" si="176"/>
        <v>1</v>
      </c>
      <c r="L1416" s="1" t="s">
        <v>599</v>
      </c>
      <c r="M1416"/>
      <c r="N1416"/>
    </row>
    <row r="1417" spans="2:14" ht="15.75" thickBot="1" x14ac:dyDescent="0.3">
      <c r="B1417" s="48" t="s">
        <v>2852</v>
      </c>
      <c r="C1417" s="48" t="s">
        <v>2851</v>
      </c>
      <c r="D1417" s="48" t="s">
        <v>2853</v>
      </c>
      <c r="E1417" s="48" t="s">
        <v>3</v>
      </c>
      <c r="F1417" s="2">
        <f t="shared" si="174"/>
        <v>1</v>
      </c>
      <c r="G1417" s="23" t="s">
        <v>2926</v>
      </c>
      <c r="I1417" s="1" t="str">
        <f t="shared" si="178"/>
        <v>ACFIC  </v>
      </c>
      <c r="J1417">
        <f t="shared" ref="J1417:J1448" si="179">SUMIFS($F$1385:$F$1451,$I$1385:$I$1451,I1417)</f>
        <v>1</v>
      </c>
      <c r="L1417" s="1" t="s">
        <v>600</v>
      </c>
      <c r="M1417"/>
      <c r="N1417"/>
    </row>
    <row r="1418" spans="2:14" ht="15.75" thickBot="1" x14ac:dyDescent="0.3">
      <c r="B1418" s="48" t="s">
        <v>2694</v>
      </c>
      <c r="C1418" s="48" t="s">
        <v>2853</v>
      </c>
      <c r="D1418" s="48" t="s">
        <v>2854</v>
      </c>
      <c r="E1418" s="48" t="s">
        <v>54</v>
      </c>
      <c r="F1418" s="2">
        <f t="shared" si="174"/>
        <v>1</v>
      </c>
      <c r="G1418" s="23" t="s">
        <v>22</v>
      </c>
      <c r="I1418" s="1" t="str">
        <f t="shared" si="178"/>
        <v>SLIC  </v>
      </c>
      <c r="J1418">
        <f t="shared" si="179"/>
        <v>27</v>
      </c>
      <c r="L1418" s="1" t="s">
        <v>3341</v>
      </c>
      <c r="M1418"/>
      <c r="N1418"/>
    </row>
    <row r="1419" spans="2:14" ht="15.75" thickBot="1" x14ac:dyDescent="0.3">
      <c r="B1419" s="48" t="s">
        <v>2855</v>
      </c>
      <c r="C1419" s="48" t="s">
        <v>2854</v>
      </c>
      <c r="D1419" s="48" t="s">
        <v>2856</v>
      </c>
      <c r="E1419" s="48" t="s">
        <v>3</v>
      </c>
      <c r="F1419" s="2">
        <f t="shared" si="174"/>
        <v>1</v>
      </c>
      <c r="G1419" s="23" t="s">
        <v>2927</v>
      </c>
      <c r="I1419" s="1" t="str">
        <f t="shared" si="178"/>
        <v>SCON  </v>
      </c>
      <c r="J1419">
        <f t="shared" si="179"/>
        <v>9</v>
      </c>
      <c r="L1419" s="1" t="s">
        <v>583</v>
      </c>
      <c r="M1419"/>
      <c r="N1419"/>
    </row>
    <row r="1420" spans="2:14" ht="15.75" thickBot="1" x14ac:dyDescent="0.3">
      <c r="B1420" s="48" t="s">
        <v>686</v>
      </c>
      <c r="C1420" s="48" t="s">
        <v>2856</v>
      </c>
      <c r="D1420" s="48" t="s">
        <v>2857</v>
      </c>
      <c r="E1420" s="48" t="s">
        <v>3</v>
      </c>
      <c r="F1420" s="2">
        <f t="shared" si="174"/>
        <v>1</v>
      </c>
      <c r="G1420" s="23" t="s">
        <v>2928</v>
      </c>
      <c r="I1420" s="1" t="str">
        <f t="shared" si="178"/>
        <v>SLIC  </v>
      </c>
      <c r="J1420">
        <f t="shared" si="179"/>
        <v>27</v>
      </c>
      <c r="L1420" s="1" t="s">
        <v>3341</v>
      </c>
      <c r="M1420"/>
      <c r="N1420"/>
    </row>
    <row r="1421" spans="2:14" ht="15.75" thickBot="1" x14ac:dyDescent="0.3">
      <c r="B1421" s="48" t="s">
        <v>1103</v>
      </c>
      <c r="C1421" s="48" t="s">
        <v>2857</v>
      </c>
      <c r="D1421" s="48" t="s">
        <v>2858</v>
      </c>
      <c r="E1421" s="48" t="s">
        <v>3</v>
      </c>
      <c r="F1421" s="2">
        <f t="shared" si="174"/>
        <v>1</v>
      </c>
      <c r="G1421" s="23" t="s">
        <v>32</v>
      </c>
      <c r="I1421" s="1" t="str">
        <f t="shared" si="178"/>
        <v>CLC  </v>
      </c>
      <c r="J1421">
        <f t="shared" si="179"/>
        <v>15</v>
      </c>
      <c r="L1421" s="1" t="s">
        <v>581</v>
      </c>
      <c r="M1421"/>
      <c r="N1421"/>
    </row>
    <row r="1422" spans="2:14" ht="15.75" thickBot="1" x14ac:dyDescent="0.3">
      <c r="B1422" s="48" t="s">
        <v>691</v>
      </c>
      <c r="C1422" s="48" t="s">
        <v>2858</v>
      </c>
      <c r="D1422" s="48" t="s">
        <v>2859</v>
      </c>
      <c r="E1422" s="48" t="s">
        <v>3</v>
      </c>
      <c r="F1422" s="2">
        <f t="shared" si="174"/>
        <v>1</v>
      </c>
      <c r="G1422" s="23" t="s">
        <v>974</v>
      </c>
      <c r="I1422" s="1" t="str">
        <f t="shared" si="178"/>
        <v>SLIC  </v>
      </c>
      <c r="J1422">
        <f t="shared" si="179"/>
        <v>27</v>
      </c>
      <c r="L1422" s="1" t="s">
        <v>3341</v>
      </c>
      <c r="M1422"/>
      <c r="N1422"/>
    </row>
    <row r="1423" spans="2:14" ht="15.75" thickBot="1" x14ac:dyDescent="0.3">
      <c r="B1423" s="48" t="s">
        <v>1313</v>
      </c>
      <c r="C1423" s="48" t="s">
        <v>2859</v>
      </c>
      <c r="D1423" s="48" t="s">
        <v>2860</v>
      </c>
      <c r="E1423" s="48" t="s">
        <v>17</v>
      </c>
      <c r="F1423" s="2">
        <f t="shared" si="174"/>
        <v>2</v>
      </c>
      <c r="G1423" s="23" t="s">
        <v>248</v>
      </c>
      <c r="I1423" s="1" t="str">
        <f t="shared" si="178"/>
        <v>CLC  </v>
      </c>
      <c r="J1423">
        <f t="shared" si="179"/>
        <v>15</v>
      </c>
      <c r="L1423" s="1" t="s">
        <v>581</v>
      </c>
      <c r="M1423"/>
      <c r="N1423"/>
    </row>
    <row r="1424" spans="2:14" ht="15.75" thickBot="1" x14ac:dyDescent="0.3">
      <c r="B1424" s="48" t="s">
        <v>2861</v>
      </c>
      <c r="C1424" s="48" t="s">
        <v>2860</v>
      </c>
      <c r="D1424" s="48" t="s">
        <v>2862</v>
      </c>
      <c r="E1424" s="48" t="s">
        <v>3</v>
      </c>
      <c r="F1424" s="2">
        <f t="shared" si="174"/>
        <v>1</v>
      </c>
      <c r="G1424" s="23" t="s">
        <v>1165</v>
      </c>
      <c r="I1424" s="1" t="str">
        <f t="shared" si="178"/>
        <v>SECADM  </v>
      </c>
      <c r="J1424">
        <f t="shared" si="179"/>
        <v>29</v>
      </c>
      <c r="L1424" s="1" t="s">
        <v>577</v>
      </c>
      <c r="M1424"/>
      <c r="N1424"/>
    </row>
    <row r="1425" spans="2:14" ht="26.25" thickBot="1" x14ac:dyDescent="0.3">
      <c r="B1425" s="48" t="s">
        <v>2559</v>
      </c>
      <c r="C1425" s="48" t="s">
        <v>2862</v>
      </c>
      <c r="D1425" s="48" t="s">
        <v>2863</v>
      </c>
      <c r="E1425" s="48" t="s">
        <v>3</v>
      </c>
      <c r="F1425" s="2">
        <f t="shared" si="174"/>
        <v>1</v>
      </c>
      <c r="G1425" s="23" t="s">
        <v>1244</v>
      </c>
      <c r="I1425" s="1" t="str">
        <f t="shared" si="178"/>
        <v>CPL  </v>
      </c>
      <c r="J1425">
        <f t="shared" si="179"/>
        <v>33</v>
      </c>
      <c r="L1425" s="1" t="s">
        <v>592</v>
      </c>
      <c r="M1425"/>
      <c r="N1425"/>
    </row>
    <row r="1426" spans="2:14" ht="15.75" thickBot="1" x14ac:dyDescent="0.3">
      <c r="B1426" s="48" t="s">
        <v>2706</v>
      </c>
      <c r="C1426" s="48" t="s">
        <v>2863</v>
      </c>
      <c r="D1426" s="48" t="s">
        <v>2864</v>
      </c>
      <c r="E1426" s="48" t="s">
        <v>3</v>
      </c>
      <c r="F1426" s="2">
        <f t="shared" si="174"/>
        <v>1</v>
      </c>
      <c r="G1426" s="23" t="s">
        <v>2497</v>
      </c>
      <c r="I1426" s="1" t="str">
        <f t="shared" si="178"/>
        <v>ASSDG  </v>
      </c>
      <c r="J1426">
        <f t="shared" si="179"/>
        <v>16</v>
      </c>
      <c r="L1426" s="1" t="s">
        <v>584</v>
      </c>
      <c r="M1426"/>
      <c r="N1426"/>
    </row>
    <row r="1427" spans="2:14" ht="15.75" thickBot="1" x14ac:dyDescent="0.3">
      <c r="B1427" s="48" t="s">
        <v>2708</v>
      </c>
      <c r="C1427" s="48" t="s">
        <v>2864</v>
      </c>
      <c r="D1427" s="48" t="s">
        <v>2865</v>
      </c>
      <c r="E1427" s="48" t="s">
        <v>3</v>
      </c>
      <c r="F1427" s="2">
        <f t="shared" si="174"/>
        <v>1</v>
      </c>
      <c r="G1427" s="23" t="s">
        <v>177</v>
      </c>
      <c r="I1427" s="1" t="str">
        <f t="shared" si="178"/>
        <v>DG  </v>
      </c>
      <c r="J1427">
        <f t="shared" si="179"/>
        <v>3</v>
      </c>
      <c r="L1427" s="1" t="s">
        <v>585</v>
      </c>
      <c r="M1427"/>
      <c r="N1427"/>
    </row>
    <row r="1428" spans="2:14" ht="15.75" thickBot="1" x14ac:dyDescent="0.3">
      <c r="B1428" s="48" t="s">
        <v>2057</v>
      </c>
      <c r="C1428" s="48" t="s">
        <v>2865</v>
      </c>
      <c r="D1428" s="48" t="s">
        <v>2866</v>
      </c>
      <c r="E1428" s="48" t="s">
        <v>3</v>
      </c>
      <c r="F1428" s="2">
        <f t="shared" si="174"/>
        <v>1</v>
      </c>
      <c r="G1428" s="23" t="s">
        <v>814</v>
      </c>
      <c r="I1428" s="1" t="str">
        <f t="shared" si="178"/>
        <v>SLIC  </v>
      </c>
      <c r="J1428">
        <f t="shared" si="179"/>
        <v>27</v>
      </c>
      <c r="L1428" s="1" t="s">
        <v>3341</v>
      </c>
      <c r="M1428"/>
      <c r="N1428"/>
    </row>
    <row r="1429" spans="2:14" ht="15.75" thickBot="1" x14ac:dyDescent="0.3">
      <c r="B1429" s="48" t="s">
        <v>712</v>
      </c>
      <c r="C1429" s="48" t="s">
        <v>2866</v>
      </c>
      <c r="D1429" s="48" t="s">
        <v>2867</v>
      </c>
      <c r="E1429" s="48" t="s">
        <v>3</v>
      </c>
      <c r="F1429" s="2">
        <f t="shared" si="174"/>
        <v>1</v>
      </c>
      <c r="G1429" s="23" t="s">
        <v>1173</v>
      </c>
      <c r="I1429" s="1" t="str">
        <f t="shared" si="178"/>
        <v>CPL  </v>
      </c>
      <c r="J1429">
        <f t="shared" si="179"/>
        <v>33</v>
      </c>
      <c r="L1429" s="1" t="s">
        <v>592</v>
      </c>
      <c r="M1429"/>
      <c r="N1429"/>
    </row>
    <row r="1430" spans="2:14" ht="15.75" thickBot="1" x14ac:dyDescent="0.3">
      <c r="B1430" s="48" t="s">
        <v>715</v>
      </c>
      <c r="C1430" s="48" t="s">
        <v>2867</v>
      </c>
      <c r="D1430" s="48" t="s">
        <v>2868</v>
      </c>
      <c r="E1430" s="48" t="s">
        <v>3</v>
      </c>
      <c r="F1430" s="2">
        <f t="shared" si="174"/>
        <v>1</v>
      </c>
      <c r="G1430" s="23" t="s">
        <v>1174</v>
      </c>
      <c r="I1430" s="1" t="str">
        <f t="shared" si="178"/>
        <v>SLIC  </v>
      </c>
      <c r="J1430">
        <f t="shared" si="179"/>
        <v>27</v>
      </c>
      <c r="L1430" s="1" t="s">
        <v>3341</v>
      </c>
      <c r="M1430"/>
      <c r="N1430"/>
    </row>
    <row r="1431" spans="2:14" ht="15.75" thickBot="1" x14ac:dyDescent="0.3">
      <c r="B1431" s="48" t="s">
        <v>718</v>
      </c>
      <c r="C1431" s="48" t="s">
        <v>2868</v>
      </c>
      <c r="D1431" s="48" t="s">
        <v>2869</v>
      </c>
      <c r="E1431" s="48" t="s">
        <v>404</v>
      </c>
      <c r="F1431" s="2">
        <f t="shared" si="174"/>
        <v>13</v>
      </c>
      <c r="G1431" s="23" t="s">
        <v>2929</v>
      </c>
      <c r="I1431" s="1" t="str">
        <f t="shared" si="178"/>
        <v>CPL  </v>
      </c>
      <c r="J1431">
        <f t="shared" si="179"/>
        <v>33</v>
      </c>
      <c r="L1431" s="1" t="s">
        <v>592</v>
      </c>
      <c r="M1431"/>
      <c r="N1431"/>
    </row>
    <row r="1432" spans="2:14" ht="15.75" thickBot="1" x14ac:dyDescent="0.3">
      <c r="B1432" s="48" t="s">
        <v>2870</v>
      </c>
      <c r="C1432" s="48" t="s">
        <v>2869</v>
      </c>
      <c r="D1432" s="48" t="s">
        <v>2871</v>
      </c>
      <c r="E1432" s="48" t="s">
        <v>3</v>
      </c>
      <c r="F1432" s="2">
        <f t="shared" si="174"/>
        <v>1</v>
      </c>
      <c r="G1432" s="23" t="s">
        <v>1683</v>
      </c>
      <c r="I1432" s="1" t="str">
        <f t="shared" si="178"/>
        <v>ASSDG  </v>
      </c>
      <c r="J1432">
        <f t="shared" si="179"/>
        <v>16</v>
      </c>
      <c r="L1432" s="1" t="s">
        <v>584</v>
      </c>
      <c r="M1432"/>
      <c r="N1432"/>
    </row>
    <row r="1433" spans="2:14" ht="15.75" thickBot="1" x14ac:dyDescent="0.3">
      <c r="B1433" s="48" t="s">
        <v>2872</v>
      </c>
      <c r="C1433" s="48" t="s">
        <v>2871</v>
      </c>
      <c r="D1433" s="48" t="s">
        <v>2873</v>
      </c>
      <c r="E1433" s="48" t="s">
        <v>3</v>
      </c>
      <c r="F1433" s="2">
        <f t="shared" si="174"/>
        <v>1</v>
      </c>
      <c r="G1433" s="23" t="s">
        <v>177</v>
      </c>
      <c r="I1433" s="1" t="str">
        <f t="shared" si="178"/>
        <v>DG  </v>
      </c>
      <c r="J1433">
        <f t="shared" si="179"/>
        <v>3</v>
      </c>
      <c r="L1433" s="1" t="s">
        <v>585</v>
      </c>
      <c r="M1433"/>
      <c r="N1433"/>
    </row>
    <row r="1434" spans="2:14" ht="15.75" thickBot="1" x14ac:dyDescent="0.3">
      <c r="B1434" s="48" t="s">
        <v>2874</v>
      </c>
      <c r="C1434" s="48" t="s">
        <v>2873</v>
      </c>
      <c r="D1434" s="48" t="s">
        <v>2875</v>
      </c>
      <c r="E1434" s="48" t="s">
        <v>144</v>
      </c>
      <c r="F1434" s="2">
        <f t="shared" si="174"/>
        <v>5</v>
      </c>
      <c r="G1434" s="23" t="s">
        <v>2930</v>
      </c>
      <c r="I1434" s="1" t="str">
        <f t="shared" si="178"/>
        <v>SECADM  </v>
      </c>
      <c r="J1434">
        <f t="shared" si="179"/>
        <v>29</v>
      </c>
      <c r="L1434" s="1" t="s">
        <v>577</v>
      </c>
      <c r="M1434"/>
      <c r="N1434"/>
    </row>
    <row r="1435" spans="2:14" ht="15.75" thickBot="1" x14ac:dyDescent="0.3">
      <c r="B1435" s="48" t="s">
        <v>2876</v>
      </c>
      <c r="C1435" s="48" t="s">
        <v>2875</v>
      </c>
      <c r="D1435" s="48" t="s">
        <v>2877</v>
      </c>
      <c r="E1435" s="48" t="s">
        <v>3</v>
      </c>
      <c r="F1435" s="2">
        <f t="shared" si="174"/>
        <v>1</v>
      </c>
      <c r="G1435" s="23" t="s">
        <v>2931</v>
      </c>
      <c r="I1435" s="1" t="str">
        <f t="shared" si="178"/>
        <v>SLIC  </v>
      </c>
      <c r="J1435">
        <f t="shared" si="179"/>
        <v>27</v>
      </c>
      <c r="L1435" s="1" t="s">
        <v>3341</v>
      </c>
      <c r="M1435"/>
      <c r="N1435"/>
    </row>
    <row r="1436" spans="2:14" ht="15.75" thickBot="1" x14ac:dyDescent="0.3">
      <c r="B1436" s="48" t="s">
        <v>2878</v>
      </c>
      <c r="C1436" s="48" t="s">
        <v>2877</v>
      </c>
      <c r="D1436" s="48" t="s">
        <v>2879</v>
      </c>
      <c r="E1436" s="48" t="s">
        <v>3</v>
      </c>
      <c r="F1436" s="2">
        <f t="shared" si="174"/>
        <v>1</v>
      </c>
      <c r="G1436" s="23" t="s">
        <v>2932</v>
      </c>
      <c r="I1436" s="1" t="str">
        <f t="shared" si="178"/>
        <v>SCON  </v>
      </c>
      <c r="J1436">
        <f t="shared" si="179"/>
        <v>9</v>
      </c>
      <c r="L1436" s="1" t="s">
        <v>583</v>
      </c>
      <c r="M1436"/>
      <c r="N1436"/>
    </row>
    <row r="1437" spans="2:14" ht="26.25" thickBot="1" x14ac:dyDescent="0.3">
      <c r="B1437" s="48" t="s">
        <v>1778</v>
      </c>
      <c r="C1437" s="48" t="s">
        <v>2879</v>
      </c>
      <c r="D1437" s="48" t="s">
        <v>2880</v>
      </c>
      <c r="E1437" s="48" t="s">
        <v>3</v>
      </c>
      <c r="F1437" s="2">
        <f t="shared" si="174"/>
        <v>1</v>
      </c>
      <c r="G1437" s="23" t="s">
        <v>2933</v>
      </c>
      <c r="I1437" s="1" t="str">
        <f t="shared" si="178"/>
        <v>SLIC  </v>
      </c>
      <c r="J1437">
        <f t="shared" si="179"/>
        <v>27</v>
      </c>
      <c r="L1437" s="1" t="s">
        <v>3341</v>
      </c>
      <c r="M1437"/>
      <c r="N1437"/>
    </row>
    <row r="1438" spans="2:14" ht="15.75" thickBot="1" x14ac:dyDescent="0.3">
      <c r="B1438" s="48" t="s">
        <v>1343</v>
      </c>
      <c r="C1438" s="48" t="s">
        <v>2880</v>
      </c>
      <c r="D1438" s="48" t="s">
        <v>2881</v>
      </c>
      <c r="E1438" s="48" t="s">
        <v>17</v>
      </c>
      <c r="F1438" s="2">
        <f t="shared" si="174"/>
        <v>2</v>
      </c>
      <c r="G1438" s="23" t="s">
        <v>1164</v>
      </c>
      <c r="I1438" s="1" t="str">
        <f t="shared" si="178"/>
        <v>CLC  </v>
      </c>
      <c r="J1438">
        <f t="shared" si="179"/>
        <v>15</v>
      </c>
      <c r="L1438" s="1" t="s">
        <v>581</v>
      </c>
      <c r="M1438"/>
      <c r="N1438"/>
    </row>
    <row r="1439" spans="2:14" ht="15.75" thickBot="1" x14ac:dyDescent="0.3">
      <c r="B1439" s="48" t="s">
        <v>2882</v>
      </c>
      <c r="C1439" s="48" t="s">
        <v>2881</v>
      </c>
      <c r="D1439" s="48" t="s">
        <v>2883</v>
      </c>
      <c r="E1439" s="48" t="s">
        <v>3</v>
      </c>
      <c r="F1439" s="2">
        <f t="shared" si="174"/>
        <v>1</v>
      </c>
      <c r="G1439" s="23" t="s">
        <v>248</v>
      </c>
      <c r="I1439" s="1" t="str">
        <f t="shared" si="178"/>
        <v>SECADM  </v>
      </c>
      <c r="J1439">
        <f t="shared" si="179"/>
        <v>29</v>
      </c>
      <c r="L1439" s="1" t="s">
        <v>577</v>
      </c>
      <c r="M1439"/>
      <c r="N1439"/>
    </row>
    <row r="1440" spans="2:14" ht="26.25" thickBot="1" x14ac:dyDescent="0.3">
      <c r="B1440" s="48" t="s">
        <v>1783</v>
      </c>
      <c r="C1440" s="48" t="s">
        <v>2883</v>
      </c>
      <c r="D1440" s="48" t="s">
        <v>2884</v>
      </c>
      <c r="E1440" s="48" t="s">
        <v>3</v>
      </c>
      <c r="F1440" s="2">
        <f t="shared" si="174"/>
        <v>1</v>
      </c>
      <c r="G1440" s="23" t="s">
        <v>2934</v>
      </c>
      <c r="I1440" s="1" t="str">
        <f t="shared" si="178"/>
        <v>CPL  </v>
      </c>
      <c r="J1440">
        <f t="shared" si="179"/>
        <v>33</v>
      </c>
      <c r="L1440" s="1" t="s">
        <v>592</v>
      </c>
      <c r="M1440"/>
      <c r="N1440"/>
    </row>
    <row r="1441" spans="1:26" ht="15.75" thickBot="1" x14ac:dyDescent="0.3">
      <c r="B1441" s="48" t="s">
        <v>2885</v>
      </c>
      <c r="C1441" s="48" t="s">
        <v>2884</v>
      </c>
      <c r="D1441" s="48" t="s">
        <v>2886</v>
      </c>
      <c r="E1441" s="48" t="s">
        <v>339</v>
      </c>
      <c r="F1441" s="2">
        <f t="shared" si="174"/>
        <v>8</v>
      </c>
      <c r="G1441" s="23" t="s">
        <v>804</v>
      </c>
      <c r="I1441" s="1" t="str">
        <f t="shared" si="178"/>
        <v>ASSDG  </v>
      </c>
      <c r="J1441">
        <f t="shared" si="179"/>
        <v>16</v>
      </c>
      <c r="L1441" s="1" t="s">
        <v>584</v>
      </c>
      <c r="M1441"/>
      <c r="N1441"/>
    </row>
    <row r="1442" spans="1:26" ht="15.75" thickBot="1" x14ac:dyDescent="0.3">
      <c r="B1442" s="48" t="s">
        <v>1351</v>
      </c>
      <c r="C1442" s="48" t="s">
        <v>2886</v>
      </c>
      <c r="D1442" s="48" t="s">
        <v>2887</v>
      </c>
      <c r="E1442" s="48" t="s">
        <v>54</v>
      </c>
      <c r="F1442" s="2">
        <f t="shared" si="174"/>
        <v>1</v>
      </c>
      <c r="G1442" s="23" t="s">
        <v>767</v>
      </c>
      <c r="I1442" s="1" t="str">
        <f t="shared" si="178"/>
        <v>SPO  </v>
      </c>
      <c r="J1442">
        <f t="shared" si="179"/>
        <v>4</v>
      </c>
      <c r="L1442" s="1" t="s">
        <v>578</v>
      </c>
      <c r="M1442"/>
      <c r="N1442"/>
    </row>
    <row r="1443" spans="1:26" ht="15.75" thickBot="1" x14ac:dyDescent="0.3">
      <c r="B1443" s="48" t="s">
        <v>2888</v>
      </c>
      <c r="C1443" s="48" t="s">
        <v>2887</v>
      </c>
      <c r="D1443" s="48" t="s">
        <v>2889</v>
      </c>
      <c r="E1443" s="48" t="s">
        <v>3</v>
      </c>
      <c r="F1443" s="2">
        <f t="shared" si="174"/>
        <v>1</v>
      </c>
      <c r="G1443" s="23" t="s">
        <v>38</v>
      </c>
      <c r="I1443" s="1" t="str">
        <f t="shared" si="178"/>
        <v>CO  </v>
      </c>
      <c r="J1443">
        <f t="shared" si="179"/>
        <v>2</v>
      </c>
      <c r="L1443" s="1" t="s">
        <v>579</v>
      </c>
      <c r="M1443"/>
      <c r="N1443"/>
    </row>
    <row r="1444" spans="1:26" ht="15.75" thickBot="1" x14ac:dyDescent="0.3">
      <c r="B1444" s="48" t="s">
        <v>2890</v>
      </c>
      <c r="C1444" s="48" t="s">
        <v>2889</v>
      </c>
      <c r="D1444" s="48" t="s">
        <v>2891</v>
      </c>
      <c r="E1444" s="48" t="s">
        <v>3</v>
      </c>
      <c r="F1444" s="2">
        <f t="shared" si="174"/>
        <v>1</v>
      </c>
      <c r="G1444" s="23" t="s">
        <v>41</v>
      </c>
      <c r="I1444" s="1" t="str">
        <f t="shared" si="178"/>
        <v>SECOFC  </v>
      </c>
      <c r="J1444">
        <f t="shared" si="179"/>
        <v>2</v>
      </c>
      <c r="L1444" s="1" t="s">
        <v>580</v>
      </c>
      <c r="M1444"/>
      <c r="N1444"/>
    </row>
    <row r="1445" spans="1:26" ht="15.75" thickBot="1" x14ac:dyDescent="0.3">
      <c r="B1445" s="48" t="s">
        <v>2892</v>
      </c>
      <c r="C1445" s="48" t="s">
        <v>2891</v>
      </c>
      <c r="D1445" s="48" t="s">
        <v>2893</v>
      </c>
      <c r="E1445" s="48" t="s">
        <v>3</v>
      </c>
      <c r="F1445" s="2">
        <f t="shared" si="174"/>
        <v>1</v>
      </c>
      <c r="G1445" s="23" t="s">
        <v>2935</v>
      </c>
      <c r="I1445" s="1" t="str">
        <f t="shared" si="178"/>
        <v>ASSDG  </v>
      </c>
      <c r="J1445">
        <f t="shared" si="179"/>
        <v>16</v>
      </c>
      <c r="L1445" s="1" t="s">
        <v>584</v>
      </c>
      <c r="M1445"/>
      <c r="N1445"/>
    </row>
    <row r="1446" spans="1:26" ht="15.75" thickBot="1" x14ac:dyDescent="0.3">
      <c r="B1446" s="48" t="s">
        <v>2894</v>
      </c>
      <c r="C1446" s="48" t="s">
        <v>2893</v>
      </c>
      <c r="D1446" s="48" t="s">
        <v>2895</v>
      </c>
      <c r="E1446" s="48" t="s">
        <v>3</v>
      </c>
      <c r="F1446" s="2">
        <f t="shared" si="174"/>
        <v>1</v>
      </c>
      <c r="G1446" s="23" t="s">
        <v>2936</v>
      </c>
      <c r="I1446" s="1" t="str">
        <f t="shared" si="178"/>
        <v>DG  </v>
      </c>
      <c r="J1446">
        <f t="shared" si="179"/>
        <v>3</v>
      </c>
      <c r="L1446" s="1" t="s">
        <v>585</v>
      </c>
      <c r="M1446"/>
      <c r="N1446"/>
    </row>
    <row r="1447" spans="1:26" ht="15.75" thickBot="1" x14ac:dyDescent="0.3">
      <c r="B1447" s="48" t="s">
        <v>2896</v>
      </c>
      <c r="C1447" s="48" t="s">
        <v>2895</v>
      </c>
      <c r="D1447" s="48" t="s">
        <v>2897</v>
      </c>
      <c r="E1447" s="48" t="s">
        <v>3</v>
      </c>
      <c r="F1447" s="2">
        <f t="shared" si="174"/>
        <v>1</v>
      </c>
      <c r="G1447" s="23" t="s">
        <v>814</v>
      </c>
      <c r="I1447" s="1" t="str">
        <f t="shared" si="178"/>
        <v>SLIC  </v>
      </c>
      <c r="J1447">
        <f t="shared" si="179"/>
        <v>27</v>
      </c>
      <c r="L1447" s="1" t="s">
        <v>3341</v>
      </c>
      <c r="M1447"/>
      <c r="N1447"/>
    </row>
    <row r="1448" spans="1:26" ht="15.75" thickBot="1" x14ac:dyDescent="0.3">
      <c r="B1448" s="48" t="s">
        <v>2898</v>
      </c>
      <c r="C1448" s="48" t="s">
        <v>2897</v>
      </c>
      <c r="D1448" s="48" t="s">
        <v>2899</v>
      </c>
      <c r="E1448" s="48" t="s">
        <v>3</v>
      </c>
      <c r="F1448" s="2">
        <f t="shared" si="174"/>
        <v>1</v>
      </c>
      <c r="G1448" s="23" t="s">
        <v>2937</v>
      </c>
      <c r="I1448" s="1" t="str">
        <f t="shared" si="178"/>
        <v>CPL  </v>
      </c>
      <c r="J1448">
        <f t="shared" si="179"/>
        <v>33</v>
      </c>
      <c r="L1448" s="1" t="s">
        <v>592</v>
      </c>
      <c r="M1448"/>
      <c r="N1448"/>
    </row>
    <row r="1449" spans="1:26" ht="15.75" thickBot="1" x14ac:dyDescent="0.3">
      <c r="B1449" s="48" t="s">
        <v>2900</v>
      </c>
      <c r="C1449" s="48" t="s">
        <v>2899</v>
      </c>
      <c r="D1449" s="48" t="s">
        <v>2901</v>
      </c>
      <c r="E1449" s="48" t="s">
        <v>21</v>
      </c>
      <c r="F1449" s="2">
        <f>VALUE(IF(LEFT(E1449,1)="&lt;",1,LEFT(E1449,2)))</f>
        <v>3</v>
      </c>
      <c r="G1449" s="23" t="s">
        <v>696</v>
      </c>
      <c r="I1449" s="1" t="str">
        <f t="shared" si="178"/>
        <v>SLIC  </v>
      </c>
      <c r="J1449">
        <f>SUMIFS($F$1385:$F$1451,$I$1385:$I$1451,I1449)</f>
        <v>27</v>
      </c>
      <c r="L1449" s="1" t="s">
        <v>3341</v>
      </c>
      <c r="M1449"/>
      <c r="N1449"/>
    </row>
    <row r="1450" spans="1:26" ht="15.75" thickBot="1" x14ac:dyDescent="0.3">
      <c r="B1450" s="48" t="s">
        <v>2902</v>
      </c>
      <c r="C1450" s="48" t="s">
        <v>2901</v>
      </c>
      <c r="D1450" s="48" t="s">
        <v>2903</v>
      </c>
      <c r="E1450" s="48" t="s">
        <v>343</v>
      </c>
      <c r="F1450" s="2">
        <f>VALUE(IF(LEFT(E1450,1)="&lt;",1,LEFT(E1450,2)))</f>
        <v>15</v>
      </c>
      <c r="G1450" s="23" t="s">
        <v>2089</v>
      </c>
      <c r="I1450" s="1" t="str">
        <f t="shared" si="178"/>
        <v>CPL  </v>
      </c>
      <c r="J1450">
        <f>SUMIFS($F$1385:$F$1451,$I$1385:$I$1451,I1450)</f>
        <v>33</v>
      </c>
      <c r="L1450" s="1" t="s">
        <v>592</v>
      </c>
      <c r="M1450"/>
      <c r="N1450"/>
    </row>
    <row r="1451" spans="1:26" ht="15.75" thickBot="1" x14ac:dyDescent="0.3">
      <c r="B1451" s="48" t="s">
        <v>2904</v>
      </c>
      <c r="C1451" s="48" t="s">
        <v>2903</v>
      </c>
      <c r="D1451" s="48" t="s">
        <v>2905</v>
      </c>
      <c r="E1451" s="48" t="s">
        <v>21</v>
      </c>
      <c r="F1451" s="2">
        <f>VALUE(IF(LEFT(E1451,1)="&lt;",1,LEFT(E1451,2)))</f>
        <v>3</v>
      </c>
      <c r="G1451" s="23" t="s">
        <v>1683</v>
      </c>
      <c r="I1451" s="1" t="str">
        <f t="shared" si="178"/>
        <v>ASSDG  </v>
      </c>
      <c r="J1451">
        <f>SUMIFS($F$1385:$F$1451,$I$1385:$I$1451,I1451)</f>
        <v>16</v>
      </c>
      <c r="L1451" s="1" t="s">
        <v>584</v>
      </c>
      <c r="M1451"/>
      <c r="N1451"/>
    </row>
    <row r="1452" spans="1:26" x14ac:dyDescent="0.15">
      <c r="M1452" s="1" t="str">
        <f>TRIM(SUBSTITUTE(L1452,CHAR(160),CHAR(32)))</f>
        <v/>
      </c>
    </row>
    <row r="1453" spans="1:26" x14ac:dyDescent="0.15">
      <c r="B1453" s="13"/>
      <c r="C1453" s="13"/>
      <c r="D1453" s="13"/>
      <c r="E1453" s="13"/>
      <c r="F1453" s="13"/>
      <c r="G1453" s="13"/>
      <c r="H1453" s="41"/>
      <c r="I1453" s="41"/>
      <c r="J1453" s="41"/>
      <c r="K1453" s="41"/>
      <c r="M1453" s="1" t="str">
        <f t="shared" ref="M1453:M1508" si="180">TRIM(SUBSTITUTE(L1453,CHAR(160),CHAR(32)))</f>
        <v/>
      </c>
    </row>
    <row r="1454" spans="1:26" ht="11.25" thickBot="1" x14ac:dyDescent="0.2">
      <c r="H1454" s="41"/>
      <c r="I1454" s="42" t="s">
        <v>573</v>
      </c>
      <c r="J1454" s="41"/>
      <c r="L1454" s="6" t="s">
        <v>3330</v>
      </c>
      <c r="M1454" s="1" t="str">
        <f t="shared" si="180"/>
        <v>DADOS AGRUPADOS</v>
      </c>
      <c r="P1454" s="6"/>
    </row>
    <row r="1455" spans="1:26" ht="42.75" thickBot="1" x14ac:dyDescent="0.2">
      <c r="A1455" s="2" t="s">
        <v>3408</v>
      </c>
      <c r="G1455" s="16" t="s">
        <v>2938</v>
      </c>
      <c r="H1455" s="41"/>
      <c r="I1455" s="6" t="s">
        <v>572</v>
      </c>
      <c r="J1455" s="6" t="s">
        <v>588</v>
      </c>
      <c r="K1455" s="41"/>
      <c r="L1455" s="41"/>
      <c r="M1455" s="1" t="str">
        <f t="shared" si="180"/>
        <v/>
      </c>
      <c r="N1455" s="41"/>
      <c r="O1455" s="41"/>
      <c r="P1455" s="94" t="s">
        <v>3358</v>
      </c>
      <c r="Q1455" s="45"/>
      <c r="R1455" s="45"/>
      <c r="S1455" s="44"/>
    </row>
    <row r="1456" spans="1:26" ht="15.75" thickBot="1" x14ac:dyDescent="0.3">
      <c r="B1456" s="48" t="s">
        <v>2939</v>
      </c>
      <c r="C1456" s="48" t="s">
        <v>1</v>
      </c>
      <c r="D1456" s="48" t="s">
        <v>2940</v>
      </c>
      <c r="E1456" s="48" t="s">
        <v>144</v>
      </c>
      <c r="F1456" s="2">
        <f t="shared" ref="F1456:F1494" si="181">VALUE(IF(LEFT(E1456,1)="&lt;",1,LEFT(E1456,2)))</f>
        <v>5</v>
      </c>
      <c r="G1456" s="24" t="s">
        <v>1</v>
      </c>
      <c r="I1456" s="1" t="str">
        <f t="shared" ref="I1456:I1464" si="182">RIGHT(B1456,LEN(B1456)-4)</f>
        <v>CAA  </v>
      </c>
      <c r="J1456">
        <f t="shared" ref="J1456:J1494" si="183">SUMIFS($F$1456:$F$1494,$I$1456:$I$1494,I1456)</f>
        <v>5</v>
      </c>
      <c r="K1456" s="41"/>
      <c r="L1456" s="1" t="s">
        <v>576</v>
      </c>
      <c r="M1456" s="1" t="str">
        <f t="shared" si="180"/>
        <v>CAA</v>
      </c>
      <c r="N1456">
        <v>5</v>
      </c>
      <c r="O1456" s="41"/>
      <c r="P1456" s="88" t="s">
        <v>3384</v>
      </c>
      <c r="Q1456" s="86">
        <f>SUMIFS($N$1456:$N$1476,$M$1456:$M$1476,P1456)</f>
        <v>0</v>
      </c>
      <c r="R1456" s="86"/>
      <c r="S1456" s="87"/>
      <c r="T1456" s="41"/>
      <c r="U1456" s="41"/>
      <c r="V1456" s="41"/>
      <c r="W1456" s="41"/>
      <c r="X1456" s="41"/>
      <c r="Y1456" s="41"/>
      <c r="Z1456" s="41"/>
    </row>
    <row r="1457" spans="1:35" s="13" customFormat="1" ht="15.75" thickBot="1" x14ac:dyDescent="0.3">
      <c r="A1457" s="41"/>
      <c r="B1457" s="48" t="s">
        <v>2941</v>
      </c>
      <c r="C1457" s="48" t="s">
        <v>2940</v>
      </c>
      <c r="D1457" s="48" t="s">
        <v>2942</v>
      </c>
      <c r="E1457" s="48" t="s">
        <v>3</v>
      </c>
      <c r="F1457" s="2">
        <f t="shared" si="181"/>
        <v>1</v>
      </c>
      <c r="G1457" s="25" t="s">
        <v>1432</v>
      </c>
      <c r="H1457" s="1"/>
      <c r="I1457" s="1" t="str">
        <f t="shared" si="182"/>
        <v>SECADM  </v>
      </c>
      <c r="J1457">
        <f t="shared" si="183"/>
        <v>4</v>
      </c>
      <c r="K1457" s="41"/>
      <c r="L1457" s="1" t="s">
        <v>577</v>
      </c>
      <c r="M1457" s="1" t="str">
        <f t="shared" si="180"/>
        <v>SECADM</v>
      </c>
      <c r="N1457">
        <v>4</v>
      </c>
      <c r="O1457" s="41"/>
      <c r="P1457" s="88" t="s">
        <v>3388</v>
      </c>
      <c r="Q1457" s="89">
        <f t="shared" ref="Q1457:Q1477" si="184">SUMIFS($N$1456:$N$1476,$M$1456:$M$1476,P1457)</f>
        <v>0</v>
      </c>
      <c r="R1457" s="89"/>
      <c r="S1457" s="90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</row>
    <row r="1458" spans="1:35" ht="15.75" thickBot="1" x14ac:dyDescent="0.3">
      <c r="B1458" s="48" t="s">
        <v>2943</v>
      </c>
      <c r="C1458" s="48" t="s">
        <v>2942</v>
      </c>
      <c r="D1458" s="48" t="s">
        <v>2944</v>
      </c>
      <c r="E1458" s="48" t="s">
        <v>3</v>
      </c>
      <c r="F1458" s="2">
        <f t="shared" si="181"/>
        <v>1</v>
      </c>
      <c r="G1458" s="25" t="s">
        <v>35</v>
      </c>
      <c r="I1458" s="1" t="str">
        <f t="shared" si="182"/>
        <v>ACO  </v>
      </c>
      <c r="J1458">
        <f t="shared" si="183"/>
        <v>1</v>
      </c>
      <c r="K1458" s="41"/>
      <c r="L1458" s="1" t="s">
        <v>586</v>
      </c>
      <c r="M1458" s="1" t="str">
        <f t="shared" si="180"/>
        <v>ACO</v>
      </c>
      <c r="N1458">
        <v>1</v>
      </c>
      <c r="O1458" s="41"/>
      <c r="P1458" s="63" t="s">
        <v>3386</v>
      </c>
      <c r="Q1458" s="64">
        <f t="shared" si="184"/>
        <v>0</v>
      </c>
      <c r="R1458" s="64"/>
      <c r="S1458" s="65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</row>
    <row r="1459" spans="1:35" ht="15.75" thickBot="1" x14ac:dyDescent="0.3">
      <c r="B1459" s="48" t="s">
        <v>1833</v>
      </c>
      <c r="C1459" s="48" t="s">
        <v>2944</v>
      </c>
      <c r="D1459" s="48" t="s">
        <v>2945</v>
      </c>
      <c r="E1459" s="48" t="s">
        <v>54</v>
      </c>
      <c r="F1459" s="2">
        <f t="shared" si="181"/>
        <v>1</v>
      </c>
      <c r="G1459" s="25" t="s">
        <v>61</v>
      </c>
      <c r="I1459" s="1" t="str">
        <f t="shared" si="182"/>
        <v>SPO  </v>
      </c>
      <c r="J1459">
        <f t="shared" si="183"/>
        <v>2</v>
      </c>
      <c r="K1459" s="41"/>
      <c r="L1459" s="1" t="s">
        <v>578</v>
      </c>
      <c r="M1459" s="1" t="str">
        <f t="shared" si="180"/>
        <v>SPO</v>
      </c>
      <c r="N1459">
        <v>2</v>
      </c>
      <c r="O1459" s="41"/>
      <c r="P1459" s="63" t="s">
        <v>3390</v>
      </c>
      <c r="Q1459" s="64">
        <f t="shared" si="184"/>
        <v>0</v>
      </c>
      <c r="R1459" s="64"/>
      <c r="S1459" s="65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</row>
    <row r="1460" spans="1:35" ht="15.75" thickBot="1" x14ac:dyDescent="0.3">
      <c r="B1460" s="48" t="s">
        <v>1835</v>
      </c>
      <c r="C1460" s="48" t="s">
        <v>2945</v>
      </c>
      <c r="D1460" s="48" t="s">
        <v>2946</v>
      </c>
      <c r="E1460" s="48" t="s">
        <v>3</v>
      </c>
      <c r="F1460" s="2">
        <f t="shared" si="181"/>
        <v>1</v>
      </c>
      <c r="G1460" s="25" t="s">
        <v>64</v>
      </c>
      <c r="I1460" s="1" t="str">
        <f t="shared" si="182"/>
        <v>CO  </v>
      </c>
      <c r="J1460">
        <f t="shared" si="183"/>
        <v>4</v>
      </c>
      <c r="K1460" s="41"/>
      <c r="L1460" s="1" t="s">
        <v>579</v>
      </c>
      <c r="M1460" s="1" t="str">
        <f t="shared" si="180"/>
        <v>CO</v>
      </c>
      <c r="N1460">
        <v>4</v>
      </c>
      <c r="O1460" s="41"/>
      <c r="P1460" s="63" t="s">
        <v>3427</v>
      </c>
      <c r="Q1460" s="64">
        <f t="shared" si="184"/>
        <v>5</v>
      </c>
      <c r="R1460" s="64"/>
      <c r="S1460" s="65"/>
      <c r="T1460" s="41"/>
      <c r="U1460" s="41"/>
      <c r="V1460" s="41"/>
      <c r="W1460" s="41"/>
      <c r="X1460" s="41"/>
      <c r="Y1460" s="41"/>
      <c r="Z1460" s="41"/>
    </row>
    <row r="1461" spans="1:35" ht="15.75" thickBot="1" x14ac:dyDescent="0.3">
      <c r="B1461" s="48" t="s">
        <v>1837</v>
      </c>
      <c r="C1461" s="48" t="s">
        <v>2946</v>
      </c>
      <c r="D1461" s="48" t="s">
        <v>2947</v>
      </c>
      <c r="E1461" s="48" t="s">
        <v>3</v>
      </c>
      <c r="F1461" s="2">
        <f t="shared" si="181"/>
        <v>1</v>
      </c>
      <c r="G1461" s="25" t="s">
        <v>1482</v>
      </c>
      <c r="I1461" s="1" t="str">
        <f t="shared" si="182"/>
        <v>SECOFC  </v>
      </c>
      <c r="J1461">
        <f t="shared" si="183"/>
        <v>3</v>
      </c>
      <c r="K1461" s="41"/>
      <c r="L1461" s="1" t="s">
        <v>580</v>
      </c>
      <c r="M1461" s="1" t="str">
        <f t="shared" si="180"/>
        <v>SECOFC</v>
      </c>
      <c r="N1461">
        <v>3</v>
      </c>
      <c r="O1461" s="41"/>
      <c r="P1461" s="63" t="s">
        <v>3428</v>
      </c>
      <c r="Q1461" s="64">
        <f t="shared" si="184"/>
        <v>0</v>
      </c>
      <c r="R1461" s="64"/>
      <c r="S1461" s="65"/>
      <c r="T1461" s="41"/>
      <c r="U1461" s="41"/>
      <c r="V1461" s="41"/>
      <c r="W1461" s="41"/>
      <c r="X1461" s="41"/>
      <c r="Y1461" s="41"/>
      <c r="Z1461" s="41"/>
    </row>
    <row r="1462" spans="1:35" ht="15.75" thickBot="1" x14ac:dyDescent="0.3">
      <c r="B1462" s="48" t="s">
        <v>1194</v>
      </c>
      <c r="C1462" s="48" t="s">
        <v>2947</v>
      </c>
      <c r="D1462" s="48" t="s">
        <v>2948</v>
      </c>
      <c r="E1462" s="48" t="s">
        <v>3</v>
      </c>
      <c r="F1462" s="2">
        <f t="shared" si="181"/>
        <v>1</v>
      </c>
      <c r="G1462" s="25" t="s">
        <v>428</v>
      </c>
      <c r="I1462" s="1" t="str">
        <f t="shared" si="182"/>
        <v>CLC  </v>
      </c>
      <c r="J1462">
        <f t="shared" si="183"/>
        <v>6</v>
      </c>
      <c r="K1462" s="41"/>
      <c r="L1462" s="1" t="s">
        <v>581</v>
      </c>
      <c r="M1462" s="1" t="str">
        <f t="shared" si="180"/>
        <v>CLC</v>
      </c>
      <c r="N1462">
        <v>6</v>
      </c>
      <c r="O1462" s="41"/>
      <c r="P1462" s="63" t="s">
        <v>3429</v>
      </c>
      <c r="Q1462" s="64">
        <f t="shared" si="184"/>
        <v>0</v>
      </c>
      <c r="R1462" s="64"/>
      <c r="S1462" s="65"/>
      <c r="T1462" s="41"/>
      <c r="U1462" s="41"/>
      <c r="V1462" s="41"/>
      <c r="W1462" s="41"/>
      <c r="X1462" s="41"/>
      <c r="Y1462" s="41"/>
      <c r="Z1462" s="41"/>
    </row>
    <row r="1463" spans="1:35" ht="15.75" thickBot="1" x14ac:dyDescent="0.3">
      <c r="B1463" s="48" t="s">
        <v>513</v>
      </c>
      <c r="C1463" s="48" t="s">
        <v>2948</v>
      </c>
      <c r="D1463" s="48" t="s">
        <v>2949</v>
      </c>
      <c r="E1463" s="48" t="s">
        <v>3</v>
      </c>
      <c r="F1463" s="2">
        <f t="shared" si="181"/>
        <v>1</v>
      </c>
      <c r="G1463" s="25" t="s">
        <v>61</v>
      </c>
      <c r="I1463" s="1" t="str">
        <f t="shared" si="182"/>
        <v>SECADM  </v>
      </c>
      <c r="J1463">
        <f t="shared" si="183"/>
        <v>4</v>
      </c>
      <c r="K1463" s="41"/>
      <c r="L1463" s="1" t="s">
        <v>582</v>
      </c>
      <c r="M1463" s="1" t="str">
        <f t="shared" si="180"/>
        <v>SC</v>
      </c>
      <c r="N1463">
        <v>4</v>
      </c>
      <c r="O1463" s="41"/>
      <c r="P1463" s="63" t="s">
        <v>3430</v>
      </c>
      <c r="Q1463" s="64">
        <f t="shared" si="184"/>
        <v>0</v>
      </c>
      <c r="R1463" s="64"/>
      <c r="S1463" s="65"/>
      <c r="T1463" s="41"/>
      <c r="U1463" s="41"/>
      <c r="V1463" s="41"/>
      <c r="W1463" s="41"/>
      <c r="X1463" s="41"/>
      <c r="Y1463" s="41"/>
      <c r="Z1463" s="41"/>
    </row>
    <row r="1464" spans="1:35" ht="15.75" thickBot="1" x14ac:dyDescent="0.3">
      <c r="B1464" s="48" t="s">
        <v>1518</v>
      </c>
      <c r="C1464" s="48" t="s">
        <v>2949</v>
      </c>
      <c r="D1464" s="48" t="s">
        <v>2950</v>
      </c>
      <c r="E1464" s="48" t="s">
        <v>3</v>
      </c>
      <c r="F1464" s="2">
        <f t="shared" si="181"/>
        <v>1</v>
      </c>
      <c r="G1464" s="25" t="s">
        <v>2988</v>
      </c>
      <c r="I1464" s="1" t="str">
        <f t="shared" si="182"/>
        <v>CLC  </v>
      </c>
      <c r="J1464">
        <f t="shared" si="183"/>
        <v>6</v>
      </c>
      <c r="K1464" s="41"/>
      <c r="L1464" s="1" t="s">
        <v>585</v>
      </c>
      <c r="M1464" s="1" t="str">
        <f t="shared" si="180"/>
        <v>DG</v>
      </c>
      <c r="N1464">
        <v>2</v>
      </c>
      <c r="O1464" s="41"/>
      <c r="P1464" s="63" t="s">
        <v>3431</v>
      </c>
      <c r="Q1464" s="64">
        <f t="shared" si="184"/>
        <v>0</v>
      </c>
      <c r="R1464" s="64"/>
      <c r="S1464" s="65"/>
      <c r="T1464" s="41"/>
      <c r="U1464" s="41"/>
      <c r="V1464" s="41"/>
      <c r="W1464" s="41"/>
      <c r="X1464" s="41"/>
      <c r="Y1464" s="41"/>
      <c r="Z1464" s="41"/>
    </row>
    <row r="1465" spans="1:35" ht="26.25" thickBot="1" x14ac:dyDescent="0.3">
      <c r="B1465" s="48" t="s">
        <v>1200</v>
      </c>
      <c r="C1465" s="48" t="s">
        <v>2950</v>
      </c>
      <c r="D1465" s="48" t="s">
        <v>2951</v>
      </c>
      <c r="E1465" s="48" t="s">
        <v>54</v>
      </c>
      <c r="F1465" s="2">
        <f t="shared" si="181"/>
        <v>1</v>
      </c>
      <c r="G1465" s="25" t="s">
        <v>2989</v>
      </c>
      <c r="I1465" s="1" t="str">
        <f>RIGHT(B1465,LEN(B1465)-5)</f>
        <v>SC  </v>
      </c>
      <c r="J1465">
        <f t="shared" si="183"/>
        <v>4</v>
      </c>
      <c r="K1465" s="41"/>
      <c r="L1465" s="1" t="s">
        <v>3341</v>
      </c>
      <c r="M1465" s="1" t="str">
        <f t="shared" si="180"/>
        <v>SLIC</v>
      </c>
      <c r="N1465">
        <v>9</v>
      </c>
      <c r="O1465" s="41"/>
      <c r="P1465" s="63" t="s">
        <v>3392</v>
      </c>
      <c r="Q1465" s="64">
        <f t="shared" si="184"/>
        <v>0</v>
      </c>
      <c r="R1465" s="64"/>
      <c r="S1465" s="65"/>
      <c r="T1465" s="41"/>
      <c r="U1465" s="41"/>
      <c r="V1465" s="41"/>
      <c r="W1465" s="41"/>
      <c r="X1465" s="41"/>
      <c r="Y1465" s="41"/>
      <c r="Z1465" s="41"/>
    </row>
    <row r="1466" spans="1:35" ht="15.75" thickBot="1" x14ac:dyDescent="0.3">
      <c r="B1466" s="48" t="s">
        <v>1202</v>
      </c>
      <c r="C1466" s="48" t="s">
        <v>2951</v>
      </c>
      <c r="D1466" s="48" t="s">
        <v>2952</v>
      </c>
      <c r="E1466" s="48" t="s">
        <v>3</v>
      </c>
      <c r="F1466" s="2">
        <f t="shared" si="181"/>
        <v>1</v>
      </c>
      <c r="G1466" s="25" t="s">
        <v>64</v>
      </c>
      <c r="I1466" s="1" t="str">
        <f t="shared" ref="I1466:I1494" si="185">RIGHT(B1466,LEN(B1466)-5)</f>
        <v>CLC  </v>
      </c>
      <c r="J1466">
        <f t="shared" si="183"/>
        <v>6</v>
      </c>
      <c r="K1466" s="41"/>
      <c r="L1466" s="1" t="s">
        <v>583</v>
      </c>
      <c r="M1466" s="1" t="str">
        <f t="shared" si="180"/>
        <v>SCON</v>
      </c>
      <c r="N1466">
        <v>2</v>
      </c>
      <c r="O1466" s="41"/>
      <c r="P1466" s="63" t="s">
        <v>3394</v>
      </c>
      <c r="Q1466" s="64">
        <f t="shared" si="184"/>
        <v>0</v>
      </c>
      <c r="R1466" s="64"/>
      <c r="S1466" s="65"/>
      <c r="T1466" s="41"/>
      <c r="U1466" s="41"/>
      <c r="V1466" s="41"/>
      <c r="W1466" s="41"/>
      <c r="X1466" s="41"/>
      <c r="Y1466" s="41"/>
      <c r="Z1466" s="41"/>
    </row>
    <row r="1467" spans="1:35" ht="15.75" thickBot="1" x14ac:dyDescent="0.3">
      <c r="B1467" s="48" t="s">
        <v>1064</v>
      </c>
      <c r="C1467" s="48" t="s">
        <v>2952</v>
      </c>
      <c r="D1467" s="48" t="s">
        <v>2953</v>
      </c>
      <c r="E1467" s="48" t="s">
        <v>3</v>
      </c>
      <c r="F1467" s="2">
        <f t="shared" si="181"/>
        <v>1</v>
      </c>
      <c r="G1467" s="25" t="s">
        <v>2587</v>
      </c>
      <c r="I1467" s="1" t="str">
        <f t="shared" si="185"/>
        <v>SECADM  </v>
      </c>
      <c r="J1467">
        <f t="shared" si="183"/>
        <v>4</v>
      </c>
      <c r="K1467" s="41"/>
      <c r="L1467" s="1" t="s">
        <v>592</v>
      </c>
      <c r="M1467" s="1" t="str">
        <f t="shared" si="180"/>
        <v>CPL</v>
      </c>
      <c r="N1467">
        <v>17</v>
      </c>
      <c r="O1467" s="41"/>
      <c r="P1467" s="63" t="s">
        <v>3396</v>
      </c>
      <c r="Q1467" s="64">
        <f t="shared" si="184"/>
        <v>0</v>
      </c>
      <c r="R1467" s="64"/>
      <c r="S1467" s="65"/>
      <c r="T1467" s="41"/>
      <c r="U1467" s="41"/>
      <c r="V1467" s="41"/>
      <c r="W1467" s="41"/>
      <c r="X1467" s="41"/>
      <c r="Y1467" s="41"/>
      <c r="Z1467" s="41"/>
    </row>
    <row r="1468" spans="1:35" ht="15.75" thickBot="1" x14ac:dyDescent="0.3">
      <c r="B1468" s="48" t="s">
        <v>2954</v>
      </c>
      <c r="C1468" s="48" t="s">
        <v>2953</v>
      </c>
      <c r="D1468" s="48" t="s">
        <v>2955</v>
      </c>
      <c r="E1468" s="48" t="s">
        <v>17</v>
      </c>
      <c r="F1468" s="2">
        <f t="shared" si="181"/>
        <v>2</v>
      </c>
      <c r="G1468" s="25" t="s">
        <v>2113</v>
      </c>
      <c r="I1468" s="1" t="str">
        <f t="shared" si="185"/>
        <v>DG  </v>
      </c>
      <c r="J1468">
        <f t="shared" si="183"/>
        <v>2</v>
      </c>
      <c r="L1468" s="1" t="s">
        <v>584</v>
      </c>
      <c r="M1468" s="1" t="str">
        <f t="shared" si="180"/>
        <v>ASSDG</v>
      </c>
      <c r="N1468">
        <v>2</v>
      </c>
      <c r="P1468" s="60" t="s">
        <v>3398</v>
      </c>
      <c r="Q1468" s="61">
        <f t="shared" si="184"/>
        <v>0</v>
      </c>
      <c r="R1468" s="61"/>
      <c r="S1468" s="62"/>
    </row>
    <row r="1469" spans="1:35" ht="15.75" thickBot="1" x14ac:dyDescent="0.3">
      <c r="B1469" s="48" t="s">
        <v>2956</v>
      </c>
      <c r="C1469" s="48" t="s">
        <v>2955</v>
      </c>
      <c r="D1469" s="48" t="s">
        <v>2957</v>
      </c>
      <c r="E1469" s="48" t="s">
        <v>17</v>
      </c>
      <c r="F1469" s="2">
        <f t="shared" si="181"/>
        <v>2</v>
      </c>
      <c r="G1469" s="25" t="s">
        <v>2990</v>
      </c>
      <c r="I1469" s="1" t="str">
        <f t="shared" si="185"/>
        <v>SLIC  </v>
      </c>
      <c r="J1469">
        <f t="shared" si="183"/>
        <v>9</v>
      </c>
      <c r="L1469"/>
      <c r="M1469" s="102" t="s">
        <v>3437</v>
      </c>
      <c r="N1469">
        <f>SUM(N1451:N1468)</f>
        <v>61</v>
      </c>
      <c r="P1469" s="60" t="s">
        <v>3400</v>
      </c>
      <c r="Q1469" s="61">
        <f t="shared" si="184"/>
        <v>0</v>
      </c>
      <c r="R1469" s="61"/>
      <c r="S1469" s="62"/>
    </row>
    <row r="1470" spans="1:35" ht="15.75" thickBot="1" x14ac:dyDescent="0.3">
      <c r="B1470" s="48" t="s">
        <v>168</v>
      </c>
      <c r="C1470" s="48" t="s">
        <v>2957</v>
      </c>
      <c r="D1470" s="48" t="s">
        <v>2958</v>
      </c>
      <c r="E1470" s="48" t="s">
        <v>3</v>
      </c>
      <c r="F1470" s="2">
        <f t="shared" si="181"/>
        <v>1</v>
      </c>
      <c r="G1470" s="25" t="s">
        <v>2991</v>
      </c>
      <c r="I1470" s="1" t="str">
        <f t="shared" si="185"/>
        <v>SECADM  </v>
      </c>
      <c r="J1470">
        <f t="shared" si="183"/>
        <v>4</v>
      </c>
      <c r="L1470"/>
      <c r="M1470" s="1" t="str">
        <f t="shared" si="180"/>
        <v/>
      </c>
      <c r="N1470"/>
      <c r="P1470" s="60" t="s">
        <v>3402</v>
      </c>
      <c r="Q1470" s="61">
        <f t="shared" si="184"/>
        <v>0</v>
      </c>
      <c r="R1470" s="61"/>
      <c r="S1470" s="62"/>
    </row>
    <row r="1471" spans="1:35" ht="15.75" thickBot="1" x14ac:dyDescent="0.3">
      <c r="B1471" s="48" t="s">
        <v>2959</v>
      </c>
      <c r="C1471" s="48" t="s">
        <v>2958</v>
      </c>
      <c r="D1471" s="48" t="s">
        <v>2960</v>
      </c>
      <c r="E1471" s="48" t="s">
        <v>54</v>
      </c>
      <c r="F1471" s="2">
        <f t="shared" si="181"/>
        <v>1</v>
      </c>
      <c r="G1471" s="25" t="s">
        <v>2992</v>
      </c>
      <c r="I1471" s="1" t="str">
        <f t="shared" si="185"/>
        <v>SLIC  </v>
      </c>
      <c r="J1471">
        <f t="shared" si="183"/>
        <v>9</v>
      </c>
      <c r="L1471"/>
      <c r="M1471" s="1" t="str">
        <f t="shared" si="180"/>
        <v/>
      </c>
      <c r="N1471"/>
      <c r="P1471" s="60" t="s">
        <v>3418</v>
      </c>
      <c r="Q1471" s="61">
        <f t="shared" si="184"/>
        <v>0</v>
      </c>
      <c r="R1471" s="61"/>
      <c r="S1471" s="62"/>
    </row>
    <row r="1472" spans="1:35" ht="15.75" thickBot="1" x14ac:dyDescent="0.3">
      <c r="B1472" s="48" t="s">
        <v>2961</v>
      </c>
      <c r="C1472" s="48" t="s">
        <v>2960</v>
      </c>
      <c r="D1472" s="48" t="s">
        <v>2962</v>
      </c>
      <c r="E1472" s="48" t="s">
        <v>3</v>
      </c>
      <c r="F1472" s="2">
        <f t="shared" si="181"/>
        <v>1</v>
      </c>
      <c r="G1472" s="25" t="s">
        <v>2993</v>
      </c>
      <c r="I1472" s="1" t="str">
        <f t="shared" si="185"/>
        <v>SCON  </v>
      </c>
      <c r="J1472">
        <f t="shared" si="183"/>
        <v>2</v>
      </c>
      <c r="L1472"/>
      <c r="M1472" s="1" t="str">
        <f t="shared" si="180"/>
        <v/>
      </c>
      <c r="N1472"/>
      <c r="P1472" s="60" t="s">
        <v>3405</v>
      </c>
      <c r="Q1472" s="61">
        <f t="shared" si="184"/>
        <v>0</v>
      </c>
      <c r="R1472" s="61"/>
      <c r="S1472" s="62"/>
    </row>
    <row r="1473" spans="2:19" ht="26.25" thickBot="1" x14ac:dyDescent="0.3">
      <c r="B1473" s="48" t="s">
        <v>252</v>
      </c>
      <c r="C1473" s="48" t="s">
        <v>2962</v>
      </c>
      <c r="D1473" s="48" t="s">
        <v>2963</v>
      </c>
      <c r="E1473" s="48" t="s">
        <v>3</v>
      </c>
      <c r="F1473" s="2">
        <f t="shared" si="181"/>
        <v>1</v>
      </c>
      <c r="G1473" s="25" t="s">
        <v>2994</v>
      </c>
      <c r="I1473" s="1" t="str">
        <f t="shared" si="185"/>
        <v>CLC  </v>
      </c>
      <c r="J1473">
        <f t="shared" si="183"/>
        <v>6</v>
      </c>
      <c r="L1473"/>
      <c r="M1473" s="1" t="str">
        <f t="shared" si="180"/>
        <v/>
      </c>
      <c r="N1473"/>
      <c r="P1473" s="60" t="s">
        <v>3432</v>
      </c>
      <c r="Q1473" s="61">
        <f t="shared" si="184"/>
        <v>0</v>
      </c>
      <c r="R1473" s="61"/>
      <c r="S1473" s="62"/>
    </row>
    <row r="1474" spans="2:19" ht="15.75" thickBot="1" x14ac:dyDescent="0.3">
      <c r="B1474" s="48" t="s">
        <v>454</v>
      </c>
      <c r="C1474" s="48" t="s">
        <v>2963</v>
      </c>
      <c r="D1474" s="48" t="s">
        <v>2964</v>
      </c>
      <c r="E1474" s="48" t="s">
        <v>17</v>
      </c>
      <c r="F1474" s="2">
        <f t="shared" si="181"/>
        <v>2</v>
      </c>
      <c r="G1474" s="25" t="s">
        <v>2995</v>
      </c>
      <c r="I1474" s="1" t="str">
        <f t="shared" si="185"/>
        <v>SC  </v>
      </c>
      <c r="J1474">
        <f t="shared" si="183"/>
        <v>4</v>
      </c>
      <c r="L1474"/>
      <c r="M1474" s="1" t="str">
        <f t="shared" si="180"/>
        <v/>
      </c>
      <c r="N1474"/>
      <c r="P1474" s="60" t="s">
        <v>3433</v>
      </c>
      <c r="Q1474" s="61">
        <f t="shared" si="184"/>
        <v>0</v>
      </c>
      <c r="R1474" s="61"/>
      <c r="S1474" s="62"/>
    </row>
    <row r="1475" spans="2:19" ht="15.75" thickBot="1" x14ac:dyDescent="0.3">
      <c r="B1475" s="48" t="s">
        <v>458</v>
      </c>
      <c r="C1475" s="48" t="s">
        <v>2964</v>
      </c>
      <c r="D1475" s="48" t="s">
        <v>2965</v>
      </c>
      <c r="E1475" s="48" t="s">
        <v>3</v>
      </c>
      <c r="F1475" s="2">
        <f t="shared" si="181"/>
        <v>1</v>
      </c>
      <c r="G1475" s="25" t="s">
        <v>64</v>
      </c>
      <c r="I1475" s="1" t="str">
        <f t="shared" si="185"/>
        <v>CLC  </v>
      </c>
      <c r="J1475">
        <f t="shared" si="183"/>
        <v>6</v>
      </c>
      <c r="L1475"/>
      <c r="M1475" s="1" t="str">
        <f t="shared" si="180"/>
        <v/>
      </c>
      <c r="N1475"/>
      <c r="P1475" s="60" t="s">
        <v>3434</v>
      </c>
      <c r="Q1475" s="61">
        <f t="shared" si="184"/>
        <v>0</v>
      </c>
      <c r="R1475" s="61"/>
      <c r="S1475" s="62"/>
    </row>
    <row r="1476" spans="2:19" ht="15.75" thickBot="1" x14ac:dyDescent="0.3">
      <c r="B1476" s="48" t="s">
        <v>2966</v>
      </c>
      <c r="C1476" s="48" t="s">
        <v>2965</v>
      </c>
      <c r="D1476" s="48" t="s">
        <v>2967</v>
      </c>
      <c r="E1476" s="48" t="s">
        <v>3</v>
      </c>
      <c r="F1476" s="2">
        <f t="shared" si="181"/>
        <v>1</v>
      </c>
      <c r="G1476" s="25" t="s">
        <v>2996</v>
      </c>
      <c r="I1476" s="1" t="str">
        <f t="shared" si="185"/>
        <v>SLIC  </v>
      </c>
      <c r="J1476">
        <f t="shared" si="183"/>
        <v>9</v>
      </c>
      <c r="L1476"/>
      <c r="M1476" s="1" t="str">
        <f t="shared" si="180"/>
        <v/>
      </c>
      <c r="N1476"/>
      <c r="P1476" s="60" t="s">
        <v>3435</v>
      </c>
      <c r="Q1476" s="61">
        <f t="shared" si="184"/>
        <v>0</v>
      </c>
      <c r="R1476" s="61"/>
      <c r="S1476" s="62"/>
    </row>
    <row r="1477" spans="2:19" ht="15.75" thickBot="1" x14ac:dyDescent="0.3">
      <c r="B1477" s="48" t="s">
        <v>69</v>
      </c>
      <c r="C1477" s="48" t="s">
        <v>2967</v>
      </c>
      <c r="D1477" s="48" t="s">
        <v>2968</v>
      </c>
      <c r="E1477" s="48" t="s">
        <v>3</v>
      </c>
      <c r="F1477" s="2">
        <f t="shared" si="181"/>
        <v>1</v>
      </c>
      <c r="G1477" s="25" t="s">
        <v>767</v>
      </c>
      <c r="I1477" s="1" t="str">
        <f t="shared" si="185"/>
        <v>SC  </v>
      </c>
      <c r="J1477">
        <f t="shared" si="183"/>
        <v>4</v>
      </c>
      <c r="L1477"/>
      <c r="M1477" s="1" t="str">
        <f t="shared" si="180"/>
        <v/>
      </c>
      <c r="N1477"/>
      <c r="P1477" s="66" t="s">
        <v>3436</v>
      </c>
      <c r="Q1477" s="93">
        <f t="shared" si="184"/>
        <v>0</v>
      </c>
      <c r="R1477" s="93"/>
      <c r="S1477" s="67"/>
    </row>
    <row r="1478" spans="2:19" ht="15.75" thickBot="1" x14ac:dyDescent="0.3">
      <c r="B1478" s="48" t="s">
        <v>654</v>
      </c>
      <c r="C1478" s="48" t="s">
        <v>2968</v>
      </c>
      <c r="D1478" s="48" t="s">
        <v>2969</v>
      </c>
      <c r="E1478" s="48" t="s">
        <v>3</v>
      </c>
      <c r="F1478" s="2">
        <f t="shared" si="181"/>
        <v>1</v>
      </c>
      <c r="G1478" s="25" t="s">
        <v>626</v>
      </c>
      <c r="I1478" s="1" t="str">
        <f t="shared" si="185"/>
        <v>SLIC  </v>
      </c>
      <c r="J1478">
        <f t="shared" si="183"/>
        <v>9</v>
      </c>
      <c r="L1478"/>
      <c r="M1478" s="1" t="str">
        <f t="shared" si="180"/>
        <v/>
      </c>
      <c r="N1478"/>
    </row>
    <row r="1479" spans="2:19" ht="26.25" thickBot="1" x14ac:dyDescent="0.3">
      <c r="B1479" s="48" t="s">
        <v>76</v>
      </c>
      <c r="C1479" s="48" t="s">
        <v>2969</v>
      </c>
      <c r="D1479" s="48" t="s">
        <v>2970</v>
      </c>
      <c r="E1479" s="48" t="s">
        <v>3</v>
      </c>
      <c r="F1479" s="2">
        <f t="shared" si="181"/>
        <v>1</v>
      </c>
      <c r="G1479" s="25" t="s">
        <v>2997</v>
      </c>
      <c r="I1479" s="1" t="str">
        <f t="shared" si="185"/>
        <v>SCON  </v>
      </c>
      <c r="J1479">
        <f t="shared" si="183"/>
        <v>2</v>
      </c>
      <c r="L1479"/>
      <c r="M1479" s="1" t="str">
        <f t="shared" si="180"/>
        <v/>
      </c>
      <c r="N1479"/>
    </row>
    <row r="1480" spans="2:19" ht="15.75" thickBot="1" x14ac:dyDescent="0.3">
      <c r="B1480" s="48" t="s">
        <v>659</v>
      </c>
      <c r="C1480" s="48" t="s">
        <v>2970</v>
      </c>
      <c r="D1480" s="48" t="s">
        <v>2971</v>
      </c>
      <c r="E1480" s="48" t="s">
        <v>3</v>
      </c>
      <c r="F1480" s="2">
        <f t="shared" si="181"/>
        <v>1</v>
      </c>
      <c r="G1480" s="25" t="s">
        <v>2998</v>
      </c>
      <c r="I1480" s="1" t="str">
        <f t="shared" si="185"/>
        <v>SLIC  </v>
      </c>
      <c r="J1480">
        <f t="shared" si="183"/>
        <v>9</v>
      </c>
      <c r="L1480"/>
      <c r="M1480" s="1" t="str">
        <f t="shared" si="180"/>
        <v/>
      </c>
      <c r="N1480"/>
    </row>
    <row r="1481" spans="2:19" ht="15.75" thickBot="1" x14ac:dyDescent="0.3">
      <c r="B1481" s="48" t="s">
        <v>370</v>
      </c>
      <c r="C1481" s="48" t="s">
        <v>2971</v>
      </c>
      <c r="D1481" s="48" t="s">
        <v>2972</v>
      </c>
      <c r="E1481" s="48" t="s">
        <v>3</v>
      </c>
      <c r="F1481" s="2">
        <f t="shared" si="181"/>
        <v>1</v>
      </c>
      <c r="G1481" s="25" t="s">
        <v>2745</v>
      </c>
      <c r="I1481" s="1" t="str">
        <f t="shared" si="185"/>
        <v>CLC  </v>
      </c>
      <c r="J1481">
        <f t="shared" si="183"/>
        <v>6</v>
      </c>
      <c r="L1481"/>
      <c r="M1481" s="1" t="str">
        <f t="shared" si="180"/>
        <v/>
      </c>
      <c r="N1481"/>
    </row>
    <row r="1482" spans="2:19" ht="15.75" thickBot="1" x14ac:dyDescent="0.3">
      <c r="B1482" s="48" t="s">
        <v>1231</v>
      </c>
      <c r="C1482" s="48" t="s">
        <v>2972</v>
      </c>
      <c r="D1482" s="48" t="s">
        <v>2973</v>
      </c>
      <c r="E1482" s="48" t="s">
        <v>3</v>
      </c>
      <c r="F1482" s="2">
        <f t="shared" si="181"/>
        <v>1</v>
      </c>
      <c r="G1482" s="25" t="s">
        <v>1164</v>
      </c>
      <c r="I1482" s="1" t="str">
        <f t="shared" si="185"/>
        <v>CPL  </v>
      </c>
      <c r="J1482">
        <f t="shared" si="183"/>
        <v>17</v>
      </c>
      <c r="L1482"/>
      <c r="M1482" s="1" t="str">
        <f t="shared" si="180"/>
        <v/>
      </c>
      <c r="N1482"/>
    </row>
    <row r="1483" spans="2:19" ht="15.75" thickBot="1" x14ac:dyDescent="0.3">
      <c r="B1483" s="48" t="s">
        <v>376</v>
      </c>
      <c r="C1483" s="48" t="s">
        <v>2973</v>
      </c>
      <c r="D1483" s="48" t="s">
        <v>2974</v>
      </c>
      <c r="E1483" s="48" t="s">
        <v>3</v>
      </c>
      <c r="F1483" s="2">
        <f t="shared" si="181"/>
        <v>1</v>
      </c>
      <c r="G1483" s="25" t="s">
        <v>829</v>
      </c>
      <c r="I1483" s="1" t="str">
        <f t="shared" si="185"/>
        <v>ASSDG  </v>
      </c>
      <c r="J1483">
        <f t="shared" si="183"/>
        <v>2</v>
      </c>
      <c r="L1483"/>
      <c r="M1483" s="1" t="str">
        <f t="shared" si="180"/>
        <v/>
      </c>
      <c r="N1483"/>
    </row>
    <row r="1484" spans="2:19" ht="26.25" thickBot="1" x14ac:dyDescent="0.3">
      <c r="B1484" s="48" t="s">
        <v>1088</v>
      </c>
      <c r="C1484" s="48" t="s">
        <v>2974</v>
      </c>
      <c r="D1484" s="48" t="s">
        <v>2975</v>
      </c>
      <c r="E1484" s="48" t="s">
        <v>3</v>
      </c>
      <c r="F1484" s="2">
        <f t="shared" si="181"/>
        <v>1</v>
      </c>
      <c r="G1484" s="25" t="s">
        <v>2999</v>
      </c>
      <c r="I1484" s="1" t="str">
        <f t="shared" si="185"/>
        <v>SLIC  </v>
      </c>
      <c r="J1484">
        <f t="shared" si="183"/>
        <v>9</v>
      </c>
      <c r="L1484"/>
      <c r="M1484" s="1" t="str">
        <f t="shared" si="180"/>
        <v/>
      </c>
      <c r="N1484"/>
    </row>
    <row r="1485" spans="2:19" ht="15.75" thickBot="1" x14ac:dyDescent="0.3">
      <c r="B1485" s="48" t="s">
        <v>481</v>
      </c>
      <c r="C1485" s="48" t="s">
        <v>2975</v>
      </c>
      <c r="D1485" s="48" t="s">
        <v>2976</v>
      </c>
      <c r="E1485" s="48" t="s">
        <v>3</v>
      </c>
      <c r="F1485" s="2">
        <f t="shared" si="181"/>
        <v>1</v>
      </c>
      <c r="G1485" s="25" t="s">
        <v>3000</v>
      </c>
      <c r="I1485" s="1" t="str">
        <f t="shared" si="185"/>
        <v>SECOFC  </v>
      </c>
      <c r="J1485">
        <f t="shared" si="183"/>
        <v>3</v>
      </c>
      <c r="L1485"/>
      <c r="M1485" s="1" t="str">
        <f t="shared" si="180"/>
        <v/>
      </c>
      <c r="N1485"/>
    </row>
    <row r="1486" spans="2:19" ht="15.75" thickBot="1" x14ac:dyDescent="0.3">
      <c r="B1486" s="48" t="s">
        <v>2168</v>
      </c>
      <c r="C1486" s="48" t="s">
        <v>2976</v>
      </c>
      <c r="D1486" s="48" t="s">
        <v>2977</v>
      </c>
      <c r="E1486" s="48" t="s">
        <v>54</v>
      </c>
      <c r="F1486" s="2">
        <f t="shared" si="181"/>
        <v>1</v>
      </c>
      <c r="G1486" s="25" t="s">
        <v>346</v>
      </c>
      <c r="I1486" s="1" t="str">
        <f t="shared" si="185"/>
        <v>CO  </v>
      </c>
      <c r="J1486">
        <f t="shared" si="183"/>
        <v>4</v>
      </c>
      <c r="L1486"/>
      <c r="M1486" s="1" t="str">
        <f t="shared" si="180"/>
        <v/>
      </c>
      <c r="N1486"/>
    </row>
    <row r="1487" spans="2:19" ht="15.75" thickBot="1" x14ac:dyDescent="0.3">
      <c r="B1487" s="48" t="s">
        <v>1299</v>
      </c>
      <c r="C1487" s="48" t="s">
        <v>2977</v>
      </c>
      <c r="D1487" s="48" t="s">
        <v>2978</v>
      </c>
      <c r="E1487" s="48" t="s">
        <v>3</v>
      </c>
      <c r="F1487" s="2">
        <f t="shared" si="181"/>
        <v>1</v>
      </c>
      <c r="G1487" s="25" t="s">
        <v>61</v>
      </c>
      <c r="I1487" s="1" t="str">
        <f t="shared" si="185"/>
        <v>SPO  </v>
      </c>
      <c r="J1487">
        <f t="shared" si="183"/>
        <v>2</v>
      </c>
      <c r="L1487"/>
      <c r="M1487" s="1" t="str">
        <f t="shared" si="180"/>
        <v/>
      </c>
      <c r="N1487"/>
    </row>
    <row r="1488" spans="2:19" ht="15.75" thickBot="1" x14ac:dyDescent="0.3">
      <c r="B1488" s="48" t="s">
        <v>1301</v>
      </c>
      <c r="C1488" s="48" t="s">
        <v>2978</v>
      </c>
      <c r="D1488" s="48" t="s">
        <v>2979</v>
      </c>
      <c r="E1488" s="48" t="s">
        <v>17</v>
      </c>
      <c r="F1488" s="2">
        <f t="shared" si="181"/>
        <v>2</v>
      </c>
      <c r="G1488" s="25" t="s">
        <v>64</v>
      </c>
      <c r="I1488" s="1" t="str">
        <f t="shared" si="185"/>
        <v>CO  </v>
      </c>
      <c r="J1488">
        <f t="shared" si="183"/>
        <v>4</v>
      </c>
      <c r="L1488"/>
      <c r="M1488" s="1" t="str">
        <f t="shared" si="180"/>
        <v/>
      </c>
      <c r="N1488"/>
    </row>
    <row r="1489" spans="1:51" ht="15.75" thickBot="1" x14ac:dyDescent="0.3">
      <c r="B1489" s="48" t="s">
        <v>1303</v>
      </c>
      <c r="C1489" s="48" t="s">
        <v>2979</v>
      </c>
      <c r="D1489" s="48" t="s">
        <v>2980</v>
      </c>
      <c r="E1489" s="48" t="s">
        <v>3</v>
      </c>
      <c r="F1489" s="2">
        <f t="shared" si="181"/>
        <v>1</v>
      </c>
      <c r="G1489" s="25" t="s">
        <v>41</v>
      </c>
      <c r="I1489" s="1" t="str">
        <f t="shared" si="185"/>
        <v>SECOFC  </v>
      </c>
      <c r="J1489">
        <f t="shared" si="183"/>
        <v>3</v>
      </c>
      <c r="L1489"/>
      <c r="M1489" s="1" t="str">
        <f t="shared" si="180"/>
        <v/>
      </c>
      <c r="N1489"/>
    </row>
    <row r="1490" spans="1:51" ht="15.75" thickBot="1" x14ac:dyDescent="0.3">
      <c r="B1490" s="48" t="s">
        <v>2043</v>
      </c>
      <c r="C1490" s="48" t="s">
        <v>2980</v>
      </c>
      <c r="D1490" s="48" t="s">
        <v>2981</v>
      </c>
      <c r="E1490" s="48" t="s">
        <v>3</v>
      </c>
      <c r="F1490" s="2">
        <f t="shared" si="181"/>
        <v>1</v>
      </c>
      <c r="G1490" s="25" t="s">
        <v>3001</v>
      </c>
      <c r="I1490" s="1" t="str">
        <f t="shared" si="185"/>
        <v>SLIC  </v>
      </c>
      <c r="J1490">
        <f t="shared" si="183"/>
        <v>9</v>
      </c>
      <c r="L1490"/>
      <c r="M1490" s="1" t="str">
        <f t="shared" si="180"/>
        <v/>
      </c>
      <c r="N1490"/>
    </row>
    <row r="1491" spans="1:51" ht="15.75" thickBot="1" x14ac:dyDescent="0.3">
      <c r="B1491" s="48" t="s">
        <v>2697</v>
      </c>
      <c r="C1491" s="48" t="s">
        <v>2981</v>
      </c>
      <c r="D1491" s="48" t="s">
        <v>2982</v>
      </c>
      <c r="E1491" s="48" t="s">
        <v>3</v>
      </c>
      <c r="F1491" s="2">
        <f t="shared" si="181"/>
        <v>1</v>
      </c>
      <c r="G1491" s="25" t="s">
        <v>1997</v>
      </c>
      <c r="I1491" s="1" t="str">
        <f t="shared" si="185"/>
        <v>CPL  </v>
      </c>
      <c r="J1491">
        <f t="shared" si="183"/>
        <v>17</v>
      </c>
      <c r="L1491"/>
      <c r="M1491" s="1" t="str">
        <f t="shared" si="180"/>
        <v/>
      </c>
      <c r="N1491"/>
    </row>
    <row r="1492" spans="1:51" ht="15.75" thickBot="1" x14ac:dyDescent="0.3">
      <c r="B1492" s="48" t="s">
        <v>2047</v>
      </c>
      <c r="C1492" s="48" t="s">
        <v>2982</v>
      </c>
      <c r="D1492" s="48" t="s">
        <v>2983</v>
      </c>
      <c r="E1492" s="48" t="s">
        <v>3</v>
      </c>
      <c r="F1492" s="2">
        <f t="shared" si="181"/>
        <v>1</v>
      </c>
      <c r="G1492" s="25" t="s">
        <v>696</v>
      </c>
      <c r="I1492" s="1" t="str">
        <f t="shared" si="185"/>
        <v>SLIC  </v>
      </c>
      <c r="J1492">
        <f t="shared" si="183"/>
        <v>9</v>
      </c>
      <c r="L1492"/>
      <c r="M1492" s="1" t="str">
        <f t="shared" si="180"/>
        <v/>
      </c>
      <c r="N1492"/>
    </row>
    <row r="1493" spans="1:51" ht="15.75" thickBot="1" x14ac:dyDescent="0.3">
      <c r="B1493" s="48" t="s">
        <v>2984</v>
      </c>
      <c r="C1493" s="48" t="s">
        <v>2983</v>
      </c>
      <c r="D1493" s="48" t="s">
        <v>2985</v>
      </c>
      <c r="E1493" s="48" t="s">
        <v>343</v>
      </c>
      <c r="F1493" s="2">
        <f t="shared" si="181"/>
        <v>15</v>
      </c>
      <c r="G1493" s="25" t="s">
        <v>2499</v>
      </c>
      <c r="I1493" s="1" t="str">
        <f t="shared" si="185"/>
        <v>CPL  </v>
      </c>
      <c r="J1493">
        <f t="shared" si="183"/>
        <v>17</v>
      </c>
      <c r="L1493"/>
      <c r="M1493" s="1" t="str">
        <f t="shared" si="180"/>
        <v/>
      </c>
      <c r="N1493"/>
    </row>
    <row r="1494" spans="1:51" ht="15.75" thickBot="1" x14ac:dyDescent="0.3">
      <c r="B1494" s="48" t="s">
        <v>2986</v>
      </c>
      <c r="C1494" s="48" t="s">
        <v>2985</v>
      </c>
      <c r="D1494" s="48" t="s">
        <v>2987</v>
      </c>
      <c r="E1494" s="48" t="s">
        <v>3</v>
      </c>
      <c r="F1494" s="2">
        <f t="shared" si="181"/>
        <v>1</v>
      </c>
      <c r="G1494" s="25" t="s">
        <v>1683</v>
      </c>
      <c r="I1494" s="1" t="str">
        <f t="shared" si="185"/>
        <v>ASSDG  </v>
      </c>
      <c r="J1494">
        <f t="shared" si="183"/>
        <v>2</v>
      </c>
      <c r="L1494"/>
      <c r="M1494" s="1" t="str">
        <f t="shared" si="180"/>
        <v/>
      </c>
      <c r="N1494"/>
    </row>
    <row r="1495" spans="1:51" x14ac:dyDescent="0.15">
      <c r="M1495" s="1" t="str">
        <f t="shared" si="180"/>
        <v/>
      </c>
    </row>
    <row r="1496" spans="1:51" x14ac:dyDescent="0.15">
      <c r="B1496" s="13"/>
      <c r="C1496" s="13"/>
      <c r="D1496" s="13"/>
      <c r="E1496" s="13"/>
      <c r="F1496" s="13"/>
      <c r="G1496" s="13"/>
      <c r="H1496" s="41"/>
      <c r="I1496" s="41"/>
      <c r="J1496" s="41"/>
      <c r="K1496" s="41"/>
      <c r="M1496" s="1" t="str">
        <f t="shared" si="180"/>
        <v/>
      </c>
    </row>
    <row r="1497" spans="1:51" ht="11.25" thickBot="1" x14ac:dyDescent="0.2">
      <c r="H1497" s="41"/>
      <c r="I1497" s="42" t="s">
        <v>573</v>
      </c>
      <c r="J1497" s="41"/>
      <c r="L1497" s="6" t="s">
        <v>3330</v>
      </c>
      <c r="M1497" s="1" t="str">
        <f t="shared" si="180"/>
        <v>DADOS AGRUPADOS</v>
      </c>
      <c r="P1497" s="6"/>
    </row>
    <row r="1498" spans="1:51" ht="42.75" thickBot="1" x14ac:dyDescent="0.2">
      <c r="A1498" s="2" t="s">
        <v>3408</v>
      </c>
      <c r="G1498" s="16" t="s">
        <v>3002</v>
      </c>
      <c r="H1498" s="41"/>
      <c r="I1498" s="6" t="s">
        <v>572</v>
      </c>
      <c r="J1498" s="6" t="s">
        <v>588</v>
      </c>
      <c r="K1498" s="41"/>
      <c r="L1498" s="41"/>
      <c r="M1498" s="1" t="str">
        <f t="shared" si="180"/>
        <v/>
      </c>
      <c r="N1498" s="41"/>
      <c r="O1498" s="41"/>
      <c r="P1498" s="94" t="s">
        <v>3358</v>
      </c>
      <c r="Q1498" s="45"/>
      <c r="R1498" s="45"/>
      <c r="S1498" s="44"/>
    </row>
    <row r="1499" spans="1:51" ht="15.75" thickBot="1" x14ac:dyDescent="0.3">
      <c r="B1499" s="48" t="s">
        <v>3003</v>
      </c>
      <c r="C1499" s="48" t="s">
        <v>1</v>
      </c>
      <c r="D1499" s="48" t="s">
        <v>3004</v>
      </c>
      <c r="E1499" s="48" t="s">
        <v>3</v>
      </c>
      <c r="F1499" s="2">
        <f t="shared" ref="F1499:F1538" si="186">VALUE(IF(LEFT(E1499,1)="&lt;",1,LEFT(E1499,2)))</f>
        <v>1</v>
      </c>
      <c r="G1499" s="24" t="s">
        <v>1</v>
      </c>
      <c r="I1499" s="1" t="str">
        <f t="shared" ref="I1499:I1507" si="187">RIGHT(B1499,LEN(B1499)-4)</f>
        <v>SMI  </v>
      </c>
      <c r="J1499">
        <f t="shared" ref="J1499:J1538" si="188">SUMIFS($F$1499:$F$1538,$I$1499:$I$1538,I1499)</f>
        <v>5</v>
      </c>
      <c r="K1499" s="41"/>
      <c r="L1499" s="1" t="s">
        <v>3377</v>
      </c>
      <c r="M1499" s="1" t="str">
        <f t="shared" si="180"/>
        <v>SMI</v>
      </c>
      <c r="N1499">
        <v>5</v>
      </c>
      <c r="O1499" s="41"/>
      <c r="P1499" s="88" t="s">
        <v>3384</v>
      </c>
      <c r="Q1499" s="86">
        <f>SUMIFS($N$1499:$N$1519,$M$1499:$M$1519,P1499)</f>
        <v>0</v>
      </c>
      <c r="R1499" s="86"/>
      <c r="S1499" s="87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  <c r="AV1499" s="41"/>
      <c r="AW1499" s="41"/>
      <c r="AX1499" s="41"/>
      <c r="AY1499" s="41"/>
    </row>
    <row r="1500" spans="1:51" s="13" customFormat="1" ht="15.75" thickBot="1" x14ac:dyDescent="0.3">
      <c r="A1500" s="41"/>
      <c r="B1500" s="48" t="s">
        <v>3005</v>
      </c>
      <c r="C1500" s="48" t="s">
        <v>3004</v>
      </c>
      <c r="D1500" s="48" t="s">
        <v>3006</v>
      </c>
      <c r="E1500" s="48" t="s">
        <v>17</v>
      </c>
      <c r="F1500" s="2">
        <f t="shared" si="186"/>
        <v>2</v>
      </c>
      <c r="G1500" s="25" t="s">
        <v>3056</v>
      </c>
      <c r="H1500" s="1"/>
      <c r="I1500" s="1" t="str">
        <f t="shared" si="187"/>
        <v>CCS  </v>
      </c>
      <c r="J1500">
        <f t="shared" si="188"/>
        <v>2</v>
      </c>
      <c r="K1500" s="41"/>
      <c r="L1500" s="1" t="s">
        <v>3378</v>
      </c>
      <c r="M1500" s="1" t="str">
        <f t="shared" si="180"/>
        <v>CCS</v>
      </c>
      <c r="N1500">
        <v>2</v>
      </c>
      <c r="O1500" s="41"/>
      <c r="P1500" s="88" t="s">
        <v>3388</v>
      </c>
      <c r="Q1500" s="89">
        <f t="shared" ref="Q1500:Q1520" si="189">SUMIFS($N$1499:$N$1519,$M$1499:$M$1519,P1500)</f>
        <v>0</v>
      </c>
      <c r="R1500" s="89"/>
      <c r="S1500" s="90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</row>
    <row r="1501" spans="1:51" ht="15.75" thickBot="1" x14ac:dyDescent="0.3">
      <c r="B1501" s="48" t="s">
        <v>3007</v>
      </c>
      <c r="C1501" s="48" t="s">
        <v>3006</v>
      </c>
      <c r="D1501" s="48" t="s">
        <v>3008</v>
      </c>
      <c r="E1501" s="48" t="s">
        <v>3</v>
      </c>
      <c r="F1501" s="2">
        <f t="shared" si="186"/>
        <v>1</v>
      </c>
      <c r="G1501" s="25" t="s">
        <v>3057</v>
      </c>
      <c r="I1501" s="1" t="str">
        <f t="shared" si="187"/>
        <v>SECPEG  </v>
      </c>
      <c r="J1501">
        <f t="shared" si="188"/>
        <v>1</v>
      </c>
      <c r="L1501" s="1" t="s">
        <v>3379</v>
      </c>
      <c r="M1501" s="1" t="str">
        <f t="shared" si="180"/>
        <v>SECPEG</v>
      </c>
      <c r="N1501">
        <v>1</v>
      </c>
      <c r="P1501" s="63" t="s">
        <v>3386</v>
      </c>
      <c r="Q1501" s="64">
        <f t="shared" si="189"/>
        <v>0</v>
      </c>
      <c r="R1501" s="64"/>
      <c r="S1501" s="65"/>
    </row>
    <row r="1502" spans="1:51" ht="26.25" thickBot="1" x14ac:dyDescent="0.3">
      <c r="B1502" s="48" t="s">
        <v>3009</v>
      </c>
      <c r="C1502" s="48" t="s">
        <v>3008</v>
      </c>
      <c r="D1502" s="48" t="s">
        <v>3010</v>
      </c>
      <c r="E1502" s="48" t="s">
        <v>3</v>
      </c>
      <c r="F1502" s="2">
        <f t="shared" si="186"/>
        <v>1</v>
      </c>
      <c r="G1502" s="25" t="s">
        <v>3058</v>
      </c>
      <c r="I1502" s="1" t="str">
        <f t="shared" si="187"/>
        <v>SECADM  </v>
      </c>
      <c r="J1502">
        <f t="shared" si="188"/>
        <v>3</v>
      </c>
      <c r="L1502" s="1" t="s">
        <v>577</v>
      </c>
      <c r="M1502" s="1" t="str">
        <f t="shared" si="180"/>
        <v>SECADM</v>
      </c>
      <c r="N1502">
        <v>3</v>
      </c>
      <c r="P1502" s="63" t="s">
        <v>3390</v>
      </c>
      <c r="Q1502" s="64">
        <f t="shared" si="189"/>
        <v>0</v>
      </c>
      <c r="R1502" s="64"/>
      <c r="S1502" s="65"/>
    </row>
    <row r="1503" spans="1:51" ht="15.75" thickBot="1" x14ac:dyDescent="0.3">
      <c r="B1503" s="48" t="s">
        <v>3011</v>
      </c>
      <c r="C1503" s="48" t="s">
        <v>3010</v>
      </c>
      <c r="D1503" s="48" t="s">
        <v>3012</v>
      </c>
      <c r="E1503" s="48" t="s">
        <v>3</v>
      </c>
      <c r="F1503" s="2">
        <f t="shared" si="186"/>
        <v>1</v>
      </c>
      <c r="G1503" s="25" t="s">
        <v>3059</v>
      </c>
      <c r="I1503" s="1" t="str">
        <f t="shared" si="187"/>
        <v>CLC  </v>
      </c>
      <c r="J1503">
        <f t="shared" si="188"/>
        <v>6</v>
      </c>
      <c r="L1503" s="1" t="s">
        <v>581</v>
      </c>
      <c r="M1503" s="1" t="str">
        <f t="shared" si="180"/>
        <v>CLC</v>
      </c>
      <c r="N1503">
        <v>6</v>
      </c>
      <c r="P1503" s="63" t="s">
        <v>3427</v>
      </c>
      <c r="Q1503" s="64">
        <f t="shared" si="189"/>
        <v>0</v>
      </c>
      <c r="R1503" s="64"/>
      <c r="S1503" s="65"/>
    </row>
    <row r="1504" spans="1:51" ht="15.75" thickBot="1" x14ac:dyDescent="0.3">
      <c r="B1504" s="48" t="s">
        <v>3013</v>
      </c>
      <c r="C1504" s="48" t="s">
        <v>3012</v>
      </c>
      <c r="D1504" s="48" t="s">
        <v>3014</v>
      </c>
      <c r="E1504" s="48" t="s">
        <v>144</v>
      </c>
      <c r="F1504" s="2">
        <f t="shared" si="186"/>
        <v>5</v>
      </c>
      <c r="G1504" s="25" t="s">
        <v>635</v>
      </c>
      <c r="I1504" s="1" t="str">
        <f t="shared" si="187"/>
        <v>SC  </v>
      </c>
      <c r="J1504">
        <f t="shared" si="188"/>
        <v>6</v>
      </c>
      <c r="L1504" s="1" t="s">
        <v>582</v>
      </c>
      <c r="M1504" s="1" t="str">
        <f t="shared" si="180"/>
        <v>SC</v>
      </c>
      <c r="N1504">
        <v>6</v>
      </c>
      <c r="P1504" s="63" t="s">
        <v>3428</v>
      </c>
      <c r="Q1504" s="64">
        <f t="shared" si="189"/>
        <v>0</v>
      </c>
      <c r="R1504" s="64"/>
      <c r="S1504" s="65"/>
    </row>
    <row r="1505" spans="2:19" ht="15.75" thickBot="1" x14ac:dyDescent="0.3">
      <c r="B1505" s="48" t="s">
        <v>1194</v>
      </c>
      <c r="C1505" s="48" t="s">
        <v>3014</v>
      </c>
      <c r="D1505" s="48" t="s">
        <v>3015</v>
      </c>
      <c r="E1505" s="48" t="s">
        <v>3</v>
      </c>
      <c r="F1505" s="2">
        <f t="shared" si="186"/>
        <v>1</v>
      </c>
      <c r="G1505" s="25" t="s">
        <v>64</v>
      </c>
      <c r="I1505" s="1" t="str">
        <f t="shared" si="187"/>
        <v>CLC  </v>
      </c>
      <c r="J1505">
        <f t="shared" si="188"/>
        <v>6</v>
      </c>
      <c r="L1505" s="1" t="s">
        <v>578</v>
      </c>
      <c r="M1505" s="1" t="str">
        <f t="shared" si="180"/>
        <v>SPO</v>
      </c>
      <c r="N1505">
        <v>26</v>
      </c>
      <c r="P1505" s="63" t="s">
        <v>3429</v>
      </c>
      <c r="Q1505" s="64">
        <f t="shared" si="189"/>
        <v>0</v>
      </c>
      <c r="R1505" s="64"/>
      <c r="S1505" s="65"/>
    </row>
    <row r="1506" spans="2:19" ht="15.75" thickBot="1" x14ac:dyDescent="0.3">
      <c r="B1506" s="48" t="s">
        <v>2010</v>
      </c>
      <c r="C1506" s="48" t="s">
        <v>3015</v>
      </c>
      <c r="D1506" s="48" t="s">
        <v>3016</v>
      </c>
      <c r="E1506" s="48" t="s">
        <v>877</v>
      </c>
      <c r="F1506" s="2">
        <f t="shared" si="186"/>
        <v>26</v>
      </c>
      <c r="G1506" s="25" t="s">
        <v>1151</v>
      </c>
      <c r="I1506" s="1" t="str">
        <f t="shared" si="187"/>
        <v>SPO  </v>
      </c>
      <c r="J1506">
        <f t="shared" si="188"/>
        <v>26</v>
      </c>
      <c r="L1506" s="1" t="s">
        <v>579</v>
      </c>
      <c r="M1506" s="1" t="str">
        <f t="shared" si="180"/>
        <v>CO</v>
      </c>
      <c r="N1506">
        <v>1</v>
      </c>
      <c r="P1506" s="63" t="s">
        <v>3430</v>
      </c>
      <c r="Q1506" s="64">
        <f t="shared" si="189"/>
        <v>0</v>
      </c>
      <c r="R1506" s="64"/>
      <c r="S1506" s="65"/>
    </row>
    <row r="1507" spans="2:19" ht="15.75" thickBot="1" x14ac:dyDescent="0.3">
      <c r="B1507" s="48" t="s">
        <v>2012</v>
      </c>
      <c r="C1507" s="48" t="s">
        <v>3016</v>
      </c>
      <c r="D1507" s="48" t="s">
        <v>3017</v>
      </c>
      <c r="E1507" s="48" t="s">
        <v>3</v>
      </c>
      <c r="F1507" s="2">
        <f t="shared" si="186"/>
        <v>1</v>
      </c>
      <c r="G1507" s="25" t="s">
        <v>1579</v>
      </c>
      <c r="I1507" s="1" t="str">
        <f t="shared" si="187"/>
        <v>CO  </v>
      </c>
      <c r="J1507">
        <f t="shared" si="188"/>
        <v>1</v>
      </c>
      <c r="L1507" s="1" t="s">
        <v>580</v>
      </c>
      <c r="M1507" s="1" t="str">
        <f t="shared" si="180"/>
        <v>SECOFC</v>
      </c>
      <c r="N1507">
        <v>1</v>
      </c>
      <c r="P1507" s="63" t="s">
        <v>3431</v>
      </c>
      <c r="Q1507" s="64">
        <f t="shared" si="189"/>
        <v>0</v>
      </c>
      <c r="R1507" s="64"/>
      <c r="S1507" s="65"/>
    </row>
    <row r="1508" spans="2:19" ht="15.75" thickBot="1" x14ac:dyDescent="0.3">
      <c r="B1508" s="48" t="s">
        <v>2014</v>
      </c>
      <c r="C1508" s="48" t="s">
        <v>3017</v>
      </c>
      <c r="D1508" s="48" t="s">
        <v>3018</v>
      </c>
      <c r="E1508" s="48" t="s">
        <v>3</v>
      </c>
      <c r="F1508" s="2">
        <f t="shared" si="186"/>
        <v>1</v>
      </c>
      <c r="G1508" s="25" t="s">
        <v>1459</v>
      </c>
      <c r="I1508" s="1" t="str">
        <f>RIGHT(B1508,LEN(B1508)-5)</f>
        <v>SECOFC  </v>
      </c>
      <c r="J1508">
        <f t="shared" si="188"/>
        <v>1</v>
      </c>
      <c r="L1508" s="1" t="s">
        <v>585</v>
      </c>
      <c r="M1508" s="1" t="str">
        <f t="shared" si="180"/>
        <v>DG</v>
      </c>
      <c r="N1508">
        <v>2</v>
      </c>
      <c r="P1508" s="63" t="s">
        <v>3392</v>
      </c>
      <c r="Q1508" s="64">
        <f t="shared" si="189"/>
        <v>0</v>
      </c>
      <c r="R1508" s="64"/>
      <c r="S1508" s="65"/>
    </row>
    <row r="1509" spans="2:19" ht="15.75" thickBot="1" x14ac:dyDescent="0.3">
      <c r="B1509" s="48" t="s">
        <v>1202</v>
      </c>
      <c r="C1509" s="48" t="s">
        <v>3018</v>
      </c>
      <c r="D1509" s="48" t="s">
        <v>3019</v>
      </c>
      <c r="E1509" s="48" t="s">
        <v>3</v>
      </c>
      <c r="F1509" s="2">
        <f t="shared" si="186"/>
        <v>1</v>
      </c>
      <c r="G1509" s="25" t="s">
        <v>3060</v>
      </c>
      <c r="I1509" s="1" t="str">
        <f t="shared" ref="I1509:I1538" si="190">RIGHT(B1509,LEN(B1509)-5)</f>
        <v>CLC  </v>
      </c>
      <c r="J1509">
        <f t="shared" si="188"/>
        <v>6</v>
      </c>
      <c r="L1509" s="1" t="s">
        <v>3341</v>
      </c>
      <c r="M1509" s="1" t="str">
        <f t="shared" ref="M1509:M1572" si="191">TRIM(SUBSTITUTE(L1509,CHAR(160),CHAR(32)))</f>
        <v>SLIC</v>
      </c>
      <c r="N1509">
        <v>29</v>
      </c>
      <c r="P1509" s="63" t="s">
        <v>3394</v>
      </c>
      <c r="Q1509" s="64">
        <f t="shared" si="189"/>
        <v>0</v>
      </c>
      <c r="R1509" s="64"/>
      <c r="S1509" s="65"/>
    </row>
    <row r="1510" spans="2:19" ht="15.75" thickBot="1" x14ac:dyDescent="0.3">
      <c r="B1510" s="48" t="s">
        <v>239</v>
      </c>
      <c r="C1510" s="48" t="s">
        <v>3019</v>
      </c>
      <c r="D1510" s="48" t="s">
        <v>3020</v>
      </c>
      <c r="E1510" s="48" t="s">
        <v>3</v>
      </c>
      <c r="F1510" s="2">
        <f t="shared" si="186"/>
        <v>1</v>
      </c>
      <c r="G1510" s="25" t="s">
        <v>1241</v>
      </c>
      <c r="I1510" s="1" t="str">
        <f t="shared" si="190"/>
        <v>SC  </v>
      </c>
      <c r="J1510">
        <f t="shared" si="188"/>
        <v>6</v>
      </c>
      <c r="L1510" s="1" t="s">
        <v>583</v>
      </c>
      <c r="M1510" s="1" t="str">
        <f t="shared" si="191"/>
        <v>SCON</v>
      </c>
      <c r="N1510">
        <v>6</v>
      </c>
      <c r="P1510" s="63" t="s">
        <v>3396</v>
      </c>
      <c r="Q1510" s="64">
        <f t="shared" si="189"/>
        <v>0</v>
      </c>
      <c r="R1510" s="64"/>
      <c r="S1510" s="65"/>
    </row>
    <row r="1511" spans="2:19" ht="15.75" thickBot="1" x14ac:dyDescent="0.3">
      <c r="B1511" s="48" t="s">
        <v>42</v>
      </c>
      <c r="C1511" s="48" t="s">
        <v>3020</v>
      </c>
      <c r="D1511" s="48" t="s">
        <v>3021</v>
      </c>
      <c r="E1511" s="48" t="s">
        <v>3</v>
      </c>
      <c r="F1511" s="2">
        <f t="shared" si="186"/>
        <v>1</v>
      </c>
      <c r="G1511" s="25" t="s">
        <v>64</v>
      </c>
      <c r="I1511" s="1" t="str">
        <f t="shared" si="190"/>
        <v>CLC  </v>
      </c>
      <c r="J1511">
        <f t="shared" si="188"/>
        <v>6</v>
      </c>
      <c r="L1511" s="1" t="s">
        <v>592</v>
      </c>
      <c r="M1511" s="1" t="str">
        <f t="shared" si="191"/>
        <v>CPL</v>
      </c>
      <c r="N1511">
        <v>33</v>
      </c>
      <c r="P1511" s="60" t="s">
        <v>3398</v>
      </c>
      <c r="Q1511" s="61">
        <f t="shared" si="189"/>
        <v>0</v>
      </c>
      <c r="R1511" s="61"/>
      <c r="S1511" s="62"/>
    </row>
    <row r="1512" spans="2:19" ht="15.75" thickBot="1" x14ac:dyDescent="0.3">
      <c r="B1512" s="48" t="s">
        <v>442</v>
      </c>
      <c r="C1512" s="48" t="s">
        <v>3021</v>
      </c>
      <c r="D1512" s="48" t="s">
        <v>3022</v>
      </c>
      <c r="E1512" s="48" t="s">
        <v>3</v>
      </c>
      <c r="F1512" s="2">
        <f t="shared" si="186"/>
        <v>1</v>
      </c>
      <c r="G1512" s="25" t="s">
        <v>3061</v>
      </c>
      <c r="I1512" s="1" t="str">
        <f t="shared" si="190"/>
        <v>SECADM  </v>
      </c>
      <c r="J1512">
        <f t="shared" si="188"/>
        <v>3</v>
      </c>
      <c r="L1512" s="1" t="s">
        <v>584</v>
      </c>
      <c r="M1512" s="1" t="str">
        <f t="shared" si="191"/>
        <v>ASSDG</v>
      </c>
      <c r="N1512">
        <v>5</v>
      </c>
      <c r="P1512" s="60" t="s">
        <v>3400</v>
      </c>
      <c r="Q1512" s="61">
        <f t="shared" si="189"/>
        <v>0</v>
      </c>
      <c r="R1512" s="61"/>
      <c r="S1512" s="62"/>
    </row>
    <row r="1513" spans="2:19" ht="15.75" thickBot="1" x14ac:dyDescent="0.3">
      <c r="B1513" s="48" t="s">
        <v>2110</v>
      </c>
      <c r="C1513" s="48" t="s">
        <v>3022</v>
      </c>
      <c r="D1513" s="48" t="s">
        <v>3023</v>
      </c>
      <c r="E1513" s="48" t="s">
        <v>3</v>
      </c>
      <c r="F1513" s="2">
        <f t="shared" si="186"/>
        <v>1</v>
      </c>
      <c r="G1513" s="25" t="s">
        <v>3062</v>
      </c>
      <c r="I1513" s="1" t="str">
        <f t="shared" si="190"/>
        <v>DG  </v>
      </c>
      <c r="J1513">
        <f t="shared" si="188"/>
        <v>2</v>
      </c>
      <c r="L1513"/>
      <c r="M1513" s="102" t="s">
        <v>3437</v>
      </c>
      <c r="N1513">
        <f>SUM(N1495:N1512)</f>
        <v>126</v>
      </c>
      <c r="P1513" s="60" t="s">
        <v>3402</v>
      </c>
      <c r="Q1513" s="61">
        <f t="shared" si="189"/>
        <v>0</v>
      </c>
      <c r="R1513" s="61"/>
      <c r="S1513" s="62"/>
    </row>
    <row r="1514" spans="2:19" ht="15.75" thickBot="1" x14ac:dyDescent="0.3">
      <c r="B1514" s="48" t="s">
        <v>2959</v>
      </c>
      <c r="C1514" s="48" t="s">
        <v>3023</v>
      </c>
      <c r="D1514" s="48" t="s">
        <v>3024</v>
      </c>
      <c r="E1514" s="48" t="s">
        <v>13</v>
      </c>
      <c r="F1514" s="2">
        <f t="shared" si="186"/>
        <v>4</v>
      </c>
      <c r="G1514" s="25" t="s">
        <v>1161</v>
      </c>
      <c r="I1514" s="1" t="str">
        <f t="shared" si="190"/>
        <v>SLIC  </v>
      </c>
      <c r="J1514">
        <f t="shared" si="188"/>
        <v>29</v>
      </c>
      <c r="L1514"/>
      <c r="M1514" s="1" t="str">
        <f t="shared" si="191"/>
        <v/>
      </c>
      <c r="N1514"/>
      <c r="P1514" s="60" t="s">
        <v>3418</v>
      </c>
      <c r="Q1514" s="61">
        <f t="shared" si="189"/>
        <v>0</v>
      </c>
      <c r="R1514" s="61"/>
      <c r="S1514" s="62"/>
    </row>
    <row r="1515" spans="2:19" ht="15.75" thickBot="1" x14ac:dyDescent="0.3">
      <c r="B1515" s="48" t="s">
        <v>3025</v>
      </c>
      <c r="C1515" s="48" t="s">
        <v>3024</v>
      </c>
      <c r="D1515" s="48" t="s">
        <v>3026</v>
      </c>
      <c r="E1515" s="48" t="s">
        <v>3</v>
      </c>
      <c r="F1515" s="2">
        <f t="shared" si="186"/>
        <v>1</v>
      </c>
      <c r="G1515" s="25" t="s">
        <v>767</v>
      </c>
      <c r="I1515" s="1" t="str">
        <f t="shared" si="190"/>
        <v>SMI  </v>
      </c>
      <c r="J1515">
        <f t="shared" si="188"/>
        <v>5</v>
      </c>
      <c r="L1515"/>
      <c r="M1515" s="1" t="str">
        <f t="shared" si="191"/>
        <v/>
      </c>
      <c r="N1515"/>
      <c r="P1515" s="60" t="s">
        <v>3405</v>
      </c>
      <c r="Q1515" s="61">
        <f t="shared" si="189"/>
        <v>0</v>
      </c>
      <c r="R1515" s="61"/>
      <c r="S1515" s="62"/>
    </row>
    <row r="1516" spans="2:19" ht="15.75" thickBot="1" x14ac:dyDescent="0.3">
      <c r="B1516" s="48" t="s">
        <v>1073</v>
      </c>
      <c r="C1516" s="48" t="s">
        <v>3026</v>
      </c>
      <c r="D1516" s="48" t="s">
        <v>3027</v>
      </c>
      <c r="E1516" s="48" t="s">
        <v>144</v>
      </c>
      <c r="F1516" s="2">
        <f t="shared" si="186"/>
        <v>5</v>
      </c>
      <c r="G1516" s="25" t="s">
        <v>38</v>
      </c>
      <c r="I1516" s="1" t="str">
        <f t="shared" si="190"/>
        <v>SLIC  </v>
      </c>
      <c r="J1516">
        <f t="shared" si="188"/>
        <v>29</v>
      </c>
      <c r="L1516"/>
      <c r="M1516" s="1" t="str">
        <f t="shared" si="191"/>
        <v/>
      </c>
      <c r="N1516"/>
      <c r="P1516" s="60" t="s">
        <v>3432</v>
      </c>
      <c r="Q1516" s="61">
        <f t="shared" si="189"/>
        <v>0</v>
      </c>
      <c r="R1516" s="61"/>
      <c r="S1516" s="62"/>
    </row>
    <row r="1517" spans="2:19" ht="15.75" thickBot="1" x14ac:dyDescent="0.3">
      <c r="B1517" s="48" t="s">
        <v>3028</v>
      </c>
      <c r="C1517" s="48" t="s">
        <v>3027</v>
      </c>
      <c r="D1517" s="48" t="s">
        <v>3029</v>
      </c>
      <c r="E1517" s="48" t="s">
        <v>47</v>
      </c>
      <c r="F1517" s="2">
        <f t="shared" si="186"/>
        <v>6</v>
      </c>
      <c r="G1517" s="25" t="s">
        <v>3063</v>
      </c>
      <c r="I1517" s="1" t="str">
        <f t="shared" si="190"/>
        <v>SCON  </v>
      </c>
      <c r="J1517">
        <f t="shared" si="188"/>
        <v>6</v>
      </c>
      <c r="L1517"/>
      <c r="M1517" s="1" t="str">
        <f t="shared" si="191"/>
        <v/>
      </c>
      <c r="N1517"/>
      <c r="P1517" s="60" t="s">
        <v>3433</v>
      </c>
      <c r="Q1517" s="61">
        <f t="shared" si="189"/>
        <v>5</v>
      </c>
      <c r="R1517" s="61"/>
      <c r="S1517" s="62"/>
    </row>
    <row r="1518" spans="2:19" ht="15.75" thickBot="1" x14ac:dyDescent="0.3">
      <c r="B1518" s="48" t="s">
        <v>1218</v>
      </c>
      <c r="C1518" s="48" t="s">
        <v>3029</v>
      </c>
      <c r="D1518" s="48" t="s">
        <v>3030</v>
      </c>
      <c r="E1518" s="48" t="s">
        <v>54</v>
      </c>
      <c r="F1518" s="2">
        <f t="shared" si="186"/>
        <v>1</v>
      </c>
      <c r="G1518" s="25" t="s">
        <v>1485</v>
      </c>
      <c r="I1518" s="1" t="str">
        <f t="shared" si="190"/>
        <v>SLIC  </v>
      </c>
      <c r="J1518">
        <f t="shared" si="188"/>
        <v>29</v>
      </c>
      <c r="L1518"/>
      <c r="M1518" s="1" t="str">
        <f t="shared" si="191"/>
        <v/>
      </c>
      <c r="N1518"/>
      <c r="P1518" s="60" t="s">
        <v>3434</v>
      </c>
      <c r="Q1518" s="61">
        <f t="shared" si="189"/>
        <v>0</v>
      </c>
      <c r="R1518" s="61"/>
      <c r="S1518" s="62"/>
    </row>
    <row r="1519" spans="2:19" ht="15.75" thickBot="1" x14ac:dyDescent="0.3">
      <c r="B1519" s="48" t="s">
        <v>67</v>
      </c>
      <c r="C1519" s="48" t="s">
        <v>3030</v>
      </c>
      <c r="D1519" s="48" t="s">
        <v>3031</v>
      </c>
      <c r="E1519" s="48" t="s">
        <v>3</v>
      </c>
      <c r="F1519" s="2">
        <f t="shared" si="186"/>
        <v>1</v>
      </c>
      <c r="G1519" s="25" t="s">
        <v>3064</v>
      </c>
      <c r="I1519" s="1" t="str">
        <f t="shared" si="190"/>
        <v>CLC  </v>
      </c>
      <c r="J1519">
        <f t="shared" si="188"/>
        <v>6</v>
      </c>
      <c r="L1519"/>
      <c r="M1519" s="1" t="str">
        <f t="shared" si="191"/>
        <v/>
      </c>
      <c r="N1519"/>
      <c r="P1519" s="60" t="s">
        <v>3435</v>
      </c>
      <c r="Q1519" s="61">
        <f t="shared" si="189"/>
        <v>0</v>
      </c>
      <c r="R1519" s="61"/>
      <c r="S1519" s="62"/>
    </row>
    <row r="1520" spans="2:19" ht="15.75" thickBot="1" x14ac:dyDescent="0.3">
      <c r="B1520" s="48" t="s">
        <v>3032</v>
      </c>
      <c r="C1520" s="48" t="s">
        <v>3031</v>
      </c>
      <c r="D1520" s="48" t="s">
        <v>3033</v>
      </c>
      <c r="E1520" s="48" t="s">
        <v>17</v>
      </c>
      <c r="F1520" s="2">
        <f t="shared" si="186"/>
        <v>2</v>
      </c>
      <c r="G1520" s="25" t="s">
        <v>1164</v>
      </c>
      <c r="I1520" s="1" t="str">
        <f t="shared" si="190"/>
        <v>CPL  </v>
      </c>
      <c r="J1520">
        <f t="shared" si="188"/>
        <v>33</v>
      </c>
      <c r="L1520"/>
      <c r="M1520" s="1" t="str">
        <f t="shared" si="191"/>
        <v/>
      </c>
      <c r="N1520"/>
      <c r="P1520" s="66" t="s">
        <v>3436</v>
      </c>
      <c r="Q1520" s="93">
        <f t="shared" si="189"/>
        <v>0</v>
      </c>
      <c r="R1520" s="93"/>
      <c r="S1520" s="67"/>
    </row>
    <row r="1521" spans="2:14" ht="15.75" thickBot="1" x14ac:dyDescent="0.3">
      <c r="B1521" s="48" t="s">
        <v>3034</v>
      </c>
      <c r="C1521" s="48" t="s">
        <v>3033</v>
      </c>
      <c r="D1521" s="48" t="s">
        <v>3035</v>
      </c>
      <c r="E1521" s="48" t="s">
        <v>17</v>
      </c>
      <c r="F1521" s="2">
        <f t="shared" si="186"/>
        <v>2</v>
      </c>
      <c r="G1521" s="25" t="s">
        <v>829</v>
      </c>
      <c r="I1521" s="1" t="str">
        <f t="shared" si="190"/>
        <v>ASSDG  </v>
      </c>
      <c r="J1521">
        <f t="shared" si="188"/>
        <v>5</v>
      </c>
      <c r="L1521"/>
      <c r="M1521" s="1" t="str">
        <f t="shared" si="191"/>
        <v/>
      </c>
      <c r="N1521"/>
    </row>
    <row r="1522" spans="2:14" ht="15.75" thickBot="1" x14ac:dyDescent="0.3">
      <c r="B1522" s="48" t="s">
        <v>2032</v>
      </c>
      <c r="C1522" s="48" t="s">
        <v>3035</v>
      </c>
      <c r="D1522" s="48" t="s">
        <v>3036</v>
      </c>
      <c r="E1522" s="48" t="s">
        <v>54</v>
      </c>
      <c r="F1522" s="2">
        <f t="shared" si="186"/>
        <v>1</v>
      </c>
      <c r="G1522" s="25" t="s">
        <v>3065</v>
      </c>
      <c r="I1522" s="1" t="str">
        <f t="shared" si="190"/>
        <v>SLIC  </v>
      </c>
      <c r="J1522">
        <f t="shared" si="188"/>
        <v>29</v>
      </c>
      <c r="L1522"/>
      <c r="M1522" s="1" t="str">
        <f t="shared" si="191"/>
        <v/>
      </c>
      <c r="N1522"/>
    </row>
    <row r="1523" spans="2:14" ht="15.75" thickBot="1" x14ac:dyDescent="0.3">
      <c r="B1523" s="48" t="s">
        <v>3037</v>
      </c>
      <c r="C1523" s="48" t="s">
        <v>3036</v>
      </c>
      <c r="D1523" s="48" t="s">
        <v>3038</v>
      </c>
      <c r="E1523" s="48" t="s">
        <v>54</v>
      </c>
      <c r="F1523" s="2">
        <f t="shared" si="186"/>
        <v>1</v>
      </c>
      <c r="G1523" s="25" t="s">
        <v>3066</v>
      </c>
      <c r="I1523" s="1" t="str">
        <f t="shared" si="190"/>
        <v>ASSDG  </v>
      </c>
      <c r="J1523">
        <f t="shared" si="188"/>
        <v>5</v>
      </c>
      <c r="L1523"/>
      <c r="M1523" s="1" t="str">
        <f t="shared" si="191"/>
        <v/>
      </c>
      <c r="N1523"/>
    </row>
    <row r="1524" spans="2:14" ht="15.75" thickBot="1" x14ac:dyDescent="0.3">
      <c r="B1524" s="48" t="s">
        <v>1229</v>
      </c>
      <c r="C1524" s="48" t="s">
        <v>3038</v>
      </c>
      <c r="D1524" s="48" t="s">
        <v>3039</v>
      </c>
      <c r="E1524" s="48" t="s">
        <v>3</v>
      </c>
      <c r="F1524" s="2">
        <f t="shared" si="186"/>
        <v>1</v>
      </c>
      <c r="G1524" s="25" t="s">
        <v>3067</v>
      </c>
      <c r="I1524" s="1" t="str">
        <f t="shared" si="190"/>
        <v>SLIC  </v>
      </c>
      <c r="J1524">
        <f t="shared" si="188"/>
        <v>29</v>
      </c>
      <c r="L1524"/>
      <c r="M1524" s="1" t="str">
        <f t="shared" si="191"/>
        <v/>
      </c>
      <c r="N1524"/>
    </row>
    <row r="1525" spans="2:14" ht="15.75" thickBot="1" x14ac:dyDescent="0.3">
      <c r="B1525" s="48" t="s">
        <v>3040</v>
      </c>
      <c r="C1525" s="48" t="s">
        <v>3039</v>
      </c>
      <c r="D1525" s="48" t="s">
        <v>3041</v>
      </c>
      <c r="E1525" s="48" t="s">
        <v>21</v>
      </c>
      <c r="F1525" s="2">
        <f t="shared" si="186"/>
        <v>3</v>
      </c>
      <c r="G1525" s="25" t="s">
        <v>3068</v>
      </c>
      <c r="I1525" s="1" t="str">
        <f t="shared" si="190"/>
        <v>SMI  </v>
      </c>
      <c r="J1525">
        <f t="shared" si="188"/>
        <v>5</v>
      </c>
      <c r="L1525"/>
      <c r="M1525" s="1" t="str">
        <f t="shared" si="191"/>
        <v/>
      </c>
      <c r="N1525"/>
    </row>
    <row r="1526" spans="2:14" ht="15.75" thickBot="1" x14ac:dyDescent="0.3">
      <c r="B1526" s="48" t="s">
        <v>1233</v>
      </c>
      <c r="C1526" s="48" t="s">
        <v>3041</v>
      </c>
      <c r="D1526" s="48" t="s">
        <v>3042</v>
      </c>
      <c r="E1526" s="48" t="s">
        <v>47</v>
      </c>
      <c r="F1526" s="2">
        <f t="shared" si="186"/>
        <v>6</v>
      </c>
      <c r="G1526" s="25" t="s">
        <v>3069</v>
      </c>
      <c r="I1526" s="1" t="str">
        <f t="shared" si="190"/>
        <v>SLIC  </v>
      </c>
      <c r="J1526">
        <f t="shared" si="188"/>
        <v>29</v>
      </c>
      <c r="L1526"/>
      <c r="M1526" s="1" t="str">
        <f t="shared" si="191"/>
        <v/>
      </c>
      <c r="N1526"/>
    </row>
    <row r="1527" spans="2:14" ht="15.75" thickBot="1" x14ac:dyDescent="0.3">
      <c r="B1527" s="48" t="s">
        <v>90</v>
      </c>
      <c r="C1527" s="48" t="s">
        <v>3042</v>
      </c>
      <c r="D1527" s="48" t="s">
        <v>3043</v>
      </c>
      <c r="E1527" s="48" t="s">
        <v>3</v>
      </c>
      <c r="F1527" s="2">
        <f t="shared" si="186"/>
        <v>1</v>
      </c>
      <c r="G1527" s="25" t="s">
        <v>2598</v>
      </c>
      <c r="I1527" s="1" t="str">
        <f t="shared" si="190"/>
        <v>CPL  </v>
      </c>
      <c r="J1527">
        <f t="shared" si="188"/>
        <v>33</v>
      </c>
      <c r="L1527"/>
      <c r="M1527" s="1" t="str">
        <f t="shared" si="191"/>
        <v/>
      </c>
      <c r="N1527"/>
    </row>
    <row r="1528" spans="2:14" ht="15.75" thickBot="1" x14ac:dyDescent="0.3">
      <c r="B1528" s="48" t="s">
        <v>672</v>
      </c>
      <c r="C1528" s="48" t="s">
        <v>3043</v>
      </c>
      <c r="D1528" s="48" t="s">
        <v>3044</v>
      </c>
      <c r="E1528" s="48" t="s">
        <v>3</v>
      </c>
      <c r="F1528" s="2">
        <f t="shared" si="186"/>
        <v>1</v>
      </c>
      <c r="G1528" s="25" t="s">
        <v>696</v>
      </c>
      <c r="I1528" s="1" t="str">
        <f t="shared" si="190"/>
        <v>SLIC  </v>
      </c>
      <c r="J1528">
        <f t="shared" si="188"/>
        <v>29</v>
      </c>
      <c r="L1528"/>
      <c r="M1528" s="1" t="str">
        <f t="shared" si="191"/>
        <v/>
      </c>
      <c r="N1528"/>
    </row>
    <row r="1529" spans="2:14" ht="15.75" thickBot="1" x14ac:dyDescent="0.3">
      <c r="B1529" s="48" t="s">
        <v>2378</v>
      </c>
      <c r="C1529" s="48" t="s">
        <v>3044</v>
      </c>
      <c r="D1529" s="48" t="s">
        <v>3045</v>
      </c>
      <c r="E1529" s="48" t="s">
        <v>1235</v>
      </c>
      <c r="F1529" s="2">
        <f t="shared" si="186"/>
        <v>14</v>
      </c>
      <c r="G1529" s="25" t="s">
        <v>3070</v>
      </c>
      <c r="I1529" s="1" t="str">
        <f t="shared" si="190"/>
        <v>CPL  </v>
      </c>
      <c r="J1529">
        <f t="shared" si="188"/>
        <v>33</v>
      </c>
      <c r="L1529"/>
      <c r="M1529" s="1" t="str">
        <f t="shared" si="191"/>
        <v/>
      </c>
      <c r="N1529"/>
    </row>
    <row r="1530" spans="2:14" ht="15.75" thickBot="1" x14ac:dyDescent="0.3">
      <c r="B1530" s="48" t="s">
        <v>99</v>
      </c>
      <c r="C1530" s="48" t="s">
        <v>3045</v>
      </c>
      <c r="D1530" s="48" t="s">
        <v>3046</v>
      </c>
      <c r="E1530" s="48" t="s">
        <v>3</v>
      </c>
      <c r="F1530" s="2">
        <f t="shared" si="186"/>
        <v>1</v>
      </c>
      <c r="G1530" s="25" t="s">
        <v>3071</v>
      </c>
      <c r="I1530" s="1" t="str">
        <f t="shared" si="190"/>
        <v>ASSDG  </v>
      </c>
      <c r="J1530">
        <f t="shared" si="188"/>
        <v>5</v>
      </c>
      <c r="L1530"/>
      <c r="M1530" s="1" t="str">
        <f t="shared" si="191"/>
        <v/>
      </c>
      <c r="N1530"/>
    </row>
    <row r="1531" spans="2:14" ht="15.75" thickBot="1" x14ac:dyDescent="0.3">
      <c r="B1531" s="48" t="s">
        <v>102</v>
      </c>
      <c r="C1531" s="48" t="s">
        <v>3046</v>
      </c>
      <c r="D1531" s="48" t="s">
        <v>3047</v>
      </c>
      <c r="E1531" s="48" t="s">
        <v>3</v>
      </c>
      <c r="F1531" s="2">
        <f t="shared" si="186"/>
        <v>1</v>
      </c>
      <c r="G1531" s="25" t="s">
        <v>852</v>
      </c>
      <c r="I1531" s="1" t="str">
        <f t="shared" si="190"/>
        <v>DG  </v>
      </c>
      <c r="J1531">
        <f t="shared" si="188"/>
        <v>2</v>
      </c>
      <c r="L1531"/>
      <c r="M1531" s="1" t="str">
        <f t="shared" si="191"/>
        <v/>
      </c>
      <c r="N1531"/>
    </row>
    <row r="1532" spans="2:14" ht="15.75" thickBot="1" x14ac:dyDescent="0.3">
      <c r="B1532" s="48" t="s">
        <v>3048</v>
      </c>
      <c r="C1532" s="48" t="s">
        <v>3047</v>
      </c>
      <c r="D1532" s="48" t="s">
        <v>3049</v>
      </c>
      <c r="E1532" s="48" t="s">
        <v>54</v>
      </c>
      <c r="F1532" s="2">
        <f t="shared" si="186"/>
        <v>1</v>
      </c>
      <c r="G1532" s="25" t="s">
        <v>3072</v>
      </c>
      <c r="I1532" s="1" t="str">
        <f t="shared" si="190"/>
        <v>SECADM  </v>
      </c>
      <c r="J1532">
        <f t="shared" si="188"/>
        <v>3</v>
      </c>
      <c r="L1532"/>
      <c r="M1532" s="1" t="str">
        <f t="shared" si="191"/>
        <v/>
      </c>
      <c r="N1532"/>
    </row>
    <row r="1533" spans="2:14" ht="15.75" thickBot="1" x14ac:dyDescent="0.3">
      <c r="B1533" s="48" t="s">
        <v>1305</v>
      </c>
      <c r="C1533" s="48" t="s">
        <v>3049</v>
      </c>
      <c r="D1533" s="48" t="s">
        <v>3050</v>
      </c>
      <c r="E1533" s="48" t="s">
        <v>3</v>
      </c>
      <c r="F1533" s="2">
        <f t="shared" si="186"/>
        <v>1</v>
      </c>
      <c r="G1533" s="25" t="s">
        <v>3073</v>
      </c>
      <c r="I1533" s="1" t="str">
        <f t="shared" si="190"/>
        <v>CLC  </v>
      </c>
      <c r="J1533">
        <f t="shared" si="188"/>
        <v>6</v>
      </c>
      <c r="L1533"/>
      <c r="M1533" s="1" t="str">
        <f t="shared" si="191"/>
        <v/>
      </c>
      <c r="N1533"/>
    </row>
    <row r="1534" spans="2:14" ht="15.75" thickBot="1" x14ac:dyDescent="0.3">
      <c r="B1534" s="48" t="s">
        <v>686</v>
      </c>
      <c r="C1534" s="48" t="s">
        <v>3050</v>
      </c>
      <c r="D1534" s="48" t="s">
        <v>3051</v>
      </c>
      <c r="E1534" s="48" t="s">
        <v>144</v>
      </c>
      <c r="F1534" s="2">
        <f t="shared" si="186"/>
        <v>5</v>
      </c>
      <c r="G1534" s="25" t="s">
        <v>3073</v>
      </c>
      <c r="I1534" s="1" t="str">
        <f t="shared" si="190"/>
        <v>SLIC  </v>
      </c>
      <c r="J1534">
        <f t="shared" si="188"/>
        <v>29</v>
      </c>
      <c r="L1534"/>
      <c r="M1534" s="1" t="str">
        <f t="shared" si="191"/>
        <v/>
      </c>
      <c r="N1534"/>
    </row>
    <row r="1535" spans="2:14" ht="15.75" thickBot="1" x14ac:dyDescent="0.3">
      <c r="B1535" s="48" t="s">
        <v>688</v>
      </c>
      <c r="C1535" s="48" t="s">
        <v>3051</v>
      </c>
      <c r="D1535" s="48" t="s">
        <v>3052</v>
      </c>
      <c r="E1535" s="48" t="s">
        <v>3</v>
      </c>
      <c r="F1535" s="2">
        <f t="shared" si="186"/>
        <v>1</v>
      </c>
      <c r="G1535" s="25" t="s">
        <v>3074</v>
      </c>
      <c r="I1535" s="1" t="str">
        <f t="shared" si="190"/>
        <v>CPL  </v>
      </c>
      <c r="J1535">
        <f t="shared" si="188"/>
        <v>33</v>
      </c>
      <c r="L1535"/>
      <c r="M1535" s="1" t="str">
        <f t="shared" si="191"/>
        <v/>
      </c>
      <c r="N1535"/>
    </row>
    <row r="1536" spans="2:14" ht="15.75" thickBot="1" x14ac:dyDescent="0.3">
      <c r="B1536" s="48" t="s">
        <v>691</v>
      </c>
      <c r="C1536" s="48" t="s">
        <v>3052</v>
      </c>
      <c r="D1536" s="48" t="s">
        <v>3053</v>
      </c>
      <c r="E1536" s="48" t="s">
        <v>144</v>
      </c>
      <c r="F1536" s="2">
        <f t="shared" si="186"/>
        <v>5</v>
      </c>
      <c r="G1536" s="25" t="s">
        <v>2498</v>
      </c>
      <c r="I1536" s="1" t="str">
        <f t="shared" si="190"/>
        <v>SLIC  </v>
      </c>
      <c r="J1536">
        <f t="shared" si="188"/>
        <v>29</v>
      </c>
      <c r="L1536"/>
      <c r="M1536" s="1" t="str">
        <f t="shared" si="191"/>
        <v/>
      </c>
      <c r="N1536"/>
    </row>
    <row r="1537" spans="1:39" ht="15.75" thickBot="1" x14ac:dyDescent="0.3">
      <c r="B1537" s="48" t="s">
        <v>694</v>
      </c>
      <c r="C1537" s="48" t="s">
        <v>3053</v>
      </c>
      <c r="D1537" s="48" t="s">
        <v>3054</v>
      </c>
      <c r="E1537" s="48" t="s">
        <v>343</v>
      </c>
      <c r="F1537" s="2">
        <f t="shared" si="186"/>
        <v>15</v>
      </c>
      <c r="G1537" s="25" t="s">
        <v>699</v>
      </c>
      <c r="I1537" s="1" t="str">
        <f t="shared" si="190"/>
        <v>CPL  </v>
      </c>
      <c r="J1537">
        <f t="shared" si="188"/>
        <v>33</v>
      </c>
      <c r="L1537"/>
      <c r="M1537" s="1" t="str">
        <f t="shared" si="191"/>
        <v/>
      </c>
      <c r="N1537"/>
    </row>
    <row r="1538" spans="1:39" ht="15.75" thickBot="1" x14ac:dyDescent="0.3">
      <c r="B1538" s="48" t="s">
        <v>1639</v>
      </c>
      <c r="C1538" s="48" t="s">
        <v>3054</v>
      </c>
      <c r="D1538" s="48" t="s">
        <v>3055</v>
      </c>
      <c r="E1538" s="48" t="s">
        <v>3</v>
      </c>
      <c r="F1538" s="2">
        <f t="shared" si="186"/>
        <v>1</v>
      </c>
      <c r="G1538" s="25" t="s">
        <v>1683</v>
      </c>
      <c r="I1538" s="1" t="str">
        <f t="shared" si="190"/>
        <v>ASSDG  </v>
      </c>
      <c r="J1538">
        <f t="shared" si="188"/>
        <v>5</v>
      </c>
      <c r="L1538"/>
      <c r="M1538" s="1" t="str">
        <f t="shared" si="191"/>
        <v/>
      </c>
      <c r="N1538"/>
    </row>
    <row r="1539" spans="1:39" x14ac:dyDescent="0.15">
      <c r="H1539" s="41"/>
      <c r="I1539" s="41"/>
      <c r="J1539" s="41"/>
      <c r="K1539" s="41"/>
      <c r="M1539" s="1" t="str">
        <f t="shared" si="191"/>
        <v/>
      </c>
    </row>
    <row r="1540" spans="1:39" x14ac:dyDescent="0.15">
      <c r="B1540" s="13"/>
      <c r="C1540" s="13"/>
      <c r="D1540" s="13"/>
      <c r="E1540" s="13"/>
      <c r="F1540" s="13"/>
      <c r="G1540" s="13"/>
      <c r="H1540" s="41"/>
      <c r="I1540" s="41"/>
      <c r="J1540" s="41"/>
      <c r="K1540" s="41"/>
      <c r="M1540" s="1" t="str">
        <f t="shared" si="191"/>
        <v/>
      </c>
    </row>
    <row r="1541" spans="1:39" ht="11.25" thickBot="1" x14ac:dyDescent="0.2">
      <c r="H1541" s="41"/>
      <c r="I1541" s="42" t="s">
        <v>573</v>
      </c>
      <c r="J1541" s="41"/>
      <c r="L1541" s="6" t="s">
        <v>3330</v>
      </c>
      <c r="M1541" s="1" t="str">
        <f t="shared" si="191"/>
        <v>DADOS AGRUPADOS</v>
      </c>
      <c r="P1541" s="6"/>
    </row>
    <row r="1542" spans="1:39" ht="42.75" thickBot="1" x14ac:dyDescent="0.2">
      <c r="A1542" s="2" t="s">
        <v>3408</v>
      </c>
      <c r="G1542" s="16" t="s">
        <v>3075</v>
      </c>
      <c r="H1542" s="41"/>
      <c r="I1542" s="6" t="s">
        <v>572</v>
      </c>
      <c r="J1542" s="6" t="s">
        <v>588</v>
      </c>
      <c r="K1542" s="41"/>
      <c r="L1542" s="41"/>
      <c r="M1542" s="1" t="str">
        <f t="shared" si="191"/>
        <v/>
      </c>
      <c r="N1542" s="41"/>
      <c r="O1542" s="41"/>
      <c r="P1542" s="94" t="s">
        <v>3358</v>
      </c>
      <c r="Q1542" s="45"/>
      <c r="R1542" s="45"/>
      <c r="S1542" s="44"/>
    </row>
    <row r="1543" spans="1:39" ht="15" x14ac:dyDescent="0.25">
      <c r="B1543" s="48" t="s">
        <v>3003</v>
      </c>
      <c r="C1543" s="48" t="s">
        <v>1</v>
      </c>
      <c r="D1543" s="48" t="s">
        <v>3076</v>
      </c>
      <c r="E1543" s="48" t="s">
        <v>3</v>
      </c>
      <c r="F1543" s="2">
        <f t="shared" ref="F1543:F1574" si="192">VALUE(IF(LEFT(E1543,1)="&lt;",1,LEFT(E1543,2)))</f>
        <v>1</v>
      </c>
      <c r="G1543" s="26" t="s">
        <v>1</v>
      </c>
      <c r="I1543" s="1" t="str">
        <f t="shared" ref="I1543:I1551" si="193">RIGHT(B1543,LEN(B1543)-4)</f>
        <v>SMI  </v>
      </c>
      <c r="J1543">
        <f t="shared" ref="J1543:J1574" si="194">SUMIFS($F$1543:$F$1652,$I$1543:$I$1652,I1543)</f>
        <v>20</v>
      </c>
      <c r="K1543" s="41"/>
      <c r="L1543" s="1" t="s">
        <v>3377</v>
      </c>
      <c r="M1543" s="1" t="str">
        <f t="shared" si="191"/>
        <v>SMI</v>
      </c>
      <c r="N1543">
        <v>20</v>
      </c>
      <c r="O1543" s="41"/>
      <c r="P1543" s="88" t="s">
        <v>3384</v>
      </c>
      <c r="Q1543" s="86">
        <f>SUMIFS($N$1543:$N$1563,$M$1543:$M$1563,P1543)</f>
        <v>8</v>
      </c>
      <c r="R1543" s="86"/>
      <c r="S1543" s="87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</row>
    <row r="1544" spans="1:39" s="13" customFormat="1" ht="25.5" x14ac:dyDescent="0.25">
      <c r="A1544" s="41"/>
      <c r="B1544" s="48" t="s">
        <v>3005</v>
      </c>
      <c r="C1544" s="48" t="s">
        <v>3076</v>
      </c>
      <c r="D1544" s="48" t="s">
        <v>3077</v>
      </c>
      <c r="E1544" s="48" t="s">
        <v>71</v>
      </c>
      <c r="F1544" s="2">
        <f t="shared" si="192"/>
        <v>11</v>
      </c>
      <c r="G1544" s="28" t="s">
        <v>3268</v>
      </c>
      <c r="H1544" s="1"/>
      <c r="I1544" s="1" t="str">
        <f t="shared" si="193"/>
        <v>CCS  </v>
      </c>
      <c r="J1544">
        <f t="shared" si="194"/>
        <v>14</v>
      </c>
      <c r="K1544" s="41"/>
      <c r="L1544" s="1" t="s">
        <v>3378</v>
      </c>
      <c r="M1544" s="1" t="str">
        <f t="shared" si="191"/>
        <v>CCS</v>
      </c>
      <c r="N1544">
        <v>14</v>
      </c>
      <c r="O1544" s="41"/>
      <c r="P1544" s="88" t="s">
        <v>3388</v>
      </c>
      <c r="Q1544" s="89">
        <f t="shared" ref="Q1544:Q1564" si="195">SUMIFS($N$1543:$N$1563,$M$1543:$M$1563,P1544)</f>
        <v>0</v>
      </c>
      <c r="R1544" s="89"/>
      <c r="S1544" s="90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</row>
    <row r="1545" spans="1:39" ht="15" x14ac:dyDescent="0.25">
      <c r="B1545" s="48" t="s">
        <v>3078</v>
      </c>
      <c r="C1545" s="48" t="s">
        <v>3077</v>
      </c>
      <c r="D1545" s="48" t="s">
        <v>3079</v>
      </c>
      <c r="E1545" s="48" t="s">
        <v>3</v>
      </c>
      <c r="F1545" s="2">
        <f t="shared" si="192"/>
        <v>1</v>
      </c>
      <c r="G1545" s="28" t="s">
        <v>381</v>
      </c>
      <c r="I1545" s="1" t="str">
        <f t="shared" si="193"/>
        <v>CLC  </v>
      </c>
      <c r="J1545">
        <f t="shared" si="194"/>
        <v>79</v>
      </c>
      <c r="K1545" s="41"/>
      <c r="L1545" s="1" t="s">
        <v>581</v>
      </c>
      <c r="M1545" s="1" t="str">
        <f t="shared" si="191"/>
        <v>CLC</v>
      </c>
      <c r="N1545">
        <v>79</v>
      </c>
      <c r="O1545" s="41"/>
      <c r="P1545" s="63" t="s">
        <v>3386</v>
      </c>
      <c r="Q1545" s="64">
        <f t="shared" si="195"/>
        <v>0</v>
      </c>
      <c r="R1545" s="64"/>
      <c r="S1545" s="65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</row>
    <row r="1546" spans="1:39" ht="15" x14ac:dyDescent="0.25">
      <c r="B1546" s="48" t="s">
        <v>3080</v>
      </c>
      <c r="C1546" s="48" t="s">
        <v>3079</v>
      </c>
      <c r="D1546" s="48" t="s">
        <v>3081</v>
      </c>
      <c r="E1546" s="48" t="s">
        <v>3</v>
      </c>
      <c r="F1546" s="2">
        <f t="shared" si="192"/>
        <v>1</v>
      </c>
      <c r="G1546" s="28" t="s">
        <v>767</v>
      </c>
      <c r="I1546" s="1" t="str">
        <f t="shared" si="193"/>
        <v>SMI  </v>
      </c>
      <c r="J1546">
        <f t="shared" si="194"/>
        <v>20</v>
      </c>
      <c r="K1546" s="41"/>
      <c r="L1546" s="1" t="s">
        <v>3379</v>
      </c>
      <c r="M1546" s="1" t="str">
        <f t="shared" si="191"/>
        <v>SECPEG</v>
      </c>
      <c r="N1546">
        <v>1</v>
      </c>
      <c r="O1546" s="41"/>
      <c r="P1546" s="63" t="s">
        <v>3390</v>
      </c>
      <c r="Q1546" s="64">
        <f t="shared" si="195"/>
        <v>0</v>
      </c>
      <c r="R1546" s="64"/>
      <c r="S1546" s="65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</row>
    <row r="1547" spans="1:39" ht="15" x14ac:dyDescent="0.25">
      <c r="B1547" s="48" t="s">
        <v>3082</v>
      </c>
      <c r="C1547" s="48" t="s">
        <v>3081</v>
      </c>
      <c r="D1547" s="48" t="s">
        <v>3083</v>
      </c>
      <c r="E1547" s="48" t="s">
        <v>17</v>
      </c>
      <c r="F1547" s="2">
        <f t="shared" si="192"/>
        <v>2</v>
      </c>
      <c r="G1547" s="28" t="s">
        <v>3269</v>
      </c>
      <c r="I1547" s="1" t="str">
        <f t="shared" si="193"/>
        <v>CCS  </v>
      </c>
      <c r="J1547">
        <f t="shared" si="194"/>
        <v>14</v>
      </c>
      <c r="K1547" s="41"/>
      <c r="L1547" s="1" t="s">
        <v>577</v>
      </c>
      <c r="M1547" s="1" t="str">
        <f t="shared" si="191"/>
        <v>SECADM</v>
      </c>
      <c r="N1547">
        <v>22</v>
      </c>
      <c r="O1547" s="41"/>
      <c r="P1547" s="63" t="s">
        <v>3427</v>
      </c>
      <c r="Q1547" s="64">
        <f t="shared" si="195"/>
        <v>0</v>
      </c>
      <c r="R1547" s="64"/>
      <c r="S1547" s="65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</row>
    <row r="1548" spans="1:39" ht="15" x14ac:dyDescent="0.25">
      <c r="B1548" s="48" t="s">
        <v>1592</v>
      </c>
      <c r="C1548" s="48" t="s">
        <v>3083</v>
      </c>
      <c r="D1548" s="48" t="s">
        <v>3084</v>
      </c>
      <c r="E1548" s="48" t="s">
        <v>17</v>
      </c>
      <c r="F1548" s="2">
        <f t="shared" si="192"/>
        <v>2</v>
      </c>
      <c r="G1548" s="28" t="s">
        <v>381</v>
      </c>
      <c r="I1548" s="1" t="str">
        <f t="shared" si="193"/>
        <v>CLC  </v>
      </c>
      <c r="J1548">
        <f t="shared" si="194"/>
        <v>79</v>
      </c>
      <c r="K1548" s="41"/>
      <c r="L1548" s="1" t="s">
        <v>582</v>
      </c>
      <c r="M1548" s="1" t="str">
        <f t="shared" si="191"/>
        <v>SC</v>
      </c>
      <c r="N1548">
        <v>77</v>
      </c>
      <c r="O1548" s="41"/>
      <c r="P1548" s="63" t="s">
        <v>3428</v>
      </c>
      <c r="Q1548" s="64">
        <f t="shared" si="195"/>
        <v>0</v>
      </c>
      <c r="R1548" s="64"/>
      <c r="S1548" s="65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</row>
    <row r="1549" spans="1:39" ht="15" x14ac:dyDescent="0.25">
      <c r="B1549" s="48" t="s">
        <v>3085</v>
      </c>
      <c r="C1549" s="48" t="s">
        <v>3084</v>
      </c>
      <c r="D1549" s="48" t="s">
        <v>3086</v>
      </c>
      <c r="E1549" s="48" t="s">
        <v>3</v>
      </c>
      <c r="F1549" s="2">
        <f t="shared" si="192"/>
        <v>1</v>
      </c>
      <c r="G1549" s="28" t="s">
        <v>974</v>
      </c>
      <c r="I1549" s="1" t="str">
        <f t="shared" si="193"/>
        <v>CCS  </v>
      </c>
      <c r="J1549">
        <f t="shared" si="194"/>
        <v>14</v>
      </c>
      <c r="K1549" s="41"/>
      <c r="L1549" s="1" t="s">
        <v>3355</v>
      </c>
      <c r="M1549" s="1" t="str">
        <f t="shared" si="191"/>
        <v>SIASG</v>
      </c>
      <c r="N1549">
        <v>9</v>
      </c>
      <c r="O1549" s="41"/>
      <c r="P1549" s="63" t="s">
        <v>3429</v>
      </c>
      <c r="Q1549" s="64">
        <f t="shared" si="195"/>
        <v>0</v>
      </c>
      <c r="R1549" s="64"/>
      <c r="S1549" s="65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</row>
    <row r="1550" spans="1:39" ht="15" x14ac:dyDescent="0.25">
      <c r="B1550" s="48" t="s">
        <v>3087</v>
      </c>
      <c r="C1550" s="48" t="s">
        <v>3086</v>
      </c>
      <c r="D1550" s="48" t="s">
        <v>3088</v>
      </c>
      <c r="E1550" s="48" t="s">
        <v>3</v>
      </c>
      <c r="F1550" s="2">
        <f t="shared" si="192"/>
        <v>1</v>
      </c>
      <c r="G1550" s="28" t="s">
        <v>346</v>
      </c>
      <c r="I1550" s="1" t="str">
        <f t="shared" si="193"/>
        <v>SECPEG  </v>
      </c>
      <c r="J1550">
        <f t="shared" si="194"/>
        <v>1</v>
      </c>
      <c r="K1550" s="41"/>
      <c r="L1550" s="1" t="s">
        <v>578</v>
      </c>
      <c r="M1550" s="1" t="str">
        <f t="shared" si="191"/>
        <v>SPO</v>
      </c>
      <c r="N1550">
        <v>12</v>
      </c>
      <c r="O1550" s="41"/>
      <c r="P1550" s="63" t="s">
        <v>3430</v>
      </c>
      <c r="Q1550" s="64">
        <f t="shared" si="195"/>
        <v>0</v>
      </c>
      <c r="R1550" s="64"/>
      <c r="S1550" s="65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</row>
    <row r="1551" spans="1:39" ht="15" x14ac:dyDescent="0.25">
      <c r="B1551" s="48" t="s">
        <v>30</v>
      </c>
      <c r="C1551" s="48" t="s">
        <v>3088</v>
      </c>
      <c r="D1551" s="48" t="s">
        <v>3089</v>
      </c>
      <c r="E1551" s="48" t="s">
        <v>54</v>
      </c>
      <c r="F1551" s="2">
        <f t="shared" si="192"/>
        <v>1</v>
      </c>
      <c r="G1551" s="28" t="s">
        <v>346</v>
      </c>
      <c r="I1551" s="1" t="str">
        <f t="shared" si="193"/>
        <v>SECADM  </v>
      </c>
      <c r="J1551">
        <f t="shared" si="194"/>
        <v>22</v>
      </c>
      <c r="K1551" s="41"/>
      <c r="L1551" s="1" t="s">
        <v>579</v>
      </c>
      <c r="M1551" s="1" t="str">
        <f t="shared" si="191"/>
        <v>CO</v>
      </c>
      <c r="N1551">
        <v>4</v>
      </c>
      <c r="O1551" s="41"/>
      <c r="P1551" s="63" t="s">
        <v>3431</v>
      </c>
      <c r="Q1551" s="64">
        <f t="shared" si="195"/>
        <v>0</v>
      </c>
      <c r="R1551" s="64"/>
      <c r="S1551" s="65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</row>
    <row r="1552" spans="1:39" ht="15" x14ac:dyDescent="0.25">
      <c r="B1552" s="48" t="s">
        <v>154</v>
      </c>
      <c r="C1552" s="48" t="s">
        <v>3089</v>
      </c>
      <c r="D1552" s="48" t="s">
        <v>3090</v>
      </c>
      <c r="E1552" s="48" t="s">
        <v>3</v>
      </c>
      <c r="F1552" s="2">
        <f t="shared" si="192"/>
        <v>1</v>
      </c>
      <c r="G1552" s="28" t="s">
        <v>3270</v>
      </c>
      <c r="I1552" s="1" t="str">
        <f>RIGHT(B1552,LEN(B1552)-5)</f>
        <v>CLC  </v>
      </c>
      <c r="J1552">
        <f t="shared" si="194"/>
        <v>79</v>
      </c>
      <c r="K1552" s="41"/>
      <c r="L1552" s="1" t="s">
        <v>580</v>
      </c>
      <c r="M1552" s="1" t="str">
        <f t="shared" si="191"/>
        <v>SECOFC</v>
      </c>
      <c r="N1552">
        <v>3</v>
      </c>
      <c r="O1552" s="41"/>
      <c r="P1552" s="63" t="s">
        <v>3392</v>
      </c>
      <c r="Q1552" s="64">
        <f t="shared" si="195"/>
        <v>0</v>
      </c>
      <c r="R1552" s="64"/>
      <c r="S1552" s="65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</row>
    <row r="1553" spans="2:19" ht="15" x14ac:dyDescent="0.25">
      <c r="B1553" s="48" t="s">
        <v>3091</v>
      </c>
      <c r="C1553" s="48" t="s">
        <v>3090</v>
      </c>
      <c r="D1553" s="48" t="s">
        <v>3092</v>
      </c>
      <c r="E1553" s="48" t="s">
        <v>3</v>
      </c>
      <c r="F1553" s="2">
        <f t="shared" si="192"/>
        <v>1</v>
      </c>
      <c r="G1553" s="28" t="s">
        <v>3271</v>
      </c>
      <c r="I1553" s="1" t="str">
        <f t="shared" ref="I1553:I1616" si="196">RIGHT(B1553,LEN(B1553)-5)</f>
        <v>SMI  </v>
      </c>
      <c r="J1553">
        <f t="shared" si="194"/>
        <v>20</v>
      </c>
      <c r="L1553" s="1" t="s">
        <v>3341</v>
      </c>
      <c r="M1553" s="1" t="str">
        <f t="shared" si="191"/>
        <v>SLIC</v>
      </c>
      <c r="N1553">
        <v>43</v>
      </c>
      <c r="P1553" s="63" t="s">
        <v>3394</v>
      </c>
      <c r="Q1553" s="64">
        <f t="shared" si="195"/>
        <v>0</v>
      </c>
      <c r="R1553" s="64"/>
      <c r="S1553" s="65"/>
    </row>
    <row r="1554" spans="2:19" ht="15" x14ac:dyDescent="0.25">
      <c r="B1554" s="48" t="s">
        <v>160</v>
      </c>
      <c r="C1554" s="48" t="s">
        <v>3092</v>
      </c>
      <c r="D1554" s="48" t="s">
        <v>3093</v>
      </c>
      <c r="E1554" s="48" t="s">
        <v>25</v>
      </c>
      <c r="F1554" s="2">
        <f t="shared" si="192"/>
        <v>9</v>
      </c>
      <c r="G1554" s="28" t="s">
        <v>3272</v>
      </c>
      <c r="I1554" s="1" t="str">
        <f t="shared" si="196"/>
        <v>CLC  </v>
      </c>
      <c r="J1554">
        <f t="shared" si="194"/>
        <v>79</v>
      </c>
      <c r="L1554" s="1" t="s">
        <v>3380</v>
      </c>
      <c r="M1554" s="1" t="str">
        <f t="shared" si="191"/>
        <v>SSG</v>
      </c>
      <c r="N1554">
        <v>57</v>
      </c>
      <c r="P1554" s="63" t="s">
        <v>3396</v>
      </c>
      <c r="Q1554" s="64">
        <f t="shared" si="195"/>
        <v>0</v>
      </c>
      <c r="R1554" s="64"/>
      <c r="S1554" s="65"/>
    </row>
    <row r="1555" spans="2:19" ht="25.5" x14ac:dyDescent="0.25">
      <c r="B1555" s="48" t="s">
        <v>3094</v>
      </c>
      <c r="C1555" s="48" t="s">
        <v>3093</v>
      </c>
      <c r="D1555" s="48" t="s">
        <v>3095</v>
      </c>
      <c r="E1555" s="48" t="s">
        <v>25</v>
      </c>
      <c r="F1555" s="2">
        <f t="shared" si="192"/>
        <v>9</v>
      </c>
      <c r="G1555" s="28" t="s">
        <v>3273</v>
      </c>
      <c r="I1555" s="1" t="str">
        <f t="shared" si="196"/>
        <v>SMI  </v>
      </c>
      <c r="J1555">
        <f t="shared" si="194"/>
        <v>20</v>
      </c>
      <c r="L1555" s="1" t="s">
        <v>585</v>
      </c>
      <c r="M1555" s="1" t="str">
        <f t="shared" si="191"/>
        <v>DG</v>
      </c>
      <c r="N1555">
        <v>2</v>
      </c>
      <c r="P1555" s="60" t="s">
        <v>3398</v>
      </c>
      <c r="Q1555" s="61">
        <f t="shared" si="195"/>
        <v>37</v>
      </c>
      <c r="R1555" s="61"/>
      <c r="S1555" s="62"/>
    </row>
    <row r="1556" spans="2:19" ht="15" x14ac:dyDescent="0.25">
      <c r="B1556" s="48" t="s">
        <v>165</v>
      </c>
      <c r="C1556" s="48" t="s">
        <v>3095</v>
      </c>
      <c r="D1556" s="48" t="s">
        <v>3096</v>
      </c>
      <c r="E1556" s="48" t="s">
        <v>54</v>
      </c>
      <c r="F1556" s="2">
        <f t="shared" si="192"/>
        <v>1</v>
      </c>
      <c r="G1556" s="28" t="s">
        <v>1661</v>
      </c>
      <c r="I1556" s="1" t="str">
        <f t="shared" si="196"/>
        <v>CLC  </v>
      </c>
      <c r="J1556">
        <f t="shared" si="194"/>
        <v>79</v>
      </c>
      <c r="L1556" s="1" t="s">
        <v>583</v>
      </c>
      <c r="M1556" s="1" t="str">
        <f t="shared" si="191"/>
        <v>SCON</v>
      </c>
      <c r="N1556">
        <v>17</v>
      </c>
      <c r="P1556" s="60" t="s">
        <v>3400</v>
      </c>
      <c r="Q1556" s="61">
        <f t="shared" si="195"/>
        <v>0</v>
      </c>
      <c r="R1556" s="61"/>
      <c r="S1556" s="62"/>
    </row>
    <row r="1557" spans="2:19" ht="15" x14ac:dyDescent="0.25">
      <c r="B1557" s="48" t="s">
        <v>1607</v>
      </c>
      <c r="C1557" s="48" t="s">
        <v>3096</v>
      </c>
      <c r="D1557" s="48" t="s">
        <v>3097</v>
      </c>
      <c r="E1557" s="48" t="s">
        <v>71</v>
      </c>
      <c r="F1557" s="2">
        <f t="shared" si="192"/>
        <v>11</v>
      </c>
      <c r="G1557" s="28" t="s">
        <v>635</v>
      </c>
      <c r="I1557" s="1" t="str">
        <f t="shared" si="196"/>
        <v>SC  </v>
      </c>
      <c r="J1557">
        <f t="shared" si="194"/>
        <v>77</v>
      </c>
      <c r="L1557" s="1" t="s">
        <v>592</v>
      </c>
      <c r="M1557" s="1" t="str">
        <f t="shared" si="191"/>
        <v>CPL</v>
      </c>
      <c r="N1557">
        <v>1</v>
      </c>
      <c r="P1557" s="60" t="s">
        <v>3402</v>
      </c>
      <c r="Q1557" s="61">
        <f t="shared" si="195"/>
        <v>0</v>
      </c>
      <c r="R1557" s="61"/>
      <c r="S1557" s="62"/>
    </row>
    <row r="1558" spans="2:19" ht="15" x14ac:dyDescent="0.25">
      <c r="B1558" s="48" t="s">
        <v>532</v>
      </c>
      <c r="C1558" s="48" t="s">
        <v>3097</v>
      </c>
      <c r="D1558" s="48" t="s">
        <v>3098</v>
      </c>
      <c r="E1558" s="48" t="s">
        <v>54</v>
      </c>
      <c r="F1558" s="2">
        <f t="shared" si="192"/>
        <v>1</v>
      </c>
      <c r="G1558" s="28" t="s">
        <v>3274</v>
      </c>
      <c r="I1558" s="1" t="str">
        <f t="shared" si="196"/>
        <v>CLC  </v>
      </c>
      <c r="J1558">
        <f t="shared" si="194"/>
        <v>79</v>
      </c>
      <c r="L1558" s="1" t="s">
        <v>584</v>
      </c>
      <c r="M1558" s="1" t="str">
        <f t="shared" si="191"/>
        <v>ASSDG</v>
      </c>
      <c r="N1558">
        <v>1</v>
      </c>
      <c r="P1558" s="60" t="s">
        <v>3418</v>
      </c>
      <c r="Q1558" s="61">
        <f t="shared" si="195"/>
        <v>0</v>
      </c>
      <c r="R1558" s="61"/>
      <c r="S1558" s="62"/>
    </row>
    <row r="1559" spans="2:19" ht="15" x14ac:dyDescent="0.25">
      <c r="B1559" s="48" t="s">
        <v>3099</v>
      </c>
      <c r="C1559" s="48" t="s">
        <v>3098</v>
      </c>
      <c r="D1559" s="48" t="s">
        <v>3100</v>
      </c>
      <c r="E1559" s="48" t="s">
        <v>47</v>
      </c>
      <c r="F1559" s="2">
        <f t="shared" si="192"/>
        <v>6</v>
      </c>
      <c r="G1559" s="28" t="s">
        <v>3275</v>
      </c>
      <c r="I1559" s="1" t="str">
        <f t="shared" si="196"/>
        <v>SIASG  </v>
      </c>
      <c r="J1559">
        <f t="shared" si="194"/>
        <v>9</v>
      </c>
      <c r="L1559" s="1" t="s">
        <v>597</v>
      </c>
      <c r="M1559" s="1" t="str">
        <f t="shared" si="191"/>
        <v>SASG</v>
      </c>
      <c r="N1559">
        <v>24</v>
      </c>
      <c r="P1559" s="60" t="s">
        <v>3405</v>
      </c>
      <c r="Q1559" s="61">
        <f t="shared" si="195"/>
        <v>0</v>
      </c>
      <c r="R1559" s="61"/>
      <c r="S1559" s="62"/>
    </row>
    <row r="1560" spans="2:19" ht="15" x14ac:dyDescent="0.25">
      <c r="B1560" s="48" t="s">
        <v>252</v>
      </c>
      <c r="C1560" s="48" t="s">
        <v>3100</v>
      </c>
      <c r="D1560" s="48" t="s">
        <v>3101</v>
      </c>
      <c r="E1560" s="48" t="s">
        <v>3</v>
      </c>
      <c r="F1560" s="2">
        <f t="shared" si="192"/>
        <v>1</v>
      </c>
      <c r="G1560" s="28" t="s">
        <v>3276</v>
      </c>
      <c r="I1560" s="1" t="str">
        <f t="shared" si="196"/>
        <v>CLC  </v>
      </c>
      <c r="J1560">
        <f t="shared" si="194"/>
        <v>79</v>
      </c>
      <c r="L1560" s="1" t="s">
        <v>603</v>
      </c>
      <c r="M1560" s="1" t="str">
        <f t="shared" si="191"/>
        <v>COGSA</v>
      </c>
      <c r="N1560">
        <v>53</v>
      </c>
      <c r="P1560" s="60" t="s">
        <v>3432</v>
      </c>
      <c r="Q1560" s="61">
        <f t="shared" si="195"/>
        <v>0</v>
      </c>
      <c r="R1560" s="61"/>
      <c r="S1560" s="62"/>
    </row>
    <row r="1561" spans="2:19" ht="15" x14ac:dyDescent="0.25">
      <c r="B1561" s="48" t="s">
        <v>454</v>
      </c>
      <c r="C1561" s="48" t="s">
        <v>3101</v>
      </c>
      <c r="D1561" s="48" t="s">
        <v>3102</v>
      </c>
      <c r="E1561" s="48" t="s">
        <v>3</v>
      </c>
      <c r="F1561" s="2">
        <f t="shared" si="192"/>
        <v>1</v>
      </c>
      <c r="G1561" s="28" t="s">
        <v>635</v>
      </c>
      <c r="I1561" s="1" t="str">
        <f t="shared" si="196"/>
        <v>SC  </v>
      </c>
      <c r="J1561">
        <f t="shared" si="194"/>
        <v>77</v>
      </c>
      <c r="L1561" s="1" t="s">
        <v>595</v>
      </c>
      <c r="M1561" s="1" t="str">
        <f t="shared" si="191"/>
        <v>CSTA</v>
      </c>
      <c r="N1561">
        <v>37</v>
      </c>
      <c r="P1561" s="60" t="s">
        <v>3433</v>
      </c>
      <c r="Q1561" s="61">
        <f t="shared" si="195"/>
        <v>20</v>
      </c>
      <c r="R1561" s="61"/>
      <c r="S1561" s="62"/>
    </row>
    <row r="1562" spans="2:19" ht="15" x14ac:dyDescent="0.25">
      <c r="B1562" s="48" t="s">
        <v>3103</v>
      </c>
      <c r="C1562" s="48" t="s">
        <v>3102</v>
      </c>
      <c r="D1562" s="48" t="s">
        <v>3104</v>
      </c>
      <c r="E1562" s="48" t="s">
        <v>21</v>
      </c>
      <c r="F1562" s="2">
        <f t="shared" si="192"/>
        <v>3</v>
      </c>
      <c r="G1562" s="28" t="s">
        <v>199</v>
      </c>
      <c r="I1562" s="1" t="str">
        <f t="shared" si="196"/>
        <v>SIASG  </v>
      </c>
      <c r="J1562">
        <f t="shared" si="194"/>
        <v>9</v>
      </c>
      <c r="L1562" s="1" t="s">
        <v>596</v>
      </c>
      <c r="M1562" s="1" t="str">
        <f t="shared" si="191"/>
        <v>SECGS</v>
      </c>
      <c r="N1562">
        <v>8</v>
      </c>
      <c r="P1562" s="60" t="s">
        <v>3434</v>
      </c>
      <c r="Q1562" s="61">
        <f t="shared" si="195"/>
        <v>0</v>
      </c>
      <c r="R1562" s="61"/>
      <c r="S1562" s="62"/>
    </row>
    <row r="1563" spans="2:19" ht="15" x14ac:dyDescent="0.25">
      <c r="B1563" s="48" t="s">
        <v>67</v>
      </c>
      <c r="C1563" s="48" t="s">
        <v>3104</v>
      </c>
      <c r="D1563" s="48" t="s">
        <v>3105</v>
      </c>
      <c r="E1563" s="48" t="s">
        <v>3</v>
      </c>
      <c r="F1563" s="2">
        <f t="shared" si="192"/>
        <v>1</v>
      </c>
      <c r="G1563" s="28" t="s">
        <v>3277</v>
      </c>
      <c r="I1563" s="1" t="str">
        <f t="shared" si="196"/>
        <v>CLC  </v>
      </c>
      <c r="J1563">
        <f t="shared" si="194"/>
        <v>79</v>
      </c>
      <c r="L1563" s="1" t="s">
        <v>598</v>
      </c>
      <c r="M1563" s="1" t="str">
        <f t="shared" si="191"/>
        <v>SECGA</v>
      </c>
      <c r="N1563">
        <v>1</v>
      </c>
      <c r="P1563" s="60" t="s">
        <v>3435</v>
      </c>
      <c r="Q1563" s="61">
        <f t="shared" si="195"/>
        <v>0</v>
      </c>
      <c r="R1563" s="61"/>
      <c r="S1563" s="62"/>
    </row>
    <row r="1564" spans="2:19" ht="15.75" thickBot="1" x14ac:dyDescent="0.3">
      <c r="B1564" s="48" t="s">
        <v>69</v>
      </c>
      <c r="C1564" s="48" t="s">
        <v>3105</v>
      </c>
      <c r="D1564" s="48" t="s">
        <v>3106</v>
      </c>
      <c r="E1564" s="48" t="s">
        <v>943</v>
      </c>
      <c r="F1564" s="2">
        <f t="shared" si="192"/>
        <v>17</v>
      </c>
      <c r="G1564" s="28" t="s">
        <v>635</v>
      </c>
      <c r="I1564" s="1" t="str">
        <f t="shared" si="196"/>
        <v>SC  </v>
      </c>
      <c r="J1564">
        <f t="shared" si="194"/>
        <v>77</v>
      </c>
      <c r="L1564"/>
      <c r="M1564" s="102" t="s">
        <v>3437</v>
      </c>
      <c r="N1564">
        <f>SUM(N1543:N1563)</f>
        <v>485</v>
      </c>
      <c r="P1564" s="66" t="s">
        <v>3436</v>
      </c>
      <c r="Q1564" s="93">
        <f t="shared" si="195"/>
        <v>53</v>
      </c>
      <c r="R1564" s="93"/>
      <c r="S1564" s="67"/>
    </row>
    <row r="1565" spans="2:19" ht="15" x14ac:dyDescent="0.25">
      <c r="B1565" s="48" t="s">
        <v>3107</v>
      </c>
      <c r="C1565" s="48" t="s">
        <v>3106</v>
      </c>
      <c r="D1565" s="48" t="s">
        <v>3108</v>
      </c>
      <c r="E1565" s="48" t="s">
        <v>144</v>
      </c>
      <c r="F1565" s="2">
        <f t="shared" si="192"/>
        <v>5</v>
      </c>
      <c r="G1565" s="28" t="s">
        <v>199</v>
      </c>
      <c r="I1565" s="1" t="str">
        <f t="shared" si="196"/>
        <v>SMI  </v>
      </c>
      <c r="J1565">
        <f t="shared" si="194"/>
        <v>20</v>
      </c>
      <c r="L1565"/>
      <c r="M1565" s="1" t="str">
        <f t="shared" si="191"/>
        <v/>
      </c>
      <c r="N1565"/>
    </row>
    <row r="1566" spans="2:19" ht="15" x14ac:dyDescent="0.25">
      <c r="B1566" s="48" t="s">
        <v>1286</v>
      </c>
      <c r="C1566" s="48" t="s">
        <v>3108</v>
      </c>
      <c r="D1566" s="48" t="s">
        <v>3109</v>
      </c>
      <c r="E1566" s="48" t="s">
        <v>1235</v>
      </c>
      <c r="F1566" s="2">
        <f t="shared" si="192"/>
        <v>14</v>
      </c>
      <c r="G1566" s="28" t="s">
        <v>3278</v>
      </c>
      <c r="I1566" s="1" t="str">
        <f t="shared" si="196"/>
        <v>SC  </v>
      </c>
      <c r="J1566">
        <f t="shared" si="194"/>
        <v>77</v>
      </c>
      <c r="L1566"/>
      <c r="M1566" s="1" t="str">
        <f t="shared" si="191"/>
        <v/>
      </c>
      <c r="N1566"/>
    </row>
    <row r="1567" spans="2:19" ht="15" x14ac:dyDescent="0.25">
      <c r="B1567" s="48" t="s">
        <v>79</v>
      </c>
      <c r="C1567" s="48" t="s">
        <v>3109</v>
      </c>
      <c r="D1567" s="48" t="s">
        <v>3110</v>
      </c>
      <c r="E1567" s="48" t="s">
        <v>3</v>
      </c>
      <c r="F1567" s="2">
        <f t="shared" si="192"/>
        <v>1</v>
      </c>
      <c r="G1567" s="28" t="s">
        <v>3279</v>
      </c>
      <c r="I1567" s="1" t="str">
        <f t="shared" si="196"/>
        <v>CLC  </v>
      </c>
      <c r="J1567">
        <f t="shared" si="194"/>
        <v>79</v>
      </c>
      <c r="L1567"/>
      <c r="M1567" s="1" t="str">
        <f t="shared" si="191"/>
        <v/>
      </c>
      <c r="N1567"/>
    </row>
    <row r="1568" spans="2:19" ht="15" x14ac:dyDescent="0.25">
      <c r="B1568" s="48" t="s">
        <v>197</v>
      </c>
      <c r="C1568" s="48" t="s">
        <v>3110</v>
      </c>
      <c r="D1568" s="48" t="s">
        <v>3111</v>
      </c>
      <c r="E1568" s="48" t="s">
        <v>3</v>
      </c>
      <c r="F1568" s="2">
        <f t="shared" si="192"/>
        <v>1</v>
      </c>
      <c r="G1568" s="28" t="s">
        <v>1151</v>
      </c>
      <c r="I1568" s="1" t="str">
        <f t="shared" si="196"/>
        <v>SPO  </v>
      </c>
      <c r="J1568">
        <f t="shared" si="194"/>
        <v>12</v>
      </c>
      <c r="L1568"/>
      <c r="M1568" s="1" t="str">
        <f t="shared" si="191"/>
        <v/>
      </c>
      <c r="N1568"/>
    </row>
    <row r="1569" spans="2:14" ht="15" x14ac:dyDescent="0.25">
      <c r="B1569" s="48" t="s">
        <v>3040</v>
      </c>
      <c r="C1569" s="48" t="s">
        <v>3111</v>
      </c>
      <c r="D1569" s="48" t="s">
        <v>3112</v>
      </c>
      <c r="E1569" s="48" t="s">
        <v>21</v>
      </c>
      <c r="F1569" s="2">
        <f t="shared" si="192"/>
        <v>3</v>
      </c>
      <c r="G1569" s="28" t="s">
        <v>22</v>
      </c>
      <c r="I1569" s="1" t="str">
        <f t="shared" si="196"/>
        <v>SMI  </v>
      </c>
      <c r="J1569">
        <f t="shared" si="194"/>
        <v>20</v>
      </c>
      <c r="L1569"/>
      <c r="M1569" s="1" t="str">
        <f t="shared" si="191"/>
        <v/>
      </c>
      <c r="N1569"/>
    </row>
    <row r="1570" spans="2:14" ht="15" x14ac:dyDescent="0.25">
      <c r="B1570" s="48" t="s">
        <v>3113</v>
      </c>
      <c r="C1570" s="48" t="s">
        <v>3112</v>
      </c>
      <c r="D1570" s="48" t="s">
        <v>3114</v>
      </c>
      <c r="E1570" s="48" t="s">
        <v>3</v>
      </c>
      <c r="F1570" s="2">
        <f t="shared" si="192"/>
        <v>1</v>
      </c>
      <c r="G1570" s="28" t="s">
        <v>3280</v>
      </c>
      <c r="I1570" s="1" t="str">
        <f t="shared" si="196"/>
        <v>SPO  </v>
      </c>
      <c r="J1570">
        <f t="shared" si="194"/>
        <v>12</v>
      </c>
      <c r="L1570"/>
      <c r="M1570" s="1" t="str">
        <f t="shared" si="191"/>
        <v/>
      </c>
      <c r="N1570"/>
    </row>
    <row r="1571" spans="2:14" ht="15" x14ac:dyDescent="0.25">
      <c r="B1571" s="48" t="s">
        <v>3115</v>
      </c>
      <c r="C1571" s="48" t="s">
        <v>3114</v>
      </c>
      <c r="D1571" s="48" t="s">
        <v>3116</v>
      </c>
      <c r="E1571" s="48" t="s">
        <v>3</v>
      </c>
      <c r="F1571" s="2">
        <f t="shared" si="192"/>
        <v>1</v>
      </c>
      <c r="G1571" s="28" t="s">
        <v>38</v>
      </c>
      <c r="I1571" s="1" t="str">
        <f t="shared" si="196"/>
        <v>CO  </v>
      </c>
      <c r="J1571">
        <f t="shared" si="194"/>
        <v>4</v>
      </c>
      <c r="L1571"/>
      <c r="M1571" s="1" t="str">
        <f t="shared" si="191"/>
        <v/>
      </c>
      <c r="N1571"/>
    </row>
    <row r="1572" spans="2:14" ht="15" x14ac:dyDescent="0.25">
      <c r="B1572" s="48" t="s">
        <v>481</v>
      </c>
      <c r="C1572" s="48" t="s">
        <v>3116</v>
      </c>
      <c r="D1572" s="48" t="s">
        <v>3117</v>
      </c>
      <c r="E1572" s="48" t="s">
        <v>3</v>
      </c>
      <c r="F1572" s="2">
        <f t="shared" si="192"/>
        <v>1</v>
      </c>
      <c r="G1572" s="28" t="s">
        <v>41</v>
      </c>
      <c r="I1572" s="1" t="str">
        <f t="shared" si="196"/>
        <v>SECOFC  </v>
      </c>
      <c r="J1572">
        <f t="shared" si="194"/>
        <v>3</v>
      </c>
      <c r="L1572"/>
      <c r="M1572" s="1" t="str">
        <f t="shared" si="191"/>
        <v/>
      </c>
      <c r="N1572"/>
    </row>
    <row r="1573" spans="2:14" ht="15" x14ac:dyDescent="0.25">
      <c r="B1573" s="48" t="s">
        <v>211</v>
      </c>
      <c r="C1573" s="48" t="s">
        <v>3117</v>
      </c>
      <c r="D1573" s="48" t="s">
        <v>3118</v>
      </c>
      <c r="E1573" s="48" t="s">
        <v>3</v>
      </c>
      <c r="F1573" s="2">
        <f t="shared" si="192"/>
        <v>1</v>
      </c>
      <c r="G1573" s="28" t="s">
        <v>1170</v>
      </c>
      <c r="I1573" s="1" t="str">
        <f t="shared" si="196"/>
        <v>CLC  </v>
      </c>
      <c r="J1573">
        <f t="shared" si="194"/>
        <v>79</v>
      </c>
      <c r="L1573"/>
      <c r="M1573" s="1" t="str">
        <f t="shared" ref="M1573:M1636" si="197">TRIM(SUBSTITUTE(L1573,CHAR(160),CHAR(32)))</f>
        <v/>
      </c>
      <c r="N1573"/>
    </row>
    <row r="1574" spans="2:14" ht="15" x14ac:dyDescent="0.25">
      <c r="B1574" s="48" t="s">
        <v>3119</v>
      </c>
      <c r="C1574" s="48" t="s">
        <v>3118</v>
      </c>
      <c r="D1574" s="48" t="s">
        <v>3120</v>
      </c>
      <c r="E1574" s="48" t="s">
        <v>3</v>
      </c>
      <c r="F1574" s="2">
        <f t="shared" si="192"/>
        <v>1</v>
      </c>
      <c r="G1574" s="28" t="s">
        <v>648</v>
      </c>
      <c r="I1574" s="1" t="str">
        <f t="shared" si="196"/>
        <v>SC  </v>
      </c>
      <c r="J1574">
        <f t="shared" si="194"/>
        <v>77</v>
      </c>
      <c r="L1574"/>
      <c r="M1574" s="1" t="str">
        <f t="shared" si="197"/>
        <v/>
      </c>
      <c r="N1574"/>
    </row>
    <row r="1575" spans="2:14" ht="15" x14ac:dyDescent="0.25">
      <c r="B1575" s="48" t="s">
        <v>288</v>
      </c>
      <c r="C1575" s="48" t="s">
        <v>3120</v>
      </c>
      <c r="D1575" s="48" t="s">
        <v>3121</v>
      </c>
      <c r="E1575" s="48" t="s">
        <v>3</v>
      </c>
      <c r="F1575" s="2">
        <f t="shared" ref="F1575:F1606" si="198">VALUE(IF(LEFT(E1575,1)="&lt;",1,LEFT(E1575,2)))</f>
        <v>1</v>
      </c>
      <c r="G1575" s="28" t="s">
        <v>3281</v>
      </c>
      <c r="I1575" s="1" t="str">
        <f t="shared" si="196"/>
        <v>CLC  </v>
      </c>
      <c r="J1575">
        <f t="shared" ref="J1575:J1606" si="199">SUMIFS($F$1543:$F$1652,$I$1543:$I$1652,I1575)</f>
        <v>79</v>
      </c>
      <c r="L1575"/>
      <c r="M1575" s="1" t="str">
        <f t="shared" si="197"/>
        <v/>
      </c>
      <c r="N1575"/>
    </row>
    <row r="1576" spans="2:14" ht="15" x14ac:dyDescent="0.25">
      <c r="B1576" s="48" t="s">
        <v>3048</v>
      </c>
      <c r="C1576" s="48" t="s">
        <v>3121</v>
      </c>
      <c r="D1576" s="48" t="s">
        <v>3122</v>
      </c>
      <c r="E1576" s="48" t="s">
        <v>3</v>
      </c>
      <c r="F1576" s="2">
        <f t="shared" si="198"/>
        <v>1</v>
      </c>
      <c r="G1576" s="28" t="s">
        <v>3282</v>
      </c>
      <c r="I1576" s="1" t="str">
        <f t="shared" si="196"/>
        <v>SECADM  </v>
      </c>
      <c r="J1576">
        <f t="shared" si="199"/>
        <v>22</v>
      </c>
      <c r="L1576"/>
      <c r="M1576" s="1" t="str">
        <f t="shared" si="197"/>
        <v/>
      </c>
      <c r="N1576"/>
    </row>
    <row r="1577" spans="2:14" ht="15" x14ac:dyDescent="0.25">
      <c r="B1577" s="48" t="s">
        <v>1305</v>
      </c>
      <c r="C1577" s="48" t="s">
        <v>3122</v>
      </c>
      <c r="D1577" s="48" t="s">
        <v>3123</v>
      </c>
      <c r="E1577" s="48" t="s">
        <v>3</v>
      </c>
      <c r="F1577" s="2">
        <f t="shared" si="198"/>
        <v>1</v>
      </c>
      <c r="G1577" s="28" t="s">
        <v>3283</v>
      </c>
      <c r="I1577" s="1" t="str">
        <f t="shared" si="196"/>
        <v>CLC  </v>
      </c>
      <c r="J1577">
        <f t="shared" si="199"/>
        <v>79</v>
      </c>
      <c r="L1577"/>
      <c r="M1577" s="1" t="str">
        <f t="shared" si="197"/>
        <v/>
      </c>
      <c r="N1577"/>
    </row>
    <row r="1578" spans="2:14" ht="15" x14ac:dyDescent="0.25">
      <c r="B1578" s="48" t="s">
        <v>686</v>
      </c>
      <c r="C1578" s="48" t="s">
        <v>3123</v>
      </c>
      <c r="D1578" s="48" t="s">
        <v>3124</v>
      </c>
      <c r="E1578" s="48" t="s">
        <v>3125</v>
      </c>
      <c r="F1578" s="2">
        <f t="shared" si="198"/>
        <v>34</v>
      </c>
      <c r="G1578" s="28" t="s">
        <v>1161</v>
      </c>
      <c r="I1578" s="1" t="str">
        <f t="shared" si="196"/>
        <v>SLIC  </v>
      </c>
      <c r="J1578">
        <f t="shared" si="199"/>
        <v>43</v>
      </c>
      <c r="L1578"/>
      <c r="M1578" s="1" t="str">
        <f t="shared" si="197"/>
        <v/>
      </c>
      <c r="N1578"/>
    </row>
    <row r="1579" spans="2:14" ht="15" x14ac:dyDescent="0.25">
      <c r="B1579" s="48" t="s">
        <v>3126</v>
      </c>
      <c r="C1579" s="48" t="s">
        <v>3124</v>
      </c>
      <c r="D1579" s="48" t="s">
        <v>3127</v>
      </c>
      <c r="E1579" s="48" t="s">
        <v>3</v>
      </c>
      <c r="F1579" s="2">
        <f t="shared" si="198"/>
        <v>1</v>
      </c>
      <c r="G1579" s="28" t="s">
        <v>3284</v>
      </c>
      <c r="I1579" s="1" t="str">
        <f t="shared" si="196"/>
        <v>SPO  </v>
      </c>
      <c r="J1579">
        <f t="shared" si="199"/>
        <v>12</v>
      </c>
      <c r="L1579"/>
      <c r="M1579" s="1" t="str">
        <f t="shared" si="197"/>
        <v/>
      </c>
      <c r="N1579"/>
    </row>
    <row r="1580" spans="2:14" ht="15" x14ac:dyDescent="0.25">
      <c r="B1580" s="48" t="s">
        <v>399</v>
      </c>
      <c r="C1580" s="48" t="s">
        <v>3127</v>
      </c>
      <c r="D1580" s="48" t="s">
        <v>3128</v>
      </c>
      <c r="E1580" s="48" t="s">
        <v>3</v>
      </c>
      <c r="F1580" s="2">
        <f t="shared" si="198"/>
        <v>1</v>
      </c>
      <c r="G1580" s="28" t="s">
        <v>3285</v>
      </c>
      <c r="I1580" s="1" t="str">
        <f t="shared" si="196"/>
        <v>CLC  </v>
      </c>
      <c r="J1580">
        <f t="shared" si="199"/>
        <v>79</v>
      </c>
      <c r="L1580"/>
      <c r="M1580" s="1" t="str">
        <f t="shared" si="197"/>
        <v/>
      </c>
      <c r="N1580"/>
    </row>
    <row r="1581" spans="2:14" ht="25.5" x14ac:dyDescent="0.25">
      <c r="B1581" s="48" t="s">
        <v>1751</v>
      </c>
      <c r="C1581" s="48" t="s">
        <v>3128</v>
      </c>
      <c r="D1581" s="48" t="s">
        <v>3129</v>
      </c>
      <c r="E1581" s="48" t="s">
        <v>3</v>
      </c>
      <c r="F1581" s="2">
        <f t="shared" si="198"/>
        <v>1</v>
      </c>
      <c r="G1581" s="28" t="s">
        <v>3286</v>
      </c>
      <c r="I1581" s="1" t="str">
        <f t="shared" si="196"/>
        <v>SPO  </v>
      </c>
      <c r="J1581">
        <f t="shared" si="199"/>
        <v>12</v>
      </c>
      <c r="L1581"/>
      <c r="M1581" s="1" t="str">
        <f t="shared" si="197"/>
        <v/>
      </c>
      <c r="N1581"/>
    </row>
    <row r="1582" spans="2:14" ht="15" x14ac:dyDescent="0.25">
      <c r="B1582" s="48" t="s">
        <v>3130</v>
      </c>
      <c r="C1582" s="48" t="s">
        <v>3129</v>
      </c>
      <c r="D1582" s="48" t="s">
        <v>3131</v>
      </c>
      <c r="E1582" s="48" t="s">
        <v>3</v>
      </c>
      <c r="F1582" s="2">
        <f t="shared" si="198"/>
        <v>1</v>
      </c>
      <c r="G1582" s="28" t="s">
        <v>3287</v>
      </c>
      <c r="I1582" s="1" t="str">
        <f t="shared" si="196"/>
        <v>SSG  </v>
      </c>
      <c r="J1582">
        <f t="shared" si="199"/>
        <v>57</v>
      </c>
      <c r="L1582"/>
      <c r="M1582" s="1" t="str">
        <f t="shared" si="197"/>
        <v/>
      </c>
      <c r="N1582"/>
    </row>
    <row r="1583" spans="2:14" ht="15" x14ac:dyDescent="0.25">
      <c r="B1583" s="48" t="s">
        <v>3132</v>
      </c>
      <c r="C1583" s="48" t="s">
        <v>3131</v>
      </c>
      <c r="D1583" s="48" t="s">
        <v>3133</v>
      </c>
      <c r="E1583" s="48" t="s">
        <v>21</v>
      </c>
      <c r="F1583" s="2">
        <f t="shared" si="198"/>
        <v>3</v>
      </c>
      <c r="G1583" s="28" t="s">
        <v>3288</v>
      </c>
      <c r="I1583" s="1" t="str">
        <f t="shared" si="196"/>
        <v>SPO  </v>
      </c>
      <c r="J1583">
        <f t="shared" si="199"/>
        <v>12</v>
      </c>
      <c r="L1583"/>
      <c r="M1583" s="1" t="str">
        <f t="shared" si="197"/>
        <v/>
      </c>
      <c r="N1583"/>
    </row>
    <row r="1584" spans="2:14" ht="15" x14ac:dyDescent="0.25">
      <c r="B1584" s="48" t="s">
        <v>1643</v>
      </c>
      <c r="C1584" s="48" t="s">
        <v>3133</v>
      </c>
      <c r="D1584" s="48" t="s">
        <v>3134</v>
      </c>
      <c r="E1584" s="48" t="s">
        <v>3</v>
      </c>
      <c r="F1584" s="2">
        <f t="shared" si="198"/>
        <v>1</v>
      </c>
      <c r="G1584" s="28" t="s">
        <v>38</v>
      </c>
      <c r="I1584" s="1" t="str">
        <f t="shared" si="196"/>
        <v>CO  </v>
      </c>
      <c r="J1584">
        <f t="shared" si="199"/>
        <v>4</v>
      </c>
      <c r="L1584"/>
      <c r="M1584" s="1" t="str">
        <f t="shared" si="197"/>
        <v/>
      </c>
      <c r="N1584"/>
    </row>
    <row r="1585" spans="2:14" ht="15" x14ac:dyDescent="0.25">
      <c r="B1585" s="48" t="s">
        <v>3135</v>
      </c>
      <c r="C1585" s="48" t="s">
        <v>3134</v>
      </c>
      <c r="D1585" s="48" t="s">
        <v>3136</v>
      </c>
      <c r="E1585" s="48" t="s">
        <v>3</v>
      </c>
      <c r="F1585" s="2">
        <f t="shared" si="198"/>
        <v>1</v>
      </c>
      <c r="G1585" s="28" t="s">
        <v>41</v>
      </c>
      <c r="I1585" s="1" t="str">
        <f t="shared" si="196"/>
        <v>SECOFC  </v>
      </c>
      <c r="J1585">
        <f t="shared" si="199"/>
        <v>3</v>
      </c>
      <c r="L1585"/>
      <c r="M1585" s="1" t="str">
        <f t="shared" si="197"/>
        <v/>
      </c>
      <c r="N1585"/>
    </row>
    <row r="1586" spans="2:14" ht="15" x14ac:dyDescent="0.25">
      <c r="B1586" s="48" t="s">
        <v>3137</v>
      </c>
      <c r="C1586" s="48" t="s">
        <v>3136</v>
      </c>
      <c r="D1586" s="48" t="s">
        <v>3138</v>
      </c>
      <c r="E1586" s="48" t="s">
        <v>3</v>
      </c>
      <c r="F1586" s="2">
        <f t="shared" si="198"/>
        <v>1</v>
      </c>
      <c r="G1586" s="28" t="s">
        <v>44</v>
      </c>
      <c r="I1586" s="1" t="str">
        <f t="shared" si="196"/>
        <v>DG  </v>
      </c>
      <c r="J1586">
        <f t="shared" si="199"/>
        <v>2</v>
      </c>
      <c r="L1586"/>
      <c r="M1586" s="1" t="str">
        <f t="shared" si="197"/>
        <v/>
      </c>
      <c r="N1586"/>
    </row>
    <row r="1587" spans="2:14" ht="15" x14ac:dyDescent="0.25">
      <c r="B1587" s="48" t="s">
        <v>3139</v>
      </c>
      <c r="C1587" s="48" t="s">
        <v>3138</v>
      </c>
      <c r="D1587" s="48" t="s">
        <v>3140</v>
      </c>
      <c r="E1587" s="48" t="s">
        <v>3</v>
      </c>
      <c r="F1587" s="2">
        <f t="shared" si="198"/>
        <v>1</v>
      </c>
      <c r="G1587" s="28" t="s">
        <v>767</v>
      </c>
      <c r="I1587" s="1" t="str">
        <f t="shared" si="196"/>
        <v>CLC  </v>
      </c>
      <c r="J1587">
        <f t="shared" si="199"/>
        <v>79</v>
      </c>
      <c r="L1587"/>
      <c r="M1587" s="1" t="str">
        <f t="shared" si="197"/>
        <v/>
      </c>
      <c r="N1587"/>
    </row>
    <row r="1588" spans="2:14" ht="25.5" x14ac:dyDescent="0.25">
      <c r="B1588" s="48" t="s">
        <v>715</v>
      </c>
      <c r="C1588" s="48" t="s">
        <v>3140</v>
      </c>
      <c r="D1588" s="48" t="s">
        <v>3141</v>
      </c>
      <c r="E1588" s="48" t="s">
        <v>3</v>
      </c>
      <c r="F1588" s="2">
        <f t="shared" si="198"/>
        <v>1</v>
      </c>
      <c r="G1588" s="28" t="s">
        <v>3289</v>
      </c>
      <c r="I1588" s="1" t="str">
        <f t="shared" si="196"/>
        <v>SLIC  </v>
      </c>
      <c r="J1588">
        <f t="shared" si="199"/>
        <v>43</v>
      </c>
      <c r="L1588"/>
      <c r="M1588" s="1" t="str">
        <f t="shared" si="197"/>
        <v/>
      </c>
      <c r="N1588"/>
    </row>
    <row r="1589" spans="2:14" ht="15" x14ac:dyDescent="0.25">
      <c r="B1589" s="48" t="s">
        <v>3142</v>
      </c>
      <c r="C1589" s="48" t="s">
        <v>3141</v>
      </c>
      <c r="D1589" s="48" t="s">
        <v>3143</v>
      </c>
      <c r="E1589" s="48" t="s">
        <v>2470</v>
      </c>
      <c r="F1589" s="2">
        <f t="shared" si="198"/>
        <v>16</v>
      </c>
      <c r="G1589" s="28" t="s">
        <v>2922</v>
      </c>
      <c r="I1589" s="1" t="str">
        <f t="shared" si="196"/>
        <v>SCON  </v>
      </c>
      <c r="J1589">
        <f t="shared" si="199"/>
        <v>17</v>
      </c>
      <c r="L1589"/>
      <c r="M1589" s="1" t="str">
        <f t="shared" si="197"/>
        <v/>
      </c>
      <c r="N1589"/>
    </row>
    <row r="1590" spans="2:14" ht="15" x14ac:dyDescent="0.25">
      <c r="B1590" s="48" t="s">
        <v>3144</v>
      </c>
      <c r="C1590" s="48" t="s">
        <v>3143</v>
      </c>
      <c r="D1590" s="48" t="s">
        <v>3145</v>
      </c>
      <c r="E1590" s="48" t="s">
        <v>3</v>
      </c>
      <c r="F1590" s="2">
        <f t="shared" si="198"/>
        <v>1</v>
      </c>
      <c r="G1590" s="28" t="s">
        <v>3290</v>
      </c>
      <c r="I1590" s="1" t="str">
        <f t="shared" si="196"/>
        <v>SLIC  </v>
      </c>
      <c r="J1590">
        <f t="shared" si="199"/>
        <v>43</v>
      </c>
      <c r="L1590"/>
      <c r="M1590" s="1" t="str">
        <f t="shared" si="197"/>
        <v/>
      </c>
      <c r="N1590"/>
    </row>
    <row r="1591" spans="2:14" ht="15" x14ac:dyDescent="0.25">
      <c r="B1591" s="48" t="s">
        <v>3146</v>
      </c>
      <c r="C1591" s="48" t="s">
        <v>3145</v>
      </c>
      <c r="D1591" s="48" t="s">
        <v>3147</v>
      </c>
      <c r="E1591" s="48" t="s">
        <v>3</v>
      </c>
      <c r="F1591" s="2">
        <f t="shared" si="198"/>
        <v>1</v>
      </c>
      <c r="G1591" s="28" t="s">
        <v>3291</v>
      </c>
      <c r="I1591" s="1" t="str">
        <f t="shared" si="196"/>
        <v>SCON  </v>
      </c>
      <c r="J1591">
        <f t="shared" si="199"/>
        <v>17</v>
      </c>
      <c r="L1591"/>
      <c r="M1591" s="1" t="str">
        <f t="shared" si="197"/>
        <v/>
      </c>
      <c r="N1591"/>
    </row>
    <row r="1592" spans="2:14" ht="15" x14ac:dyDescent="0.25">
      <c r="B1592" s="48" t="s">
        <v>3148</v>
      </c>
      <c r="C1592" s="48" t="s">
        <v>3147</v>
      </c>
      <c r="D1592" s="48" t="s">
        <v>3149</v>
      </c>
      <c r="E1592" s="48" t="s">
        <v>17</v>
      </c>
      <c r="F1592" s="2">
        <f t="shared" si="198"/>
        <v>2</v>
      </c>
      <c r="G1592" s="28" t="s">
        <v>3291</v>
      </c>
      <c r="I1592" s="1" t="str">
        <f t="shared" si="196"/>
        <v>SLIC  </v>
      </c>
      <c r="J1592">
        <f t="shared" si="199"/>
        <v>43</v>
      </c>
      <c r="L1592"/>
      <c r="M1592" s="1" t="str">
        <f t="shared" si="197"/>
        <v/>
      </c>
      <c r="N1592"/>
    </row>
    <row r="1593" spans="2:14" ht="15" x14ac:dyDescent="0.25">
      <c r="B1593" s="48" t="s">
        <v>3150</v>
      </c>
      <c r="C1593" s="48" t="s">
        <v>3149</v>
      </c>
      <c r="D1593" s="48" t="s">
        <v>3151</v>
      </c>
      <c r="E1593" s="48" t="s">
        <v>3</v>
      </c>
      <c r="F1593" s="2">
        <f t="shared" si="198"/>
        <v>1</v>
      </c>
      <c r="G1593" s="28" t="s">
        <v>3292</v>
      </c>
      <c r="I1593" s="1" t="str">
        <f t="shared" si="196"/>
        <v>CLC  </v>
      </c>
      <c r="J1593">
        <f t="shared" si="199"/>
        <v>79</v>
      </c>
      <c r="L1593"/>
      <c r="M1593" s="1" t="str">
        <f t="shared" si="197"/>
        <v/>
      </c>
      <c r="N1593"/>
    </row>
    <row r="1594" spans="2:14" ht="15" x14ac:dyDescent="0.25">
      <c r="B1594" s="48" t="s">
        <v>3152</v>
      </c>
      <c r="C1594" s="48" t="s">
        <v>3151</v>
      </c>
      <c r="D1594" s="48" t="s">
        <v>3153</v>
      </c>
      <c r="E1594" s="48" t="s">
        <v>54</v>
      </c>
      <c r="F1594" s="2">
        <f t="shared" si="198"/>
        <v>1</v>
      </c>
      <c r="G1594" s="28" t="s">
        <v>3293</v>
      </c>
      <c r="I1594" s="1" t="str">
        <f t="shared" si="196"/>
        <v>SECADM  </v>
      </c>
      <c r="J1594">
        <f t="shared" si="199"/>
        <v>22</v>
      </c>
      <c r="L1594"/>
      <c r="M1594" s="1" t="str">
        <f t="shared" si="197"/>
        <v/>
      </c>
      <c r="N1594"/>
    </row>
    <row r="1595" spans="2:14" ht="15" x14ac:dyDescent="0.25">
      <c r="B1595" s="48" t="s">
        <v>3154</v>
      </c>
      <c r="C1595" s="48" t="s">
        <v>3153</v>
      </c>
      <c r="D1595" s="48" t="s">
        <v>3155</v>
      </c>
      <c r="E1595" s="48" t="s">
        <v>144</v>
      </c>
      <c r="F1595" s="2">
        <f t="shared" si="198"/>
        <v>5</v>
      </c>
      <c r="G1595" s="28" t="s">
        <v>61</v>
      </c>
      <c r="I1595" s="1" t="str">
        <f t="shared" si="196"/>
        <v>CLC  </v>
      </c>
      <c r="J1595">
        <f t="shared" si="199"/>
        <v>79</v>
      </c>
      <c r="L1595"/>
      <c r="M1595" s="1" t="str">
        <f t="shared" si="197"/>
        <v/>
      </c>
      <c r="N1595"/>
    </row>
    <row r="1596" spans="2:14" ht="15" x14ac:dyDescent="0.25">
      <c r="B1596" s="48" t="s">
        <v>3156</v>
      </c>
      <c r="C1596" s="48" t="s">
        <v>3155</v>
      </c>
      <c r="D1596" s="48" t="s">
        <v>3157</v>
      </c>
      <c r="E1596" s="48" t="s">
        <v>343</v>
      </c>
      <c r="F1596" s="2">
        <f t="shared" si="198"/>
        <v>15</v>
      </c>
      <c r="G1596" s="28" t="s">
        <v>336</v>
      </c>
      <c r="I1596" s="1" t="str">
        <f t="shared" si="196"/>
        <v>SSG  </v>
      </c>
      <c r="J1596">
        <f t="shared" si="199"/>
        <v>57</v>
      </c>
      <c r="L1596"/>
      <c r="M1596" s="1" t="str">
        <f t="shared" si="197"/>
        <v/>
      </c>
      <c r="N1596"/>
    </row>
    <row r="1597" spans="2:14" ht="15" x14ac:dyDescent="0.25">
      <c r="B1597" s="48" t="s">
        <v>3158</v>
      </c>
      <c r="C1597" s="48" t="s">
        <v>3157</v>
      </c>
      <c r="D1597" s="48" t="s">
        <v>3159</v>
      </c>
      <c r="E1597" s="48" t="s">
        <v>3</v>
      </c>
      <c r="F1597" s="2">
        <f t="shared" si="198"/>
        <v>1</v>
      </c>
      <c r="G1597" s="28" t="s">
        <v>3294</v>
      </c>
      <c r="I1597" s="1" t="str">
        <f t="shared" si="196"/>
        <v>CLC  </v>
      </c>
      <c r="J1597">
        <f t="shared" si="199"/>
        <v>79</v>
      </c>
      <c r="L1597"/>
      <c r="M1597" s="1" t="str">
        <f t="shared" si="197"/>
        <v/>
      </c>
      <c r="N1597"/>
    </row>
    <row r="1598" spans="2:14" ht="15" x14ac:dyDescent="0.25">
      <c r="B1598" s="48" t="s">
        <v>3160</v>
      </c>
      <c r="C1598" s="48" t="s">
        <v>3159</v>
      </c>
      <c r="D1598" s="48" t="s">
        <v>3161</v>
      </c>
      <c r="E1598" s="48" t="s">
        <v>315</v>
      </c>
      <c r="F1598" s="2">
        <f t="shared" si="198"/>
        <v>7</v>
      </c>
      <c r="G1598" s="28" t="s">
        <v>32</v>
      </c>
      <c r="I1598" s="1" t="str">
        <f t="shared" si="196"/>
        <v>SECADM  </v>
      </c>
      <c r="J1598">
        <f t="shared" si="199"/>
        <v>22</v>
      </c>
      <c r="L1598"/>
      <c r="M1598" s="1" t="str">
        <f t="shared" si="197"/>
        <v/>
      </c>
      <c r="N1598"/>
    </row>
    <row r="1599" spans="2:14" ht="15" x14ac:dyDescent="0.25">
      <c r="B1599" s="48" t="s">
        <v>3162</v>
      </c>
      <c r="C1599" s="48" t="s">
        <v>3161</v>
      </c>
      <c r="D1599" s="48" t="s">
        <v>3163</v>
      </c>
      <c r="E1599" s="48" t="s">
        <v>3</v>
      </c>
      <c r="F1599" s="2">
        <f t="shared" si="198"/>
        <v>1</v>
      </c>
      <c r="G1599" s="28" t="s">
        <v>3295</v>
      </c>
      <c r="I1599" s="1" t="str">
        <f t="shared" si="196"/>
        <v>CPL  </v>
      </c>
      <c r="J1599">
        <f t="shared" si="199"/>
        <v>1</v>
      </c>
      <c r="L1599"/>
      <c r="M1599" s="1" t="str">
        <f t="shared" si="197"/>
        <v/>
      </c>
      <c r="N1599"/>
    </row>
    <row r="1600" spans="2:14" ht="15" x14ac:dyDescent="0.25">
      <c r="B1600" s="48" t="s">
        <v>3164</v>
      </c>
      <c r="C1600" s="48" t="s">
        <v>3163</v>
      </c>
      <c r="D1600" s="48" t="s">
        <v>3165</v>
      </c>
      <c r="E1600" s="48" t="s">
        <v>3</v>
      </c>
      <c r="F1600" s="2">
        <f t="shared" si="198"/>
        <v>1</v>
      </c>
      <c r="G1600" s="28" t="s">
        <v>804</v>
      </c>
      <c r="I1600" s="1" t="str">
        <f t="shared" si="196"/>
        <v>ASSDG  </v>
      </c>
      <c r="J1600">
        <f t="shared" si="199"/>
        <v>1</v>
      </c>
      <c r="L1600"/>
      <c r="M1600" s="1" t="str">
        <f t="shared" si="197"/>
        <v/>
      </c>
      <c r="N1600"/>
    </row>
    <row r="1601" spans="2:14" ht="15" x14ac:dyDescent="0.25">
      <c r="B1601" s="48" t="s">
        <v>3166</v>
      </c>
      <c r="C1601" s="48" t="s">
        <v>3165</v>
      </c>
      <c r="D1601" s="48" t="s">
        <v>3167</v>
      </c>
      <c r="E1601" s="48" t="s">
        <v>3</v>
      </c>
      <c r="F1601" s="2">
        <f t="shared" si="198"/>
        <v>1</v>
      </c>
      <c r="G1601" s="28" t="s">
        <v>2936</v>
      </c>
      <c r="I1601" s="1" t="str">
        <f t="shared" si="196"/>
        <v>DG  </v>
      </c>
      <c r="J1601">
        <f t="shared" si="199"/>
        <v>2</v>
      </c>
      <c r="L1601"/>
      <c r="M1601" s="1" t="str">
        <f t="shared" si="197"/>
        <v/>
      </c>
      <c r="N1601"/>
    </row>
    <row r="1602" spans="2:14" ht="15" x14ac:dyDescent="0.25">
      <c r="B1602" s="48" t="s">
        <v>3168</v>
      </c>
      <c r="C1602" s="48" t="s">
        <v>3167</v>
      </c>
      <c r="D1602" s="48" t="s">
        <v>3169</v>
      </c>
      <c r="E1602" s="48" t="s">
        <v>144</v>
      </c>
      <c r="F1602" s="2">
        <f t="shared" si="198"/>
        <v>5</v>
      </c>
      <c r="G1602" s="28" t="s">
        <v>814</v>
      </c>
      <c r="I1602" s="1" t="str">
        <f t="shared" si="196"/>
        <v>SLIC  </v>
      </c>
      <c r="J1602">
        <f t="shared" si="199"/>
        <v>43</v>
      </c>
      <c r="L1602"/>
      <c r="M1602" s="1" t="str">
        <f t="shared" si="197"/>
        <v/>
      </c>
      <c r="N1602"/>
    </row>
    <row r="1603" spans="2:14" ht="15" x14ac:dyDescent="0.25">
      <c r="B1603" s="48" t="s">
        <v>3170</v>
      </c>
      <c r="C1603" s="48" t="s">
        <v>3169</v>
      </c>
      <c r="D1603" s="48" t="s">
        <v>3171</v>
      </c>
      <c r="E1603" s="48" t="s">
        <v>3</v>
      </c>
      <c r="F1603" s="2">
        <f t="shared" si="198"/>
        <v>1</v>
      </c>
      <c r="G1603" s="28" t="s">
        <v>248</v>
      </c>
      <c r="I1603" s="1" t="str">
        <f t="shared" si="196"/>
        <v>CLC  </v>
      </c>
      <c r="J1603">
        <f t="shared" si="199"/>
        <v>79</v>
      </c>
      <c r="L1603"/>
      <c r="M1603" s="1" t="str">
        <f t="shared" si="197"/>
        <v/>
      </c>
      <c r="N1603"/>
    </row>
    <row r="1604" spans="2:14" ht="15" x14ac:dyDescent="0.25">
      <c r="B1604" s="48" t="s">
        <v>3172</v>
      </c>
      <c r="C1604" s="48" t="s">
        <v>3171</v>
      </c>
      <c r="D1604" s="48" t="s">
        <v>3173</v>
      </c>
      <c r="E1604" s="48" t="s">
        <v>404</v>
      </c>
      <c r="F1604" s="2">
        <f t="shared" si="198"/>
        <v>13</v>
      </c>
      <c r="G1604" s="28" t="s">
        <v>3296</v>
      </c>
      <c r="I1604" s="1" t="str">
        <f t="shared" si="196"/>
        <v>SSG  </v>
      </c>
      <c r="J1604">
        <f t="shared" si="199"/>
        <v>57</v>
      </c>
      <c r="L1604"/>
      <c r="M1604" s="1" t="str">
        <f t="shared" si="197"/>
        <v/>
      </c>
      <c r="N1604"/>
    </row>
    <row r="1605" spans="2:14" ht="15" x14ac:dyDescent="0.25">
      <c r="B1605" s="48" t="s">
        <v>3174</v>
      </c>
      <c r="C1605" s="48" t="s">
        <v>3173</v>
      </c>
      <c r="D1605" s="48" t="s">
        <v>3175</v>
      </c>
      <c r="E1605" s="48" t="s">
        <v>17</v>
      </c>
      <c r="F1605" s="2">
        <f t="shared" si="198"/>
        <v>2</v>
      </c>
      <c r="G1605" s="28" t="s">
        <v>3297</v>
      </c>
      <c r="I1605" s="1" t="str">
        <f t="shared" si="196"/>
        <v>CLC  </v>
      </c>
      <c r="J1605">
        <f t="shared" si="199"/>
        <v>79</v>
      </c>
      <c r="L1605"/>
      <c r="M1605" s="1" t="str">
        <f t="shared" si="197"/>
        <v/>
      </c>
      <c r="N1605"/>
    </row>
    <row r="1606" spans="2:14" ht="15" x14ac:dyDescent="0.25">
      <c r="B1606" s="48" t="s">
        <v>3176</v>
      </c>
      <c r="C1606" s="48" t="s">
        <v>3175</v>
      </c>
      <c r="D1606" s="48" t="s">
        <v>3177</v>
      </c>
      <c r="E1606" s="48" t="s">
        <v>47</v>
      </c>
      <c r="F1606" s="2">
        <f t="shared" si="198"/>
        <v>6</v>
      </c>
      <c r="G1606" s="28" t="s">
        <v>3298</v>
      </c>
      <c r="I1606" s="1" t="str">
        <f t="shared" si="196"/>
        <v>SSG  </v>
      </c>
      <c r="J1606">
        <f t="shared" si="199"/>
        <v>57</v>
      </c>
      <c r="L1606"/>
      <c r="M1606" s="1" t="str">
        <f t="shared" si="197"/>
        <v/>
      </c>
      <c r="N1606"/>
    </row>
    <row r="1607" spans="2:14" ht="25.5" x14ac:dyDescent="0.25">
      <c r="B1607" s="48" t="s">
        <v>3178</v>
      </c>
      <c r="C1607" s="48" t="s">
        <v>3177</v>
      </c>
      <c r="D1607" s="48" t="s">
        <v>3179</v>
      </c>
      <c r="E1607" s="48" t="s">
        <v>21</v>
      </c>
      <c r="F1607" s="2">
        <f t="shared" ref="F1607:F1638" si="200">VALUE(IF(LEFT(E1607,1)="&lt;",1,LEFT(E1607,2)))</f>
        <v>3</v>
      </c>
      <c r="G1607" s="28" t="s">
        <v>3299</v>
      </c>
      <c r="I1607" s="1" t="str">
        <f t="shared" si="196"/>
        <v>SECADM  </v>
      </c>
      <c r="J1607">
        <f t="shared" ref="J1607:J1638" si="201">SUMIFS($F$1543:$F$1652,$I$1543:$I$1652,I1607)</f>
        <v>22</v>
      </c>
      <c r="L1607"/>
      <c r="M1607" s="1" t="str">
        <f t="shared" si="197"/>
        <v/>
      </c>
      <c r="N1607"/>
    </row>
    <row r="1608" spans="2:14" ht="15" x14ac:dyDescent="0.25">
      <c r="B1608" s="48" t="s">
        <v>3180</v>
      </c>
      <c r="C1608" s="48" t="s">
        <v>3179</v>
      </c>
      <c r="D1608" s="48" t="s">
        <v>3181</v>
      </c>
      <c r="E1608" s="48" t="s">
        <v>54</v>
      </c>
      <c r="F1608" s="2">
        <f t="shared" si="200"/>
        <v>1</v>
      </c>
      <c r="G1608" s="28" t="s">
        <v>3300</v>
      </c>
      <c r="I1608" s="1" t="str">
        <f t="shared" si="196"/>
        <v>SSG  </v>
      </c>
      <c r="J1608">
        <f t="shared" si="201"/>
        <v>57</v>
      </c>
      <c r="L1608"/>
      <c r="M1608" s="1" t="str">
        <f t="shared" si="197"/>
        <v/>
      </c>
      <c r="N1608"/>
    </row>
    <row r="1609" spans="2:14" ht="25.5" x14ac:dyDescent="0.25">
      <c r="B1609" s="48" t="s">
        <v>777</v>
      </c>
      <c r="C1609" s="48" t="s">
        <v>3181</v>
      </c>
      <c r="D1609" s="48" t="s">
        <v>3182</v>
      </c>
      <c r="E1609" s="48" t="s">
        <v>315</v>
      </c>
      <c r="F1609" s="2">
        <f t="shared" si="200"/>
        <v>7</v>
      </c>
      <c r="G1609" s="28" t="s">
        <v>3301</v>
      </c>
      <c r="I1609" s="1" t="str">
        <f t="shared" si="196"/>
        <v>SECADM  </v>
      </c>
      <c r="J1609">
        <f t="shared" si="201"/>
        <v>22</v>
      </c>
      <c r="L1609"/>
      <c r="M1609" s="1" t="str">
        <f t="shared" si="197"/>
        <v/>
      </c>
      <c r="N1609"/>
    </row>
    <row r="1610" spans="2:14" ht="15" x14ac:dyDescent="0.25">
      <c r="B1610" s="48" t="s">
        <v>3183</v>
      </c>
      <c r="C1610" s="48" t="s">
        <v>3182</v>
      </c>
      <c r="D1610" s="48" t="s">
        <v>3184</v>
      </c>
      <c r="E1610" s="48" t="s">
        <v>9</v>
      </c>
      <c r="F1610" s="2">
        <f t="shared" si="200"/>
        <v>19</v>
      </c>
      <c r="G1610" s="28" t="s">
        <v>3302</v>
      </c>
      <c r="I1610" s="1" t="str">
        <f t="shared" si="196"/>
        <v>SSG  </v>
      </c>
      <c r="J1610">
        <f t="shared" si="201"/>
        <v>57</v>
      </c>
      <c r="L1610"/>
      <c r="M1610" s="1" t="str">
        <f t="shared" si="197"/>
        <v/>
      </c>
      <c r="N1610"/>
    </row>
    <row r="1611" spans="2:14" ht="15" x14ac:dyDescent="0.25">
      <c r="B1611" s="48" t="s">
        <v>3185</v>
      </c>
      <c r="C1611" s="48" t="s">
        <v>3184</v>
      </c>
      <c r="D1611" s="48" t="s">
        <v>3186</v>
      </c>
      <c r="E1611" s="48" t="s">
        <v>3</v>
      </c>
      <c r="F1611" s="2">
        <f t="shared" si="200"/>
        <v>1</v>
      </c>
      <c r="G1611" s="28" t="s">
        <v>3303</v>
      </c>
      <c r="I1611" s="1" t="str">
        <f t="shared" si="196"/>
        <v>SECADM  </v>
      </c>
      <c r="J1611">
        <f t="shared" si="201"/>
        <v>22</v>
      </c>
      <c r="L1611"/>
      <c r="M1611" s="1" t="str">
        <f t="shared" si="197"/>
        <v/>
      </c>
      <c r="N1611"/>
    </row>
    <row r="1612" spans="2:14" ht="25.5" x14ac:dyDescent="0.25">
      <c r="B1612" s="48" t="s">
        <v>3187</v>
      </c>
      <c r="C1612" s="48" t="s">
        <v>3186</v>
      </c>
      <c r="D1612" s="48" t="s">
        <v>3188</v>
      </c>
      <c r="E1612" s="48" t="s">
        <v>17</v>
      </c>
      <c r="F1612" s="2">
        <f t="shared" si="200"/>
        <v>2</v>
      </c>
      <c r="G1612" s="28" t="s">
        <v>3304</v>
      </c>
      <c r="I1612" s="1" t="str">
        <f t="shared" si="196"/>
        <v>CLC  </v>
      </c>
      <c r="J1612">
        <f t="shared" si="201"/>
        <v>79</v>
      </c>
      <c r="L1612"/>
      <c r="M1612" s="1" t="str">
        <f t="shared" si="197"/>
        <v/>
      </c>
      <c r="N1612"/>
    </row>
    <row r="1613" spans="2:14" ht="25.5" x14ac:dyDescent="0.25">
      <c r="B1613" s="48" t="s">
        <v>3189</v>
      </c>
      <c r="C1613" s="48" t="s">
        <v>3188</v>
      </c>
      <c r="D1613" s="48" t="s">
        <v>3190</v>
      </c>
      <c r="E1613" s="48" t="s">
        <v>13</v>
      </c>
      <c r="F1613" s="2">
        <f t="shared" si="200"/>
        <v>4</v>
      </c>
      <c r="G1613" s="28" t="s">
        <v>3305</v>
      </c>
      <c r="I1613" s="1" t="str">
        <f t="shared" si="196"/>
        <v>SASG  </v>
      </c>
      <c r="J1613">
        <f t="shared" si="201"/>
        <v>24</v>
      </c>
      <c r="L1613"/>
      <c r="M1613" s="1" t="str">
        <f t="shared" si="197"/>
        <v/>
      </c>
      <c r="N1613"/>
    </row>
    <row r="1614" spans="2:14" ht="15" x14ac:dyDescent="0.25">
      <c r="B1614" s="48" t="s">
        <v>3191</v>
      </c>
      <c r="C1614" s="48" t="s">
        <v>3190</v>
      </c>
      <c r="D1614" s="48" t="s">
        <v>3192</v>
      </c>
      <c r="E1614" s="48" t="s">
        <v>17</v>
      </c>
      <c r="F1614" s="2">
        <f t="shared" si="200"/>
        <v>2</v>
      </c>
      <c r="G1614" s="28" t="s">
        <v>635</v>
      </c>
      <c r="I1614" s="1" t="str">
        <f t="shared" si="196"/>
        <v>SC  </v>
      </c>
      <c r="J1614">
        <f t="shared" si="201"/>
        <v>77</v>
      </c>
      <c r="L1614"/>
      <c r="M1614" s="1" t="str">
        <f t="shared" si="197"/>
        <v/>
      </c>
      <c r="N1614"/>
    </row>
    <row r="1615" spans="2:14" ht="15" x14ac:dyDescent="0.25">
      <c r="B1615" s="48" t="s">
        <v>3193</v>
      </c>
      <c r="C1615" s="48" t="s">
        <v>3192</v>
      </c>
      <c r="D1615" s="48" t="s">
        <v>3194</v>
      </c>
      <c r="E1615" s="48" t="s">
        <v>47</v>
      </c>
      <c r="F1615" s="2">
        <f t="shared" si="200"/>
        <v>6</v>
      </c>
      <c r="G1615" s="28" t="s">
        <v>3306</v>
      </c>
      <c r="I1615" s="1" t="str">
        <f t="shared" si="196"/>
        <v>SASG  </v>
      </c>
      <c r="J1615">
        <f t="shared" si="201"/>
        <v>24</v>
      </c>
      <c r="L1615"/>
      <c r="M1615" s="1" t="str">
        <f t="shared" si="197"/>
        <v/>
      </c>
      <c r="N1615"/>
    </row>
    <row r="1616" spans="2:14" ht="15" x14ac:dyDescent="0.25">
      <c r="B1616" s="48" t="s">
        <v>3195</v>
      </c>
      <c r="C1616" s="48" t="s">
        <v>3194</v>
      </c>
      <c r="D1616" s="48" t="s">
        <v>3196</v>
      </c>
      <c r="E1616" s="48" t="s">
        <v>13</v>
      </c>
      <c r="F1616" s="2">
        <f t="shared" si="200"/>
        <v>4</v>
      </c>
      <c r="G1616" s="28" t="s">
        <v>3307</v>
      </c>
      <c r="I1616" s="1" t="str">
        <f t="shared" si="196"/>
        <v>SC  </v>
      </c>
      <c r="J1616">
        <f t="shared" si="201"/>
        <v>77</v>
      </c>
      <c r="L1616"/>
      <c r="M1616" s="1" t="str">
        <f t="shared" si="197"/>
        <v/>
      </c>
      <c r="N1616"/>
    </row>
    <row r="1617" spans="2:14" ht="15" x14ac:dyDescent="0.25">
      <c r="B1617" s="48" t="s">
        <v>3197</v>
      </c>
      <c r="C1617" s="48" t="s">
        <v>3196</v>
      </c>
      <c r="D1617" s="48" t="s">
        <v>3198</v>
      </c>
      <c r="E1617" s="48" t="s">
        <v>3</v>
      </c>
      <c r="F1617" s="2">
        <f t="shared" si="200"/>
        <v>1</v>
      </c>
      <c r="G1617" s="28" t="s">
        <v>14</v>
      </c>
      <c r="I1617" s="1" t="str">
        <f t="shared" ref="I1617:I1641" si="202">RIGHT(B1617,LEN(B1617)-5)</f>
        <v>SSG  </v>
      </c>
      <c r="J1617">
        <f t="shared" si="201"/>
        <v>57</v>
      </c>
      <c r="L1617"/>
      <c r="M1617" s="1" t="str">
        <f t="shared" si="197"/>
        <v/>
      </c>
      <c r="N1617"/>
    </row>
    <row r="1618" spans="2:14" ht="15" x14ac:dyDescent="0.25">
      <c r="B1618" s="48" t="s">
        <v>3199</v>
      </c>
      <c r="C1618" s="48" t="s">
        <v>3198</v>
      </c>
      <c r="D1618" s="48" t="s">
        <v>3200</v>
      </c>
      <c r="E1618" s="48" t="s">
        <v>3</v>
      </c>
      <c r="F1618" s="2">
        <f t="shared" si="200"/>
        <v>1</v>
      </c>
      <c r="G1618" s="28" t="s">
        <v>3308</v>
      </c>
      <c r="I1618" s="1" t="str">
        <f t="shared" si="202"/>
        <v>SC  </v>
      </c>
      <c r="J1618">
        <f t="shared" si="201"/>
        <v>77</v>
      </c>
      <c r="L1618"/>
      <c r="M1618" s="1" t="str">
        <f t="shared" si="197"/>
        <v/>
      </c>
      <c r="N1618"/>
    </row>
    <row r="1619" spans="2:14" ht="15" x14ac:dyDescent="0.25">
      <c r="B1619" s="48" t="s">
        <v>3201</v>
      </c>
      <c r="C1619" s="48" t="s">
        <v>3200</v>
      </c>
      <c r="D1619" s="48" t="s">
        <v>3202</v>
      </c>
      <c r="E1619" s="48" t="s">
        <v>3</v>
      </c>
      <c r="F1619" s="2">
        <f t="shared" si="200"/>
        <v>1</v>
      </c>
      <c r="G1619" s="28" t="s">
        <v>3309</v>
      </c>
      <c r="I1619" s="1" t="str">
        <f t="shared" si="202"/>
        <v>SASG  </v>
      </c>
      <c r="J1619">
        <f t="shared" si="201"/>
        <v>24</v>
      </c>
      <c r="L1619"/>
      <c r="M1619" s="1" t="str">
        <f t="shared" si="197"/>
        <v/>
      </c>
      <c r="N1619"/>
    </row>
    <row r="1620" spans="2:14" ht="15" x14ac:dyDescent="0.25">
      <c r="B1620" s="48" t="s">
        <v>3203</v>
      </c>
      <c r="C1620" s="48" t="s">
        <v>3202</v>
      </c>
      <c r="D1620" s="48" t="s">
        <v>3204</v>
      </c>
      <c r="E1620" s="48" t="s">
        <v>877</v>
      </c>
      <c r="F1620" s="2">
        <f t="shared" si="200"/>
        <v>26</v>
      </c>
      <c r="G1620" s="28" t="s">
        <v>3310</v>
      </c>
      <c r="I1620" s="1" t="str">
        <f t="shared" si="202"/>
        <v>SC  </v>
      </c>
      <c r="J1620">
        <f t="shared" si="201"/>
        <v>77</v>
      </c>
      <c r="L1620"/>
      <c r="M1620" s="1" t="str">
        <f t="shared" si="197"/>
        <v/>
      </c>
      <c r="N1620"/>
    </row>
    <row r="1621" spans="2:14" ht="15" x14ac:dyDescent="0.25">
      <c r="B1621" s="48" t="s">
        <v>3205</v>
      </c>
      <c r="C1621" s="48" t="s">
        <v>3204</v>
      </c>
      <c r="D1621" s="48" t="s">
        <v>3206</v>
      </c>
      <c r="E1621" s="48" t="s">
        <v>54</v>
      </c>
      <c r="F1621" s="2">
        <f t="shared" si="200"/>
        <v>1</v>
      </c>
      <c r="G1621" s="28" t="s">
        <v>3311</v>
      </c>
      <c r="I1621" s="1" t="str">
        <f t="shared" si="202"/>
        <v>CLC  </v>
      </c>
      <c r="J1621">
        <f t="shared" si="201"/>
        <v>79</v>
      </c>
      <c r="L1621"/>
      <c r="M1621" s="1" t="str">
        <f t="shared" si="197"/>
        <v/>
      </c>
      <c r="N1621"/>
    </row>
    <row r="1622" spans="2:14" ht="15" x14ac:dyDescent="0.25">
      <c r="B1622" s="48" t="s">
        <v>3207</v>
      </c>
      <c r="C1622" s="48" t="s">
        <v>3206</v>
      </c>
      <c r="D1622" s="48" t="s">
        <v>3208</v>
      </c>
      <c r="E1622" s="48" t="s">
        <v>13</v>
      </c>
      <c r="F1622" s="2">
        <f t="shared" si="200"/>
        <v>4</v>
      </c>
      <c r="G1622" s="28" t="s">
        <v>35</v>
      </c>
      <c r="I1622" s="1" t="str">
        <f t="shared" si="202"/>
        <v>SPO  </v>
      </c>
      <c r="J1622">
        <f t="shared" si="201"/>
        <v>12</v>
      </c>
      <c r="L1622"/>
      <c r="M1622" s="1" t="str">
        <f t="shared" si="197"/>
        <v/>
      </c>
      <c r="N1622"/>
    </row>
    <row r="1623" spans="2:14" ht="15" x14ac:dyDescent="0.25">
      <c r="B1623" s="48" t="s">
        <v>3209</v>
      </c>
      <c r="C1623" s="48" t="s">
        <v>3208</v>
      </c>
      <c r="D1623" s="48" t="s">
        <v>3210</v>
      </c>
      <c r="E1623" s="48" t="s">
        <v>3</v>
      </c>
      <c r="F1623" s="2">
        <f t="shared" si="200"/>
        <v>1</v>
      </c>
      <c r="G1623" s="28" t="s">
        <v>1674</v>
      </c>
      <c r="I1623" s="1" t="str">
        <f t="shared" si="202"/>
        <v>CO  </v>
      </c>
      <c r="J1623">
        <f t="shared" si="201"/>
        <v>4</v>
      </c>
      <c r="L1623"/>
      <c r="M1623" s="1" t="str">
        <f t="shared" si="197"/>
        <v/>
      </c>
      <c r="N1623"/>
    </row>
    <row r="1624" spans="2:14" ht="15" x14ac:dyDescent="0.25">
      <c r="B1624" s="48" t="s">
        <v>3211</v>
      </c>
      <c r="C1624" s="48" t="s">
        <v>3210</v>
      </c>
      <c r="D1624" s="48" t="s">
        <v>3212</v>
      </c>
      <c r="E1624" s="48" t="s">
        <v>3</v>
      </c>
      <c r="F1624" s="2">
        <f t="shared" si="200"/>
        <v>1</v>
      </c>
      <c r="G1624" s="28" t="s">
        <v>41</v>
      </c>
      <c r="I1624" s="1" t="str">
        <f t="shared" si="202"/>
        <v>SECOFC  </v>
      </c>
      <c r="J1624">
        <f t="shared" si="201"/>
        <v>3</v>
      </c>
      <c r="L1624"/>
      <c r="M1624" s="1" t="str">
        <f t="shared" si="197"/>
        <v/>
      </c>
      <c r="N1624"/>
    </row>
    <row r="1625" spans="2:14" ht="15" x14ac:dyDescent="0.25">
      <c r="B1625" s="48" t="s">
        <v>3213</v>
      </c>
      <c r="C1625" s="48" t="s">
        <v>3212</v>
      </c>
      <c r="D1625" s="48" t="s">
        <v>3214</v>
      </c>
      <c r="E1625" s="48" t="s">
        <v>2470</v>
      </c>
      <c r="F1625" s="2">
        <f t="shared" si="200"/>
        <v>16</v>
      </c>
      <c r="G1625" s="28" t="s">
        <v>1170</v>
      </c>
      <c r="I1625" s="1" t="str">
        <f t="shared" si="202"/>
        <v>CLC  </v>
      </c>
      <c r="J1625">
        <f t="shared" si="201"/>
        <v>79</v>
      </c>
      <c r="L1625"/>
      <c r="M1625" s="1" t="str">
        <f t="shared" si="197"/>
        <v/>
      </c>
      <c r="N1625"/>
    </row>
    <row r="1626" spans="2:14" ht="15" x14ac:dyDescent="0.25">
      <c r="B1626" s="48" t="s">
        <v>3215</v>
      </c>
      <c r="C1626" s="48" t="s">
        <v>3214</v>
      </c>
      <c r="D1626" s="48" t="s">
        <v>3216</v>
      </c>
      <c r="E1626" s="48" t="s">
        <v>3</v>
      </c>
      <c r="F1626" s="2">
        <f t="shared" si="200"/>
        <v>1</v>
      </c>
      <c r="G1626" s="28" t="s">
        <v>3312</v>
      </c>
      <c r="I1626" s="1" t="str">
        <f t="shared" si="202"/>
        <v>SECADM  </v>
      </c>
      <c r="J1626">
        <f t="shared" si="201"/>
        <v>22</v>
      </c>
      <c r="L1626"/>
      <c r="M1626" s="1" t="str">
        <f t="shared" si="197"/>
        <v/>
      </c>
      <c r="N1626"/>
    </row>
    <row r="1627" spans="2:14" ht="25.5" x14ac:dyDescent="0.25">
      <c r="B1627" s="48" t="s">
        <v>3217</v>
      </c>
      <c r="C1627" s="48" t="s">
        <v>3216</v>
      </c>
      <c r="D1627" s="48" t="s">
        <v>3218</v>
      </c>
      <c r="E1627" s="48" t="s">
        <v>17</v>
      </c>
      <c r="F1627" s="2">
        <f t="shared" si="200"/>
        <v>2</v>
      </c>
      <c r="G1627" s="28" t="s">
        <v>3313</v>
      </c>
      <c r="I1627" s="1" t="str">
        <f t="shared" si="202"/>
        <v>COGSA  </v>
      </c>
      <c r="J1627">
        <f t="shared" si="201"/>
        <v>53</v>
      </c>
      <c r="L1627"/>
      <c r="M1627" s="1" t="str">
        <f t="shared" si="197"/>
        <v/>
      </c>
      <c r="N1627"/>
    </row>
    <row r="1628" spans="2:14" ht="15" x14ac:dyDescent="0.25">
      <c r="B1628" s="48" t="s">
        <v>3219</v>
      </c>
      <c r="C1628" s="48" t="s">
        <v>3218</v>
      </c>
      <c r="D1628" s="48" t="s">
        <v>3220</v>
      </c>
      <c r="E1628" s="48" t="s">
        <v>54</v>
      </c>
      <c r="F1628" s="2">
        <f t="shared" si="200"/>
        <v>1</v>
      </c>
      <c r="G1628" s="28" t="s">
        <v>336</v>
      </c>
      <c r="I1628" s="1" t="str">
        <f t="shared" si="202"/>
        <v>SSG  </v>
      </c>
      <c r="J1628">
        <f t="shared" si="201"/>
        <v>57</v>
      </c>
      <c r="L1628"/>
      <c r="M1628" s="1" t="str">
        <f t="shared" si="197"/>
        <v/>
      </c>
      <c r="N1628"/>
    </row>
    <row r="1629" spans="2:14" ht="15" x14ac:dyDescent="0.25">
      <c r="B1629" s="48" t="s">
        <v>3221</v>
      </c>
      <c r="C1629" s="48" t="s">
        <v>3220</v>
      </c>
      <c r="D1629" s="48" t="s">
        <v>3222</v>
      </c>
      <c r="E1629" s="48" t="s">
        <v>1508</v>
      </c>
      <c r="F1629" s="2">
        <f t="shared" si="200"/>
        <v>51</v>
      </c>
      <c r="G1629" s="28" t="s">
        <v>2492</v>
      </c>
      <c r="I1629" s="1" t="str">
        <f t="shared" si="202"/>
        <v>COGSA  </v>
      </c>
      <c r="J1629">
        <f t="shared" si="201"/>
        <v>53</v>
      </c>
      <c r="L1629"/>
      <c r="M1629" s="1" t="str">
        <f t="shared" si="197"/>
        <v/>
      </c>
      <c r="N1629"/>
    </row>
    <row r="1630" spans="2:14" ht="15" x14ac:dyDescent="0.25">
      <c r="B1630" s="48" t="s">
        <v>3223</v>
      </c>
      <c r="C1630" s="48" t="s">
        <v>3222</v>
      </c>
      <c r="D1630" s="48" t="s">
        <v>3224</v>
      </c>
      <c r="E1630" s="48" t="s">
        <v>3</v>
      </c>
      <c r="F1630" s="2">
        <f t="shared" si="200"/>
        <v>1</v>
      </c>
      <c r="G1630" s="28" t="s">
        <v>3314</v>
      </c>
      <c r="I1630" s="1" t="str">
        <f t="shared" si="202"/>
        <v>SPO  </v>
      </c>
      <c r="J1630">
        <f t="shared" si="201"/>
        <v>12</v>
      </c>
      <c r="L1630"/>
      <c r="M1630" s="1" t="str">
        <f t="shared" si="197"/>
        <v/>
      </c>
      <c r="N1630"/>
    </row>
    <row r="1631" spans="2:14" ht="15" x14ac:dyDescent="0.25">
      <c r="B1631" s="48" t="s">
        <v>3225</v>
      </c>
      <c r="C1631" s="48" t="s">
        <v>3224</v>
      </c>
      <c r="D1631" s="48" t="s">
        <v>3226</v>
      </c>
      <c r="E1631" s="48" t="s">
        <v>3</v>
      </c>
      <c r="F1631" s="2">
        <f t="shared" si="200"/>
        <v>1</v>
      </c>
      <c r="G1631" s="28" t="s">
        <v>1482</v>
      </c>
      <c r="I1631" s="1" t="str">
        <f t="shared" si="202"/>
        <v>CO  </v>
      </c>
      <c r="J1631">
        <f t="shared" si="201"/>
        <v>4</v>
      </c>
      <c r="L1631"/>
      <c r="M1631" s="1" t="str">
        <f t="shared" si="197"/>
        <v/>
      </c>
      <c r="N1631"/>
    </row>
    <row r="1632" spans="2:14" ht="15" x14ac:dyDescent="0.25">
      <c r="B1632" s="48" t="s">
        <v>3227</v>
      </c>
      <c r="C1632" s="48" t="s">
        <v>3226</v>
      </c>
      <c r="D1632" s="48" t="s">
        <v>3228</v>
      </c>
      <c r="E1632" s="48" t="s">
        <v>286</v>
      </c>
      <c r="F1632" s="2">
        <f t="shared" si="200"/>
        <v>20</v>
      </c>
      <c r="G1632" s="28" t="s">
        <v>3315</v>
      </c>
      <c r="I1632" s="1" t="str">
        <f t="shared" si="202"/>
        <v>CSTA  </v>
      </c>
      <c r="J1632">
        <f t="shared" si="201"/>
        <v>37</v>
      </c>
      <c r="L1632"/>
      <c r="M1632" s="1" t="str">
        <f t="shared" si="197"/>
        <v/>
      </c>
      <c r="N1632"/>
    </row>
    <row r="1633" spans="2:14" ht="15" x14ac:dyDescent="0.25">
      <c r="B1633" s="48" t="s">
        <v>3229</v>
      </c>
      <c r="C1633" s="48" t="s">
        <v>3228</v>
      </c>
      <c r="D1633" s="48" t="s">
        <v>3230</v>
      </c>
      <c r="E1633" s="48" t="s">
        <v>17</v>
      </c>
      <c r="F1633" s="2">
        <f t="shared" si="200"/>
        <v>2</v>
      </c>
      <c r="G1633" s="28" t="s">
        <v>14</v>
      </c>
      <c r="I1633" s="1" t="str">
        <f t="shared" si="202"/>
        <v>SECGS  </v>
      </c>
      <c r="J1633">
        <f t="shared" si="201"/>
        <v>8</v>
      </c>
      <c r="L1633"/>
      <c r="M1633" s="1" t="str">
        <f t="shared" si="197"/>
        <v/>
      </c>
      <c r="N1633"/>
    </row>
    <row r="1634" spans="2:14" ht="15" x14ac:dyDescent="0.25">
      <c r="B1634" s="48" t="s">
        <v>3231</v>
      </c>
      <c r="C1634" s="48" t="s">
        <v>3230</v>
      </c>
      <c r="D1634" s="48" t="s">
        <v>3232</v>
      </c>
      <c r="E1634" s="48" t="s">
        <v>47</v>
      </c>
      <c r="F1634" s="2">
        <f t="shared" si="200"/>
        <v>6</v>
      </c>
      <c r="G1634" s="28" t="s">
        <v>3316</v>
      </c>
      <c r="I1634" s="1" t="str">
        <f t="shared" si="202"/>
        <v>CSTA  </v>
      </c>
      <c r="J1634">
        <f t="shared" si="201"/>
        <v>37</v>
      </c>
      <c r="L1634"/>
      <c r="M1634" s="1" t="str">
        <f t="shared" si="197"/>
        <v/>
      </c>
      <c r="N1634"/>
    </row>
    <row r="1635" spans="2:14" ht="25.5" x14ac:dyDescent="0.25">
      <c r="B1635" s="48" t="s">
        <v>3233</v>
      </c>
      <c r="C1635" s="48" t="s">
        <v>3232</v>
      </c>
      <c r="D1635" s="48" t="s">
        <v>3234</v>
      </c>
      <c r="E1635" s="48" t="s">
        <v>3</v>
      </c>
      <c r="F1635" s="2">
        <f t="shared" si="200"/>
        <v>1</v>
      </c>
      <c r="G1635" s="28" t="s">
        <v>3317</v>
      </c>
      <c r="I1635" s="1" t="str">
        <f t="shared" si="202"/>
        <v>SECGS  </v>
      </c>
      <c r="J1635">
        <f t="shared" si="201"/>
        <v>8</v>
      </c>
      <c r="L1635"/>
      <c r="M1635" s="1" t="str">
        <f t="shared" si="197"/>
        <v/>
      </c>
      <c r="N1635"/>
    </row>
    <row r="1636" spans="2:14" ht="25.5" x14ac:dyDescent="0.25">
      <c r="B1636" s="48" t="s">
        <v>3235</v>
      </c>
      <c r="C1636" s="48" t="s">
        <v>3234</v>
      </c>
      <c r="D1636" s="48" t="s">
        <v>3236</v>
      </c>
      <c r="E1636" s="48" t="s">
        <v>21</v>
      </c>
      <c r="F1636" s="2">
        <f t="shared" si="200"/>
        <v>3</v>
      </c>
      <c r="G1636" s="28" t="s">
        <v>3318</v>
      </c>
      <c r="I1636" s="1" t="str">
        <f t="shared" si="202"/>
        <v>CLC  </v>
      </c>
      <c r="J1636">
        <f t="shared" si="201"/>
        <v>79</v>
      </c>
      <c r="L1636"/>
      <c r="M1636" s="1" t="str">
        <f t="shared" si="197"/>
        <v/>
      </c>
      <c r="N1636"/>
    </row>
    <row r="1637" spans="2:14" ht="15" x14ac:dyDescent="0.25">
      <c r="B1637" s="48" t="s">
        <v>3237</v>
      </c>
      <c r="C1637" s="48" t="s">
        <v>3236</v>
      </c>
      <c r="D1637" s="48" t="s">
        <v>3238</v>
      </c>
      <c r="E1637" s="48" t="s">
        <v>17</v>
      </c>
      <c r="F1637" s="2">
        <f t="shared" si="200"/>
        <v>2</v>
      </c>
      <c r="G1637" s="28" t="s">
        <v>3319</v>
      </c>
      <c r="I1637" s="1" t="str">
        <f t="shared" si="202"/>
        <v>CSTA  </v>
      </c>
      <c r="J1637">
        <f t="shared" si="201"/>
        <v>37</v>
      </c>
      <c r="L1637"/>
      <c r="M1637" s="1" t="str">
        <f t="shared" ref="M1637:M1652" si="203">TRIM(SUBSTITUTE(L1637,CHAR(160),CHAR(32)))</f>
        <v/>
      </c>
      <c r="N1637"/>
    </row>
    <row r="1638" spans="2:14" ht="15" x14ac:dyDescent="0.25">
      <c r="B1638" s="48" t="s">
        <v>3239</v>
      </c>
      <c r="C1638" s="48" t="s">
        <v>3238</v>
      </c>
      <c r="D1638" s="48" t="s">
        <v>3240</v>
      </c>
      <c r="E1638" s="48" t="s">
        <v>3</v>
      </c>
      <c r="F1638" s="2">
        <f t="shared" si="200"/>
        <v>1</v>
      </c>
      <c r="G1638" s="28" t="s">
        <v>248</v>
      </c>
      <c r="I1638" s="1" t="str">
        <f t="shared" si="202"/>
        <v>SECGS  </v>
      </c>
      <c r="J1638">
        <f t="shared" si="201"/>
        <v>8</v>
      </c>
      <c r="L1638"/>
      <c r="M1638" s="1" t="str">
        <f t="shared" si="203"/>
        <v/>
      </c>
      <c r="N1638"/>
    </row>
    <row r="1639" spans="2:14" ht="25.5" x14ac:dyDescent="0.25">
      <c r="B1639" s="48" t="s">
        <v>3241</v>
      </c>
      <c r="C1639" s="48" t="s">
        <v>3240</v>
      </c>
      <c r="D1639" s="48" t="s">
        <v>3242</v>
      </c>
      <c r="E1639" s="48" t="s">
        <v>3</v>
      </c>
      <c r="F1639" s="2">
        <f t="shared" ref="F1639:F1652" si="204">VALUE(IF(LEFT(E1639,1)="&lt;",1,LEFT(E1639,2)))</f>
        <v>1</v>
      </c>
      <c r="G1639" s="28" t="s">
        <v>3320</v>
      </c>
      <c r="I1639" s="1" t="str">
        <f t="shared" si="202"/>
        <v>CSTA  </v>
      </c>
      <c r="J1639">
        <f t="shared" ref="J1639:J1652" si="205">SUMIFS($F$1543:$F$1652,$I$1543:$I$1652,I1639)</f>
        <v>37</v>
      </c>
      <c r="L1639"/>
      <c r="M1639" s="1" t="str">
        <f t="shared" si="203"/>
        <v/>
      </c>
      <c r="N1639"/>
    </row>
    <row r="1640" spans="2:14" ht="15" x14ac:dyDescent="0.25">
      <c r="B1640" s="48" t="s">
        <v>3243</v>
      </c>
      <c r="C1640" s="48" t="s">
        <v>3242</v>
      </c>
      <c r="D1640" s="48" t="s">
        <v>3244</v>
      </c>
      <c r="E1640" s="48" t="s">
        <v>3</v>
      </c>
      <c r="F1640" s="2">
        <f t="shared" si="204"/>
        <v>1</v>
      </c>
      <c r="G1640" s="28" t="s">
        <v>3321</v>
      </c>
      <c r="I1640" s="1" t="str">
        <f t="shared" si="202"/>
        <v>SECGS  </v>
      </c>
      <c r="J1640">
        <f t="shared" si="205"/>
        <v>8</v>
      </c>
      <c r="L1640"/>
      <c r="M1640" s="1" t="str">
        <f t="shared" si="203"/>
        <v/>
      </c>
      <c r="N1640"/>
    </row>
    <row r="1641" spans="2:14" ht="15" x14ac:dyDescent="0.25">
      <c r="B1641" s="48" t="s">
        <v>3245</v>
      </c>
      <c r="C1641" s="48" t="s">
        <v>3244</v>
      </c>
      <c r="D1641" s="48" t="s">
        <v>3246</v>
      </c>
      <c r="E1641" s="48" t="s">
        <v>3</v>
      </c>
      <c r="F1641" s="2">
        <f t="shared" si="204"/>
        <v>1</v>
      </c>
      <c r="G1641" s="28" t="s">
        <v>617</v>
      </c>
      <c r="I1641" s="1" t="str">
        <f t="shared" si="202"/>
        <v>CSTA  </v>
      </c>
      <c r="J1641">
        <f t="shared" si="205"/>
        <v>37</v>
      </c>
      <c r="L1641"/>
      <c r="M1641" s="1" t="str">
        <f t="shared" si="203"/>
        <v/>
      </c>
      <c r="N1641"/>
    </row>
    <row r="1642" spans="2:14" ht="15" x14ac:dyDescent="0.25">
      <c r="B1642" s="48" t="s">
        <v>3247</v>
      </c>
      <c r="C1642" s="48" t="s">
        <v>3246</v>
      </c>
      <c r="D1642" s="48" t="s">
        <v>3248</v>
      </c>
      <c r="E1642" s="48" t="s">
        <v>3</v>
      </c>
      <c r="F1642" s="2">
        <f t="shared" si="204"/>
        <v>1</v>
      </c>
      <c r="G1642" s="28" t="s">
        <v>14</v>
      </c>
      <c r="I1642" s="1" t="str">
        <f>RIGHT(B1642,LEN(B1642)-6)</f>
        <v>SECGS  </v>
      </c>
      <c r="J1642">
        <f t="shared" si="205"/>
        <v>8</v>
      </c>
      <c r="L1642"/>
      <c r="M1642" s="1" t="str">
        <f t="shared" si="203"/>
        <v/>
      </c>
      <c r="N1642"/>
    </row>
    <row r="1643" spans="2:14" ht="25.5" x14ac:dyDescent="0.25">
      <c r="B1643" s="48" t="s">
        <v>3249</v>
      </c>
      <c r="C1643" s="48" t="s">
        <v>3248</v>
      </c>
      <c r="D1643" s="48" t="s">
        <v>3250</v>
      </c>
      <c r="E1643" s="48" t="s">
        <v>17</v>
      </c>
      <c r="F1643" s="2">
        <f t="shared" si="204"/>
        <v>2</v>
      </c>
      <c r="G1643" s="28" t="s">
        <v>3322</v>
      </c>
      <c r="I1643" s="1" t="str">
        <f t="shared" ref="I1643:I1652" si="206">RIGHT(B1643,LEN(B1643)-6)</f>
        <v>CLC  </v>
      </c>
      <c r="J1643">
        <f t="shared" si="205"/>
        <v>79</v>
      </c>
      <c r="L1643"/>
      <c r="M1643" s="1" t="str">
        <f t="shared" si="203"/>
        <v/>
      </c>
      <c r="N1643"/>
    </row>
    <row r="1644" spans="2:14" ht="25.5" x14ac:dyDescent="0.25">
      <c r="B1644" s="48" t="s">
        <v>3251</v>
      </c>
      <c r="C1644" s="48" t="s">
        <v>3250</v>
      </c>
      <c r="D1644" s="48" t="s">
        <v>3252</v>
      </c>
      <c r="E1644" s="48" t="s">
        <v>3</v>
      </c>
      <c r="F1644" s="2">
        <f t="shared" si="204"/>
        <v>1</v>
      </c>
      <c r="G1644" s="28" t="s">
        <v>3323</v>
      </c>
      <c r="I1644" s="1" t="str">
        <f t="shared" si="206"/>
        <v>SASG  </v>
      </c>
      <c r="J1644">
        <f t="shared" si="205"/>
        <v>24</v>
      </c>
      <c r="L1644"/>
      <c r="M1644" s="1" t="str">
        <f t="shared" si="203"/>
        <v/>
      </c>
      <c r="N1644"/>
    </row>
    <row r="1645" spans="2:14" ht="15" x14ac:dyDescent="0.25">
      <c r="B1645" s="48" t="s">
        <v>3253</v>
      </c>
      <c r="C1645" s="48" t="s">
        <v>3252</v>
      </c>
      <c r="D1645" s="48" t="s">
        <v>3254</v>
      </c>
      <c r="E1645" s="48" t="s">
        <v>47</v>
      </c>
      <c r="F1645" s="2">
        <f t="shared" si="204"/>
        <v>6</v>
      </c>
      <c r="G1645" s="28" t="s">
        <v>3324</v>
      </c>
      <c r="I1645" s="1" t="str">
        <f t="shared" si="206"/>
        <v>CSTA  </v>
      </c>
      <c r="J1645">
        <f t="shared" si="205"/>
        <v>37</v>
      </c>
      <c r="L1645"/>
      <c r="M1645" s="1" t="str">
        <f t="shared" si="203"/>
        <v/>
      </c>
      <c r="N1645"/>
    </row>
    <row r="1646" spans="2:14" ht="15" x14ac:dyDescent="0.25">
      <c r="B1646" s="48" t="s">
        <v>3255</v>
      </c>
      <c r="C1646" s="48" t="s">
        <v>3254</v>
      </c>
      <c r="D1646" s="48" t="s">
        <v>3256</v>
      </c>
      <c r="E1646" s="48" t="s">
        <v>3</v>
      </c>
      <c r="F1646" s="2">
        <f t="shared" si="204"/>
        <v>1</v>
      </c>
      <c r="G1646" s="28" t="s">
        <v>14</v>
      </c>
      <c r="I1646" s="1" t="str">
        <f t="shared" si="206"/>
        <v>SECGS  </v>
      </c>
      <c r="J1646">
        <f t="shared" si="205"/>
        <v>8</v>
      </c>
      <c r="L1646"/>
      <c r="M1646" s="1" t="str">
        <f t="shared" si="203"/>
        <v/>
      </c>
      <c r="N1646"/>
    </row>
    <row r="1647" spans="2:14" ht="25.5" x14ac:dyDescent="0.25">
      <c r="B1647" s="48" t="s">
        <v>3257</v>
      </c>
      <c r="C1647" s="48" t="s">
        <v>3256</v>
      </c>
      <c r="D1647" s="48" t="s">
        <v>3258</v>
      </c>
      <c r="E1647" s="48" t="s">
        <v>1309</v>
      </c>
      <c r="F1647" s="2">
        <f t="shared" si="204"/>
        <v>12</v>
      </c>
      <c r="G1647" s="28" t="s">
        <v>3325</v>
      </c>
      <c r="I1647" s="1" t="str">
        <f t="shared" si="206"/>
        <v>SASG  </v>
      </c>
      <c r="J1647">
        <f t="shared" si="205"/>
        <v>24</v>
      </c>
      <c r="L1647"/>
      <c r="M1647" s="1" t="str">
        <f t="shared" si="203"/>
        <v/>
      </c>
      <c r="N1647"/>
    </row>
    <row r="1648" spans="2:14" ht="25.5" x14ac:dyDescent="0.25">
      <c r="B1648" s="48" t="s">
        <v>3259</v>
      </c>
      <c r="C1648" s="48" t="s">
        <v>3258</v>
      </c>
      <c r="D1648" s="48" t="s">
        <v>3260</v>
      </c>
      <c r="E1648" s="48" t="s">
        <v>1079</v>
      </c>
      <c r="F1648" s="2">
        <f t="shared" si="204"/>
        <v>21</v>
      </c>
      <c r="G1648" s="28" t="s">
        <v>3326</v>
      </c>
      <c r="I1648" s="1" t="str">
        <f t="shared" si="206"/>
        <v>CLC  </v>
      </c>
      <c r="J1648">
        <f t="shared" si="205"/>
        <v>79</v>
      </c>
      <c r="L1648"/>
      <c r="M1648" s="1" t="str">
        <f t="shared" si="203"/>
        <v/>
      </c>
      <c r="N1648"/>
    </row>
    <row r="1649" spans="2:14" ht="15" x14ac:dyDescent="0.25">
      <c r="B1649" s="48" t="s">
        <v>3261</v>
      </c>
      <c r="C1649" s="48" t="s">
        <v>3260</v>
      </c>
      <c r="D1649" s="48" t="s">
        <v>3262</v>
      </c>
      <c r="E1649" s="48" t="s">
        <v>3</v>
      </c>
      <c r="F1649" s="2">
        <f t="shared" si="204"/>
        <v>1</v>
      </c>
      <c r="G1649" s="28" t="s">
        <v>3327</v>
      </c>
      <c r="I1649" s="1" t="str">
        <f t="shared" si="206"/>
        <v>CSTA  </v>
      </c>
      <c r="J1649">
        <f t="shared" si="205"/>
        <v>37</v>
      </c>
      <c r="L1649"/>
      <c r="M1649" s="1" t="str">
        <f t="shared" si="203"/>
        <v/>
      </c>
      <c r="N1649"/>
    </row>
    <row r="1650" spans="2:14" ht="15" x14ac:dyDescent="0.25">
      <c r="B1650" s="48" t="s">
        <v>3263</v>
      </c>
      <c r="C1650" s="48" t="s">
        <v>3262</v>
      </c>
      <c r="D1650" s="48" t="s">
        <v>3264</v>
      </c>
      <c r="E1650" s="48" t="s">
        <v>3</v>
      </c>
      <c r="F1650" s="2">
        <f t="shared" si="204"/>
        <v>1</v>
      </c>
      <c r="G1650" s="28" t="s">
        <v>14</v>
      </c>
      <c r="I1650" s="1" t="str">
        <f t="shared" si="206"/>
        <v>SECGS  </v>
      </c>
      <c r="J1650">
        <f t="shared" si="205"/>
        <v>8</v>
      </c>
      <c r="L1650"/>
      <c r="M1650" s="1" t="str">
        <f t="shared" si="203"/>
        <v/>
      </c>
      <c r="N1650"/>
    </row>
    <row r="1651" spans="2:14" ht="25.5" x14ac:dyDescent="0.25">
      <c r="B1651" s="48" t="s">
        <v>3265</v>
      </c>
      <c r="C1651" s="48" t="s">
        <v>3264</v>
      </c>
      <c r="D1651" s="48" t="s">
        <v>3266</v>
      </c>
      <c r="E1651" s="48" t="s">
        <v>3</v>
      </c>
      <c r="F1651" s="2">
        <f t="shared" si="204"/>
        <v>1</v>
      </c>
      <c r="G1651" s="28" t="s">
        <v>3328</v>
      </c>
      <c r="I1651" s="1" t="str">
        <f t="shared" si="206"/>
        <v>SECGA  </v>
      </c>
      <c r="J1651">
        <f t="shared" si="205"/>
        <v>1</v>
      </c>
      <c r="L1651"/>
      <c r="M1651" s="1" t="str">
        <f t="shared" si="203"/>
        <v/>
      </c>
      <c r="N1651"/>
    </row>
    <row r="1652" spans="2:14" ht="15.75" thickBot="1" x14ac:dyDescent="0.3">
      <c r="B1652" s="48" t="s">
        <v>3267</v>
      </c>
      <c r="C1652" s="48" t="s">
        <v>3266</v>
      </c>
      <c r="D1652" s="48" t="s">
        <v>1</v>
      </c>
      <c r="E1652" s="48" t="s">
        <v>54</v>
      </c>
      <c r="F1652" s="2">
        <f t="shared" si="204"/>
        <v>1</v>
      </c>
      <c r="G1652" s="27" t="s">
        <v>3329</v>
      </c>
      <c r="I1652" s="1" t="str">
        <f t="shared" si="206"/>
        <v>CLC  </v>
      </c>
      <c r="J1652">
        <f t="shared" si="205"/>
        <v>79</v>
      </c>
      <c r="L1652"/>
      <c r="M1652" s="1" t="str">
        <f t="shared" si="203"/>
        <v/>
      </c>
      <c r="N1652"/>
    </row>
  </sheetData>
  <mergeCells count="12">
    <mergeCell ref="I29:I30"/>
    <mergeCell ref="L26:N27"/>
    <mergeCell ref="L29:L30"/>
    <mergeCell ref="M29:M30"/>
    <mergeCell ref="N14:O23"/>
    <mergeCell ref="N4:O13"/>
    <mergeCell ref="N2:O3"/>
    <mergeCell ref="A30:A72"/>
    <mergeCell ref="O28:O30"/>
    <mergeCell ref="N28:N30"/>
    <mergeCell ref="J28:J30"/>
    <mergeCell ref="I26:J27"/>
  </mergeCells>
  <conditionalFormatting sqref="T78:T110 I77:I110 R100:R110 I113:I149">
    <cfRule type="colorScale" priority="776">
      <colorScale>
        <cfvo type="min"/>
        <cfvo type="max"/>
        <color rgb="FFFCFCFF"/>
        <color rgb="FFF8696B"/>
      </colorScale>
    </cfRule>
  </conditionalFormatting>
  <conditionalFormatting sqref="L78:N92 M94:M131 M1452:M1468 M133:M169 M171:M210 M212:M251 M253:M297 M299:M456 M513:M552 M554:M646 M648:M691 M693:M752 M754:M805 M807:M836 M885:M924 M926:M971 M973:M997 M999:M1032 M1034:M1075 M1077:M1131 M1133:M1175 M1177:M1208 M1210:M1266 M1268:M1300 M1302:M1361 M1363:M1402 M1470:M1512 M1514:M1563 M1565:M1652 M838:M883 M458:M511">
    <cfRule type="colorScale" priority="775">
      <colorScale>
        <cfvo type="min"/>
        <cfvo type="max"/>
        <color rgb="FFFCFCFF"/>
        <color rgb="FFF8696B"/>
      </colorScale>
    </cfRule>
  </conditionalFormatting>
  <conditionalFormatting sqref="F77:F109">
    <cfRule type="colorScale" priority="767">
      <colorScale>
        <cfvo type="min"/>
        <cfvo type="max"/>
        <color rgb="FFFCFCFF"/>
        <color rgb="FFF8696B"/>
      </colorScale>
    </cfRule>
  </conditionalFormatting>
  <conditionalFormatting sqref="F113:F148">
    <cfRule type="colorScale" priority="765">
      <colorScale>
        <cfvo type="min"/>
        <cfvo type="max"/>
        <color rgb="FFFCFCFF"/>
        <color rgb="FFF8696B"/>
      </colorScale>
    </cfRule>
  </conditionalFormatting>
  <conditionalFormatting sqref="F152:F191">
    <cfRule type="colorScale" priority="764">
      <colorScale>
        <cfvo type="min"/>
        <cfvo type="max"/>
        <color rgb="FFFCFCFF"/>
        <color rgb="FFF8696B"/>
      </colorScale>
    </cfRule>
  </conditionalFormatting>
  <conditionalFormatting sqref="F195:F233">
    <cfRule type="colorScale" priority="763">
      <colorScale>
        <cfvo type="min"/>
        <cfvo type="max"/>
        <color rgb="FFFCFCFF"/>
        <color rgb="FFF8696B"/>
      </colorScale>
    </cfRule>
  </conditionalFormatting>
  <conditionalFormatting sqref="F237:F269">
    <cfRule type="colorScale" priority="762">
      <colorScale>
        <cfvo type="min"/>
        <cfvo type="max"/>
        <color rgb="FFFCFCFF"/>
        <color rgb="FFF8696B"/>
      </colorScale>
    </cfRule>
  </conditionalFormatting>
  <conditionalFormatting sqref="N31:N48 N51:N52">
    <cfRule type="colorScale" priority="760">
      <colorScale>
        <cfvo type="min"/>
        <cfvo type="max"/>
        <color rgb="FFFCFCFF"/>
        <color rgb="FFF8696B"/>
      </colorScale>
    </cfRule>
  </conditionalFormatting>
  <conditionalFormatting sqref="N114:N131">
    <cfRule type="colorScale" priority="759">
      <colorScale>
        <cfvo type="min"/>
        <cfvo type="max"/>
        <color rgb="FFFCFCFF"/>
        <color rgb="FFF8696B"/>
      </colorScale>
    </cfRule>
  </conditionalFormatting>
  <conditionalFormatting sqref="N153:N169">
    <cfRule type="colorScale" priority="758">
      <colorScale>
        <cfvo type="min"/>
        <cfvo type="max"/>
        <color rgb="FFFCFCFF"/>
        <color rgb="FFF8696B"/>
      </colorScale>
    </cfRule>
  </conditionalFormatting>
  <conditionalFormatting sqref="N196:N210">
    <cfRule type="colorScale" priority="757">
      <colorScale>
        <cfvo type="min"/>
        <cfvo type="max"/>
        <color rgb="FFFCFCFF"/>
        <color rgb="FFF8696B"/>
      </colorScale>
    </cfRule>
  </conditionalFormatting>
  <conditionalFormatting sqref="N238:N251">
    <cfRule type="colorScale" priority="756">
      <colorScale>
        <cfvo type="min"/>
        <cfvo type="max"/>
        <color rgb="FFFCFCFF"/>
        <color rgb="FFF8696B"/>
      </colorScale>
    </cfRule>
  </conditionalFormatting>
  <conditionalFormatting sqref="F1112:F1159">
    <cfRule type="colorScale" priority="753">
      <colorScale>
        <cfvo type="min"/>
        <cfvo type="max"/>
        <color rgb="FFFCFCFF"/>
        <color rgb="FFF8696B"/>
      </colorScale>
    </cfRule>
  </conditionalFormatting>
  <conditionalFormatting sqref="F1164:F1194">
    <cfRule type="colorScale" priority="751">
      <colorScale>
        <cfvo type="min"/>
        <cfvo type="max"/>
        <color rgb="FFFCFCFF"/>
        <color rgb="FFF8696B"/>
      </colorScale>
    </cfRule>
  </conditionalFormatting>
  <conditionalFormatting sqref="F1198:F1252">
    <cfRule type="colorScale" priority="750">
      <colorScale>
        <cfvo type="min"/>
        <cfvo type="max"/>
        <color rgb="FFFCFCFF"/>
        <color rgb="FFF8696B"/>
      </colorScale>
    </cfRule>
  </conditionalFormatting>
  <conditionalFormatting sqref="F1257:F1285">
    <cfRule type="colorScale" priority="749">
      <colorScale>
        <cfvo type="min"/>
        <cfvo type="max"/>
        <color rgb="FFFCFCFF"/>
        <color rgb="FFF8696B"/>
      </colorScale>
    </cfRule>
  </conditionalFormatting>
  <conditionalFormatting sqref="F1291:F1346">
    <cfRule type="colorScale" priority="748">
      <colorScale>
        <cfvo type="min"/>
        <cfvo type="max"/>
        <color rgb="FFFCFCFF"/>
        <color rgb="FFF8696B"/>
      </colorScale>
    </cfRule>
  </conditionalFormatting>
  <conditionalFormatting sqref="F1351:F1380">
    <cfRule type="colorScale" priority="747">
      <colorScale>
        <cfvo type="min"/>
        <cfvo type="max"/>
        <color rgb="FFFCFCFF"/>
        <color rgb="FFF8696B"/>
      </colorScale>
    </cfRule>
  </conditionalFormatting>
  <conditionalFormatting sqref="F31:F72">
    <cfRule type="colorScale" priority="781">
      <colorScale>
        <cfvo type="min"/>
        <cfvo type="max"/>
        <color rgb="FFFCFCFF"/>
        <color rgb="FFF8696B"/>
      </colorScale>
    </cfRule>
  </conditionalFormatting>
  <conditionalFormatting sqref="F1385:F1451">
    <cfRule type="colorScale" priority="746">
      <colorScale>
        <cfvo type="min"/>
        <cfvo type="max"/>
        <color rgb="FFFCFCFF"/>
        <color rgb="FFF8696B"/>
      </colorScale>
    </cfRule>
  </conditionalFormatting>
  <conditionalFormatting sqref="F1456:F1494">
    <cfRule type="colorScale" priority="745">
      <colorScale>
        <cfvo type="min"/>
        <cfvo type="max"/>
        <color rgb="FFFCFCFF"/>
        <color rgb="FFF8696B"/>
      </colorScale>
    </cfRule>
  </conditionalFormatting>
  <conditionalFormatting sqref="F1499:F1538">
    <cfRule type="colorScale" priority="744">
      <colorScale>
        <cfvo type="min"/>
        <cfvo type="max"/>
        <color rgb="FFFCFCFF"/>
        <color rgb="FFF8696B"/>
      </colorScale>
    </cfRule>
  </conditionalFormatting>
  <conditionalFormatting sqref="F1543:F1652">
    <cfRule type="colorScale" priority="890">
      <colorScale>
        <cfvo type="min"/>
        <cfvo type="max"/>
        <color rgb="FFFCFCFF"/>
        <color rgb="FFF8696B"/>
      </colorScale>
    </cfRule>
  </conditionalFormatting>
  <conditionalFormatting sqref="N274:N297">
    <cfRule type="colorScale" priority="893">
      <colorScale>
        <cfvo type="min"/>
        <cfvo type="max"/>
        <color rgb="FFFCFCFF"/>
        <color rgb="FFF8696B"/>
      </colorScale>
    </cfRule>
  </conditionalFormatting>
  <conditionalFormatting sqref="J438:J495">
    <cfRule type="colorScale" priority="738">
      <colorScale>
        <cfvo type="min"/>
        <cfvo type="max"/>
        <color rgb="FFFCFCFF"/>
        <color rgb="FFF8696B"/>
      </colorScale>
    </cfRule>
  </conditionalFormatting>
  <conditionalFormatting sqref="N438:N456">
    <cfRule type="colorScale" priority="737">
      <colorScale>
        <cfvo type="min"/>
        <cfvo type="max"/>
        <color rgb="FFFCFCFF"/>
        <color rgb="FFF8696B"/>
      </colorScale>
    </cfRule>
  </conditionalFormatting>
  <conditionalFormatting sqref="J499:J527">
    <cfRule type="colorScale" priority="736">
      <colorScale>
        <cfvo type="min"/>
        <cfvo type="max"/>
        <color rgb="FFFCFCFF"/>
        <color rgb="FFF8696B"/>
      </colorScale>
    </cfRule>
  </conditionalFormatting>
  <conditionalFormatting sqref="N532:N552">
    <cfRule type="colorScale" priority="735">
      <colorScale>
        <cfvo type="min"/>
        <cfvo type="max"/>
        <color rgb="FFFCFCFF"/>
        <color rgb="FFF8696B"/>
      </colorScale>
    </cfRule>
  </conditionalFormatting>
  <conditionalFormatting sqref="N499:N511">
    <cfRule type="colorScale" priority="734">
      <colorScale>
        <cfvo type="min"/>
        <cfvo type="max"/>
        <color rgb="FFFCFCFF"/>
        <color rgb="FFF8696B"/>
      </colorScale>
    </cfRule>
  </conditionalFormatting>
  <conditionalFormatting sqref="J532:J633">
    <cfRule type="colorScale" priority="733">
      <colorScale>
        <cfvo type="min"/>
        <cfvo type="max"/>
        <color rgb="FFFCFCFF"/>
        <color rgb="FFF8696B"/>
      </colorScale>
    </cfRule>
  </conditionalFormatting>
  <conditionalFormatting sqref="J674">
    <cfRule type="colorScale" priority="732">
      <colorScale>
        <cfvo type="min"/>
        <cfvo type="max"/>
        <color rgb="FFFCFCFF"/>
        <color rgb="FFF8696B"/>
      </colorScale>
    </cfRule>
  </conditionalFormatting>
  <conditionalFormatting sqref="J637:J673">
    <cfRule type="colorScale" priority="731">
      <colorScale>
        <cfvo type="min"/>
        <cfvo type="max"/>
        <color rgb="FFFCFCFF"/>
        <color rgb="FFF8696B"/>
      </colorScale>
    </cfRule>
  </conditionalFormatting>
  <conditionalFormatting sqref="N637:N646">
    <cfRule type="colorScale" priority="730">
      <colorScale>
        <cfvo type="min"/>
        <cfvo type="max"/>
        <color rgb="FFFCFCFF"/>
        <color rgb="FFF8696B"/>
      </colorScale>
    </cfRule>
  </conditionalFormatting>
  <conditionalFormatting sqref="J677:J725">
    <cfRule type="colorScale" priority="729">
      <colorScale>
        <cfvo type="min"/>
        <cfvo type="max"/>
        <color rgb="FFFCFCFF"/>
        <color rgb="FFF8696B"/>
      </colorScale>
    </cfRule>
  </conditionalFormatting>
  <conditionalFormatting sqref="N677:N691">
    <cfRule type="colorScale" priority="728">
      <colorScale>
        <cfvo type="min"/>
        <cfvo type="max"/>
        <color rgb="FFFCFCFF"/>
        <color rgb="FFF8696B"/>
      </colorScale>
    </cfRule>
  </conditionalFormatting>
  <conditionalFormatting sqref="J730:J790">
    <cfRule type="colorScale" priority="727">
      <colorScale>
        <cfvo type="min"/>
        <cfvo type="max"/>
        <color rgb="FFFCFCFF"/>
        <color rgb="FFF8696B"/>
      </colorScale>
    </cfRule>
  </conditionalFormatting>
  <conditionalFormatting sqref="N730:N752">
    <cfRule type="colorScale" priority="726">
      <colorScale>
        <cfvo type="min"/>
        <cfvo type="max"/>
        <color rgb="FFFCFCFF"/>
        <color rgb="FFF8696B"/>
      </colorScale>
    </cfRule>
  </conditionalFormatting>
  <conditionalFormatting sqref="J795:J817">
    <cfRule type="colorScale" priority="725">
      <colorScale>
        <cfvo type="min"/>
        <cfvo type="max"/>
        <color rgb="FFFCFCFF"/>
        <color rgb="FFF8696B"/>
      </colorScale>
    </cfRule>
  </conditionalFormatting>
  <conditionalFormatting sqref="N795:N805">
    <cfRule type="colorScale" priority="724">
      <colorScale>
        <cfvo type="min"/>
        <cfvo type="max"/>
        <color rgb="FFFCFCFF"/>
        <color rgb="FFF8696B"/>
      </colorScale>
    </cfRule>
  </conditionalFormatting>
  <conditionalFormatting sqref="J823:J865">
    <cfRule type="colorScale" priority="723">
      <colorScale>
        <cfvo type="min"/>
        <cfvo type="max"/>
        <color rgb="FFFCFCFF"/>
        <color rgb="FFF8696B"/>
      </colorScale>
    </cfRule>
  </conditionalFormatting>
  <conditionalFormatting sqref="N823:N836">
    <cfRule type="colorScale" priority="722">
      <colorScale>
        <cfvo type="min"/>
        <cfvo type="max"/>
        <color rgb="FFFCFCFF"/>
        <color rgb="FFF8696B"/>
      </colorScale>
    </cfRule>
  </conditionalFormatting>
  <conditionalFormatting sqref="J871:J902">
    <cfRule type="colorScale" priority="721">
      <colorScale>
        <cfvo type="min"/>
        <cfvo type="max"/>
        <color rgb="FFFCFCFF"/>
        <color rgb="FFF8696B"/>
      </colorScale>
    </cfRule>
  </conditionalFormatting>
  <conditionalFormatting sqref="N871:N883">
    <cfRule type="colorScale" priority="720">
      <colorScale>
        <cfvo type="min"/>
        <cfvo type="max"/>
        <color rgb="FFFCFCFF"/>
        <color rgb="FFF8696B"/>
      </colorScale>
    </cfRule>
  </conditionalFormatting>
  <conditionalFormatting sqref="J908:J955">
    <cfRule type="colorScale" priority="718">
      <colorScale>
        <cfvo type="min"/>
        <cfvo type="max"/>
        <color rgb="FFFCFCFF"/>
        <color rgb="FFF8696B"/>
      </colorScale>
    </cfRule>
  </conditionalFormatting>
  <conditionalFormatting sqref="N908">
    <cfRule type="colorScale" priority="717">
      <colorScale>
        <cfvo type="min"/>
        <cfvo type="max"/>
        <color rgb="FFFCFCFF"/>
        <color rgb="FFF8696B"/>
      </colorScale>
    </cfRule>
  </conditionalFormatting>
  <conditionalFormatting sqref="N909:N924">
    <cfRule type="colorScale" priority="716">
      <colorScale>
        <cfvo type="min"/>
        <cfvo type="max"/>
        <color rgb="FFFCFCFF"/>
        <color rgb="FFF8696B"/>
      </colorScale>
    </cfRule>
  </conditionalFormatting>
  <conditionalFormatting sqref="J961:J981">
    <cfRule type="colorScale" priority="715">
      <colorScale>
        <cfvo type="min"/>
        <cfvo type="max"/>
        <color rgb="FFFCFCFF"/>
        <color rgb="FFF8696B"/>
      </colorScale>
    </cfRule>
  </conditionalFormatting>
  <conditionalFormatting sqref="N961:N971">
    <cfRule type="colorScale" priority="714">
      <colorScale>
        <cfvo type="min"/>
        <cfvo type="max"/>
        <color rgb="FFFCFCFF"/>
        <color rgb="FFF8696B"/>
      </colorScale>
    </cfRule>
  </conditionalFormatting>
  <conditionalFormatting sqref="J986:J1017">
    <cfRule type="colorScale" priority="713">
      <colorScale>
        <cfvo type="min"/>
        <cfvo type="max"/>
        <color rgb="FFFCFCFF"/>
        <color rgb="FFF8696B"/>
      </colorScale>
    </cfRule>
  </conditionalFormatting>
  <conditionalFormatting sqref="N986:N997">
    <cfRule type="colorScale" priority="712">
      <colorScale>
        <cfvo type="min"/>
        <cfvo type="max"/>
        <color rgb="FFFCFCFF"/>
        <color rgb="FFF8696B"/>
      </colorScale>
    </cfRule>
  </conditionalFormatting>
  <conditionalFormatting sqref="J1023:J1059">
    <cfRule type="colorScale" priority="711">
      <colorScale>
        <cfvo type="min"/>
        <cfvo type="max"/>
        <color rgb="FFFCFCFF"/>
        <color rgb="FFF8696B"/>
      </colorScale>
    </cfRule>
  </conditionalFormatting>
  <conditionalFormatting sqref="N1023:N1032">
    <cfRule type="colorScale" priority="710">
      <colorScale>
        <cfvo type="min"/>
        <cfvo type="max"/>
        <color rgb="FFFCFCFF"/>
        <color rgb="FFF8696B"/>
      </colorScale>
    </cfRule>
  </conditionalFormatting>
  <conditionalFormatting sqref="J1064:J1107">
    <cfRule type="colorScale" priority="709">
      <colorScale>
        <cfvo type="min"/>
        <cfvo type="max"/>
        <color rgb="FFFCFCFF"/>
        <color rgb="FFF8696B"/>
      </colorScale>
    </cfRule>
  </conditionalFormatting>
  <conditionalFormatting sqref="N1064:N1075">
    <cfRule type="colorScale" priority="708">
      <colorScale>
        <cfvo type="min"/>
        <cfvo type="max"/>
        <color rgb="FFFCFCFF"/>
        <color rgb="FFF8696B"/>
      </colorScale>
    </cfRule>
  </conditionalFormatting>
  <conditionalFormatting sqref="J1112:J1159">
    <cfRule type="colorScale" priority="707">
      <colorScale>
        <cfvo type="min"/>
        <cfvo type="max"/>
        <color rgb="FFFCFCFF"/>
        <color rgb="FFF8696B"/>
      </colorScale>
    </cfRule>
  </conditionalFormatting>
  <conditionalFormatting sqref="N1112:N1131">
    <cfRule type="colorScale" priority="706">
      <colorScale>
        <cfvo type="min"/>
        <cfvo type="max"/>
        <color rgb="FFFCFCFF"/>
        <color rgb="FFF8696B"/>
      </colorScale>
    </cfRule>
  </conditionalFormatting>
  <conditionalFormatting sqref="J1164:J1194">
    <cfRule type="colorScale" priority="705">
      <colorScale>
        <cfvo type="min"/>
        <cfvo type="max"/>
        <color rgb="FFFCFCFF"/>
        <color rgb="FFF8696B"/>
      </colorScale>
    </cfRule>
  </conditionalFormatting>
  <conditionalFormatting sqref="N1164:N1175">
    <cfRule type="colorScale" priority="704">
      <colorScale>
        <cfvo type="min"/>
        <cfvo type="max"/>
        <color rgb="FFFCFCFF"/>
        <color rgb="FFF8696B"/>
      </colorScale>
    </cfRule>
  </conditionalFormatting>
  <conditionalFormatting sqref="J1198:J1252">
    <cfRule type="colorScale" priority="703">
      <colorScale>
        <cfvo type="min"/>
        <cfvo type="max"/>
        <color rgb="FFFCFCFF"/>
        <color rgb="FFF8696B"/>
      </colorScale>
    </cfRule>
  </conditionalFormatting>
  <conditionalFormatting sqref="N1198:N1208">
    <cfRule type="colorScale" priority="700">
      <colorScale>
        <cfvo type="min"/>
        <cfvo type="max"/>
        <color rgb="FFFCFCFF"/>
        <color rgb="FFF8696B"/>
      </colorScale>
    </cfRule>
  </conditionalFormatting>
  <conditionalFormatting sqref="J1257:J1285">
    <cfRule type="colorScale" priority="699">
      <colorScale>
        <cfvo type="min"/>
        <cfvo type="max"/>
        <color rgb="FFFCFCFF"/>
        <color rgb="FFF8696B"/>
      </colorScale>
    </cfRule>
  </conditionalFormatting>
  <conditionalFormatting sqref="N1257:N1266">
    <cfRule type="colorScale" priority="698">
      <colorScale>
        <cfvo type="min"/>
        <cfvo type="max"/>
        <color rgb="FFFCFCFF"/>
        <color rgb="FFF8696B"/>
      </colorScale>
    </cfRule>
  </conditionalFormatting>
  <conditionalFormatting sqref="J1291:J1346">
    <cfRule type="colorScale" priority="697">
      <colorScale>
        <cfvo type="min"/>
        <cfvo type="max"/>
        <color rgb="FFFCFCFF"/>
        <color rgb="FFF8696B"/>
      </colorScale>
    </cfRule>
  </conditionalFormatting>
  <conditionalFormatting sqref="L1291:M1300">
    <cfRule type="colorScale" priority="696">
      <colorScale>
        <cfvo type="min"/>
        <cfvo type="max"/>
        <color rgb="FFFCFCFF"/>
        <color rgb="FFF8696B"/>
      </colorScale>
    </cfRule>
  </conditionalFormatting>
  <conditionalFormatting sqref="N1291:N1300">
    <cfRule type="colorScale" priority="695">
      <colorScale>
        <cfvo type="min"/>
        <cfvo type="max"/>
        <color rgb="FFFCFCFF"/>
        <color rgb="FFF8696B"/>
      </colorScale>
    </cfRule>
  </conditionalFormatting>
  <conditionalFormatting sqref="J1351:J1380">
    <cfRule type="colorScale" priority="694">
      <colorScale>
        <cfvo type="min"/>
        <cfvo type="max"/>
        <color rgb="FFFCFCFF"/>
        <color rgb="FFF8696B"/>
      </colorScale>
    </cfRule>
  </conditionalFormatting>
  <conditionalFormatting sqref="L1351:M1361 M1452 M1363:M1402">
    <cfRule type="colorScale" priority="693">
      <colorScale>
        <cfvo type="min"/>
        <cfvo type="max"/>
        <color rgb="FFFCFCFF"/>
        <color rgb="FFF8696B"/>
      </colorScale>
    </cfRule>
  </conditionalFormatting>
  <conditionalFormatting sqref="N1351:N1361">
    <cfRule type="colorScale" priority="692">
      <colorScale>
        <cfvo type="min"/>
        <cfvo type="max"/>
        <color rgb="FFFCFCFF"/>
        <color rgb="FFF8696B"/>
      </colorScale>
    </cfRule>
  </conditionalFormatting>
  <conditionalFormatting sqref="J1385:J1451">
    <cfRule type="colorScale" priority="691">
      <colorScale>
        <cfvo type="min"/>
        <cfvo type="max"/>
        <color rgb="FFFCFCFF"/>
        <color rgb="FFF8696B"/>
      </colorScale>
    </cfRule>
  </conditionalFormatting>
  <conditionalFormatting sqref="J1456:J1494">
    <cfRule type="colorScale" priority="690">
      <colorScale>
        <cfvo type="min"/>
        <cfvo type="max"/>
        <color rgb="FFFCFCFF"/>
        <color rgb="FFF8696B"/>
      </colorScale>
    </cfRule>
  </conditionalFormatting>
  <conditionalFormatting sqref="L1456:M1468">
    <cfRule type="colorScale" priority="689">
      <colorScale>
        <cfvo type="min"/>
        <cfvo type="max"/>
        <color rgb="FFFCFCFF"/>
        <color rgb="FFF8696B"/>
      </colorScale>
    </cfRule>
  </conditionalFormatting>
  <conditionalFormatting sqref="N1456:N1468">
    <cfRule type="colorScale" priority="688">
      <colorScale>
        <cfvo type="min"/>
        <cfvo type="max"/>
        <color rgb="FFFCFCFF"/>
        <color rgb="FFF8696B"/>
      </colorScale>
    </cfRule>
  </conditionalFormatting>
  <conditionalFormatting sqref="J1499:J1538">
    <cfRule type="colorScale" priority="687">
      <colorScale>
        <cfvo type="min"/>
        <cfvo type="max"/>
        <color rgb="FFFCFCFF"/>
        <color rgb="FFF8696B"/>
      </colorScale>
    </cfRule>
  </conditionalFormatting>
  <conditionalFormatting sqref="L1499:M1512">
    <cfRule type="colorScale" priority="686">
      <colorScale>
        <cfvo type="min"/>
        <cfvo type="max"/>
        <color rgb="FFFCFCFF"/>
        <color rgb="FFF8696B"/>
      </colorScale>
    </cfRule>
  </conditionalFormatting>
  <conditionalFormatting sqref="N1499:N1512">
    <cfRule type="colorScale" priority="685">
      <colorScale>
        <cfvo type="min"/>
        <cfvo type="max"/>
        <color rgb="FFFCFCFF"/>
        <color rgb="FFF8696B"/>
      </colorScale>
    </cfRule>
  </conditionalFormatting>
  <conditionalFormatting sqref="J1543:J1652">
    <cfRule type="colorScale" priority="684">
      <colorScale>
        <cfvo type="min"/>
        <cfvo type="max"/>
        <color rgb="FFFCFCFF"/>
        <color rgb="FFF8696B"/>
      </colorScale>
    </cfRule>
  </conditionalFormatting>
  <conditionalFormatting sqref="L1543:M1563">
    <cfRule type="colorScale" priority="683">
      <colorScale>
        <cfvo type="min"/>
        <cfvo type="max"/>
        <color rgb="FFFCFCFF"/>
        <color rgb="FFF8696B"/>
      </colorScale>
    </cfRule>
  </conditionalFormatting>
  <conditionalFormatting sqref="N1543:N1563">
    <cfRule type="colorScale" priority="682">
      <colorScale>
        <cfvo type="min"/>
        <cfvo type="max"/>
        <color rgb="FFFCFCFF"/>
        <color rgb="FFF8696B"/>
      </colorScale>
    </cfRule>
  </conditionalFormatting>
  <conditionalFormatting sqref="I152:I191">
    <cfRule type="colorScale" priority="897">
      <colorScale>
        <cfvo type="min"/>
        <cfvo type="max"/>
        <color rgb="FFFCFCFF"/>
        <color rgb="FFF8696B"/>
      </colorScale>
    </cfRule>
  </conditionalFormatting>
  <conditionalFormatting sqref="I195:I233">
    <cfRule type="colorScale" priority="898">
      <colorScale>
        <cfvo type="min"/>
        <cfvo type="max"/>
        <color rgb="FFFCFCFF"/>
        <color rgb="FFF8696B"/>
      </colorScale>
    </cfRule>
  </conditionalFormatting>
  <conditionalFormatting sqref="I237:I269">
    <cfRule type="colorScale" priority="899">
      <colorScale>
        <cfvo type="min"/>
        <cfvo type="max"/>
        <color rgb="FFFCFCFF"/>
        <color rgb="FFF8696B"/>
      </colorScale>
    </cfRule>
  </conditionalFormatting>
  <conditionalFormatting sqref="I32">
    <cfRule type="colorScale" priority="900">
      <colorScale>
        <cfvo type="min"/>
        <cfvo type="max"/>
        <color rgb="FFFCFCFF"/>
        <color rgb="FFF8696B"/>
      </colorScale>
    </cfRule>
  </conditionalFormatting>
  <conditionalFormatting sqref="I31">
    <cfRule type="colorScale" priority="901">
      <colorScale>
        <cfvo type="min"/>
        <cfvo type="max"/>
        <color rgb="FFFCFCFF"/>
        <color rgb="FFF8696B"/>
      </colorScale>
    </cfRule>
  </conditionalFormatting>
  <conditionalFormatting sqref="I33:I72">
    <cfRule type="colorScale" priority="904">
      <colorScale>
        <cfvo type="min"/>
        <cfvo type="max"/>
        <color rgb="FFFCFCFF"/>
        <color rgb="FFF8696B"/>
      </colorScale>
    </cfRule>
  </conditionalFormatting>
  <conditionalFormatting sqref="I499:I529 I438:I496 I532:I634 I637:I674 I677:I726 I730:I792 I795:I820 I823:I868 I871:I905 I908:I958 I961:I983 I986:I1020 I1023:I1061 I1064:I1109 I1112:I1161 I1164:I1195 I1198:I1254 I1257:I1288 I1291:I1348 I1351:I1382 I1385:I1453 I1456:I1496 I1499:I1540 I1543:I1652">
    <cfRule type="colorScale" priority="905">
      <colorScale>
        <cfvo type="min"/>
        <cfvo type="max"/>
        <color rgb="FFFCFCFF"/>
        <color rgb="FFF8696B"/>
      </colorScale>
    </cfRule>
  </conditionalFormatting>
  <conditionalFormatting sqref="I273:I435">
    <cfRule type="colorScale" priority="929">
      <colorScale>
        <cfvo type="min"/>
        <cfvo type="max"/>
        <color rgb="FFFCFCFF"/>
        <color rgb="FFF8696B"/>
      </colorScale>
    </cfRule>
  </conditionalFormatting>
  <conditionalFormatting sqref="M26:M92 M1452:M1468 M94:M131 M133:M169 M171:M210 M212:M251 M253:M297 M299:M456 M513:M552 M554:M646 M648:M691 M693:M752 M754:M805 M807:M836 M885:M924 M926:M971 M973:M997 M999:M1032 M1034:M1075 M1077:M1131 M1133:M1175 M1177:M1208 M1210:M1266 M1268:M1300 M1302:M1361 M1363:M1402 M1470:M1512 M1514:M1563 M1565:M65536 M838:M883 M458:M511">
    <cfRule type="cellIs" dxfId="865" priority="679" stopIfTrue="1" operator="equal">
      <formula>"CIP"</formula>
    </cfRule>
    <cfRule type="cellIs" dxfId="864" priority="680" stopIfTrue="1" operator="equal">
      <formula>"GABGS"</formula>
    </cfRule>
    <cfRule type="cellIs" dxfId="863" priority="681" stopIfTrue="1" operator="equal">
      <formula>"SECGS"</formula>
    </cfRule>
  </conditionalFormatting>
  <conditionalFormatting sqref="Q30:Q41">
    <cfRule type="cellIs" dxfId="862" priority="667" stopIfTrue="1" operator="equal">
      <formula>"CIP"</formula>
    </cfRule>
    <cfRule type="cellIs" dxfId="861" priority="668" stopIfTrue="1" operator="equal">
      <formula>"GABGS"</formula>
    </cfRule>
    <cfRule type="cellIs" dxfId="860" priority="669" stopIfTrue="1" operator="equal">
      <formula>"SECGS"</formula>
    </cfRule>
  </conditionalFormatting>
  <conditionalFormatting sqref="Q53:Q56">
    <cfRule type="cellIs" dxfId="859" priority="664" stopIfTrue="1" operator="equal">
      <formula>"CIP"</formula>
    </cfRule>
    <cfRule type="cellIs" dxfId="858" priority="665" stopIfTrue="1" operator="equal">
      <formula>"GABGS"</formula>
    </cfRule>
    <cfRule type="cellIs" dxfId="857" priority="666" stopIfTrue="1" operator="equal">
      <formula>"SECGS"</formula>
    </cfRule>
  </conditionalFormatting>
  <conditionalFormatting sqref="Q60:Q71">
    <cfRule type="cellIs" dxfId="856" priority="661" stopIfTrue="1" operator="equal">
      <formula>"CIP"</formula>
    </cfRule>
    <cfRule type="cellIs" dxfId="855" priority="662" stopIfTrue="1" operator="equal">
      <formula>"GABGS"</formula>
    </cfRule>
    <cfRule type="cellIs" dxfId="854" priority="663" stopIfTrue="1" operator="equal">
      <formula>"SECGS"</formula>
    </cfRule>
  </conditionalFormatting>
  <conditionalFormatting sqref="O67:O71">
    <cfRule type="cellIs" dxfId="853" priority="640" stopIfTrue="1" operator="equal">
      <formula>"CIP"</formula>
    </cfRule>
    <cfRule type="cellIs" dxfId="852" priority="641" stopIfTrue="1" operator="equal">
      <formula>"GABGS"</formula>
    </cfRule>
    <cfRule type="cellIs" dxfId="851" priority="642" stopIfTrue="1" operator="equal">
      <formula>"SECGS"</formula>
    </cfRule>
  </conditionalFormatting>
  <conditionalFormatting sqref="N1385:N1402">
    <cfRule type="colorScale" priority="558">
      <colorScale>
        <cfvo type="min"/>
        <cfvo type="max"/>
        <color rgb="FFFCFCFF"/>
        <color rgb="FFF8696B"/>
      </colorScale>
    </cfRule>
  </conditionalFormatting>
  <conditionalFormatting sqref="M1:M92 M94:M131 M133:M169 M171:M210 M212:M251 M253:M297 M299:M456 M513:M552 M554:M646 M648:M691 M693:M752 M754:M805 M807:M836 M885:M924 M926:M971 M973:M997 M999:M1032 M1034:M1075 M1077:M1131 M1133:M1175 M1177:M1208 M1210:M1266 M1268:M1300 M1302:M1361 M1363:M1402 M1404:M1468 M1470:M1512 M1514:M1563 M1565:M65536 M838:M883 M458:M511">
    <cfRule type="cellIs" dxfId="850" priority="541" stopIfTrue="1" operator="equal">
      <formula>"ASSISEG"</formula>
    </cfRule>
    <cfRule type="cellIs" dxfId="849" priority="542" stopIfTrue="1" operator="equal">
      <formula>"ST"</formula>
    </cfRule>
    <cfRule type="cellIs" dxfId="848" priority="543" stopIfTrue="1" operator="equal">
      <formula>"SEXP"</formula>
    </cfRule>
    <cfRule type="cellIs" dxfId="664" priority="544" stopIfTrue="1" operator="equal">
      <formula>"CSTA"</formula>
    </cfRule>
    <cfRule type="cellIs" dxfId="663" priority="545" stopIfTrue="1" operator="equal">
      <formula>"SOP"</formula>
    </cfRule>
    <cfRule type="cellIs" dxfId="662" priority="546" stopIfTrue="1" operator="equal">
      <formula>"SMIN"</formula>
    </cfRule>
    <cfRule type="cellIs" dxfId="661" priority="547" stopIfTrue="1" operator="equal">
      <formula>"SMIC"</formula>
    </cfRule>
    <cfRule type="cellIs" dxfId="660" priority="548" stopIfTrue="1" operator="equal">
      <formula>"SAPRE"</formula>
    </cfRule>
  </conditionalFormatting>
  <conditionalFormatting sqref="Q42">
    <cfRule type="cellIs" dxfId="847" priority="535" stopIfTrue="1" operator="equal">
      <formula>"CIP"</formula>
    </cfRule>
    <cfRule type="cellIs" dxfId="846" priority="536" stopIfTrue="1" operator="equal">
      <formula>"GABGS"</formula>
    </cfRule>
    <cfRule type="cellIs" dxfId="845" priority="537" stopIfTrue="1" operator="equal">
      <formula>"SECGS"</formula>
    </cfRule>
  </conditionalFormatting>
  <conditionalFormatting sqref="Q870:Q881">
    <cfRule type="cellIs" dxfId="844" priority="424" stopIfTrue="1" operator="equal">
      <formula>"CIP"</formula>
    </cfRule>
    <cfRule type="cellIs" dxfId="843" priority="425" stopIfTrue="1" operator="equal">
      <formula>"GABGS"</formula>
    </cfRule>
    <cfRule type="cellIs" dxfId="842" priority="426" stopIfTrue="1" operator="equal">
      <formula>"SECGS"</formula>
    </cfRule>
  </conditionalFormatting>
  <conditionalFormatting sqref="Q882">
    <cfRule type="cellIs" dxfId="841" priority="421" stopIfTrue="1" operator="equal">
      <formula>"CIP"</formula>
    </cfRule>
    <cfRule type="cellIs" dxfId="840" priority="422" stopIfTrue="1" operator="equal">
      <formula>"GABGS"</formula>
    </cfRule>
    <cfRule type="cellIs" dxfId="839" priority="423" stopIfTrue="1" operator="equal">
      <formula>"SECGS"</formula>
    </cfRule>
  </conditionalFormatting>
  <conditionalFormatting sqref="Q919">
    <cfRule type="cellIs" dxfId="838" priority="415" stopIfTrue="1" operator="equal">
      <formula>"CIP"</formula>
    </cfRule>
    <cfRule type="cellIs" dxfId="837" priority="416" stopIfTrue="1" operator="equal">
      <formula>"GABGS"</formula>
    </cfRule>
    <cfRule type="cellIs" dxfId="836" priority="417" stopIfTrue="1" operator="equal">
      <formula>"SECGS"</formula>
    </cfRule>
  </conditionalFormatting>
  <conditionalFormatting sqref="Q77:Q88">
    <cfRule type="cellIs" dxfId="835" priority="520" stopIfTrue="1" operator="equal">
      <formula>"CIP"</formula>
    </cfRule>
    <cfRule type="cellIs" dxfId="834" priority="521" stopIfTrue="1" operator="equal">
      <formula>"GABGS"</formula>
    </cfRule>
    <cfRule type="cellIs" dxfId="833" priority="522" stopIfTrue="1" operator="equal">
      <formula>"SECGS"</formula>
    </cfRule>
  </conditionalFormatting>
  <conditionalFormatting sqref="Q89">
    <cfRule type="cellIs" dxfId="832" priority="517" stopIfTrue="1" operator="equal">
      <formula>"CIP"</formula>
    </cfRule>
    <cfRule type="cellIs" dxfId="831" priority="518" stopIfTrue="1" operator="equal">
      <formula>"GABGS"</formula>
    </cfRule>
    <cfRule type="cellIs" dxfId="830" priority="519" stopIfTrue="1" operator="equal">
      <formula>"SECGS"</formula>
    </cfRule>
  </conditionalFormatting>
  <conditionalFormatting sqref="Q113:Q124">
    <cfRule type="cellIs" dxfId="829" priority="514" stopIfTrue="1" operator="equal">
      <formula>"CIP"</formula>
    </cfRule>
    <cfRule type="cellIs" dxfId="828" priority="515" stopIfTrue="1" operator="equal">
      <formula>"GABGS"</formula>
    </cfRule>
    <cfRule type="cellIs" dxfId="827" priority="516" stopIfTrue="1" operator="equal">
      <formula>"SECGS"</formula>
    </cfRule>
  </conditionalFormatting>
  <conditionalFormatting sqref="Q125">
    <cfRule type="cellIs" dxfId="826" priority="511" stopIfTrue="1" operator="equal">
      <formula>"CIP"</formula>
    </cfRule>
    <cfRule type="cellIs" dxfId="825" priority="512" stopIfTrue="1" operator="equal">
      <formula>"GABGS"</formula>
    </cfRule>
    <cfRule type="cellIs" dxfId="824" priority="513" stopIfTrue="1" operator="equal">
      <formula>"SECGS"</formula>
    </cfRule>
  </conditionalFormatting>
  <conditionalFormatting sqref="Q152:Q163">
    <cfRule type="cellIs" dxfId="823" priority="508" stopIfTrue="1" operator="equal">
      <formula>"CIP"</formula>
    </cfRule>
    <cfRule type="cellIs" dxfId="822" priority="509" stopIfTrue="1" operator="equal">
      <formula>"GABGS"</formula>
    </cfRule>
    <cfRule type="cellIs" dxfId="821" priority="510" stopIfTrue="1" operator="equal">
      <formula>"SECGS"</formula>
    </cfRule>
  </conditionalFormatting>
  <conditionalFormatting sqref="Q164">
    <cfRule type="cellIs" dxfId="820" priority="505" stopIfTrue="1" operator="equal">
      <formula>"CIP"</formula>
    </cfRule>
    <cfRule type="cellIs" dxfId="819" priority="506" stopIfTrue="1" operator="equal">
      <formula>"GABGS"</formula>
    </cfRule>
    <cfRule type="cellIs" dxfId="818" priority="507" stopIfTrue="1" operator="equal">
      <formula>"SECGS"</formula>
    </cfRule>
  </conditionalFormatting>
  <conditionalFormatting sqref="Q907:Q918">
    <cfRule type="cellIs" dxfId="817" priority="418" stopIfTrue="1" operator="equal">
      <formula>"CIP"</formula>
    </cfRule>
    <cfRule type="cellIs" dxfId="816" priority="419" stopIfTrue="1" operator="equal">
      <formula>"GABGS"</formula>
    </cfRule>
    <cfRule type="cellIs" dxfId="815" priority="420" stopIfTrue="1" operator="equal">
      <formula>"SECGS"</formula>
    </cfRule>
  </conditionalFormatting>
  <conditionalFormatting sqref="Q195:Q206">
    <cfRule type="cellIs" dxfId="814" priority="496" stopIfTrue="1" operator="equal">
      <formula>"CIP"</formula>
    </cfRule>
    <cfRule type="cellIs" dxfId="813" priority="497" stopIfTrue="1" operator="equal">
      <formula>"GABGS"</formula>
    </cfRule>
    <cfRule type="cellIs" dxfId="812" priority="498" stopIfTrue="1" operator="equal">
      <formula>"SECGS"</formula>
    </cfRule>
  </conditionalFormatting>
  <conditionalFormatting sqref="Q207">
    <cfRule type="cellIs" dxfId="811" priority="493" stopIfTrue="1" operator="equal">
      <formula>"CIP"</formula>
    </cfRule>
    <cfRule type="cellIs" dxfId="810" priority="494" stopIfTrue="1" operator="equal">
      <formula>"GABGS"</formula>
    </cfRule>
    <cfRule type="cellIs" dxfId="809" priority="495" stopIfTrue="1" operator="equal">
      <formula>"SECGS"</formula>
    </cfRule>
  </conditionalFormatting>
  <conditionalFormatting sqref="Q237:Q248">
    <cfRule type="cellIs" dxfId="808" priority="490" stopIfTrue="1" operator="equal">
      <formula>"CIP"</formula>
    </cfRule>
    <cfRule type="cellIs" dxfId="807" priority="491" stopIfTrue="1" operator="equal">
      <formula>"GABGS"</formula>
    </cfRule>
    <cfRule type="cellIs" dxfId="806" priority="492" stopIfTrue="1" operator="equal">
      <formula>"SECGS"</formula>
    </cfRule>
  </conditionalFormatting>
  <conditionalFormatting sqref="Q249">
    <cfRule type="cellIs" dxfId="805" priority="487" stopIfTrue="1" operator="equal">
      <formula>"CIP"</formula>
    </cfRule>
    <cfRule type="cellIs" dxfId="804" priority="488" stopIfTrue="1" operator="equal">
      <formula>"GABGS"</formula>
    </cfRule>
    <cfRule type="cellIs" dxfId="803" priority="489" stopIfTrue="1" operator="equal">
      <formula>"SECGS"</formula>
    </cfRule>
  </conditionalFormatting>
  <conditionalFormatting sqref="Q272:Q283">
    <cfRule type="cellIs" dxfId="802" priority="484" stopIfTrue="1" operator="equal">
      <formula>"CIP"</formula>
    </cfRule>
    <cfRule type="cellIs" dxfId="801" priority="485" stopIfTrue="1" operator="equal">
      <formula>"GABGS"</formula>
    </cfRule>
    <cfRule type="cellIs" dxfId="800" priority="486" stopIfTrue="1" operator="equal">
      <formula>"SECGS"</formula>
    </cfRule>
  </conditionalFormatting>
  <conditionalFormatting sqref="Q284">
    <cfRule type="cellIs" dxfId="799" priority="481" stopIfTrue="1" operator="equal">
      <formula>"CIP"</formula>
    </cfRule>
    <cfRule type="cellIs" dxfId="798" priority="482" stopIfTrue="1" operator="equal">
      <formula>"GABGS"</formula>
    </cfRule>
    <cfRule type="cellIs" dxfId="797" priority="483" stopIfTrue="1" operator="equal">
      <formula>"SECGS"</formula>
    </cfRule>
  </conditionalFormatting>
  <conditionalFormatting sqref="Q437:Q448">
    <cfRule type="cellIs" dxfId="796" priority="472" stopIfTrue="1" operator="equal">
      <formula>"CIP"</formula>
    </cfRule>
    <cfRule type="cellIs" dxfId="795" priority="473" stopIfTrue="1" operator="equal">
      <formula>"GABGS"</formula>
    </cfRule>
    <cfRule type="cellIs" dxfId="794" priority="474" stopIfTrue="1" operator="equal">
      <formula>"SECGS"</formula>
    </cfRule>
  </conditionalFormatting>
  <conditionalFormatting sqref="Q449">
    <cfRule type="cellIs" dxfId="793" priority="469" stopIfTrue="1" operator="equal">
      <formula>"CIP"</formula>
    </cfRule>
    <cfRule type="cellIs" dxfId="792" priority="470" stopIfTrue="1" operator="equal">
      <formula>"GABGS"</formula>
    </cfRule>
    <cfRule type="cellIs" dxfId="791" priority="471" stopIfTrue="1" operator="equal">
      <formula>"SECGS"</formula>
    </cfRule>
  </conditionalFormatting>
  <conditionalFormatting sqref="Q497:Q508">
    <cfRule type="cellIs" dxfId="790" priority="466" stopIfTrue="1" operator="equal">
      <formula>"CIP"</formula>
    </cfRule>
    <cfRule type="cellIs" dxfId="789" priority="467" stopIfTrue="1" operator="equal">
      <formula>"GABGS"</formula>
    </cfRule>
    <cfRule type="cellIs" dxfId="788" priority="468" stopIfTrue="1" operator="equal">
      <formula>"SECGS"</formula>
    </cfRule>
  </conditionalFormatting>
  <conditionalFormatting sqref="Q509">
    <cfRule type="cellIs" dxfId="787" priority="463" stopIfTrue="1" operator="equal">
      <formula>"CIP"</formula>
    </cfRule>
    <cfRule type="cellIs" dxfId="786" priority="464" stopIfTrue="1" operator="equal">
      <formula>"GABGS"</formula>
    </cfRule>
    <cfRule type="cellIs" dxfId="785" priority="465" stopIfTrue="1" operator="equal">
      <formula>"SECGS"</formula>
    </cfRule>
  </conditionalFormatting>
  <conditionalFormatting sqref="Q531:Q542">
    <cfRule type="cellIs" dxfId="784" priority="460" stopIfTrue="1" operator="equal">
      <formula>"CIP"</formula>
    </cfRule>
    <cfRule type="cellIs" dxfId="783" priority="461" stopIfTrue="1" operator="equal">
      <formula>"GABGS"</formula>
    </cfRule>
    <cfRule type="cellIs" dxfId="782" priority="462" stopIfTrue="1" operator="equal">
      <formula>"SECGS"</formula>
    </cfRule>
  </conditionalFormatting>
  <conditionalFormatting sqref="Q543">
    <cfRule type="cellIs" dxfId="781" priority="457" stopIfTrue="1" operator="equal">
      <formula>"CIP"</formula>
    </cfRule>
    <cfRule type="cellIs" dxfId="780" priority="458" stopIfTrue="1" operator="equal">
      <formula>"GABGS"</formula>
    </cfRule>
    <cfRule type="cellIs" dxfId="779" priority="459" stopIfTrue="1" operator="equal">
      <formula>"SECGS"</formula>
    </cfRule>
  </conditionalFormatting>
  <conditionalFormatting sqref="Q636:Q647">
    <cfRule type="cellIs" dxfId="778" priority="454" stopIfTrue="1" operator="equal">
      <formula>"CIP"</formula>
    </cfRule>
    <cfRule type="cellIs" dxfId="777" priority="455" stopIfTrue="1" operator="equal">
      <formula>"GABGS"</formula>
    </cfRule>
    <cfRule type="cellIs" dxfId="776" priority="456" stopIfTrue="1" operator="equal">
      <formula>"SECGS"</formula>
    </cfRule>
  </conditionalFormatting>
  <conditionalFormatting sqref="Q648">
    <cfRule type="cellIs" dxfId="775" priority="451" stopIfTrue="1" operator="equal">
      <formula>"CIP"</formula>
    </cfRule>
    <cfRule type="cellIs" dxfId="774" priority="452" stopIfTrue="1" operator="equal">
      <formula>"GABGS"</formula>
    </cfRule>
    <cfRule type="cellIs" dxfId="773" priority="453" stopIfTrue="1" operator="equal">
      <formula>"SECGS"</formula>
    </cfRule>
  </conditionalFormatting>
  <conditionalFormatting sqref="Q676:Q687">
    <cfRule type="cellIs" dxfId="772" priority="448" stopIfTrue="1" operator="equal">
      <formula>"CIP"</formula>
    </cfRule>
    <cfRule type="cellIs" dxfId="771" priority="449" stopIfTrue="1" operator="equal">
      <formula>"GABGS"</formula>
    </cfRule>
    <cfRule type="cellIs" dxfId="770" priority="450" stopIfTrue="1" operator="equal">
      <formula>"SECGS"</formula>
    </cfRule>
  </conditionalFormatting>
  <conditionalFormatting sqref="Q688">
    <cfRule type="cellIs" dxfId="769" priority="445" stopIfTrue="1" operator="equal">
      <formula>"CIP"</formula>
    </cfRule>
    <cfRule type="cellIs" dxfId="768" priority="446" stopIfTrue="1" operator="equal">
      <formula>"GABGS"</formula>
    </cfRule>
    <cfRule type="cellIs" dxfId="767" priority="447" stopIfTrue="1" operator="equal">
      <formula>"SECGS"</formula>
    </cfRule>
  </conditionalFormatting>
  <conditionalFormatting sqref="Q729:Q740">
    <cfRule type="cellIs" dxfId="766" priority="442" stopIfTrue="1" operator="equal">
      <formula>"CIP"</formula>
    </cfRule>
    <cfRule type="cellIs" dxfId="765" priority="443" stopIfTrue="1" operator="equal">
      <formula>"GABGS"</formula>
    </cfRule>
    <cfRule type="cellIs" dxfId="764" priority="444" stopIfTrue="1" operator="equal">
      <formula>"SECGS"</formula>
    </cfRule>
  </conditionalFormatting>
  <conditionalFormatting sqref="Q741">
    <cfRule type="cellIs" dxfId="763" priority="439" stopIfTrue="1" operator="equal">
      <formula>"CIP"</formula>
    </cfRule>
    <cfRule type="cellIs" dxfId="762" priority="440" stopIfTrue="1" operator="equal">
      <formula>"GABGS"</formula>
    </cfRule>
    <cfRule type="cellIs" dxfId="761" priority="441" stopIfTrue="1" operator="equal">
      <formula>"SECGS"</formula>
    </cfRule>
  </conditionalFormatting>
  <conditionalFormatting sqref="Q794:Q805">
    <cfRule type="cellIs" dxfId="760" priority="436" stopIfTrue="1" operator="equal">
      <formula>"CIP"</formula>
    </cfRule>
    <cfRule type="cellIs" dxfId="759" priority="437" stopIfTrue="1" operator="equal">
      <formula>"GABGS"</formula>
    </cfRule>
    <cfRule type="cellIs" dxfId="758" priority="438" stopIfTrue="1" operator="equal">
      <formula>"SECGS"</formula>
    </cfRule>
  </conditionalFormatting>
  <conditionalFormatting sqref="Q806">
    <cfRule type="cellIs" dxfId="757" priority="433" stopIfTrue="1" operator="equal">
      <formula>"CIP"</formula>
    </cfRule>
    <cfRule type="cellIs" dxfId="756" priority="434" stopIfTrue="1" operator="equal">
      <formula>"GABGS"</formula>
    </cfRule>
    <cfRule type="cellIs" dxfId="755" priority="435" stopIfTrue="1" operator="equal">
      <formula>"SECGS"</formula>
    </cfRule>
  </conditionalFormatting>
  <conditionalFormatting sqref="Q822:Q833">
    <cfRule type="cellIs" dxfId="754" priority="430" stopIfTrue="1" operator="equal">
      <formula>"CIP"</formula>
    </cfRule>
    <cfRule type="cellIs" dxfId="753" priority="431" stopIfTrue="1" operator="equal">
      <formula>"GABGS"</formula>
    </cfRule>
    <cfRule type="cellIs" dxfId="752" priority="432" stopIfTrue="1" operator="equal">
      <formula>"SECGS"</formula>
    </cfRule>
  </conditionalFormatting>
  <conditionalFormatting sqref="Q834">
    <cfRule type="cellIs" dxfId="751" priority="427" stopIfTrue="1" operator="equal">
      <formula>"CIP"</formula>
    </cfRule>
    <cfRule type="cellIs" dxfId="750" priority="428" stopIfTrue="1" operator="equal">
      <formula>"GABGS"</formula>
    </cfRule>
    <cfRule type="cellIs" dxfId="749" priority="429" stopIfTrue="1" operator="equal">
      <formula>"SECGS"</formula>
    </cfRule>
  </conditionalFormatting>
  <conditionalFormatting sqref="Q972">
    <cfRule type="cellIs" dxfId="748" priority="409" stopIfTrue="1" operator="equal">
      <formula>"CIP"</formula>
    </cfRule>
    <cfRule type="cellIs" dxfId="747" priority="410" stopIfTrue="1" operator="equal">
      <formula>"GABGS"</formula>
    </cfRule>
    <cfRule type="cellIs" dxfId="746" priority="411" stopIfTrue="1" operator="equal">
      <formula>"SECGS"</formula>
    </cfRule>
  </conditionalFormatting>
  <conditionalFormatting sqref="Q960:Q971">
    <cfRule type="cellIs" dxfId="745" priority="412" stopIfTrue="1" operator="equal">
      <formula>"CIP"</formula>
    </cfRule>
    <cfRule type="cellIs" dxfId="744" priority="413" stopIfTrue="1" operator="equal">
      <formula>"GABGS"</formula>
    </cfRule>
    <cfRule type="cellIs" dxfId="743" priority="414" stopIfTrue="1" operator="equal">
      <formula>"SECGS"</formula>
    </cfRule>
  </conditionalFormatting>
  <conditionalFormatting sqref="Q997">
    <cfRule type="cellIs" dxfId="742" priority="403" stopIfTrue="1" operator="equal">
      <formula>"CIP"</formula>
    </cfRule>
    <cfRule type="cellIs" dxfId="741" priority="404" stopIfTrue="1" operator="equal">
      <formula>"GABGS"</formula>
    </cfRule>
    <cfRule type="cellIs" dxfId="740" priority="405" stopIfTrue="1" operator="equal">
      <formula>"SECGS"</formula>
    </cfRule>
  </conditionalFormatting>
  <conditionalFormatting sqref="Q985:Q996">
    <cfRule type="cellIs" dxfId="739" priority="406" stopIfTrue="1" operator="equal">
      <formula>"CIP"</formula>
    </cfRule>
    <cfRule type="cellIs" dxfId="738" priority="407" stopIfTrue="1" operator="equal">
      <formula>"GABGS"</formula>
    </cfRule>
    <cfRule type="cellIs" dxfId="737" priority="408" stopIfTrue="1" operator="equal">
      <formula>"SECGS"</formula>
    </cfRule>
  </conditionalFormatting>
  <conditionalFormatting sqref="Q1034">
    <cfRule type="cellIs" dxfId="736" priority="397" stopIfTrue="1" operator="equal">
      <formula>"CIP"</formula>
    </cfRule>
    <cfRule type="cellIs" dxfId="735" priority="398" stopIfTrue="1" operator="equal">
      <formula>"GABGS"</formula>
    </cfRule>
    <cfRule type="cellIs" dxfId="734" priority="399" stopIfTrue="1" operator="equal">
      <formula>"SECGS"</formula>
    </cfRule>
  </conditionalFormatting>
  <conditionalFormatting sqref="Q1022:Q1033">
    <cfRule type="cellIs" dxfId="733" priority="400" stopIfTrue="1" operator="equal">
      <formula>"CIP"</formula>
    </cfRule>
    <cfRule type="cellIs" dxfId="732" priority="401" stopIfTrue="1" operator="equal">
      <formula>"GABGS"</formula>
    </cfRule>
    <cfRule type="cellIs" dxfId="731" priority="402" stopIfTrue="1" operator="equal">
      <formula>"SECGS"</formula>
    </cfRule>
  </conditionalFormatting>
  <conditionalFormatting sqref="Q1075">
    <cfRule type="cellIs" dxfId="730" priority="391" stopIfTrue="1" operator="equal">
      <formula>"CIP"</formula>
    </cfRule>
    <cfRule type="cellIs" dxfId="729" priority="392" stopIfTrue="1" operator="equal">
      <formula>"GABGS"</formula>
    </cfRule>
    <cfRule type="cellIs" dxfId="728" priority="393" stopIfTrue="1" operator="equal">
      <formula>"SECGS"</formula>
    </cfRule>
  </conditionalFormatting>
  <conditionalFormatting sqref="Q1063:Q1074">
    <cfRule type="cellIs" dxfId="727" priority="394" stopIfTrue="1" operator="equal">
      <formula>"CIP"</formula>
    </cfRule>
    <cfRule type="cellIs" dxfId="726" priority="395" stopIfTrue="1" operator="equal">
      <formula>"GABGS"</formula>
    </cfRule>
    <cfRule type="cellIs" dxfId="725" priority="396" stopIfTrue="1" operator="equal">
      <formula>"SECGS"</formula>
    </cfRule>
  </conditionalFormatting>
  <conditionalFormatting sqref="Q1123">
    <cfRule type="cellIs" dxfId="724" priority="385" stopIfTrue="1" operator="equal">
      <formula>"CIP"</formula>
    </cfRule>
    <cfRule type="cellIs" dxfId="723" priority="386" stopIfTrue="1" operator="equal">
      <formula>"GABGS"</formula>
    </cfRule>
    <cfRule type="cellIs" dxfId="722" priority="387" stopIfTrue="1" operator="equal">
      <formula>"SECGS"</formula>
    </cfRule>
  </conditionalFormatting>
  <conditionalFormatting sqref="Q1111:Q1122">
    <cfRule type="cellIs" dxfId="721" priority="388" stopIfTrue="1" operator="equal">
      <formula>"CIP"</formula>
    </cfRule>
    <cfRule type="cellIs" dxfId="720" priority="389" stopIfTrue="1" operator="equal">
      <formula>"GABGS"</formula>
    </cfRule>
    <cfRule type="cellIs" dxfId="719" priority="390" stopIfTrue="1" operator="equal">
      <formula>"SECGS"</formula>
    </cfRule>
  </conditionalFormatting>
  <conditionalFormatting sqref="Q1175">
    <cfRule type="cellIs" dxfId="718" priority="379" stopIfTrue="1" operator="equal">
      <formula>"CIP"</formula>
    </cfRule>
    <cfRule type="cellIs" dxfId="717" priority="380" stopIfTrue="1" operator="equal">
      <formula>"GABGS"</formula>
    </cfRule>
    <cfRule type="cellIs" dxfId="716" priority="381" stopIfTrue="1" operator="equal">
      <formula>"SECGS"</formula>
    </cfRule>
  </conditionalFormatting>
  <conditionalFormatting sqref="Q1163:Q1174">
    <cfRule type="cellIs" dxfId="715" priority="382" stopIfTrue="1" operator="equal">
      <formula>"CIP"</formula>
    </cfRule>
    <cfRule type="cellIs" dxfId="714" priority="383" stopIfTrue="1" operator="equal">
      <formula>"GABGS"</formula>
    </cfRule>
    <cfRule type="cellIs" dxfId="713" priority="384" stopIfTrue="1" operator="equal">
      <formula>"SECGS"</formula>
    </cfRule>
  </conditionalFormatting>
  <conditionalFormatting sqref="Q1209">
    <cfRule type="cellIs" dxfId="712" priority="373" stopIfTrue="1" operator="equal">
      <formula>"CIP"</formula>
    </cfRule>
    <cfRule type="cellIs" dxfId="711" priority="374" stopIfTrue="1" operator="equal">
      <formula>"GABGS"</formula>
    </cfRule>
    <cfRule type="cellIs" dxfId="710" priority="375" stopIfTrue="1" operator="equal">
      <formula>"SECGS"</formula>
    </cfRule>
  </conditionalFormatting>
  <conditionalFormatting sqref="Q1197:Q1208">
    <cfRule type="cellIs" dxfId="709" priority="376" stopIfTrue="1" operator="equal">
      <formula>"CIP"</formula>
    </cfRule>
    <cfRule type="cellIs" dxfId="708" priority="377" stopIfTrue="1" operator="equal">
      <formula>"GABGS"</formula>
    </cfRule>
    <cfRule type="cellIs" dxfId="707" priority="378" stopIfTrue="1" operator="equal">
      <formula>"SECGS"</formula>
    </cfRule>
  </conditionalFormatting>
  <conditionalFormatting sqref="Q1268">
    <cfRule type="cellIs" dxfId="706" priority="367" stopIfTrue="1" operator="equal">
      <formula>"CIP"</formula>
    </cfRule>
    <cfRule type="cellIs" dxfId="705" priority="368" stopIfTrue="1" operator="equal">
      <formula>"GABGS"</formula>
    </cfRule>
    <cfRule type="cellIs" dxfId="704" priority="369" stopIfTrue="1" operator="equal">
      <formula>"SECGS"</formula>
    </cfRule>
  </conditionalFormatting>
  <conditionalFormatting sqref="Q1256:Q1267">
    <cfRule type="cellIs" dxfId="703" priority="370" stopIfTrue="1" operator="equal">
      <formula>"CIP"</formula>
    </cfRule>
    <cfRule type="cellIs" dxfId="702" priority="371" stopIfTrue="1" operator="equal">
      <formula>"GABGS"</formula>
    </cfRule>
    <cfRule type="cellIs" dxfId="701" priority="372" stopIfTrue="1" operator="equal">
      <formula>"SECGS"</formula>
    </cfRule>
  </conditionalFormatting>
  <conditionalFormatting sqref="Q1302">
    <cfRule type="cellIs" dxfId="700" priority="361" stopIfTrue="1" operator="equal">
      <formula>"CIP"</formula>
    </cfRule>
    <cfRule type="cellIs" dxfId="699" priority="362" stopIfTrue="1" operator="equal">
      <formula>"GABGS"</formula>
    </cfRule>
    <cfRule type="cellIs" dxfId="698" priority="363" stopIfTrue="1" operator="equal">
      <formula>"SECGS"</formula>
    </cfRule>
  </conditionalFormatting>
  <conditionalFormatting sqref="Q1290:Q1301">
    <cfRule type="cellIs" dxfId="697" priority="364" stopIfTrue="1" operator="equal">
      <formula>"CIP"</formula>
    </cfRule>
    <cfRule type="cellIs" dxfId="696" priority="365" stopIfTrue="1" operator="equal">
      <formula>"GABGS"</formula>
    </cfRule>
    <cfRule type="cellIs" dxfId="695" priority="366" stopIfTrue="1" operator="equal">
      <formula>"SECGS"</formula>
    </cfRule>
  </conditionalFormatting>
  <conditionalFormatting sqref="Q1362">
    <cfRule type="cellIs" dxfId="694" priority="355" stopIfTrue="1" operator="equal">
      <formula>"CIP"</formula>
    </cfRule>
    <cfRule type="cellIs" dxfId="693" priority="356" stopIfTrue="1" operator="equal">
      <formula>"GABGS"</formula>
    </cfRule>
    <cfRule type="cellIs" dxfId="692" priority="357" stopIfTrue="1" operator="equal">
      <formula>"SECGS"</formula>
    </cfRule>
  </conditionalFormatting>
  <conditionalFormatting sqref="Q1350:Q1361">
    <cfRule type="cellIs" dxfId="691" priority="358" stopIfTrue="1" operator="equal">
      <formula>"CIP"</formula>
    </cfRule>
    <cfRule type="cellIs" dxfId="690" priority="359" stopIfTrue="1" operator="equal">
      <formula>"GABGS"</formula>
    </cfRule>
    <cfRule type="cellIs" dxfId="689" priority="360" stopIfTrue="1" operator="equal">
      <formula>"SECGS"</formula>
    </cfRule>
  </conditionalFormatting>
  <conditionalFormatting sqref="Q1396">
    <cfRule type="cellIs" dxfId="688" priority="349" stopIfTrue="1" operator="equal">
      <formula>"CIP"</formula>
    </cfRule>
    <cfRule type="cellIs" dxfId="687" priority="350" stopIfTrue="1" operator="equal">
      <formula>"GABGS"</formula>
    </cfRule>
    <cfRule type="cellIs" dxfId="686" priority="351" stopIfTrue="1" operator="equal">
      <formula>"SECGS"</formula>
    </cfRule>
  </conditionalFormatting>
  <conditionalFormatting sqref="Q1384:Q1395">
    <cfRule type="cellIs" dxfId="685" priority="352" stopIfTrue="1" operator="equal">
      <formula>"CIP"</formula>
    </cfRule>
    <cfRule type="cellIs" dxfId="684" priority="353" stopIfTrue="1" operator="equal">
      <formula>"GABGS"</formula>
    </cfRule>
    <cfRule type="cellIs" dxfId="683" priority="354" stopIfTrue="1" operator="equal">
      <formula>"SECGS"</formula>
    </cfRule>
  </conditionalFormatting>
  <conditionalFormatting sqref="Q1467">
    <cfRule type="cellIs" dxfId="682" priority="343" stopIfTrue="1" operator="equal">
      <formula>"CIP"</formula>
    </cfRule>
    <cfRule type="cellIs" dxfId="681" priority="344" stopIfTrue="1" operator="equal">
      <formula>"GABGS"</formula>
    </cfRule>
    <cfRule type="cellIs" dxfId="680" priority="345" stopIfTrue="1" operator="equal">
      <formula>"SECGS"</formula>
    </cfRule>
  </conditionalFormatting>
  <conditionalFormatting sqref="Q1455:Q1466">
    <cfRule type="cellIs" dxfId="679" priority="346" stopIfTrue="1" operator="equal">
      <formula>"CIP"</formula>
    </cfRule>
    <cfRule type="cellIs" dxfId="678" priority="347" stopIfTrue="1" operator="equal">
      <formula>"GABGS"</formula>
    </cfRule>
    <cfRule type="cellIs" dxfId="677" priority="348" stopIfTrue="1" operator="equal">
      <formula>"SECGS"</formula>
    </cfRule>
  </conditionalFormatting>
  <conditionalFormatting sqref="Q1510">
    <cfRule type="cellIs" dxfId="676" priority="337" stopIfTrue="1" operator="equal">
      <formula>"CIP"</formula>
    </cfRule>
    <cfRule type="cellIs" dxfId="675" priority="338" stopIfTrue="1" operator="equal">
      <formula>"GABGS"</formula>
    </cfRule>
    <cfRule type="cellIs" dxfId="674" priority="339" stopIfTrue="1" operator="equal">
      <formula>"SECGS"</formula>
    </cfRule>
  </conditionalFormatting>
  <conditionalFormatting sqref="Q1498:Q1509">
    <cfRule type="cellIs" dxfId="673" priority="340" stopIfTrue="1" operator="equal">
      <formula>"CIP"</formula>
    </cfRule>
    <cfRule type="cellIs" dxfId="672" priority="341" stopIfTrue="1" operator="equal">
      <formula>"GABGS"</formula>
    </cfRule>
    <cfRule type="cellIs" dxfId="671" priority="342" stopIfTrue="1" operator="equal">
      <formula>"SECGS"</formula>
    </cfRule>
  </conditionalFormatting>
  <conditionalFormatting sqref="Q1554">
    <cfRule type="cellIs" dxfId="670" priority="331" stopIfTrue="1" operator="equal">
      <formula>"CIP"</formula>
    </cfRule>
    <cfRule type="cellIs" dxfId="669" priority="332" stopIfTrue="1" operator="equal">
      <formula>"GABGS"</formula>
    </cfRule>
    <cfRule type="cellIs" dxfId="668" priority="333" stopIfTrue="1" operator="equal">
      <formula>"SECGS"</formula>
    </cfRule>
  </conditionalFormatting>
  <conditionalFormatting sqref="Q1542:Q1553">
    <cfRule type="cellIs" dxfId="667" priority="334" stopIfTrue="1" operator="equal">
      <formula>"CIP"</formula>
    </cfRule>
    <cfRule type="cellIs" dxfId="666" priority="335" stopIfTrue="1" operator="equal">
      <formula>"GABGS"</formula>
    </cfRule>
    <cfRule type="cellIs" dxfId="665" priority="336" stopIfTrue="1" operator="equal">
      <formula>"SECGS"</formula>
    </cfRule>
  </conditionalFormatting>
  <conditionalFormatting sqref="M93">
    <cfRule type="cellIs" dxfId="659" priority="328" stopIfTrue="1" operator="equal">
      <formula>"CIP"</formula>
    </cfRule>
    <cfRule type="cellIs" dxfId="658" priority="329" stopIfTrue="1" operator="equal">
      <formula>"GABGS"</formula>
    </cfRule>
    <cfRule type="cellIs" dxfId="657" priority="330" stopIfTrue="1" operator="equal">
      <formula>"SECGS"</formula>
    </cfRule>
  </conditionalFormatting>
  <conditionalFormatting sqref="M93">
    <cfRule type="cellIs" dxfId="653" priority="320" stopIfTrue="1" operator="equal">
      <formula>"ASSISEG"</formula>
    </cfRule>
    <cfRule type="cellIs" dxfId="652" priority="321" stopIfTrue="1" operator="equal">
      <formula>"ST"</formula>
    </cfRule>
    <cfRule type="cellIs" dxfId="651" priority="322" stopIfTrue="1" operator="equal">
      <formula>"SEXP"</formula>
    </cfRule>
    <cfRule type="cellIs" dxfId="650" priority="323" stopIfTrue="1" operator="equal">
      <formula>"CSTA"</formula>
    </cfRule>
    <cfRule type="cellIs" dxfId="649" priority="324" stopIfTrue="1" operator="equal">
      <formula>"SOP"</formula>
    </cfRule>
    <cfRule type="cellIs" dxfId="648" priority="325" stopIfTrue="1" operator="equal">
      <formula>"SMIN"</formula>
    </cfRule>
    <cfRule type="cellIs" dxfId="647" priority="326" stopIfTrue="1" operator="equal">
      <formula>"SMIC"</formula>
    </cfRule>
    <cfRule type="cellIs" dxfId="646" priority="327" stopIfTrue="1" operator="equal">
      <formula>"SAPRE"</formula>
    </cfRule>
  </conditionalFormatting>
  <conditionalFormatting sqref="M132">
    <cfRule type="cellIs" dxfId="637" priority="317" stopIfTrue="1" operator="equal">
      <formula>"CIP"</formula>
    </cfRule>
    <cfRule type="cellIs" dxfId="636" priority="318" stopIfTrue="1" operator="equal">
      <formula>"GABGS"</formula>
    </cfRule>
    <cfRule type="cellIs" dxfId="635" priority="319" stopIfTrue="1" operator="equal">
      <formula>"SECGS"</formula>
    </cfRule>
  </conditionalFormatting>
  <conditionalFormatting sqref="M132">
    <cfRule type="cellIs" dxfId="631" priority="309" stopIfTrue="1" operator="equal">
      <formula>"ASSISEG"</formula>
    </cfRule>
    <cfRule type="cellIs" dxfId="630" priority="310" stopIfTrue="1" operator="equal">
      <formula>"ST"</formula>
    </cfRule>
    <cfRule type="cellIs" dxfId="629" priority="311" stopIfTrue="1" operator="equal">
      <formula>"SEXP"</formula>
    </cfRule>
    <cfRule type="cellIs" dxfId="628" priority="312" stopIfTrue="1" operator="equal">
      <formula>"CSTA"</formula>
    </cfRule>
    <cfRule type="cellIs" dxfId="627" priority="313" stopIfTrue="1" operator="equal">
      <formula>"SOP"</formula>
    </cfRule>
    <cfRule type="cellIs" dxfId="626" priority="314" stopIfTrue="1" operator="equal">
      <formula>"SMIN"</formula>
    </cfRule>
    <cfRule type="cellIs" dxfId="625" priority="315" stopIfTrue="1" operator="equal">
      <formula>"SMIC"</formula>
    </cfRule>
    <cfRule type="cellIs" dxfId="624" priority="316" stopIfTrue="1" operator="equal">
      <formula>"SAPRE"</formula>
    </cfRule>
  </conditionalFormatting>
  <conditionalFormatting sqref="M170">
    <cfRule type="cellIs" dxfId="615" priority="306" stopIfTrue="1" operator="equal">
      <formula>"CIP"</formula>
    </cfRule>
    <cfRule type="cellIs" dxfId="614" priority="307" stopIfTrue="1" operator="equal">
      <formula>"GABGS"</formula>
    </cfRule>
    <cfRule type="cellIs" dxfId="613" priority="308" stopIfTrue="1" operator="equal">
      <formula>"SECGS"</formula>
    </cfRule>
  </conditionalFormatting>
  <conditionalFormatting sqref="M170">
    <cfRule type="cellIs" dxfId="609" priority="298" stopIfTrue="1" operator="equal">
      <formula>"ASSISEG"</formula>
    </cfRule>
    <cfRule type="cellIs" dxfId="608" priority="299" stopIfTrue="1" operator="equal">
      <formula>"ST"</formula>
    </cfRule>
    <cfRule type="cellIs" dxfId="607" priority="300" stopIfTrue="1" operator="equal">
      <formula>"SEXP"</formula>
    </cfRule>
    <cfRule type="cellIs" dxfId="606" priority="301" stopIfTrue="1" operator="equal">
      <formula>"CSTA"</formula>
    </cfRule>
    <cfRule type="cellIs" dxfId="605" priority="302" stopIfTrue="1" operator="equal">
      <formula>"SOP"</formula>
    </cfRule>
    <cfRule type="cellIs" dxfId="604" priority="303" stopIfTrue="1" operator="equal">
      <formula>"SMIN"</formula>
    </cfRule>
    <cfRule type="cellIs" dxfId="603" priority="304" stopIfTrue="1" operator="equal">
      <formula>"SMIC"</formula>
    </cfRule>
    <cfRule type="cellIs" dxfId="602" priority="305" stopIfTrue="1" operator="equal">
      <formula>"SAPRE"</formula>
    </cfRule>
  </conditionalFormatting>
  <conditionalFormatting sqref="M211">
    <cfRule type="cellIs" dxfId="593" priority="295" stopIfTrue="1" operator="equal">
      <formula>"CIP"</formula>
    </cfRule>
    <cfRule type="cellIs" dxfId="592" priority="296" stopIfTrue="1" operator="equal">
      <formula>"GABGS"</formula>
    </cfRule>
    <cfRule type="cellIs" dxfId="591" priority="297" stopIfTrue="1" operator="equal">
      <formula>"SECGS"</formula>
    </cfRule>
  </conditionalFormatting>
  <conditionalFormatting sqref="M211">
    <cfRule type="cellIs" dxfId="587" priority="287" stopIfTrue="1" operator="equal">
      <formula>"ASSISEG"</formula>
    </cfRule>
    <cfRule type="cellIs" dxfId="586" priority="288" stopIfTrue="1" operator="equal">
      <formula>"ST"</formula>
    </cfRule>
    <cfRule type="cellIs" dxfId="585" priority="289" stopIfTrue="1" operator="equal">
      <formula>"SEXP"</formula>
    </cfRule>
    <cfRule type="cellIs" dxfId="584" priority="290" stopIfTrue="1" operator="equal">
      <formula>"CSTA"</formula>
    </cfRule>
    <cfRule type="cellIs" dxfId="583" priority="291" stopIfTrue="1" operator="equal">
      <formula>"SOP"</formula>
    </cfRule>
    <cfRule type="cellIs" dxfId="582" priority="292" stopIfTrue="1" operator="equal">
      <formula>"SMIN"</formula>
    </cfRule>
    <cfRule type="cellIs" dxfId="581" priority="293" stopIfTrue="1" operator="equal">
      <formula>"SMIC"</formula>
    </cfRule>
    <cfRule type="cellIs" dxfId="580" priority="294" stopIfTrue="1" operator="equal">
      <formula>"SAPRE"</formula>
    </cfRule>
  </conditionalFormatting>
  <conditionalFormatting sqref="M252">
    <cfRule type="cellIs" dxfId="571" priority="284" stopIfTrue="1" operator="equal">
      <formula>"CIP"</formula>
    </cfRule>
    <cfRule type="cellIs" dxfId="570" priority="285" stopIfTrue="1" operator="equal">
      <formula>"GABGS"</formula>
    </cfRule>
    <cfRule type="cellIs" dxfId="569" priority="286" stopIfTrue="1" operator="equal">
      <formula>"SECGS"</formula>
    </cfRule>
  </conditionalFormatting>
  <conditionalFormatting sqref="M252">
    <cfRule type="cellIs" dxfId="565" priority="276" stopIfTrue="1" operator="equal">
      <formula>"ASSISEG"</formula>
    </cfRule>
    <cfRule type="cellIs" dxfId="564" priority="277" stopIfTrue="1" operator="equal">
      <formula>"ST"</formula>
    </cfRule>
    <cfRule type="cellIs" dxfId="563" priority="278" stopIfTrue="1" operator="equal">
      <formula>"SEXP"</formula>
    </cfRule>
    <cfRule type="cellIs" dxfId="562" priority="279" stopIfTrue="1" operator="equal">
      <formula>"CSTA"</formula>
    </cfRule>
    <cfRule type="cellIs" dxfId="561" priority="280" stopIfTrue="1" operator="equal">
      <formula>"SOP"</formula>
    </cfRule>
    <cfRule type="cellIs" dxfId="560" priority="281" stopIfTrue="1" operator="equal">
      <formula>"SMIN"</formula>
    </cfRule>
    <cfRule type="cellIs" dxfId="559" priority="282" stopIfTrue="1" operator="equal">
      <formula>"SMIC"</formula>
    </cfRule>
    <cfRule type="cellIs" dxfId="558" priority="283" stopIfTrue="1" operator="equal">
      <formula>"SAPRE"</formula>
    </cfRule>
  </conditionalFormatting>
  <conditionalFormatting sqref="M298">
    <cfRule type="cellIs" dxfId="549" priority="273" stopIfTrue="1" operator="equal">
      <formula>"CIP"</formula>
    </cfRule>
    <cfRule type="cellIs" dxfId="548" priority="274" stopIfTrue="1" operator="equal">
      <formula>"GABGS"</formula>
    </cfRule>
    <cfRule type="cellIs" dxfId="547" priority="275" stopIfTrue="1" operator="equal">
      <formula>"SECGS"</formula>
    </cfRule>
  </conditionalFormatting>
  <conditionalFormatting sqref="M298">
    <cfRule type="cellIs" dxfId="543" priority="265" stopIfTrue="1" operator="equal">
      <formula>"ASSISEG"</formula>
    </cfRule>
    <cfRule type="cellIs" dxfId="542" priority="266" stopIfTrue="1" operator="equal">
      <formula>"ST"</formula>
    </cfRule>
    <cfRule type="cellIs" dxfId="541" priority="267" stopIfTrue="1" operator="equal">
      <formula>"SEXP"</formula>
    </cfRule>
    <cfRule type="cellIs" dxfId="540" priority="268" stopIfTrue="1" operator="equal">
      <formula>"CSTA"</formula>
    </cfRule>
    <cfRule type="cellIs" dxfId="539" priority="269" stopIfTrue="1" operator="equal">
      <formula>"SOP"</formula>
    </cfRule>
    <cfRule type="cellIs" dxfId="538" priority="270" stopIfTrue="1" operator="equal">
      <formula>"SMIN"</formula>
    </cfRule>
    <cfRule type="cellIs" dxfId="537" priority="271" stopIfTrue="1" operator="equal">
      <formula>"SMIC"</formula>
    </cfRule>
    <cfRule type="cellIs" dxfId="536" priority="272" stopIfTrue="1" operator="equal">
      <formula>"SAPRE"</formula>
    </cfRule>
  </conditionalFormatting>
  <conditionalFormatting sqref="M512">
    <cfRule type="cellIs" dxfId="527" priority="262" stopIfTrue="1" operator="equal">
      <formula>"CIP"</formula>
    </cfRule>
    <cfRule type="cellIs" dxfId="526" priority="263" stopIfTrue="1" operator="equal">
      <formula>"GABGS"</formula>
    </cfRule>
    <cfRule type="cellIs" dxfId="525" priority="264" stopIfTrue="1" operator="equal">
      <formula>"SECGS"</formula>
    </cfRule>
  </conditionalFormatting>
  <conditionalFormatting sqref="M512">
    <cfRule type="cellIs" dxfId="521" priority="254" stopIfTrue="1" operator="equal">
      <formula>"ASSISEG"</formula>
    </cfRule>
    <cfRule type="cellIs" dxfId="520" priority="255" stopIfTrue="1" operator="equal">
      <formula>"ST"</formula>
    </cfRule>
    <cfRule type="cellIs" dxfId="519" priority="256" stopIfTrue="1" operator="equal">
      <formula>"SEXP"</formula>
    </cfRule>
    <cfRule type="cellIs" dxfId="518" priority="257" stopIfTrue="1" operator="equal">
      <formula>"CSTA"</formula>
    </cfRule>
    <cfRule type="cellIs" dxfId="517" priority="258" stopIfTrue="1" operator="equal">
      <formula>"SOP"</formula>
    </cfRule>
    <cfRule type="cellIs" dxfId="516" priority="259" stopIfTrue="1" operator="equal">
      <formula>"SMIN"</formula>
    </cfRule>
    <cfRule type="cellIs" dxfId="515" priority="260" stopIfTrue="1" operator="equal">
      <formula>"SMIC"</formula>
    </cfRule>
    <cfRule type="cellIs" dxfId="514" priority="261" stopIfTrue="1" operator="equal">
      <formula>"SAPRE"</formula>
    </cfRule>
  </conditionalFormatting>
  <conditionalFormatting sqref="M553">
    <cfRule type="cellIs" dxfId="505" priority="251" stopIfTrue="1" operator="equal">
      <formula>"CIP"</formula>
    </cfRule>
    <cfRule type="cellIs" dxfId="504" priority="252" stopIfTrue="1" operator="equal">
      <formula>"GABGS"</formula>
    </cfRule>
    <cfRule type="cellIs" dxfId="503" priority="253" stopIfTrue="1" operator="equal">
      <formula>"SECGS"</formula>
    </cfRule>
  </conditionalFormatting>
  <conditionalFormatting sqref="M553">
    <cfRule type="cellIs" dxfId="499" priority="243" stopIfTrue="1" operator="equal">
      <formula>"ASSISEG"</formula>
    </cfRule>
    <cfRule type="cellIs" dxfId="498" priority="244" stopIfTrue="1" operator="equal">
      <formula>"ST"</formula>
    </cfRule>
    <cfRule type="cellIs" dxfId="497" priority="245" stopIfTrue="1" operator="equal">
      <formula>"SEXP"</formula>
    </cfRule>
    <cfRule type="cellIs" dxfId="496" priority="246" stopIfTrue="1" operator="equal">
      <formula>"CSTA"</formula>
    </cfRule>
    <cfRule type="cellIs" dxfId="495" priority="247" stopIfTrue="1" operator="equal">
      <formula>"SOP"</formula>
    </cfRule>
    <cfRule type="cellIs" dxfId="494" priority="248" stopIfTrue="1" operator="equal">
      <formula>"SMIN"</formula>
    </cfRule>
    <cfRule type="cellIs" dxfId="493" priority="249" stopIfTrue="1" operator="equal">
      <formula>"SMIC"</formula>
    </cfRule>
    <cfRule type="cellIs" dxfId="492" priority="250" stopIfTrue="1" operator="equal">
      <formula>"SAPRE"</formula>
    </cfRule>
  </conditionalFormatting>
  <conditionalFormatting sqref="M647">
    <cfRule type="cellIs" dxfId="483" priority="240" stopIfTrue="1" operator="equal">
      <formula>"CIP"</formula>
    </cfRule>
    <cfRule type="cellIs" dxfId="482" priority="241" stopIfTrue="1" operator="equal">
      <formula>"GABGS"</formula>
    </cfRule>
    <cfRule type="cellIs" dxfId="481" priority="242" stopIfTrue="1" operator="equal">
      <formula>"SECGS"</formula>
    </cfRule>
  </conditionalFormatting>
  <conditionalFormatting sqref="M647">
    <cfRule type="cellIs" dxfId="477" priority="232" stopIfTrue="1" operator="equal">
      <formula>"ASSISEG"</formula>
    </cfRule>
    <cfRule type="cellIs" dxfId="476" priority="233" stopIfTrue="1" operator="equal">
      <formula>"ST"</formula>
    </cfRule>
    <cfRule type="cellIs" dxfId="475" priority="234" stopIfTrue="1" operator="equal">
      <formula>"SEXP"</formula>
    </cfRule>
    <cfRule type="cellIs" dxfId="474" priority="235" stopIfTrue="1" operator="equal">
      <formula>"CSTA"</formula>
    </cfRule>
    <cfRule type="cellIs" dxfId="473" priority="236" stopIfTrue="1" operator="equal">
      <formula>"SOP"</formula>
    </cfRule>
    <cfRule type="cellIs" dxfId="472" priority="237" stopIfTrue="1" operator="equal">
      <formula>"SMIN"</formula>
    </cfRule>
    <cfRule type="cellIs" dxfId="471" priority="238" stopIfTrue="1" operator="equal">
      <formula>"SMIC"</formula>
    </cfRule>
    <cfRule type="cellIs" dxfId="470" priority="239" stopIfTrue="1" operator="equal">
      <formula>"SAPRE"</formula>
    </cfRule>
  </conditionalFormatting>
  <conditionalFormatting sqref="M692">
    <cfRule type="cellIs" dxfId="461" priority="229" stopIfTrue="1" operator="equal">
      <formula>"CIP"</formula>
    </cfRule>
    <cfRule type="cellIs" dxfId="460" priority="230" stopIfTrue="1" operator="equal">
      <formula>"GABGS"</formula>
    </cfRule>
    <cfRule type="cellIs" dxfId="459" priority="231" stopIfTrue="1" operator="equal">
      <formula>"SECGS"</formula>
    </cfRule>
  </conditionalFormatting>
  <conditionalFormatting sqref="M692">
    <cfRule type="cellIs" dxfId="455" priority="221" stopIfTrue="1" operator="equal">
      <formula>"ASSISEG"</formula>
    </cfRule>
    <cfRule type="cellIs" dxfId="454" priority="222" stopIfTrue="1" operator="equal">
      <formula>"ST"</formula>
    </cfRule>
    <cfRule type="cellIs" dxfId="453" priority="223" stopIfTrue="1" operator="equal">
      <formula>"SEXP"</formula>
    </cfRule>
    <cfRule type="cellIs" dxfId="452" priority="224" stopIfTrue="1" operator="equal">
      <formula>"CSTA"</formula>
    </cfRule>
    <cfRule type="cellIs" dxfId="451" priority="225" stopIfTrue="1" operator="equal">
      <formula>"SOP"</formula>
    </cfRule>
    <cfRule type="cellIs" dxfId="450" priority="226" stopIfTrue="1" operator="equal">
      <formula>"SMIN"</formula>
    </cfRule>
    <cfRule type="cellIs" dxfId="449" priority="227" stopIfTrue="1" operator="equal">
      <formula>"SMIC"</formula>
    </cfRule>
    <cfRule type="cellIs" dxfId="448" priority="228" stopIfTrue="1" operator="equal">
      <formula>"SAPRE"</formula>
    </cfRule>
  </conditionalFormatting>
  <conditionalFormatting sqref="M753">
    <cfRule type="cellIs" dxfId="439" priority="218" stopIfTrue="1" operator="equal">
      <formula>"CIP"</formula>
    </cfRule>
    <cfRule type="cellIs" dxfId="438" priority="219" stopIfTrue="1" operator="equal">
      <formula>"GABGS"</formula>
    </cfRule>
    <cfRule type="cellIs" dxfId="437" priority="220" stopIfTrue="1" operator="equal">
      <formula>"SECGS"</formula>
    </cfRule>
  </conditionalFormatting>
  <conditionalFormatting sqref="M753">
    <cfRule type="cellIs" dxfId="433" priority="210" stopIfTrue="1" operator="equal">
      <formula>"ASSISEG"</formula>
    </cfRule>
    <cfRule type="cellIs" dxfId="432" priority="211" stopIfTrue="1" operator="equal">
      <formula>"ST"</formula>
    </cfRule>
    <cfRule type="cellIs" dxfId="431" priority="212" stopIfTrue="1" operator="equal">
      <formula>"SEXP"</formula>
    </cfRule>
    <cfRule type="cellIs" dxfId="430" priority="213" stopIfTrue="1" operator="equal">
      <formula>"CSTA"</formula>
    </cfRule>
    <cfRule type="cellIs" dxfId="429" priority="214" stopIfTrue="1" operator="equal">
      <formula>"SOP"</formula>
    </cfRule>
    <cfRule type="cellIs" dxfId="428" priority="215" stopIfTrue="1" operator="equal">
      <formula>"SMIN"</formula>
    </cfRule>
    <cfRule type="cellIs" dxfId="427" priority="216" stopIfTrue="1" operator="equal">
      <formula>"SMIC"</formula>
    </cfRule>
    <cfRule type="cellIs" dxfId="426" priority="217" stopIfTrue="1" operator="equal">
      <formula>"SAPRE"</formula>
    </cfRule>
  </conditionalFormatting>
  <conditionalFormatting sqref="M806">
    <cfRule type="cellIs" dxfId="417" priority="207" stopIfTrue="1" operator="equal">
      <formula>"CIP"</formula>
    </cfRule>
    <cfRule type="cellIs" dxfId="416" priority="208" stopIfTrue="1" operator="equal">
      <formula>"GABGS"</formula>
    </cfRule>
    <cfRule type="cellIs" dxfId="415" priority="209" stopIfTrue="1" operator="equal">
      <formula>"SECGS"</formula>
    </cfRule>
  </conditionalFormatting>
  <conditionalFormatting sqref="M806">
    <cfRule type="cellIs" dxfId="411" priority="199" stopIfTrue="1" operator="equal">
      <formula>"ASSISEG"</formula>
    </cfRule>
    <cfRule type="cellIs" dxfId="410" priority="200" stopIfTrue="1" operator="equal">
      <formula>"ST"</formula>
    </cfRule>
    <cfRule type="cellIs" dxfId="409" priority="201" stopIfTrue="1" operator="equal">
      <formula>"SEXP"</formula>
    </cfRule>
    <cfRule type="cellIs" dxfId="408" priority="202" stopIfTrue="1" operator="equal">
      <formula>"CSTA"</formula>
    </cfRule>
    <cfRule type="cellIs" dxfId="407" priority="203" stopIfTrue="1" operator="equal">
      <formula>"SOP"</formula>
    </cfRule>
    <cfRule type="cellIs" dxfId="406" priority="204" stopIfTrue="1" operator="equal">
      <formula>"SMIN"</formula>
    </cfRule>
    <cfRule type="cellIs" dxfId="405" priority="205" stopIfTrue="1" operator="equal">
      <formula>"SMIC"</formula>
    </cfRule>
    <cfRule type="cellIs" dxfId="404" priority="206" stopIfTrue="1" operator="equal">
      <formula>"SAPRE"</formula>
    </cfRule>
  </conditionalFormatting>
  <conditionalFormatting sqref="M884">
    <cfRule type="cellIs" dxfId="395" priority="196" stopIfTrue="1" operator="equal">
      <formula>"CIP"</formula>
    </cfRule>
    <cfRule type="cellIs" dxfId="394" priority="197" stopIfTrue="1" operator="equal">
      <formula>"GABGS"</formula>
    </cfRule>
    <cfRule type="cellIs" dxfId="393" priority="198" stopIfTrue="1" operator="equal">
      <formula>"SECGS"</formula>
    </cfRule>
  </conditionalFormatting>
  <conditionalFormatting sqref="M884">
    <cfRule type="cellIs" dxfId="389" priority="188" stopIfTrue="1" operator="equal">
      <formula>"ASSISEG"</formula>
    </cfRule>
    <cfRule type="cellIs" dxfId="388" priority="189" stopIfTrue="1" operator="equal">
      <formula>"ST"</formula>
    </cfRule>
    <cfRule type="cellIs" dxfId="387" priority="190" stopIfTrue="1" operator="equal">
      <formula>"SEXP"</formula>
    </cfRule>
    <cfRule type="cellIs" dxfId="386" priority="191" stopIfTrue="1" operator="equal">
      <formula>"CSTA"</formula>
    </cfRule>
    <cfRule type="cellIs" dxfId="385" priority="192" stopIfTrue="1" operator="equal">
      <formula>"SOP"</formula>
    </cfRule>
    <cfRule type="cellIs" dxfId="384" priority="193" stopIfTrue="1" operator="equal">
      <formula>"SMIN"</formula>
    </cfRule>
    <cfRule type="cellIs" dxfId="383" priority="194" stopIfTrue="1" operator="equal">
      <formula>"SMIC"</formula>
    </cfRule>
    <cfRule type="cellIs" dxfId="382" priority="195" stopIfTrue="1" operator="equal">
      <formula>"SAPRE"</formula>
    </cfRule>
  </conditionalFormatting>
  <conditionalFormatting sqref="M925">
    <cfRule type="cellIs" dxfId="373" priority="185" stopIfTrue="1" operator="equal">
      <formula>"CIP"</formula>
    </cfRule>
    <cfRule type="cellIs" dxfId="372" priority="186" stopIfTrue="1" operator="equal">
      <formula>"GABGS"</formula>
    </cfRule>
    <cfRule type="cellIs" dxfId="371" priority="187" stopIfTrue="1" operator="equal">
      <formula>"SECGS"</formula>
    </cfRule>
  </conditionalFormatting>
  <conditionalFormatting sqref="M925">
    <cfRule type="cellIs" dxfId="367" priority="177" stopIfTrue="1" operator="equal">
      <formula>"ASSISEG"</formula>
    </cfRule>
    <cfRule type="cellIs" dxfId="366" priority="178" stopIfTrue="1" operator="equal">
      <formula>"ST"</formula>
    </cfRule>
    <cfRule type="cellIs" dxfId="365" priority="179" stopIfTrue="1" operator="equal">
      <formula>"SEXP"</formula>
    </cfRule>
    <cfRule type="cellIs" dxfId="364" priority="180" stopIfTrue="1" operator="equal">
      <formula>"CSTA"</formula>
    </cfRule>
    <cfRule type="cellIs" dxfId="363" priority="181" stopIfTrue="1" operator="equal">
      <formula>"SOP"</formula>
    </cfRule>
    <cfRule type="cellIs" dxfId="362" priority="182" stopIfTrue="1" operator="equal">
      <formula>"SMIN"</formula>
    </cfRule>
    <cfRule type="cellIs" dxfId="361" priority="183" stopIfTrue="1" operator="equal">
      <formula>"SMIC"</formula>
    </cfRule>
    <cfRule type="cellIs" dxfId="360" priority="184" stopIfTrue="1" operator="equal">
      <formula>"SAPRE"</formula>
    </cfRule>
  </conditionalFormatting>
  <conditionalFormatting sqref="M972">
    <cfRule type="cellIs" dxfId="351" priority="174" stopIfTrue="1" operator="equal">
      <formula>"CIP"</formula>
    </cfRule>
    <cfRule type="cellIs" dxfId="350" priority="175" stopIfTrue="1" operator="equal">
      <formula>"GABGS"</formula>
    </cfRule>
    <cfRule type="cellIs" dxfId="349" priority="176" stopIfTrue="1" operator="equal">
      <formula>"SECGS"</formula>
    </cfRule>
  </conditionalFormatting>
  <conditionalFormatting sqref="M972">
    <cfRule type="cellIs" dxfId="345" priority="166" stopIfTrue="1" operator="equal">
      <formula>"ASSISEG"</formula>
    </cfRule>
    <cfRule type="cellIs" dxfId="344" priority="167" stopIfTrue="1" operator="equal">
      <formula>"ST"</formula>
    </cfRule>
    <cfRule type="cellIs" dxfId="343" priority="168" stopIfTrue="1" operator="equal">
      <formula>"SEXP"</formula>
    </cfRule>
    <cfRule type="cellIs" dxfId="342" priority="169" stopIfTrue="1" operator="equal">
      <formula>"CSTA"</formula>
    </cfRule>
    <cfRule type="cellIs" dxfId="341" priority="170" stopIfTrue="1" operator="equal">
      <formula>"SOP"</formula>
    </cfRule>
    <cfRule type="cellIs" dxfId="340" priority="171" stopIfTrue="1" operator="equal">
      <formula>"SMIN"</formula>
    </cfRule>
    <cfRule type="cellIs" dxfId="339" priority="172" stopIfTrue="1" operator="equal">
      <formula>"SMIC"</formula>
    </cfRule>
    <cfRule type="cellIs" dxfId="338" priority="173" stopIfTrue="1" operator="equal">
      <formula>"SAPRE"</formula>
    </cfRule>
  </conditionalFormatting>
  <conditionalFormatting sqref="M998">
    <cfRule type="cellIs" dxfId="329" priority="163" stopIfTrue="1" operator="equal">
      <formula>"CIP"</formula>
    </cfRule>
    <cfRule type="cellIs" dxfId="328" priority="164" stopIfTrue="1" operator="equal">
      <formula>"GABGS"</formula>
    </cfRule>
    <cfRule type="cellIs" dxfId="327" priority="165" stopIfTrue="1" operator="equal">
      <formula>"SECGS"</formula>
    </cfRule>
  </conditionalFormatting>
  <conditionalFormatting sqref="M998">
    <cfRule type="cellIs" dxfId="323" priority="155" stopIfTrue="1" operator="equal">
      <formula>"ASSISEG"</formula>
    </cfRule>
    <cfRule type="cellIs" dxfId="322" priority="156" stopIfTrue="1" operator="equal">
      <formula>"ST"</formula>
    </cfRule>
    <cfRule type="cellIs" dxfId="321" priority="157" stopIfTrue="1" operator="equal">
      <formula>"SEXP"</formula>
    </cfRule>
    <cfRule type="cellIs" dxfId="320" priority="158" stopIfTrue="1" operator="equal">
      <formula>"CSTA"</formula>
    </cfRule>
    <cfRule type="cellIs" dxfId="319" priority="159" stopIfTrue="1" operator="equal">
      <formula>"SOP"</formula>
    </cfRule>
    <cfRule type="cellIs" dxfId="318" priority="160" stopIfTrue="1" operator="equal">
      <formula>"SMIN"</formula>
    </cfRule>
    <cfRule type="cellIs" dxfId="317" priority="161" stopIfTrue="1" operator="equal">
      <formula>"SMIC"</formula>
    </cfRule>
    <cfRule type="cellIs" dxfId="316" priority="162" stopIfTrue="1" operator="equal">
      <formula>"SAPRE"</formula>
    </cfRule>
  </conditionalFormatting>
  <conditionalFormatting sqref="M1033">
    <cfRule type="cellIs" dxfId="307" priority="152" stopIfTrue="1" operator="equal">
      <formula>"CIP"</formula>
    </cfRule>
    <cfRule type="cellIs" dxfId="306" priority="153" stopIfTrue="1" operator="equal">
      <formula>"GABGS"</formula>
    </cfRule>
    <cfRule type="cellIs" dxfId="305" priority="154" stopIfTrue="1" operator="equal">
      <formula>"SECGS"</formula>
    </cfRule>
  </conditionalFormatting>
  <conditionalFormatting sqref="M1033">
    <cfRule type="cellIs" dxfId="301" priority="144" stopIfTrue="1" operator="equal">
      <formula>"ASSISEG"</formula>
    </cfRule>
    <cfRule type="cellIs" dxfId="300" priority="145" stopIfTrue="1" operator="equal">
      <formula>"ST"</formula>
    </cfRule>
    <cfRule type="cellIs" dxfId="299" priority="146" stopIfTrue="1" operator="equal">
      <formula>"SEXP"</formula>
    </cfRule>
    <cfRule type="cellIs" dxfId="298" priority="147" stopIfTrue="1" operator="equal">
      <formula>"CSTA"</formula>
    </cfRule>
    <cfRule type="cellIs" dxfId="297" priority="148" stopIfTrue="1" operator="equal">
      <formula>"SOP"</formula>
    </cfRule>
    <cfRule type="cellIs" dxfId="296" priority="149" stopIfTrue="1" operator="equal">
      <formula>"SMIN"</formula>
    </cfRule>
    <cfRule type="cellIs" dxfId="295" priority="150" stopIfTrue="1" operator="equal">
      <formula>"SMIC"</formula>
    </cfRule>
    <cfRule type="cellIs" dxfId="294" priority="151" stopIfTrue="1" operator="equal">
      <formula>"SAPRE"</formula>
    </cfRule>
  </conditionalFormatting>
  <conditionalFormatting sqref="M1076">
    <cfRule type="cellIs" dxfId="285" priority="141" stopIfTrue="1" operator="equal">
      <formula>"CIP"</formula>
    </cfRule>
    <cfRule type="cellIs" dxfId="284" priority="142" stopIfTrue="1" operator="equal">
      <formula>"GABGS"</formula>
    </cfRule>
    <cfRule type="cellIs" dxfId="283" priority="143" stopIfTrue="1" operator="equal">
      <formula>"SECGS"</formula>
    </cfRule>
  </conditionalFormatting>
  <conditionalFormatting sqref="M1076">
    <cfRule type="cellIs" dxfId="279" priority="133" stopIfTrue="1" operator="equal">
      <formula>"ASSISEG"</formula>
    </cfRule>
    <cfRule type="cellIs" dxfId="278" priority="134" stopIfTrue="1" operator="equal">
      <formula>"ST"</formula>
    </cfRule>
    <cfRule type="cellIs" dxfId="277" priority="135" stopIfTrue="1" operator="equal">
      <formula>"SEXP"</formula>
    </cfRule>
    <cfRule type="cellIs" dxfId="276" priority="136" stopIfTrue="1" operator="equal">
      <formula>"CSTA"</formula>
    </cfRule>
    <cfRule type="cellIs" dxfId="275" priority="137" stopIfTrue="1" operator="equal">
      <formula>"SOP"</formula>
    </cfRule>
    <cfRule type="cellIs" dxfId="274" priority="138" stopIfTrue="1" operator="equal">
      <formula>"SMIN"</formula>
    </cfRule>
    <cfRule type="cellIs" dxfId="273" priority="139" stopIfTrue="1" operator="equal">
      <formula>"SMIC"</formula>
    </cfRule>
    <cfRule type="cellIs" dxfId="272" priority="140" stopIfTrue="1" operator="equal">
      <formula>"SAPRE"</formula>
    </cfRule>
  </conditionalFormatting>
  <conditionalFormatting sqref="M1132">
    <cfRule type="cellIs" dxfId="263" priority="130" stopIfTrue="1" operator="equal">
      <formula>"CIP"</formula>
    </cfRule>
    <cfRule type="cellIs" dxfId="262" priority="131" stopIfTrue="1" operator="equal">
      <formula>"GABGS"</formula>
    </cfRule>
    <cfRule type="cellIs" dxfId="261" priority="132" stopIfTrue="1" operator="equal">
      <formula>"SECGS"</formula>
    </cfRule>
  </conditionalFormatting>
  <conditionalFormatting sqref="M1132">
    <cfRule type="cellIs" dxfId="257" priority="122" stopIfTrue="1" operator="equal">
      <formula>"ASSISEG"</formula>
    </cfRule>
    <cfRule type="cellIs" dxfId="256" priority="123" stopIfTrue="1" operator="equal">
      <formula>"ST"</formula>
    </cfRule>
    <cfRule type="cellIs" dxfId="255" priority="124" stopIfTrue="1" operator="equal">
      <formula>"SEXP"</formula>
    </cfRule>
    <cfRule type="cellIs" dxfId="254" priority="125" stopIfTrue="1" operator="equal">
      <formula>"CSTA"</formula>
    </cfRule>
    <cfRule type="cellIs" dxfId="253" priority="126" stopIfTrue="1" operator="equal">
      <formula>"SOP"</formula>
    </cfRule>
    <cfRule type="cellIs" dxfId="252" priority="127" stopIfTrue="1" operator="equal">
      <formula>"SMIN"</formula>
    </cfRule>
    <cfRule type="cellIs" dxfId="251" priority="128" stopIfTrue="1" operator="equal">
      <formula>"SMIC"</formula>
    </cfRule>
    <cfRule type="cellIs" dxfId="250" priority="129" stopIfTrue="1" operator="equal">
      <formula>"SAPRE"</formula>
    </cfRule>
  </conditionalFormatting>
  <conditionalFormatting sqref="M1176">
    <cfRule type="cellIs" dxfId="241" priority="119" stopIfTrue="1" operator="equal">
      <formula>"CIP"</formula>
    </cfRule>
    <cfRule type="cellIs" dxfId="240" priority="120" stopIfTrue="1" operator="equal">
      <formula>"GABGS"</formula>
    </cfRule>
    <cfRule type="cellIs" dxfId="239" priority="121" stopIfTrue="1" operator="equal">
      <formula>"SECGS"</formula>
    </cfRule>
  </conditionalFormatting>
  <conditionalFormatting sqref="M1176">
    <cfRule type="cellIs" dxfId="235" priority="111" stopIfTrue="1" operator="equal">
      <formula>"ASSISEG"</formula>
    </cfRule>
    <cfRule type="cellIs" dxfId="234" priority="112" stopIfTrue="1" operator="equal">
      <formula>"ST"</formula>
    </cfRule>
    <cfRule type="cellIs" dxfId="233" priority="113" stopIfTrue="1" operator="equal">
      <formula>"SEXP"</formula>
    </cfRule>
    <cfRule type="cellIs" dxfId="232" priority="114" stopIfTrue="1" operator="equal">
      <formula>"CSTA"</formula>
    </cfRule>
    <cfRule type="cellIs" dxfId="231" priority="115" stopIfTrue="1" operator="equal">
      <formula>"SOP"</formula>
    </cfRule>
    <cfRule type="cellIs" dxfId="230" priority="116" stopIfTrue="1" operator="equal">
      <formula>"SMIN"</formula>
    </cfRule>
    <cfRule type="cellIs" dxfId="229" priority="117" stopIfTrue="1" operator="equal">
      <formula>"SMIC"</formula>
    </cfRule>
    <cfRule type="cellIs" dxfId="228" priority="118" stopIfTrue="1" operator="equal">
      <formula>"SAPRE"</formula>
    </cfRule>
  </conditionalFormatting>
  <conditionalFormatting sqref="M1209">
    <cfRule type="cellIs" dxfId="219" priority="108" stopIfTrue="1" operator="equal">
      <formula>"CIP"</formula>
    </cfRule>
    <cfRule type="cellIs" dxfId="218" priority="109" stopIfTrue="1" operator="equal">
      <formula>"GABGS"</formula>
    </cfRule>
    <cfRule type="cellIs" dxfId="217" priority="110" stopIfTrue="1" operator="equal">
      <formula>"SECGS"</formula>
    </cfRule>
  </conditionalFormatting>
  <conditionalFormatting sqref="M1209">
    <cfRule type="cellIs" dxfId="213" priority="100" stopIfTrue="1" operator="equal">
      <formula>"ASSISEG"</formula>
    </cfRule>
    <cfRule type="cellIs" dxfId="212" priority="101" stopIfTrue="1" operator="equal">
      <formula>"ST"</formula>
    </cfRule>
    <cfRule type="cellIs" dxfId="211" priority="102" stopIfTrue="1" operator="equal">
      <formula>"SEXP"</formula>
    </cfRule>
    <cfRule type="cellIs" dxfId="210" priority="103" stopIfTrue="1" operator="equal">
      <formula>"CSTA"</formula>
    </cfRule>
    <cfRule type="cellIs" dxfId="209" priority="104" stopIfTrue="1" operator="equal">
      <formula>"SOP"</formula>
    </cfRule>
    <cfRule type="cellIs" dxfId="208" priority="105" stopIfTrue="1" operator="equal">
      <formula>"SMIN"</formula>
    </cfRule>
    <cfRule type="cellIs" dxfId="207" priority="106" stopIfTrue="1" operator="equal">
      <formula>"SMIC"</formula>
    </cfRule>
    <cfRule type="cellIs" dxfId="206" priority="107" stopIfTrue="1" operator="equal">
      <formula>"SAPRE"</formula>
    </cfRule>
  </conditionalFormatting>
  <conditionalFormatting sqref="M1267">
    <cfRule type="cellIs" dxfId="197" priority="97" stopIfTrue="1" operator="equal">
      <formula>"CIP"</formula>
    </cfRule>
    <cfRule type="cellIs" dxfId="196" priority="98" stopIfTrue="1" operator="equal">
      <formula>"GABGS"</formula>
    </cfRule>
    <cfRule type="cellIs" dxfId="195" priority="99" stopIfTrue="1" operator="equal">
      <formula>"SECGS"</formula>
    </cfRule>
  </conditionalFormatting>
  <conditionalFormatting sqref="M1267">
    <cfRule type="cellIs" dxfId="191" priority="89" stopIfTrue="1" operator="equal">
      <formula>"ASSISEG"</formula>
    </cfRule>
    <cfRule type="cellIs" dxfId="190" priority="90" stopIfTrue="1" operator="equal">
      <formula>"ST"</formula>
    </cfRule>
    <cfRule type="cellIs" dxfId="189" priority="91" stopIfTrue="1" operator="equal">
      <formula>"SEXP"</formula>
    </cfRule>
    <cfRule type="cellIs" dxfId="188" priority="92" stopIfTrue="1" operator="equal">
      <formula>"CSTA"</formula>
    </cfRule>
    <cfRule type="cellIs" dxfId="187" priority="93" stopIfTrue="1" operator="equal">
      <formula>"SOP"</formula>
    </cfRule>
    <cfRule type="cellIs" dxfId="186" priority="94" stopIfTrue="1" operator="equal">
      <formula>"SMIN"</formula>
    </cfRule>
    <cfRule type="cellIs" dxfId="185" priority="95" stopIfTrue="1" operator="equal">
      <formula>"SMIC"</formula>
    </cfRule>
    <cfRule type="cellIs" dxfId="184" priority="96" stopIfTrue="1" operator="equal">
      <formula>"SAPRE"</formula>
    </cfRule>
  </conditionalFormatting>
  <conditionalFormatting sqref="M1301">
    <cfRule type="cellIs" dxfId="175" priority="86" stopIfTrue="1" operator="equal">
      <formula>"CIP"</formula>
    </cfRule>
    <cfRule type="cellIs" dxfId="174" priority="87" stopIfTrue="1" operator="equal">
      <formula>"GABGS"</formula>
    </cfRule>
    <cfRule type="cellIs" dxfId="173" priority="88" stopIfTrue="1" operator="equal">
      <formula>"SECGS"</formula>
    </cfRule>
  </conditionalFormatting>
  <conditionalFormatting sqref="M1301">
    <cfRule type="cellIs" dxfId="169" priority="78" stopIfTrue="1" operator="equal">
      <formula>"ASSISEG"</formula>
    </cfRule>
    <cfRule type="cellIs" dxfId="168" priority="79" stopIfTrue="1" operator="equal">
      <formula>"ST"</formula>
    </cfRule>
    <cfRule type="cellIs" dxfId="167" priority="80" stopIfTrue="1" operator="equal">
      <formula>"SEXP"</formula>
    </cfRule>
    <cfRule type="cellIs" dxfId="166" priority="81" stopIfTrue="1" operator="equal">
      <formula>"CSTA"</formula>
    </cfRule>
    <cfRule type="cellIs" dxfId="165" priority="82" stopIfTrue="1" operator="equal">
      <formula>"SOP"</formula>
    </cfRule>
    <cfRule type="cellIs" dxfId="164" priority="83" stopIfTrue="1" operator="equal">
      <formula>"SMIN"</formula>
    </cfRule>
    <cfRule type="cellIs" dxfId="163" priority="84" stopIfTrue="1" operator="equal">
      <formula>"SMIC"</formula>
    </cfRule>
    <cfRule type="cellIs" dxfId="162" priority="85" stopIfTrue="1" operator="equal">
      <formula>"SAPRE"</formula>
    </cfRule>
  </conditionalFormatting>
  <conditionalFormatting sqref="M1362">
    <cfRule type="cellIs" dxfId="153" priority="75" stopIfTrue="1" operator="equal">
      <formula>"CIP"</formula>
    </cfRule>
    <cfRule type="cellIs" dxfId="152" priority="76" stopIfTrue="1" operator="equal">
      <formula>"GABGS"</formula>
    </cfRule>
    <cfRule type="cellIs" dxfId="151" priority="77" stopIfTrue="1" operator="equal">
      <formula>"SECGS"</formula>
    </cfRule>
  </conditionalFormatting>
  <conditionalFormatting sqref="M1362">
    <cfRule type="cellIs" dxfId="147" priority="67" stopIfTrue="1" operator="equal">
      <formula>"ASSISEG"</formula>
    </cfRule>
    <cfRule type="cellIs" dxfId="146" priority="68" stopIfTrue="1" operator="equal">
      <formula>"ST"</formula>
    </cfRule>
    <cfRule type="cellIs" dxfId="145" priority="69" stopIfTrue="1" operator="equal">
      <formula>"SEXP"</formula>
    </cfRule>
    <cfRule type="cellIs" dxfId="144" priority="70" stopIfTrue="1" operator="equal">
      <formula>"CSTA"</formula>
    </cfRule>
    <cfRule type="cellIs" dxfId="143" priority="71" stopIfTrue="1" operator="equal">
      <formula>"SOP"</formula>
    </cfRule>
    <cfRule type="cellIs" dxfId="142" priority="72" stopIfTrue="1" operator="equal">
      <formula>"SMIN"</formula>
    </cfRule>
    <cfRule type="cellIs" dxfId="141" priority="73" stopIfTrue="1" operator="equal">
      <formula>"SMIC"</formula>
    </cfRule>
    <cfRule type="cellIs" dxfId="140" priority="74" stopIfTrue="1" operator="equal">
      <formula>"SAPRE"</formula>
    </cfRule>
  </conditionalFormatting>
  <conditionalFormatting sqref="M1403">
    <cfRule type="cellIs" dxfId="131" priority="64" stopIfTrue="1" operator="equal">
      <formula>"CIP"</formula>
    </cfRule>
    <cfRule type="cellIs" dxfId="130" priority="65" stopIfTrue="1" operator="equal">
      <formula>"GABGS"</formula>
    </cfRule>
    <cfRule type="cellIs" dxfId="129" priority="66" stopIfTrue="1" operator="equal">
      <formula>"SECGS"</formula>
    </cfRule>
  </conditionalFormatting>
  <conditionalFormatting sqref="M1403">
    <cfRule type="cellIs" dxfId="125" priority="56" stopIfTrue="1" operator="equal">
      <formula>"ASSISEG"</formula>
    </cfRule>
    <cfRule type="cellIs" dxfId="124" priority="57" stopIfTrue="1" operator="equal">
      <formula>"ST"</formula>
    </cfRule>
    <cfRule type="cellIs" dxfId="123" priority="58" stopIfTrue="1" operator="equal">
      <formula>"SEXP"</formula>
    </cfRule>
    <cfRule type="cellIs" dxfId="122" priority="59" stopIfTrue="1" operator="equal">
      <formula>"CSTA"</formula>
    </cfRule>
    <cfRule type="cellIs" dxfId="121" priority="60" stopIfTrue="1" operator="equal">
      <formula>"SOP"</formula>
    </cfRule>
    <cfRule type="cellIs" dxfId="120" priority="61" stopIfTrue="1" operator="equal">
      <formula>"SMIN"</formula>
    </cfRule>
    <cfRule type="cellIs" dxfId="119" priority="62" stopIfTrue="1" operator="equal">
      <formula>"SMIC"</formula>
    </cfRule>
    <cfRule type="cellIs" dxfId="118" priority="63" stopIfTrue="1" operator="equal">
      <formula>"SAPRE"</formula>
    </cfRule>
  </conditionalFormatting>
  <conditionalFormatting sqref="M1469">
    <cfRule type="cellIs" dxfId="109" priority="53" stopIfTrue="1" operator="equal">
      <formula>"CIP"</formula>
    </cfRule>
    <cfRule type="cellIs" dxfId="108" priority="54" stopIfTrue="1" operator="equal">
      <formula>"GABGS"</formula>
    </cfRule>
    <cfRule type="cellIs" dxfId="107" priority="55" stopIfTrue="1" operator="equal">
      <formula>"SECGS"</formula>
    </cfRule>
  </conditionalFormatting>
  <conditionalFormatting sqref="M1469">
    <cfRule type="cellIs" dxfId="103" priority="45" stopIfTrue="1" operator="equal">
      <formula>"ASSISEG"</formula>
    </cfRule>
    <cfRule type="cellIs" dxfId="102" priority="46" stopIfTrue="1" operator="equal">
      <formula>"ST"</formula>
    </cfRule>
    <cfRule type="cellIs" dxfId="101" priority="47" stopIfTrue="1" operator="equal">
      <formula>"SEXP"</formula>
    </cfRule>
    <cfRule type="cellIs" dxfId="100" priority="48" stopIfTrue="1" operator="equal">
      <formula>"CSTA"</formula>
    </cfRule>
    <cfRule type="cellIs" dxfId="99" priority="49" stopIfTrue="1" operator="equal">
      <formula>"SOP"</formula>
    </cfRule>
    <cfRule type="cellIs" dxfId="98" priority="50" stopIfTrue="1" operator="equal">
      <formula>"SMIN"</formula>
    </cfRule>
    <cfRule type="cellIs" dxfId="97" priority="51" stopIfTrue="1" operator="equal">
      <formula>"SMIC"</formula>
    </cfRule>
    <cfRule type="cellIs" dxfId="96" priority="52" stopIfTrue="1" operator="equal">
      <formula>"SAPRE"</formula>
    </cfRule>
  </conditionalFormatting>
  <conditionalFormatting sqref="M1513">
    <cfRule type="cellIs" dxfId="87" priority="42" stopIfTrue="1" operator="equal">
      <formula>"CIP"</formula>
    </cfRule>
    <cfRule type="cellIs" dxfId="86" priority="43" stopIfTrue="1" operator="equal">
      <formula>"GABGS"</formula>
    </cfRule>
    <cfRule type="cellIs" dxfId="85" priority="44" stopIfTrue="1" operator="equal">
      <formula>"SECGS"</formula>
    </cfRule>
  </conditionalFormatting>
  <conditionalFormatting sqref="M1513">
    <cfRule type="cellIs" dxfId="81" priority="34" stopIfTrue="1" operator="equal">
      <formula>"ASSISEG"</formula>
    </cfRule>
    <cfRule type="cellIs" dxfId="80" priority="35" stopIfTrue="1" operator="equal">
      <formula>"ST"</formula>
    </cfRule>
    <cfRule type="cellIs" dxfId="79" priority="36" stopIfTrue="1" operator="equal">
      <formula>"SEXP"</formula>
    </cfRule>
    <cfRule type="cellIs" dxfId="78" priority="37" stopIfTrue="1" operator="equal">
      <formula>"CSTA"</formula>
    </cfRule>
    <cfRule type="cellIs" dxfId="77" priority="38" stopIfTrue="1" operator="equal">
      <formula>"SOP"</formula>
    </cfRule>
    <cfRule type="cellIs" dxfId="76" priority="39" stopIfTrue="1" operator="equal">
      <formula>"SMIN"</formula>
    </cfRule>
    <cfRule type="cellIs" dxfId="75" priority="40" stopIfTrue="1" operator="equal">
      <formula>"SMIC"</formula>
    </cfRule>
    <cfRule type="cellIs" dxfId="74" priority="41" stopIfTrue="1" operator="equal">
      <formula>"SAPRE"</formula>
    </cfRule>
  </conditionalFormatting>
  <conditionalFormatting sqref="M1564">
    <cfRule type="cellIs" dxfId="65" priority="31" stopIfTrue="1" operator="equal">
      <formula>"CIP"</formula>
    </cfRule>
    <cfRule type="cellIs" dxfId="64" priority="32" stopIfTrue="1" operator="equal">
      <formula>"GABGS"</formula>
    </cfRule>
    <cfRule type="cellIs" dxfId="63" priority="33" stopIfTrue="1" operator="equal">
      <formula>"SECGS"</formula>
    </cfRule>
  </conditionalFormatting>
  <conditionalFormatting sqref="M1564">
    <cfRule type="cellIs" dxfId="59" priority="23" stopIfTrue="1" operator="equal">
      <formula>"ASSISEG"</formula>
    </cfRule>
    <cfRule type="cellIs" dxfId="58" priority="24" stopIfTrue="1" operator="equal">
      <formula>"ST"</formula>
    </cfRule>
    <cfRule type="cellIs" dxfId="57" priority="25" stopIfTrue="1" operator="equal">
      <formula>"SEXP"</formula>
    </cfRule>
    <cfRule type="cellIs" dxfId="56" priority="26" stopIfTrue="1" operator="equal">
      <formula>"CSTA"</formula>
    </cfRule>
    <cfRule type="cellIs" dxfId="55" priority="27" stopIfTrue="1" operator="equal">
      <formula>"SOP"</formula>
    </cfRule>
    <cfRule type="cellIs" dxfId="54" priority="28" stopIfTrue="1" operator="equal">
      <formula>"SMIN"</formula>
    </cfRule>
    <cfRule type="cellIs" dxfId="53" priority="29" stopIfTrue="1" operator="equal">
      <formula>"SMIC"</formula>
    </cfRule>
    <cfRule type="cellIs" dxfId="52" priority="30" stopIfTrue="1" operator="equal">
      <formula>"SAPRE"</formula>
    </cfRule>
  </conditionalFormatting>
  <conditionalFormatting sqref="M837">
    <cfRule type="cellIs" dxfId="43" priority="20" stopIfTrue="1" operator="equal">
      <formula>"CIP"</formula>
    </cfRule>
    <cfRule type="cellIs" dxfId="42" priority="21" stopIfTrue="1" operator="equal">
      <formula>"GABGS"</formula>
    </cfRule>
    <cfRule type="cellIs" dxfId="41" priority="22" stopIfTrue="1" operator="equal">
      <formula>"SECGS"</formula>
    </cfRule>
  </conditionalFormatting>
  <conditionalFormatting sqref="M837">
    <cfRule type="cellIs" dxfId="37" priority="12" stopIfTrue="1" operator="equal">
      <formula>"ASSISEG"</formula>
    </cfRule>
    <cfRule type="cellIs" dxfId="36" priority="13" stopIfTrue="1" operator="equal">
      <formula>"ST"</formula>
    </cfRule>
    <cfRule type="cellIs" dxfId="35" priority="14" stopIfTrue="1" operator="equal">
      <formula>"SEXP"</formula>
    </cfRule>
    <cfRule type="cellIs" dxfId="34" priority="15" stopIfTrue="1" operator="equal">
      <formula>"CSTA"</formula>
    </cfRule>
    <cfRule type="cellIs" dxfId="33" priority="16" stopIfTrue="1" operator="equal">
      <formula>"SOP"</formula>
    </cfRule>
    <cfRule type="cellIs" dxfId="32" priority="17" stopIfTrue="1" operator="equal">
      <formula>"SMIN"</formula>
    </cfRule>
    <cfRule type="cellIs" dxfId="31" priority="18" stopIfTrue="1" operator="equal">
      <formula>"SMIC"</formula>
    </cfRule>
    <cfRule type="cellIs" dxfId="30" priority="19" stopIfTrue="1" operator="equal">
      <formula>"SAPRE"</formula>
    </cfRule>
  </conditionalFormatting>
  <conditionalFormatting sqref="M457">
    <cfRule type="cellIs" dxfId="21" priority="9" stopIfTrue="1" operator="equal">
      <formula>"CIP"</formula>
    </cfRule>
    <cfRule type="cellIs" dxfId="20" priority="10" stopIfTrue="1" operator="equal">
      <formula>"GABGS"</formula>
    </cfRule>
    <cfRule type="cellIs" dxfId="19" priority="11" stopIfTrue="1" operator="equal">
      <formula>"SECGS"</formula>
    </cfRule>
  </conditionalFormatting>
  <conditionalFormatting sqref="M457">
    <cfRule type="cellIs" dxfId="15" priority="1" stopIfTrue="1" operator="equal">
      <formula>"ASSISEG"</formula>
    </cfRule>
    <cfRule type="cellIs" dxfId="14" priority="2" stopIfTrue="1" operator="equal">
      <formula>"ST"</formula>
    </cfRule>
    <cfRule type="cellIs" dxfId="13" priority="3" stopIfTrue="1" operator="equal">
      <formula>"SEXP"</formula>
    </cfRule>
    <cfRule type="cellIs" dxfId="12" priority="4" stopIfTrue="1" operator="equal">
      <formula>"CSTA"</formula>
    </cfRule>
    <cfRule type="cellIs" dxfId="11" priority="5" stopIfTrue="1" operator="equal">
      <formula>"SOP"</formula>
    </cfRule>
    <cfRule type="cellIs" dxfId="10" priority="6" stopIfTrue="1" operator="equal">
      <formula>"SMIN"</formula>
    </cfRule>
    <cfRule type="cellIs" dxfId="9" priority="7" stopIfTrue="1" operator="equal">
      <formula>"SMIC"</formula>
    </cfRule>
    <cfRule type="cellIs" dxfId="8" priority="8" stopIfTrue="1" operator="equal">
      <formula>"SAPRE"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0:C46"/>
  <sheetViews>
    <sheetView tabSelected="1" zoomScale="85" zoomScaleNormal="85" workbookViewId="0">
      <selection activeCell="K57" sqref="K57"/>
    </sheetView>
  </sheetViews>
  <sheetFormatPr defaultRowHeight="15" x14ac:dyDescent="0.25"/>
  <cols>
    <col min="1" max="1" width="9.140625" style="69"/>
    <col min="2" max="2" width="33.42578125" style="69" customWidth="1"/>
    <col min="3" max="16384" width="9.140625" style="69"/>
  </cols>
  <sheetData>
    <row r="10" spans="2:3" x14ac:dyDescent="0.25">
      <c r="B10" s="80" t="s">
        <v>3537</v>
      </c>
    </row>
    <row r="11" spans="2:3" ht="31.5" customHeight="1" x14ac:dyDescent="0.25">
      <c r="B11" s="81" t="s">
        <v>3424</v>
      </c>
      <c r="C11" s="82">
        <v>169</v>
      </c>
    </row>
    <row r="12" spans="2:3" ht="30" x14ac:dyDescent="0.25">
      <c r="B12" s="151" t="s">
        <v>3443</v>
      </c>
      <c r="C12" s="152">
        <f>ROUND(AVERAGE('02-PADs'!R2:R3),0)</f>
        <v>6</v>
      </c>
    </row>
    <row r="13" spans="2:3" x14ac:dyDescent="0.25">
      <c r="B13" s="112" t="s">
        <v>3440</v>
      </c>
      <c r="C13" s="113">
        <v>0.15</v>
      </c>
    </row>
    <row r="14" spans="2:3" x14ac:dyDescent="0.25">
      <c r="B14" s="112" t="s">
        <v>3441</v>
      </c>
      <c r="C14" s="114">
        <f>ROUND(C12-(C13*C12),0)</f>
        <v>5</v>
      </c>
    </row>
    <row r="15" spans="2:3" x14ac:dyDescent="0.25">
      <c r="B15" s="112" t="s">
        <v>3442</v>
      </c>
      <c r="C15" s="112">
        <f>ROUND(C12-C14,0)</f>
        <v>1</v>
      </c>
    </row>
    <row r="17" spans="2:3" x14ac:dyDescent="0.25">
      <c r="B17" s="81" t="s">
        <v>3424</v>
      </c>
      <c r="C17" s="82">
        <v>169</v>
      </c>
    </row>
    <row r="18" spans="2:3" ht="54" customHeight="1" x14ac:dyDescent="0.25">
      <c r="B18" s="83" t="s">
        <v>3522</v>
      </c>
      <c r="C18" s="83">
        <f>AVERAGE('02-PADs'!R4:R13)</f>
        <v>22.643692968330647</v>
      </c>
    </row>
    <row r="19" spans="2:3" x14ac:dyDescent="0.25">
      <c r="B19" s="112" t="s">
        <v>3440</v>
      </c>
      <c r="C19" s="113">
        <v>0.15</v>
      </c>
    </row>
    <row r="20" spans="2:3" x14ac:dyDescent="0.25">
      <c r="B20" s="112" t="s">
        <v>3441</v>
      </c>
      <c r="C20" s="114">
        <f>ROUND(C18-(C19*C18),0)</f>
        <v>19</v>
      </c>
    </row>
    <row r="21" spans="2:3" x14ac:dyDescent="0.25">
      <c r="B21" s="112" t="s">
        <v>3442</v>
      </c>
      <c r="C21" s="112">
        <f>ROUND(C18-C20,0)</f>
        <v>4</v>
      </c>
    </row>
    <row r="25" spans="2:3" x14ac:dyDescent="0.25">
      <c r="B25" s="80" t="s">
        <v>3425</v>
      </c>
    </row>
    <row r="26" spans="2:3" ht="33.75" customHeight="1" x14ac:dyDescent="0.25">
      <c r="B26" s="81" t="s">
        <v>3424</v>
      </c>
      <c r="C26" s="82">
        <v>169</v>
      </c>
    </row>
    <row r="27" spans="2:3" ht="29.25" customHeight="1" x14ac:dyDescent="0.25">
      <c r="B27" s="84" t="s">
        <v>3426</v>
      </c>
      <c r="C27" s="85">
        <f>ROUND(AVERAGE('02-PADs'!R14:R24),0)</f>
        <v>13</v>
      </c>
    </row>
    <row r="28" spans="2:3" x14ac:dyDescent="0.25">
      <c r="B28" s="112" t="s">
        <v>3440</v>
      </c>
      <c r="C28" s="115">
        <v>0.15</v>
      </c>
    </row>
    <row r="29" spans="2:3" x14ac:dyDescent="0.25">
      <c r="B29" s="112" t="s">
        <v>3441</v>
      </c>
      <c r="C29" s="112">
        <f>ROUND(C27-(C28*C27),0)</f>
        <v>11</v>
      </c>
    </row>
    <row r="30" spans="2:3" x14ac:dyDescent="0.25">
      <c r="B30" s="112" t="s">
        <v>3442</v>
      </c>
      <c r="C30" s="112">
        <f>ROUND(C27-C29,0)</f>
        <v>2</v>
      </c>
    </row>
    <row r="40" spans="2:3" x14ac:dyDescent="0.25">
      <c r="B40" s="80" t="s">
        <v>3444</v>
      </c>
    </row>
    <row r="41" spans="2:3" x14ac:dyDescent="0.25">
      <c r="B41" s="81" t="s">
        <v>3424</v>
      </c>
      <c r="C41" s="82">
        <v>169</v>
      </c>
    </row>
    <row r="42" spans="2:3" x14ac:dyDescent="0.25">
      <c r="B42" s="116" t="s">
        <v>3445</v>
      </c>
      <c r="C42" s="85">
        <f>SUM(C27,C12,C18)</f>
        <v>41.643692968330647</v>
      </c>
    </row>
    <row r="43" spans="2:3" x14ac:dyDescent="0.25">
      <c r="B43" s="112" t="s">
        <v>3440</v>
      </c>
      <c r="C43" s="113">
        <v>0.15</v>
      </c>
    </row>
    <row r="44" spans="2:3" x14ac:dyDescent="0.25">
      <c r="B44" s="112" t="s">
        <v>3441</v>
      </c>
      <c r="C44" s="114">
        <f>ROUND(C42-(C43*C42),0)</f>
        <v>35</v>
      </c>
    </row>
    <row r="45" spans="2:3" x14ac:dyDescent="0.25">
      <c r="B45" s="112" t="s">
        <v>3446</v>
      </c>
      <c r="C45" s="112">
        <f>ROUND(C42-C44,0)</f>
        <v>7</v>
      </c>
    </row>
    <row r="46" spans="2:3" x14ac:dyDescent="0.25">
      <c r="B46" s="112" t="s">
        <v>3447</v>
      </c>
      <c r="C46" s="115">
        <f>C45/C41</f>
        <v>4.142011834319527E-2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15" zoomScaleNormal="115" workbookViewId="0">
      <selection activeCell="C18" sqref="C18"/>
    </sheetView>
  </sheetViews>
  <sheetFormatPr defaultRowHeight="15" x14ac:dyDescent="0.25"/>
  <cols>
    <col min="1" max="1" width="19.7109375" customWidth="1"/>
    <col min="3" max="3" width="70.28515625" bestFit="1" customWidth="1"/>
  </cols>
  <sheetData>
    <row r="1" spans="1:5" x14ac:dyDescent="0.25">
      <c r="C1" t="s">
        <v>3383</v>
      </c>
    </row>
    <row r="2" spans="1:5" ht="15.75" thickBot="1" x14ac:dyDescent="0.3"/>
    <row r="3" spans="1:5" x14ac:dyDescent="0.25">
      <c r="A3" s="55"/>
      <c r="B3" s="49" t="s">
        <v>3384</v>
      </c>
      <c r="C3" s="50" t="s">
        <v>3385</v>
      </c>
      <c r="D3" s="47"/>
      <c r="E3" s="47"/>
    </row>
    <row r="4" spans="1:5" ht="15.75" thickBot="1" x14ac:dyDescent="0.3">
      <c r="A4" s="56"/>
      <c r="B4" s="53" t="s">
        <v>3388</v>
      </c>
      <c r="C4" s="54" t="s">
        <v>3389</v>
      </c>
      <c r="D4" s="47"/>
      <c r="E4" s="47"/>
    </row>
    <row r="5" spans="1:5" x14ac:dyDescent="0.25">
      <c r="A5" s="146" t="s">
        <v>3406</v>
      </c>
      <c r="B5" s="49" t="s">
        <v>3386</v>
      </c>
      <c r="C5" s="50" t="s">
        <v>3387</v>
      </c>
      <c r="D5" s="47"/>
      <c r="E5" s="47"/>
    </row>
    <row r="6" spans="1:5" x14ac:dyDescent="0.25">
      <c r="A6" s="147"/>
      <c r="B6" s="51" t="s">
        <v>3390</v>
      </c>
      <c r="C6" s="52" t="s">
        <v>3391</v>
      </c>
      <c r="D6" s="47"/>
      <c r="E6" s="47"/>
    </row>
    <row r="7" spans="1:5" x14ac:dyDescent="0.25">
      <c r="A7" s="147"/>
      <c r="B7" s="51" t="s">
        <v>3392</v>
      </c>
      <c r="C7" s="52" t="s">
        <v>3393</v>
      </c>
      <c r="D7" s="47"/>
      <c r="E7" s="47"/>
    </row>
    <row r="8" spans="1:5" x14ac:dyDescent="0.25">
      <c r="A8" s="147"/>
      <c r="B8" s="51" t="s">
        <v>3394</v>
      </c>
      <c r="C8" s="52" t="s">
        <v>3395</v>
      </c>
      <c r="D8" s="47"/>
      <c r="E8" s="47"/>
    </row>
    <row r="9" spans="1:5" ht="15.75" thickBot="1" x14ac:dyDescent="0.3">
      <c r="A9" s="148"/>
      <c r="B9" s="53" t="s">
        <v>3396</v>
      </c>
      <c r="C9" s="54" t="s">
        <v>3397</v>
      </c>
      <c r="D9" s="47"/>
      <c r="E9" s="47"/>
    </row>
    <row r="10" spans="1:5" x14ac:dyDescent="0.25">
      <c r="A10" s="146" t="s">
        <v>3407</v>
      </c>
      <c r="B10" s="49" t="s">
        <v>3398</v>
      </c>
      <c r="C10" s="50" t="s">
        <v>3399</v>
      </c>
    </row>
    <row r="11" spans="1:5" x14ac:dyDescent="0.25">
      <c r="A11" s="147"/>
      <c r="B11" s="51" t="s">
        <v>3400</v>
      </c>
      <c r="C11" s="52" t="s">
        <v>3401</v>
      </c>
    </row>
    <row r="12" spans="1:5" x14ac:dyDescent="0.25">
      <c r="A12" s="147"/>
      <c r="B12" s="51" t="s">
        <v>3402</v>
      </c>
      <c r="C12" s="52" t="s">
        <v>3403</v>
      </c>
    </row>
    <row r="13" spans="1:5" ht="15.75" thickBot="1" x14ac:dyDescent="0.3">
      <c r="A13" s="148"/>
      <c r="B13" s="53" t="s">
        <v>3405</v>
      </c>
      <c r="C13" s="54" t="s">
        <v>3404</v>
      </c>
    </row>
    <row r="15" spans="1:5" x14ac:dyDescent="0.25">
      <c r="C15" s="153" t="s">
        <v>3524</v>
      </c>
    </row>
    <row r="16" spans="1:5" ht="15.75" thickBot="1" x14ac:dyDescent="0.3"/>
    <row r="17" spans="1:3" ht="15" customHeight="1" thickBot="1" x14ac:dyDescent="0.3">
      <c r="A17" s="149" t="s">
        <v>3513</v>
      </c>
      <c r="B17" s="125" t="s">
        <v>3462</v>
      </c>
      <c r="C17" s="50" t="s">
        <v>3514</v>
      </c>
    </row>
    <row r="18" spans="1:3" ht="15.75" thickBot="1" x14ac:dyDescent="0.3">
      <c r="A18" s="150"/>
      <c r="B18" s="126" t="s">
        <v>3477</v>
      </c>
      <c r="C18" s="52" t="s">
        <v>3515</v>
      </c>
    </row>
    <row r="19" spans="1:3" ht="15.75" thickBot="1" x14ac:dyDescent="0.3">
      <c r="A19" s="150"/>
      <c r="B19" s="126" t="s">
        <v>3464</v>
      </c>
      <c r="C19" s="52" t="s">
        <v>3516</v>
      </c>
    </row>
    <row r="20" spans="1:3" ht="15.75" thickBot="1" x14ac:dyDescent="0.3">
      <c r="A20" s="150"/>
      <c r="B20" s="126" t="s">
        <v>3466</v>
      </c>
      <c r="C20" s="52" t="s">
        <v>3511</v>
      </c>
    </row>
    <row r="21" spans="1:3" ht="15.75" thickBot="1" x14ac:dyDescent="0.3">
      <c r="A21" s="150"/>
      <c r="B21" s="126" t="s">
        <v>3519</v>
      </c>
      <c r="C21" s="52" t="s">
        <v>3512</v>
      </c>
    </row>
    <row r="22" spans="1:3" ht="3" customHeight="1" thickBot="1" x14ac:dyDescent="0.3">
      <c r="A22" s="150"/>
      <c r="B22" s="126"/>
      <c r="C22" s="52"/>
    </row>
    <row r="23" spans="1:3" ht="15.75" thickBot="1" x14ac:dyDescent="0.3">
      <c r="A23" s="150"/>
      <c r="B23" s="126" t="s">
        <v>3485</v>
      </c>
      <c r="C23" s="52" t="s">
        <v>3517</v>
      </c>
    </row>
    <row r="24" spans="1:3" ht="15.75" thickBot="1" x14ac:dyDescent="0.3">
      <c r="A24" s="150"/>
      <c r="B24" s="126" t="s">
        <v>3520</v>
      </c>
      <c r="C24" s="52" t="s">
        <v>3518</v>
      </c>
    </row>
    <row r="25" spans="1:3" ht="15.75" thickBot="1" x14ac:dyDescent="0.3">
      <c r="A25" s="150"/>
      <c r="B25" s="126" t="s">
        <v>3496</v>
      </c>
      <c r="C25" s="54" t="s">
        <v>3521</v>
      </c>
    </row>
  </sheetData>
  <mergeCells count="3">
    <mergeCell ref="A5:A9"/>
    <mergeCell ref="A10:A13"/>
    <mergeCell ref="A17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3423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Q59"/>
  <sheetViews>
    <sheetView topLeftCell="A2" workbookViewId="0">
      <selection activeCell="O11" sqref="O11"/>
    </sheetView>
  </sheetViews>
  <sheetFormatPr defaultRowHeight="15" x14ac:dyDescent="0.25"/>
  <cols>
    <col min="3" max="3" width="21.42578125" customWidth="1"/>
    <col min="11" max="11" width="15" customWidth="1"/>
    <col min="12" max="12" width="12" customWidth="1"/>
    <col min="13" max="13" width="5.42578125" customWidth="1"/>
    <col min="14" max="48" width="12" bestFit="1" customWidth="1"/>
    <col min="49" max="49" width="10.5703125" bestFit="1" customWidth="1"/>
  </cols>
  <sheetData>
    <row r="1" spans="2:17" x14ac:dyDescent="0.25">
      <c r="F1" t="s">
        <v>3448</v>
      </c>
    </row>
    <row r="3" spans="2:17" x14ac:dyDescent="0.25">
      <c r="B3" t="s">
        <v>3449</v>
      </c>
      <c r="C3" t="s">
        <v>3450</v>
      </c>
      <c r="D3" t="s">
        <v>3421</v>
      </c>
      <c r="K3" t="s">
        <v>3536</v>
      </c>
    </row>
    <row r="4" spans="2:17" x14ac:dyDescent="0.25">
      <c r="B4" t="s">
        <v>3451</v>
      </c>
      <c r="C4">
        <f>SUMIFS('02-PADs'!$N$30:$N$1562,'02-PADs'!$M$30:$M$1562,B4)</f>
        <v>4</v>
      </c>
      <c r="D4">
        <f>AVERAGEIF('[1]02-PADs'!$N$30:$N$1562,B4,'[1]02-PADs'!$O$30:$O$1562)</f>
        <v>4</v>
      </c>
      <c r="K4" s="124" t="s">
        <v>3452</v>
      </c>
      <c r="L4" s="118"/>
    </row>
    <row r="5" spans="2:17" x14ac:dyDescent="0.25">
      <c r="B5" t="s">
        <v>3453</v>
      </c>
      <c r="C5">
        <f>SUMIFS('02-PADs'!$N$30:$N$1562,'02-PADs'!$M$30:$M$1562,B5)</f>
        <v>100</v>
      </c>
      <c r="D5">
        <f>AVERAGEIF('[1]02-PADs'!$N$30:$N$1562,B5,'[1]02-PADs'!$O$30:$O$1562)</f>
        <v>3.3448275862068964</v>
      </c>
      <c r="K5" s="124" t="s">
        <v>3449</v>
      </c>
      <c r="L5" s="118" t="s">
        <v>3454</v>
      </c>
      <c r="P5" t="s">
        <v>3525</v>
      </c>
    </row>
    <row r="6" spans="2:17" x14ac:dyDescent="0.25">
      <c r="B6" t="s">
        <v>3455</v>
      </c>
      <c r="C6">
        <f>SUMIFS('02-PADs'!$N$30:$N$1562,'02-PADs'!$M$30:$M$1562,B6)</f>
        <v>200</v>
      </c>
      <c r="D6">
        <f>AVERAGEIF('[1]02-PADs'!$N$30:$N$1562,B6,'[1]02-PADs'!$O$30:$O$1562)</f>
        <v>6.666666666666667</v>
      </c>
      <c r="K6" s="117" t="s">
        <v>3462</v>
      </c>
      <c r="L6" s="119">
        <v>12.885714285714286</v>
      </c>
      <c r="P6" t="s">
        <v>3526</v>
      </c>
    </row>
    <row r="7" spans="2:17" x14ac:dyDescent="0.25">
      <c r="B7" t="s">
        <v>3457</v>
      </c>
      <c r="C7">
        <f>SUMIFS('02-PADs'!$N$30:$N$1562,'02-PADs'!$M$30:$M$1562,B7)</f>
        <v>185</v>
      </c>
      <c r="D7">
        <f>AVERAGEIF('[1]02-PADs'!$N$30:$N$1562,B7,'[1]02-PADs'!$O$30:$O$1562)</f>
        <v>7.666666666666667</v>
      </c>
      <c r="K7" s="120" t="s">
        <v>3485</v>
      </c>
      <c r="L7" s="121">
        <v>2.4285714285714284</v>
      </c>
      <c r="P7" t="s">
        <v>3527</v>
      </c>
    </row>
    <row r="8" spans="2:17" x14ac:dyDescent="0.25">
      <c r="B8" t="s">
        <v>3458</v>
      </c>
      <c r="C8">
        <f>SUMIFS('02-PADs'!$N$30:$N$1562,'02-PADs'!$M$30:$M$1562,B8)</f>
        <v>77</v>
      </c>
      <c r="D8">
        <f>AVERAGEIF('[1]02-PADs'!$N$30:$N$1562,B8,'[1]02-PADs'!$O$30:$O$1562)</f>
        <v>2.9615384615384617</v>
      </c>
      <c r="K8" s="120" t="s">
        <v>3477</v>
      </c>
      <c r="L8" s="121">
        <v>15</v>
      </c>
      <c r="P8" t="s">
        <v>3528</v>
      </c>
      <c r="Q8" t="s">
        <v>3511</v>
      </c>
    </row>
    <row r="9" spans="2:17" x14ac:dyDescent="0.25">
      <c r="B9" t="s">
        <v>3460</v>
      </c>
      <c r="C9">
        <f>SUMIFS('02-PADs'!$N$30:$N$1562,'02-PADs'!$M$30:$M$1562,B9)</f>
        <v>61</v>
      </c>
      <c r="D9">
        <f>AVERAGEIF('[1]02-PADs'!$N$30:$N$1562,B9,'[1]02-PADs'!$O$30:$O$1562)</f>
        <v>2.5</v>
      </c>
      <c r="K9" s="120" t="s">
        <v>3464</v>
      </c>
      <c r="L9" s="121">
        <v>25.225806451612904</v>
      </c>
      <c r="P9" t="s">
        <v>3529</v>
      </c>
      <c r="Q9" t="s">
        <v>3512</v>
      </c>
    </row>
    <row r="10" spans="2:17" x14ac:dyDescent="0.25">
      <c r="B10" t="s">
        <v>3462</v>
      </c>
      <c r="C10">
        <f>SUMIFS('02-PADs'!$N$30:$N$1562,'02-PADs'!$M$30:$M$1562,B10)</f>
        <v>451</v>
      </c>
      <c r="D10">
        <f>AVERAGEIF('[1]02-PADs'!$N$30:$N$1562,B10,'[1]02-PADs'!$O$30:$O$1562)</f>
        <v>12.885714285714286</v>
      </c>
      <c r="K10" s="120" t="s">
        <v>3492</v>
      </c>
      <c r="L10" s="121">
        <v>1</v>
      </c>
    </row>
    <row r="11" spans="2:17" x14ac:dyDescent="0.25">
      <c r="B11" t="s">
        <v>3464</v>
      </c>
      <c r="C11">
        <f>SUMIFS('02-PADs'!$N$30:$N$1562,'02-PADs'!$M$30:$M$1562,B11)</f>
        <v>782</v>
      </c>
      <c r="D11">
        <f>AVERAGEIF('[1]02-PADs'!$N$30:$N$1562,B11,'[1]02-PADs'!$O$30:$O$1562)</f>
        <v>25.225806451612904</v>
      </c>
      <c r="K11" s="120" t="s">
        <v>3466</v>
      </c>
      <c r="L11" s="121">
        <v>16.166666666666668</v>
      </c>
      <c r="P11" t="s">
        <v>3530</v>
      </c>
    </row>
    <row r="12" spans="2:17" x14ac:dyDescent="0.25">
      <c r="B12" t="s">
        <v>3466</v>
      </c>
      <c r="C12">
        <f>SUMIFS('02-PADs'!$N$30:$N$1562,'02-PADs'!$M$30:$M$1562,B12)</f>
        <v>291</v>
      </c>
      <c r="D12">
        <f>AVERAGEIF('[1]02-PADs'!$N$30:$N$1562,B12,'[1]02-PADs'!$O$30:$O$1562)</f>
        <v>16.166666666666668</v>
      </c>
      <c r="K12" s="120" t="s">
        <v>3496</v>
      </c>
      <c r="L12" s="121">
        <v>1</v>
      </c>
      <c r="P12" t="s">
        <v>3531</v>
      </c>
      <c r="Q12" t="s">
        <v>3532</v>
      </c>
    </row>
    <row r="13" spans="2:17" x14ac:dyDescent="0.25">
      <c r="B13" t="s">
        <v>3468</v>
      </c>
      <c r="C13">
        <f>SUMIFS('02-PADs'!$N$30:$N$1562,'02-PADs'!$M$30:$M$1562,B13)</f>
        <v>625</v>
      </c>
      <c r="D13">
        <f>AVERAGEIF('[1]02-PADs'!$N$30:$N$1562,B13,'[1]02-PADs'!$O$30:$O$1562)</f>
        <v>29.761904761904763</v>
      </c>
      <c r="K13" s="120" t="s">
        <v>3497</v>
      </c>
      <c r="L13" s="121">
        <v>2</v>
      </c>
      <c r="P13" t="s">
        <v>3533</v>
      </c>
    </row>
    <row r="14" spans="2:17" x14ac:dyDescent="0.25">
      <c r="B14" t="s">
        <v>3470</v>
      </c>
      <c r="C14">
        <f>SUMIFS('02-PADs'!$N$30:$N$1562,'02-PADs'!$M$30:$M$1562,B14)</f>
        <v>135</v>
      </c>
      <c r="D14">
        <f>AVERAGEIF('[1]02-PADs'!$N$30:$N$1562,B14,'[1]02-PADs'!$O$30:$O$1562)</f>
        <v>5</v>
      </c>
      <c r="K14" s="122" t="s">
        <v>3506</v>
      </c>
      <c r="L14" s="123">
        <v>75.706758832565285</v>
      </c>
      <c r="P14" t="s">
        <v>3534</v>
      </c>
    </row>
    <row r="15" spans="2:17" x14ac:dyDescent="0.25">
      <c r="B15" t="s">
        <v>3472</v>
      </c>
      <c r="C15">
        <f>SUMIFS('02-PADs'!$N$30:$N$1562,'02-PADs'!$M$30:$M$1562,B15)</f>
        <v>36</v>
      </c>
      <c r="D15">
        <f>AVERAGEIF('[1]02-PADs'!$N$30:$N$1562,B15,'[1]02-PADs'!$O$30:$O$1562)</f>
        <v>2.5</v>
      </c>
      <c r="P15" t="s">
        <v>3535</v>
      </c>
    </row>
    <row r="16" spans="2:17" x14ac:dyDescent="0.25">
      <c r="B16" t="s">
        <v>3473</v>
      </c>
      <c r="C16">
        <f>SUMIFS('02-PADs'!$N$30:$N$1562,'02-PADs'!$M$30:$M$1562,B16)</f>
        <v>27</v>
      </c>
      <c r="D16">
        <f>AVERAGEIF('[1]02-PADs'!$N$30:$N$1562,B16,'[1]02-PADs'!$O$30:$O$1562)</f>
        <v>2</v>
      </c>
    </row>
    <row r="17" spans="2:4" x14ac:dyDescent="0.25">
      <c r="B17" t="s">
        <v>572</v>
      </c>
      <c r="C17">
        <f>SUMIFS('02-PADs'!$N$30:$N$1562,'02-PADs'!$M$30:$M$1562,B17)</f>
        <v>0</v>
      </c>
      <c r="D17">
        <v>0</v>
      </c>
    </row>
    <row r="18" spans="2:4" x14ac:dyDescent="0.25">
      <c r="B18" t="s">
        <v>3461</v>
      </c>
      <c r="C18">
        <f>SUMIFS('02-PADs'!$N$30:$N$1562,'02-PADs'!$M$30:$M$1562,B18)</f>
        <v>10</v>
      </c>
      <c r="D18">
        <f>AVERAGEIF('[1]02-PADs'!$N$30:$N$1562,B18,'[1]02-PADs'!$O$30:$O$1562)</f>
        <v>10</v>
      </c>
    </row>
    <row r="19" spans="2:4" x14ac:dyDescent="0.25">
      <c r="B19" t="s">
        <v>3465</v>
      </c>
      <c r="C19">
        <f>SUMIFS('02-PADs'!$N$30:$N$1562,'02-PADs'!$M$30:$M$1562,B19)</f>
        <v>1</v>
      </c>
      <c r="D19">
        <f>AVERAGEIF('[1]02-PADs'!$N$30:$N$1562,B19,'[1]02-PADs'!$O$30:$O$1562)</f>
        <v>1</v>
      </c>
    </row>
    <row r="20" spans="2:4" x14ac:dyDescent="0.25">
      <c r="B20" t="s">
        <v>3477</v>
      </c>
      <c r="C20">
        <f>SUMIFS('02-PADs'!$N$30:$N$1562,'02-PADs'!$M$30:$M$1562,B20)</f>
        <v>30</v>
      </c>
      <c r="D20">
        <f>AVERAGEIF('[1]02-PADs'!$N$30:$N$1562,B20,'[1]02-PADs'!$O$30:$O$1562)</f>
        <v>15</v>
      </c>
    </row>
    <row r="21" spans="2:4" x14ac:dyDescent="0.25">
      <c r="B21" t="s">
        <v>3479</v>
      </c>
      <c r="C21">
        <f>SUMIFS('02-PADs'!$N$30:$N$1562,'02-PADs'!$M$30:$M$1562,B21)</f>
        <v>18</v>
      </c>
      <c r="D21">
        <f>AVERAGEIF('[1]02-PADs'!$N$30:$N$1562,B21,'[1]02-PADs'!$O$30:$O$1562)</f>
        <v>2.1111111111111112</v>
      </c>
    </row>
    <row r="22" spans="2:4" x14ac:dyDescent="0.25">
      <c r="B22" t="s">
        <v>3481</v>
      </c>
      <c r="C22">
        <f>SUMIFS('02-PADs'!$N$30:$N$1562,'02-PADs'!$M$30:$M$1562,B22)</f>
        <v>3</v>
      </c>
      <c r="D22">
        <f>AVERAGEIF('[1]02-PADs'!$N$30:$N$1562,B22,'[1]02-PADs'!$O$30:$O$1562)</f>
        <v>1.5</v>
      </c>
    </row>
    <row r="23" spans="2:4" x14ac:dyDescent="0.25">
      <c r="B23" t="s">
        <v>3471</v>
      </c>
      <c r="C23">
        <f>SUMIFS('02-PADs'!$N$30:$N$1562,'02-PADs'!$M$30:$M$1562,B23)</f>
        <v>11</v>
      </c>
      <c r="D23">
        <f>AVERAGEIF('[1]02-PADs'!$N$30:$N$1562,B23,'[1]02-PADs'!$O$30:$O$1562)</f>
        <v>5.5</v>
      </c>
    </row>
    <row r="24" spans="2:4" x14ac:dyDescent="0.25">
      <c r="B24" t="s">
        <v>3456</v>
      </c>
      <c r="C24">
        <f>SUMIFS('02-PADs'!$N$30:$N$1562,'02-PADs'!$M$30:$M$1562,B24)</f>
        <v>2</v>
      </c>
      <c r="D24">
        <f>AVERAGEIF('[1]02-PADs'!$N$30:$N$1562,B24,'[1]02-PADs'!$O$30:$O$1562)</f>
        <v>2</v>
      </c>
    </row>
    <row r="25" spans="2:4" x14ac:dyDescent="0.25">
      <c r="B25" t="s">
        <v>3436</v>
      </c>
      <c r="C25">
        <f>SUMIFS('02-PADs'!$N$30:$N$1562,'02-PADs'!$M$30:$M$1562,B25)</f>
        <v>73</v>
      </c>
      <c r="D25">
        <f>AVERAGEIF('[1]02-PADs'!$N$30:$N$1562,B25,'[1]02-PADs'!$O$30:$O$1562)</f>
        <v>36.5</v>
      </c>
    </row>
    <row r="26" spans="2:4" x14ac:dyDescent="0.25">
      <c r="B26" t="s">
        <v>3467</v>
      </c>
      <c r="C26">
        <f>SUMIFS('02-PADs'!$N$30:$N$1562,'02-PADs'!$M$30:$M$1562,B26)</f>
        <v>65</v>
      </c>
      <c r="D26">
        <f>AVERAGEIF('[1]02-PADs'!$N$30:$N$1562,B26,'[1]02-PADs'!$O$30:$O$1562)</f>
        <v>65</v>
      </c>
    </row>
    <row r="27" spans="2:4" x14ac:dyDescent="0.25">
      <c r="B27" t="s">
        <v>3469</v>
      </c>
      <c r="C27">
        <f>SUMIFS('02-PADs'!$N$30:$N$1562,'02-PADs'!$M$30:$M$1562,B27)</f>
        <v>19</v>
      </c>
      <c r="D27">
        <f>AVERAGEIF('[1]02-PADs'!$N$30:$N$1562,B27,'[1]02-PADs'!$O$30:$O$1562)</f>
        <v>19</v>
      </c>
    </row>
    <row r="28" spans="2:4" x14ac:dyDescent="0.25">
      <c r="B28" t="s">
        <v>3463</v>
      </c>
      <c r="C28">
        <f>SUMIFS('02-PADs'!$N$30:$N$1562,'02-PADs'!$M$30:$M$1562,B28)</f>
        <v>6</v>
      </c>
      <c r="D28">
        <f>AVERAGEIF('[1]02-PADs'!$N$30:$N$1562,B28,'[1]02-PADs'!$O$30:$O$1562)</f>
        <v>6</v>
      </c>
    </row>
    <row r="29" spans="2:4" x14ac:dyDescent="0.25">
      <c r="B29" t="s">
        <v>3487</v>
      </c>
      <c r="C29">
        <f>SUMIFS('02-PADs'!$N$30:$N$1562,'02-PADs'!$M$30:$M$1562,B29)</f>
        <v>1</v>
      </c>
      <c r="D29">
        <f>AVERAGEIF('[1]02-PADs'!$N$30:$N$1562,B29,'[1]02-PADs'!$O$30:$O$1562)</f>
        <v>1</v>
      </c>
    </row>
    <row r="30" spans="2:4" x14ac:dyDescent="0.25">
      <c r="B30" t="s">
        <v>3488</v>
      </c>
      <c r="C30">
        <f>SUMIFS('02-PADs'!$N$30:$N$1562,'02-PADs'!$M$30:$M$1562,B30)</f>
        <v>173</v>
      </c>
      <c r="D30">
        <f>AVERAGEIF('[1]02-PADs'!$N$30:$N$1562,B30,'[1]02-PADs'!$O$30:$O$1562)</f>
        <v>86.5</v>
      </c>
    </row>
    <row r="31" spans="2:4" x14ac:dyDescent="0.25">
      <c r="B31" t="s">
        <v>3489</v>
      </c>
      <c r="C31">
        <f>SUMIFS('02-PADs'!$N$30:$N$1562,'02-PADs'!$M$30:$M$1562,B31)</f>
        <v>372</v>
      </c>
      <c r="D31">
        <f>AVERAGEIF('[1]02-PADs'!$N$30:$N$1562,B31,'[1]02-PADs'!$O$30:$O$1562)</f>
        <v>18.05263157894737</v>
      </c>
    </row>
    <row r="32" spans="2:4" x14ac:dyDescent="0.25">
      <c r="B32" t="s">
        <v>3491</v>
      </c>
      <c r="C32">
        <f>SUMIFS('02-PADs'!$N$30:$N$1562,'02-PADs'!$M$30:$M$1562,B32)</f>
        <v>2</v>
      </c>
      <c r="D32">
        <f>AVERAGEIF('[1]02-PADs'!$N$30:$N$1562,B32,'[1]02-PADs'!$O$30:$O$1562)</f>
        <v>2</v>
      </c>
    </row>
    <row r="33" spans="2:4" x14ac:dyDescent="0.25">
      <c r="B33" t="s">
        <v>3482</v>
      </c>
      <c r="C33">
        <f>SUMIFS('02-PADs'!$N$30:$N$1562,'02-PADs'!$M$30:$M$1562,B33)</f>
        <v>1</v>
      </c>
      <c r="D33">
        <f>AVERAGEIF('[1]02-PADs'!$N$30:$N$1562,B33,'[1]02-PADs'!$O$30:$O$1562)</f>
        <v>1</v>
      </c>
    </row>
    <row r="34" spans="2:4" x14ac:dyDescent="0.25">
      <c r="B34" t="s">
        <v>3492</v>
      </c>
      <c r="C34">
        <f>SUMIFS('02-PADs'!$N$30:$N$1562,'02-PADs'!$M$30:$M$1562,B34)</f>
        <v>1</v>
      </c>
      <c r="D34">
        <f>AVERAGEIF('[1]02-PADs'!$N$30:$N$1562,B34,'[1]02-PADs'!$O$30:$O$1562)</f>
        <v>1</v>
      </c>
    </row>
    <row r="35" spans="2:4" x14ac:dyDescent="0.25">
      <c r="B35" t="s">
        <v>3475</v>
      </c>
      <c r="C35">
        <f>SUMIFS('02-PADs'!$N$30:$N$1562,'02-PADs'!$M$30:$M$1562,B35)</f>
        <v>1</v>
      </c>
      <c r="D35">
        <f>AVERAGEIF('[1]02-PADs'!$N$30:$N$1562,B35,'[1]02-PADs'!$O$30:$O$1562)</f>
        <v>1</v>
      </c>
    </row>
    <row r="36" spans="2:4" x14ac:dyDescent="0.25">
      <c r="B36" t="s">
        <v>3493</v>
      </c>
      <c r="C36">
        <f>SUMIFS('02-PADs'!$N$30:$N$1562,'02-PADs'!$M$30:$M$1562,B36)</f>
        <v>3</v>
      </c>
      <c r="D36">
        <f>AVERAGEIF('[1]02-PADs'!$N$30:$N$1562,B36,'[1]02-PADs'!$O$30:$O$1562)</f>
        <v>1</v>
      </c>
    </row>
    <row r="37" spans="2:4" x14ac:dyDescent="0.25">
      <c r="B37" t="s">
        <v>3496</v>
      </c>
      <c r="C37">
        <f>SUMIFS('02-PADs'!$N$30:$N$1562,'02-PADs'!$M$30:$M$1562,B37)</f>
        <v>1</v>
      </c>
      <c r="D37">
        <f>AVERAGEIF('[1]02-PADs'!$N$30:$N$1562,B37,'[1]02-PADs'!$O$30:$O$1562)</f>
        <v>1</v>
      </c>
    </row>
    <row r="38" spans="2:4" x14ac:dyDescent="0.25">
      <c r="B38" t="s">
        <v>3497</v>
      </c>
      <c r="C38">
        <f>SUMIFS('02-PADs'!$N$30:$N$1562,'02-PADs'!$M$30:$M$1562,B38)</f>
        <v>2</v>
      </c>
      <c r="D38">
        <f>AVERAGEIF('[1]02-PADs'!$N$30:$N$1562,B38,'[1]02-PADs'!$O$30:$O$1562)</f>
        <v>2</v>
      </c>
    </row>
    <row r="39" spans="2:4" x14ac:dyDescent="0.25">
      <c r="B39" t="s">
        <v>3485</v>
      </c>
      <c r="C39">
        <f>SUMIFS('02-PADs'!$N$30:$N$1562,'02-PADs'!$M$30:$M$1562,B39)</f>
        <v>17</v>
      </c>
      <c r="D39">
        <f>AVERAGEIF('[1]02-PADs'!$N$30:$N$1562,B39,'[1]02-PADs'!$O$30:$O$1562)</f>
        <v>2.4285714285714284</v>
      </c>
    </row>
    <row r="40" spans="2:4" x14ac:dyDescent="0.25">
      <c r="B40" t="s">
        <v>3483</v>
      </c>
      <c r="C40">
        <f>SUMIFS('02-PADs'!$N$30:$N$1562,'02-PADs'!$M$30:$M$1562,B40)</f>
        <v>1</v>
      </c>
      <c r="D40">
        <f>AVERAGEIF('[1]02-PADs'!$N$30:$N$1562,B40,'[1]02-PADs'!$O$30:$O$1562)</f>
        <v>1</v>
      </c>
    </row>
    <row r="41" spans="2:4" x14ac:dyDescent="0.25">
      <c r="B41" t="s">
        <v>3480</v>
      </c>
      <c r="C41">
        <f>SUMIFS('02-PADs'!$N$30:$N$1562,'02-PADs'!$M$30:$M$1562,B41)</f>
        <v>19</v>
      </c>
      <c r="D41">
        <f>AVERAGEIF('[1]02-PADs'!$N$30:$N$1562,B41,'[1]02-PADs'!$O$30:$O$1562)</f>
        <v>9.5</v>
      </c>
    </row>
    <row r="42" spans="2:4" x14ac:dyDescent="0.25">
      <c r="B42" t="s">
        <v>3498</v>
      </c>
      <c r="C42">
        <f>SUMIFS('02-PADs'!$N$30:$N$1562,'02-PADs'!$M$30:$M$1562,B42)</f>
        <v>12</v>
      </c>
      <c r="D42">
        <f>AVERAGEIF('[1]02-PADs'!$N$30:$N$1562,B42,'[1]02-PADs'!$O$30:$O$1562)</f>
        <v>4</v>
      </c>
    </row>
    <row r="43" spans="2:4" x14ac:dyDescent="0.25">
      <c r="B43" t="s">
        <v>3486</v>
      </c>
      <c r="C43">
        <f>SUMIFS('02-PADs'!$N$30:$N$1562,'02-PADs'!$M$30:$M$1562,B43)</f>
        <v>4</v>
      </c>
      <c r="D43">
        <f>AVERAGEIF('[1]02-PADs'!$N$30:$N$1562,B43,'[1]02-PADs'!$O$30:$O$1562)</f>
        <v>4</v>
      </c>
    </row>
    <row r="44" spans="2:4" x14ac:dyDescent="0.25">
      <c r="B44" t="s">
        <v>3500</v>
      </c>
      <c r="C44">
        <f>SUMIFS('02-PADs'!$N$30:$N$1562,'02-PADs'!$M$30:$M$1562,B44)</f>
        <v>107</v>
      </c>
      <c r="D44">
        <f>AVERAGEIF('[1]02-PADs'!$N$30:$N$1562,B44,'[1]02-PADs'!$O$30:$O$1562)</f>
        <v>107</v>
      </c>
    </row>
    <row r="45" spans="2:4" x14ac:dyDescent="0.25">
      <c r="B45" t="s">
        <v>3474</v>
      </c>
      <c r="C45">
        <f>SUMIFS('02-PADs'!$N$30:$N$1562,'02-PADs'!$M$30:$M$1562,B45)</f>
        <v>1</v>
      </c>
      <c r="D45">
        <f>AVERAGEIF('[1]02-PADs'!$N$30:$N$1562,B45,'[1]02-PADs'!$O$30:$O$1562)</f>
        <v>1</v>
      </c>
    </row>
    <row r="46" spans="2:4" x14ac:dyDescent="0.25">
      <c r="B46" t="s">
        <v>3490</v>
      </c>
      <c r="C46">
        <f>SUMIFS('02-PADs'!$N$30:$N$1562,'02-PADs'!$M$30:$M$1562,B46)</f>
        <v>3</v>
      </c>
      <c r="D46">
        <f>AVERAGEIF('[1]02-PADs'!$N$30:$N$1562,B46,'[1]02-PADs'!$O$30:$O$1562)</f>
        <v>3</v>
      </c>
    </row>
    <row r="47" spans="2:4" x14ac:dyDescent="0.25">
      <c r="B47" t="s">
        <v>3501</v>
      </c>
      <c r="C47">
        <f>SUMIFS('02-PADs'!$N$30:$N$1562,'02-PADs'!$M$30:$M$1562,B47)</f>
        <v>58</v>
      </c>
      <c r="D47" t="e">
        <f>AVERAGEIF('[1]02-PADs'!$N$30:$N$1562,B47,'[1]02-PADs'!$O$30:$O$1562)</f>
        <v>#DIV/0!</v>
      </c>
    </row>
    <row r="48" spans="2:4" x14ac:dyDescent="0.25">
      <c r="B48" t="s">
        <v>3484</v>
      </c>
      <c r="C48">
        <f>SUMIFS('02-PADs'!$N$30:$N$1562,'02-PADs'!$M$30:$M$1562,B48)</f>
        <v>8</v>
      </c>
      <c r="D48">
        <f>AVERAGEIF('[1]02-PADs'!$N$30:$N$1562,B48,'[1]02-PADs'!$O$30:$O$1562)</f>
        <v>8</v>
      </c>
    </row>
    <row r="49" spans="2:4" x14ac:dyDescent="0.25">
      <c r="B49" t="s">
        <v>3459</v>
      </c>
      <c r="C49">
        <f>SUMIFS('02-PADs'!$N$30:$N$1562,'02-PADs'!$M$30:$M$1562,B49)</f>
        <v>1</v>
      </c>
      <c r="D49">
        <f>AVERAGEIF('[1]02-PADs'!$N$30:$N$1562,B49,'[1]02-PADs'!$O$30:$O$1562)</f>
        <v>1</v>
      </c>
    </row>
    <row r="50" spans="2:4" x14ac:dyDescent="0.25">
      <c r="B50" t="s">
        <v>3495</v>
      </c>
      <c r="C50">
        <f>SUMIFS('02-PADs'!$N$30:$N$1562,'02-PADs'!$M$30:$M$1562,B50)</f>
        <v>1</v>
      </c>
      <c r="D50">
        <f>AVERAGEIF('[1]02-PADs'!$N$30:$N$1562,B50,'[1]02-PADs'!$O$30:$O$1562)</f>
        <v>1</v>
      </c>
    </row>
    <row r="51" spans="2:4" x14ac:dyDescent="0.25">
      <c r="B51" t="s">
        <v>3504</v>
      </c>
      <c r="C51">
        <f>SUMIFS('02-PADs'!$N$30:$N$1562,'02-PADs'!$M$30:$M$1562,B51)</f>
        <v>93</v>
      </c>
      <c r="D51">
        <f>AVERAGEIF('[1]02-PADs'!$N$30:$N$1562,B51,'[1]02-PADs'!$O$30:$O$1562)</f>
        <v>23.25</v>
      </c>
    </row>
    <row r="52" spans="2:4" x14ac:dyDescent="0.25">
      <c r="B52" t="s">
        <v>3499</v>
      </c>
      <c r="C52">
        <f>SUMIFS('02-PADs'!$N$30:$N$1562,'02-PADs'!$M$30:$M$1562,B52)</f>
        <v>3</v>
      </c>
      <c r="D52">
        <f>AVERAGEIF('[1]02-PADs'!$N$30:$N$1562,B52,'[1]02-PADs'!$O$30:$O$1562)</f>
        <v>1</v>
      </c>
    </row>
    <row r="53" spans="2:4" x14ac:dyDescent="0.25">
      <c r="B53" t="s">
        <v>3502</v>
      </c>
      <c r="C53">
        <f>SUMIFS('02-PADs'!$N$30:$N$1562,'02-PADs'!$M$30:$M$1562,B53)</f>
        <v>1</v>
      </c>
      <c r="D53">
        <f>AVERAGEIF('[1]02-PADs'!$N$30:$N$1562,B53,'[1]02-PADs'!$O$30:$O$1562)</f>
        <v>1</v>
      </c>
    </row>
    <row r="54" spans="2:4" x14ac:dyDescent="0.25">
      <c r="B54" t="s">
        <v>3476</v>
      </c>
      <c r="C54">
        <f>SUMIFS('02-PADs'!$N$30:$N$1562,'02-PADs'!$M$30:$M$1562,B54)</f>
        <v>1</v>
      </c>
      <c r="D54">
        <f>AVERAGEIF('[1]02-PADs'!$N$30:$N$1562,B54,'[1]02-PADs'!$O$30:$O$1562)</f>
        <v>1</v>
      </c>
    </row>
    <row r="55" spans="2:4" x14ac:dyDescent="0.25">
      <c r="B55" t="s">
        <v>3494</v>
      </c>
      <c r="C55">
        <f>SUMIFS('02-PADs'!$N$30:$N$1562,'02-PADs'!$M$30:$M$1562,B55)</f>
        <v>3</v>
      </c>
      <c r="D55">
        <f>AVERAGEIF('[1]02-PADs'!$N$30:$N$1562,B55,'[1]02-PADs'!$O$30:$O$1562)</f>
        <v>3</v>
      </c>
    </row>
    <row r="56" spans="2:4" x14ac:dyDescent="0.25">
      <c r="B56" t="s">
        <v>3433</v>
      </c>
      <c r="C56">
        <f>SUMIFS('02-PADs'!$N$30:$N$1562,'02-PADs'!$M$30:$M$1562,B56)</f>
        <v>25</v>
      </c>
      <c r="D56">
        <f>AVERAGEIF('[1]02-PADs'!$N$30:$N$1562,B56,'[1]02-PADs'!$O$30:$O$1562)</f>
        <v>12.5</v>
      </c>
    </row>
    <row r="57" spans="2:4" x14ac:dyDescent="0.25">
      <c r="B57" t="s">
        <v>3478</v>
      </c>
      <c r="C57">
        <f>SUMIFS('02-PADs'!$N$30:$N$1562,'02-PADs'!$M$30:$M$1562,B57)</f>
        <v>16</v>
      </c>
      <c r="D57">
        <f>AVERAGEIF('[1]02-PADs'!$N$30:$N$1562,B57,'[1]02-PADs'!$O$30:$O$1562)</f>
        <v>8</v>
      </c>
    </row>
    <row r="58" spans="2:4" x14ac:dyDescent="0.25">
      <c r="B58" t="s">
        <v>3503</v>
      </c>
      <c r="C58">
        <f>SUMIFS('02-PADs'!$N$30:$N$1562,'02-PADs'!$M$30:$M$1562,B58)</f>
        <v>0</v>
      </c>
      <c r="D58">
        <v>0</v>
      </c>
    </row>
    <row r="59" spans="2:4" x14ac:dyDescent="0.25">
      <c r="B59" t="s">
        <v>3505</v>
      </c>
      <c r="C59">
        <f>SUMIFS('02-PADs'!$N$30:$N$1562,'02-PADs'!$M$30:$M$1562,B59)</f>
        <v>57</v>
      </c>
      <c r="D59">
        <f>AVERAGEIF('[1]02-PADs'!$N$30:$N$1562,B59,'[1]02-PADs'!$O$30:$O$1562)</f>
        <v>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workbookViewId="0">
      <selection activeCell="G7" sqref="G7"/>
    </sheetView>
  </sheetViews>
  <sheetFormatPr defaultRowHeight="15" x14ac:dyDescent="0.25"/>
  <sheetData>
    <row r="1" spans="1:6" x14ac:dyDescent="0.25">
      <c r="F1" t="s">
        <v>3507</v>
      </c>
    </row>
    <row r="3" spans="1:6" x14ac:dyDescent="0.25">
      <c r="A3" t="s">
        <v>3451</v>
      </c>
      <c r="B3">
        <v>4</v>
      </c>
    </row>
    <row r="4" spans="1:6" x14ac:dyDescent="0.25">
      <c r="A4" t="s">
        <v>3453</v>
      </c>
      <c r="B4">
        <v>3</v>
      </c>
    </row>
    <row r="5" spans="1:6" x14ac:dyDescent="0.25">
      <c r="A5" t="s">
        <v>3418</v>
      </c>
      <c r="B5">
        <v>30</v>
      </c>
    </row>
    <row r="6" spans="1:6" x14ac:dyDescent="0.25">
      <c r="A6" t="s">
        <v>3427</v>
      </c>
      <c r="B6">
        <v>9</v>
      </c>
    </row>
    <row r="7" spans="1:6" x14ac:dyDescent="0.25">
      <c r="A7" t="s">
        <v>3455</v>
      </c>
      <c r="B7">
        <v>4</v>
      </c>
    </row>
    <row r="8" spans="1:6" x14ac:dyDescent="0.25">
      <c r="A8" t="s">
        <v>3457</v>
      </c>
      <c r="B8">
        <v>1</v>
      </c>
    </row>
    <row r="9" spans="1:6" x14ac:dyDescent="0.25">
      <c r="A9" t="s">
        <v>3458</v>
      </c>
      <c r="B9">
        <v>1</v>
      </c>
    </row>
    <row r="10" spans="1:6" x14ac:dyDescent="0.25">
      <c r="A10" t="s">
        <v>3460</v>
      </c>
      <c r="B10">
        <v>3</v>
      </c>
    </row>
    <row r="11" spans="1:6" x14ac:dyDescent="0.25">
      <c r="A11" t="s">
        <v>3462</v>
      </c>
      <c r="B11">
        <v>7</v>
      </c>
    </row>
    <row r="12" spans="1:6" x14ac:dyDescent="0.25">
      <c r="A12" t="s">
        <v>3464</v>
      </c>
      <c r="B12">
        <v>17</v>
      </c>
    </row>
    <row r="13" spans="1:6" x14ac:dyDescent="0.25">
      <c r="A13" t="s">
        <v>3466</v>
      </c>
      <c r="B13">
        <v>18</v>
      </c>
    </row>
    <row r="14" spans="1:6" x14ac:dyDescent="0.25">
      <c r="A14" t="s">
        <v>3460</v>
      </c>
      <c r="B14">
        <v>3</v>
      </c>
    </row>
    <row r="15" spans="1:6" x14ac:dyDescent="0.25">
      <c r="A15" t="s">
        <v>3457</v>
      </c>
      <c r="B15">
        <v>1</v>
      </c>
    </row>
    <row r="16" spans="1:6" x14ac:dyDescent="0.25">
      <c r="A16" t="s">
        <v>3458</v>
      </c>
      <c r="B16">
        <v>2</v>
      </c>
    </row>
    <row r="17" spans="1:2" x14ac:dyDescent="0.25">
      <c r="A17" t="s">
        <v>3468</v>
      </c>
      <c r="B17">
        <v>3</v>
      </c>
    </row>
    <row r="18" spans="1:2" x14ac:dyDescent="0.25">
      <c r="A18" t="s">
        <v>3470</v>
      </c>
      <c r="B18">
        <v>7</v>
      </c>
    </row>
    <row r="19" spans="1:2" x14ac:dyDescent="0.25">
      <c r="A19" t="s">
        <v>3472</v>
      </c>
      <c r="B19">
        <v>2</v>
      </c>
    </row>
    <row r="20" spans="1:2" x14ac:dyDescent="0.25">
      <c r="A20" t="s">
        <v>3473</v>
      </c>
      <c r="B20">
        <v>1</v>
      </c>
    </row>
    <row r="21" spans="1:2" x14ac:dyDescent="0.25">
      <c r="A21" t="s">
        <v>3461</v>
      </c>
      <c r="B21">
        <v>10</v>
      </c>
    </row>
    <row r="22" spans="1:2" x14ac:dyDescent="0.25">
      <c r="A22" t="s">
        <v>3418</v>
      </c>
      <c r="B22">
        <v>1</v>
      </c>
    </row>
    <row r="23" spans="1:2" x14ac:dyDescent="0.25">
      <c r="A23" t="s">
        <v>3427</v>
      </c>
      <c r="B23">
        <v>5</v>
      </c>
    </row>
    <row r="24" spans="1:2" x14ac:dyDescent="0.25">
      <c r="A24" t="s">
        <v>3455</v>
      </c>
      <c r="B24">
        <v>2</v>
      </c>
    </row>
    <row r="25" spans="1:2" x14ac:dyDescent="0.25">
      <c r="A25" t="s">
        <v>3457</v>
      </c>
      <c r="B25">
        <v>2</v>
      </c>
    </row>
    <row r="26" spans="1:2" x14ac:dyDescent="0.25">
      <c r="A26" t="s">
        <v>3458</v>
      </c>
      <c r="B26">
        <v>2</v>
      </c>
    </row>
    <row r="27" spans="1:2" x14ac:dyDescent="0.25">
      <c r="A27" t="s">
        <v>3460</v>
      </c>
      <c r="B27">
        <v>2</v>
      </c>
    </row>
    <row r="28" spans="1:2" x14ac:dyDescent="0.25">
      <c r="A28" t="s">
        <v>3462</v>
      </c>
      <c r="B28">
        <v>6</v>
      </c>
    </row>
    <row r="29" spans="1:2" x14ac:dyDescent="0.25">
      <c r="A29" t="s">
        <v>3464</v>
      </c>
      <c r="B29">
        <v>12</v>
      </c>
    </row>
    <row r="30" spans="1:2" x14ac:dyDescent="0.25">
      <c r="A30" t="s">
        <v>3466</v>
      </c>
      <c r="B30">
        <v>32</v>
      </c>
    </row>
    <row r="31" spans="1:2" x14ac:dyDescent="0.25">
      <c r="A31" t="s">
        <v>3470</v>
      </c>
      <c r="B31">
        <v>6</v>
      </c>
    </row>
    <row r="32" spans="1:2" x14ac:dyDescent="0.25">
      <c r="A32" t="s">
        <v>3462</v>
      </c>
      <c r="B32">
        <v>8</v>
      </c>
    </row>
    <row r="33" spans="1:2" x14ac:dyDescent="0.25">
      <c r="A33" t="s">
        <v>3453</v>
      </c>
      <c r="B33">
        <v>2</v>
      </c>
    </row>
    <row r="34" spans="1:2" x14ac:dyDescent="0.25">
      <c r="A34" t="s">
        <v>3472</v>
      </c>
      <c r="B34">
        <v>1</v>
      </c>
    </row>
    <row r="35" spans="1:2" x14ac:dyDescent="0.25">
      <c r="A35" t="s">
        <v>3473</v>
      </c>
      <c r="B35">
        <v>2</v>
      </c>
    </row>
    <row r="36" spans="1:2" x14ac:dyDescent="0.25">
      <c r="A36" t="s">
        <v>3465</v>
      </c>
      <c r="B36">
        <v>1</v>
      </c>
    </row>
    <row r="37" spans="1:2" x14ac:dyDescent="0.25">
      <c r="A37" t="s">
        <v>3405</v>
      </c>
      <c r="B37">
        <v>1</v>
      </c>
    </row>
    <row r="38" spans="1:2" x14ac:dyDescent="0.25">
      <c r="A38" t="s">
        <v>3398</v>
      </c>
      <c r="B38">
        <v>4</v>
      </c>
    </row>
    <row r="39" spans="1:2" x14ac:dyDescent="0.25">
      <c r="A39" t="s">
        <v>3384</v>
      </c>
      <c r="B39">
        <v>1</v>
      </c>
    </row>
    <row r="40" spans="1:2" x14ac:dyDescent="0.25">
      <c r="A40" t="s">
        <v>3460</v>
      </c>
      <c r="B40">
        <v>3</v>
      </c>
    </row>
    <row r="41" spans="1:2" x14ac:dyDescent="0.25">
      <c r="A41" t="s">
        <v>3458</v>
      </c>
      <c r="B41">
        <v>3</v>
      </c>
    </row>
    <row r="42" spans="1:2" x14ac:dyDescent="0.25">
      <c r="A42" t="s">
        <v>3457</v>
      </c>
      <c r="B42">
        <v>1</v>
      </c>
    </row>
    <row r="43" spans="1:2" x14ac:dyDescent="0.25">
      <c r="A43" t="s">
        <v>3462</v>
      </c>
      <c r="B43">
        <v>11</v>
      </c>
    </row>
    <row r="44" spans="1:2" x14ac:dyDescent="0.25">
      <c r="A44" t="s">
        <v>3477</v>
      </c>
      <c r="B44">
        <v>6</v>
      </c>
    </row>
    <row r="45" spans="1:2" x14ac:dyDescent="0.25">
      <c r="A45" t="s">
        <v>3464</v>
      </c>
      <c r="B45">
        <v>2</v>
      </c>
    </row>
    <row r="46" spans="1:2" x14ac:dyDescent="0.25">
      <c r="A46" t="s">
        <v>3466</v>
      </c>
      <c r="B46">
        <v>26</v>
      </c>
    </row>
    <row r="47" spans="1:2" x14ac:dyDescent="0.25">
      <c r="A47" t="s">
        <v>3479</v>
      </c>
      <c r="B47">
        <v>2</v>
      </c>
    </row>
    <row r="48" spans="1:2" x14ac:dyDescent="0.25">
      <c r="A48" t="s">
        <v>3470</v>
      </c>
      <c r="B48">
        <v>1</v>
      </c>
    </row>
    <row r="49" spans="1:2" x14ac:dyDescent="0.25">
      <c r="A49" t="s">
        <v>3453</v>
      </c>
      <c r="B49">
        <v>4</v>
      </c>
    </row>
    <row r="50" spans="1:2" x14ac:dyDescent="0.25">
      <c r="A50" t="s">
        <v>3472</v>
      </c>
      <c r="B50">
        <v>3</v>
      </c>
    </row>
    <row r="51" spans="1:2" x14ac:dyDescent="0.25">
      <c r="A51" t="s">
        <v>3473</v>
      </c>
      <c r="B51">
        <v>3</v>
      </c>
    </row>
    <row r="52" spans="1:2" x14ac:dyDescent="0.25">
      <c r="A52" t="s">
        <v>3481</v>
      </c>
      <c r="B52">
        <v>1</v>
      </c>
    </row>
    <row r="53" spans="1:2" x14ac:dyDescent="0.25">
      <c r="A53" t="s">
        <v>3471</v>
      </c>
      <c r="B53">
        <v>1</v>
      </c>
    </row>
    <row r="54" spans="1:2" x14ac:dyDescent="0.25">
      <c r="A54" t="s">
        <v>3456</v>
      </c>
      <c r="B54">
        <v>2</v>
      </c>
    </row>
    <row r="55" spans="1:2" x14ac:dyDescent="0.25">
      <c r="A55" t="s">
        <v>3418</v>
      </c>
      <c r="B55">
        <v>121</v>
      </c>
    </row>
    <row r="56" spans="1:2" x14ac:dyDescent="0.25">
      <c r="A56" t="s">
        <v>3386</v>
      </c>
      <c r="B56">
        <v>9</v>
      </c>
    </row>
    <row r="57" spans="1:2" x14ac:dyDescent="0.25">
      <c r="A57" t="s">
        <v>3436</v>
      </c>
      <c r="B57">
        <v>20</v>
      </c>
    </row>
    <row r="58" spans="1:2" x14ac:dyDescent="0.25">
      <c r="A58" t="s">
        <v>3455</v>
      </c>
      <c r="B58">
        <v>1</v>
      </c>
    </row>
    <row r="59" spans="1:2" x14ac:dyDescent="0.25">
      <c r="A59" t="s">
        <v>3398</v>
      </c>
      <c r="B59">
        <v>3</v>
      </c>
    </row>
    <row r="60" spans="1:2" x14ac:dyDescent="0.25">
      <c r="A60" t="s">
        <v>3462</v>
      </c>
      <c r="B60">
        <v>10</v>
      </c>
    </row>
    <row r="61" spans="1:2" x14ac:dyDescent="0.25">
      <c r="A61" t="s">
        <v>3457</v>
      </c>
      <c r="B61">
        <v>1</v>
      </c>
    </row>
    <row r="62" spans="1:2" x14ac:dyDescent="0.25">
      <c r="A62" t="s">
        <v>3458</v>
      </c>
      <c r="B62">
        <v>2</v>
      </c>
    </row>
    <row r="63" spans="1:2" x14ac:dyDescent="0.25">
      <c r="A63" t="s">
        <v>3460</v>
      </c>
      <c r="B63">
        <v>2</v>
      </c>
    </row>
    <row r="64" spans="1:2" x14ac:dyDescent="0.25">
      <c r="A64" t="s">
        <v>3464</v>
      </c>
      <c r="B64">
        <v>9</v>
      </c>
    </row>
    <row r="65" spans="1:2" x14ac:dyDescent="0.25">
      <c r="A65" t="s">
        <v>3466</v>
      </c>
      <c r="B65">
        <v>31</v>
      </c>
    </row>
    <row r="66" spans="1:2" x14ac:dyDescent="0.25">
      <c r="A66" t="s">
        <v>3479</v>
      </c>
      <c r="B66">
        <v>1</v>
      </c>
    </row>
    <row r="67" spans="1:2" x14ac:dyDescent="0.25">
      <c r="A67" t="s">
        <v>3470</v>
      </c>
      <c r="B67">
        <v>1</v>
      </c>
    </row>
    <row r="68" spans="1:2" x14ac:dyDescent="0.25">
      <c r="A68" t="s">
        <v>3453</v>
      </c>
      <c r="B68">
        <v>3</v>
      </c>
    </row>
    <row r="69" spans="1:2" x14ac:dyDescent="0.25">
      <c r="A69" t="s">
        <v>3472</v>
      </c>
      <c r="B69">
        <v>2</v>
      </c>
    </row>
    <row r="70" spans="1:2" x14ac:dyDescent="0.25">
      <c r="A70" t="s">
        <v>3473</v>
      </c>
      <c r="B70">
        <v>1</v>
      </c>
    </row>
    <row r="71" spans="1:2" x14ac:dyDescent="0.25">
      <c r="A71" t="s">
        <v>3467</v>
      </c>
      <c r="B71">
        <v>65</v>
      </c>
    </row>
    <row r="72" spans="1:2" x14ac:dyDescent="0.25">
      <c r="A72" t="s">
        <v>3418</v>
      </c>
      <c r="B72">
        <v>50</v>
      </c>
    </row>
    <row r="73" spans="1:2" x14ac:dyDescent="0.25">
      <c r="A73" t="s">
        <v>3427</v>
      </c>
      <c r="B73">
        <v>8</v>
      </c>
    </row>
    <row r="74" spans="1:2" x14ac:dyDescent="0.25">
      <c r="A74" t="s">
        <v>3469</v>
      </c>
      <c r="B74">
        <v>19</v>
      </c>
    </row>
    <row r="75" spans="1:2" x14ac:dyDescent="0.25">
      <c r="A75" t="s">
        <v>3455</v>
      </c>
      <c r="B75">
        <v>3</v>
      </c>
    </row>
    <row r="76" spans="1:2" x14ac:dyDescent="0.25">
      <c r="A76" t="s">
        <v>3457</v>
      </c>
      <c r="B76">
        <v>3</v>
      </c>
    </row>
    <row r="77" spans="1:2" x14ac:dyDescent="0.25">
      <c r="A77" t="s">
        <v>3458</v>
      </c>
      <c r="B77">
        <v>3</v>
      </c>
    </row>
    <row r="78" spans="1:2" x14ac:dyDescent="0.25">
      <c r="A78" t="s">
        <v>3460</v>
      </c>
      <c r="B78">
        <v>2</v>
      </c>
    </row>
    <row r="79" spans="1:2" x14ac:dyDescent="0.25">
      <c r="A79" t="s">
        <v>3462</v>
      </c>
      <c r="B79">
        <v>10</v>
      </c>
    </row>
    <row r="80" spans="1:2" x14ac:dyDescent="0.25">
      <c r="A80" t="s">
        <v>3464</v>
      </c>
      <c r="B80">
        <v>27</v>
      </c>
    </row>
    <row r="81" spans="1:2" x14ac:dyDescent="0.25">
      <c r="A81" t="s">
        <v>3466</v>
      </c>
      <c r="B81">
        <v>24</v>
      </c>
    </row>
    <row r="82" spans="1:2" x14ac:dyDescent="0.25">
      <c r="A82" t="s">
        <v>3470</v>
      </c>
      <c r="B82">
        <v>3</v>
      </c>
    </row>
    <row r="83" spans="1:2" x14ac:dyDescent="0.25">
      <c r="A83" t="s">
        <v>3453</v>
      </c>
      <c r="B83">
        <v>2</v>
      </c>
    </row>
    <row r="84" spans="1:2" x14ac:dyDescent="0.25">
      <c r="A84" t="s">
        <v>3472</v>
      </c>
      <c r="B84">
        <v>4</v>
      </c>
    </row>
    <row r="85" spans="1:2" x14ac:dyDescent="0.25">
      <c r="A85" t="s">
        <v>3473</v>
      </c>
      <c r="B85">
        <v>2</v>
      </c>
    </row>
    <row r="86" spans="1:2" x14ac:dyDescent="0.25">
      <c r="A86" t="s">
        <v>3463</v>
      </c>
      <c r="B86">
        <v>6</v>
      </c>
    </row>
    <row r="87" spans="1:2" x14ac:dyDescent="0.25">
      <c r="A87" t="s">
        <v>3418</v>
      </c>
      <c r="B87">
        <v>34</v>
      </c>
    </row>
    <row r="88" spans="1:2" x14ac:dyDescent="0.25">
      <c r="A88" t="s">
        <v>3427</v>
      </c>
      <c r="B88">
        <v>2</v>
      </c>
    </row>
    <row r="89" spans="1:2" x14ac:dyDescent="0.25">
      <c r="A89" t="s">
        <v>3455</v>
      </c>
      <c r="B89">
        <v>2</v>
      </c>
    </row>
    <row r="90" spans="1:2" x14ac:dyDescent="0.25">
      <c r="A90" t="s">
        <v>3487</v>
      </c>
      <c r="B90">
        <v>1</v>
      </c>
    </row>
    <row r="91" spans="1:2" x14ac:dyDescent="0.25">
      <c r="A91" t="s">
        <v>3458</v>
      </c>
      <c r="B91">
        <v>3</v>
      </c>
    </row>
    <row r="92" spans="1:2" x14ac:dyDescent="0.25">
      <c r="A92" t="s">
        <v>3460</v>
      </c>
      <c r="B92">
        <v>2</v>
      </c>
    </row>
    <row r="93" spans="1:2" x14ac:dyDescent="0.25">
      <c r="A93" t="s">
        <v>3462</v>
      </c>
      <c r="B93">
        <v>21</v>
      </c>
    </row>
    <row r="94" spans="1:2" x14ac:dyDescent="0.25">
      <c r="A94" t="s">
        <v>3464</v>
      </c>
      <c r="B94">
        <v>13</v>
      </c>
    </row>
    <row r="95" spans="1:2" x14ac:dyDescent="0.25">
      <c r="A95" t="s">
        <v>3466</v>
      </c>
      <c r="B95">
        <v>20</v>
      </c>
    </row>
    <row r="96" spans="1:2" x14ac:dyDescent="0.25">
      <c r="A96" t="s">
        <v>3470</v>
      </c>
      <c r="B96">
        <v>3</v>
      </c>
    </row>
    <row r="97" spans="1:2" x14ac:dyDescent="0.25">
      <c r="A97" t="s">
        <v>3453</v>
      </c>
      <c r="B97">
        <v>3</v>
      </c>
    </row>
    <row r="98" spans="1:2" x14ac:dyDescent="0.25">
      <c r="A98" t="s">
        <v>3472</v>
      </c>
      <c r="B98">
        <v>2</v>
      </c>
    </row>
    <row r="99" spans="1:2" x14ac:dyDescent="0.25">
      <c r="A99" t="s">
        <v>3473</v>
      </c>
      <c r="B99">
        <v>2</v>
      </c>
    </row>
    <row r="100" spans="1:2" x14ac:dyDescent="0.25">
      <c r="A100" t="s">
        <v>3488</v>
      </c>
      <c r="B100">
        <v>108</v>
      </c>
    </row>
    <row r="101" spans="1:2" x14ac:dyDescent="0.25">
      <c r="A101" t="s">
        <v>3427</v>
      </c>
      <c r="B101">
        <v>42</v>
      </c>
    </row>
    <row r="102" spans="1:2" x14ac:dyDescent="0.25">
      <c r="A102" t="s">
        <v>3455</v>
      </c>
      <c r="B102">
        <v>12</v>
      </c>
    </row>
    <row r="103" spans="1:2" x14ac:dyDescent="0.25">
      <c r="A103" t="s">
        <v>3462</v>
      </c>
      <c r="B103">
        <v>17</v>
      </c>
    </row>
    <row r="104" spans="1:2" x14ac:dyDescent="0.25">
      <c r="A104" t="s">
        <v>3464</v>
      </c>
      <c r="B104">
        <v>53</v>
      </c>
    </row>
    <row r="105" spans="1:2" x14ac:dyDescent="0.25">
      <c r="A105" t="s">
        <v>3457</v>
      </c>
      <c r="B105">
        <v>3</v>
      </c>
    </row>
    <row r="106" spans="1:2" x14ac:dyDescent="0.25">
      <c r="A106" t="s">
        <v>3458</v>
      </c>
      <c r="B106">
        <v>11</v>
      </c>
    </row>
    <row r="107" spans="1:2" x14ac:dyDescent="0.25">
      <c r="A107" t="s">
        <v>3460</v>
      </c>
      <c r="B107">
        <v>6</v>
      </c>
    </row>
    <row r="108" spans="1:2" x14ac:dyDescent="0.25">
      <c r="A108" t="s">
        <v>3489</v>
      </c>
      <c r="B108">
        <v>46</v>
      </c>
    </row>
    <row r="109" spans="1:2" x14ac:dyDescent="0.25">
      <c r="A109" t="s">
        <v>3466</v>
      </c>
      <c r="B109">
        <v>50</v>
      </c>
    </row>
    <row r="110" spans="1:2" x14ac:dyDescent="0.25">
      <c r="A110" t="s">
        <v>3468</v>
      </c>
      <c r="B110">
        <v>57</v>
      </c>
    </row>
    <row r="111" spans="1:2" x14ac:dyDescent="0.25">
      <c r="A111" t="s">
        <v>3470</v>
      </c>
      <c r="B111">
        <v>12</v>
      </c>
    </row>
    <row r="112" spans="1:2" x14ac:dyDescent="0.25">
      <c r="A112" t="s">
        <v>3453</v>
      </c>
      <c r="B112">
        <v>14</v>
      </c>
    </row>
    <row r="113" spans="1:2" x14ac:dyDescent="0.25">
      <c r="A113" t="s">
        <v>3472</v>
      </c>
      <c r="B113">
        <v>8</v>
      </c>
    </row>
    <row r="114" spans="1:2" x14ac:dyDescent="0.25">
      <c r="A114" t="s">
        <v>3473</v>
      </c>
      <c r="B114">
        <v>7</v>
      </c>
    </row>
    <row r="115" spans="1:2" x14ac:dyDescent="0.25">
      <c r="A115" t="s">
        <v>3429</v>
      </c>
      <c r="B115">
        <v>1</v>
      </c>
    </row>
    <row r="116" spans="1:2" x14ac:dyDescent="0.25">
      <c r="A116" t="s">
        <v>3390</v>
      </c>
      <c r="B116">
        <v>53</v>
      </c>
    </row>
    <row r="117" spans="1:2" x14ac:dyDescent="0.25">
      <c r="A117" t="s">
        <v>3481</v>
      </c>
      <c r="B117">
        <v>2</v>
      </c>
    </row>
    <row r="118" spans="1:2" x14ac:dyDescent="0.25">
      <c r="A118" t="s">
        <v>3471</v>
      </c>
      <c r="B118">
        <v>10</v>
      </c>
    </row>
    <row r="119" spans="1:2" x14ac:dyDescent="0.25">
      <c r="A119" t="s">
        <v>3491</v>
      </c>
      <c r="B119">
        <v>2</v>
      </c>
    </row>
    <row r="120" spans="1:2" x14ac:dyDescent="0.25">
      <c r="A120" t="s">
        <v>3482</v>
      </c>
      <c r="B120">
        <v>1</v>
      </c>
    </row>
    <row r="121" spans="1:2" x14ac:dyDescent="0.25">
      <c r="A121" t="s">
        <v>3492</v>
      </c>
      <c r="B121">
        <v>1</v>
      </c>
    </row>
    <row r="122" spans="1:2" x14ac:dyDescent="0.25">
      <c r="A122" t="s">
        <v>3386</v>
      </c>
      <c r="B122">
        <v>6</v>
      </c>
    </row>
    <row r="123" spans="1:2" x14ac:dyDescent="0.25">
      <c r="A123" t="s">
        <v>3475</v>
      </c>
      <c r="B123">
        <v>1</v>
      </c>
    </row>
    <row r="124" spans="1:2" x14ac:dyDescent="0.25">
      <c r="A124" t="s">
        <v>3429</v>
      </c>
      <c r="B124">
        <v>74</v>
      </c>
    </row>
    <row r="125" spans="1:2" x14ac:dyDescent="0.25">
      <c r="A125" t="s">
        <v>3386</v>
      </c>
      <c r="B125">
        <v>13</v>
      </c>
    </row>
    <row r="126" spans="1:2" x14ac:dyDescent="0.25">
      <c r="A126" t="s">
        <v>3455</v>
      </c>
      <c r="B126">
        <v>3</v>
      </c>
    </row>
    <row r="127" spans="1:2" x14ac:dyDescent="0.25">
      <c r="A127" t="s">
        <v>3462</v>
      </c>
      <c r="B127">
        <v>15</v>
      </c>
    </row>
    <row r="128" spans="1:2" x14ac:dyDescent="0.25">
      <c r="A128" t="s">
        <v>3464</v>
      </c>
      <c r="B128">
        <v>103</v>
      </c>
    </row>
    <row r="129" spans="1:2" x14ac:dyDescent="0.25">
      <c r="A129" t="s">
        <v>3462</v>
      </c>
      <c r="B129">
        <v>1</v>
      </c>
    </row>
    <row r="130" spans="1:2" x14ac:dyDescent="0.25">
      <c r="A130" t="s">
        <v>3457</v>
      </c>
      <c r="B130">
        <v>21</v>
      </c>
    </row>
    <row r="131" spans="1:2" x14ac:dyDescent="0.25">
      <c r="A131" t="s">
        <v>3489</v>
      </c>
      <c r="B131">
        <v>11</v>
      </c>
    </row>
    <row r="132" spans="1:2" x14ac:dyDescent="0.25">
      <c r="A132" t="s">
        <v>3466</v>
      </c>
      <c r="B132">
        <v>13</v>
      </c>
    </row>
    <row r="133" spans="1:2" x14ac:dyDescent="0.25">
      <c r="A133" t="s">
        <v>3479</v>
      </c>
      <c r="B133">
        <v>2</v>
      </c>
    </row>
    <row r="134" spans="1:2" x14ac:dyDescent="0.25">
      <c r="A134" t="s">
        <v>3468</v>
      </c>
      <c r="B134">
        <v>22</v>
      </c>
    </row>
    <row r="135" spans="1:2" x14ac:dyDescent="0.25">
      <c r="A135" t="s">
        <v>3470</v>
      </c>
      <c r="B135">
        <v>9</v>
      </c>
    </row>
    <row r="136" spans="1:2" x14ac:dyDescent="0.25">
      <c r="A136" t="s">
        <v>3458</v>
      </c>
      <c r="B136">
        <v>2</v>
      </c>
    </row>
    <row r="137" spans="1:2" x14ac:dyDescent="0.25">
      <c r="A137" t="s">
        <v>3460</v>
      </c>
      <c r="B137">
        <v>2</v>
      </c>
    </row>
    <row r="138" spans="1:2" x14ac:dyDescent="0.25">
      <c r="A138" t="s">
        <v>3453</v>
      </c>
      <c r="B138">
        <v>8</v>
      </c>
    </row>
    <row r="139" spans="1:2" x14ac:dyDescent="0.25">
      <c r="A139" t="s">
        <v>3493</v>
      </c>
      <c r="B139">
        <v>1</v>
      </c>
    </row>
    <row r="140" spans="1:2" x14ac:dyDescent="0.25">
      <c r="A140" t="s">
        <v>3392</v>
      </c>
      <c r="B140">
        <v>1</v>
      </c>
    </row>
    <row r="141" spans="1:2" x14ac:dyDescent="0.25">
      <c r="A141" t="s">
        <v>3472</v>
      </c>
      <c r="B141">
        <v>3</v>
      </c>
    </row>
    <row r="142" spans="1:2" x14ac:dyDescent="0.25">
      <c r="A142" t="s">
        <v>3473</v>
      </c>
      <c r="B142">
        <v>1</v>
      </c>
    </row>
    <row r="143" spans="1:2" x14ac:dyDescent="0.25">
      <c r="A143" t="s">
        <v>3390</v>
      </c>
      <c r="B143">
        <v>58</v>
      </c>
    </row>
    <row r="144" spans="1:2" x14ac:dyDescent="0.25">
      <c r="A144" t="s">
        <v>3386</v>
      </c>
      <c r="B144">
        <v>13</v>
      </c>
    </row>
    <row r="145" spans="1:2" x14ac:dyDescent="0.25">
      <c r="A145" t="s">
        <v>3384</v>
      </c>
      <c r="B145">
        <v>1</v>
      </c>
    </row>
    <row r="146" spans="1:2" x14ac:dyDescent="0.25">
      <c r="A146" t="s">
        <v>3479</v>
      </c>
      <c r="B146">
        <v>4</v>
      </c>
    </row>
    <row r="147" spans="1:2" x14ac:dyDescent="0.25">
      <c r="A147" t="s">
        <v>3462</v>
      </c>
      <c r="B147">
        <v>16</v>
      </c>
    </row>
    <row r="148" spans="1:2" x14ac:dyDescent="0.25">
      <c r="A148" t="s">
        <v>3464</v>
      </c>
      <c r="B148">
        <v>37</v>
      </c>
    </row>
    <row r="149" spans="1:2" x14ac:dyDescent="0.25">
      <c r="A149" t="s">
        <v>3457</v>
      </c>
      <c r="B149">
        <v>1</v>
      </c>
    </row>
    <row r="150" spans="1:2" x14ac:dyDescent="0.25">
      <c r="A150" t="s">
        <v>3458</v>
      </c>
      <c r="B150">
        <v>1</v>
      </c>
    </row>
    <row r="151" spans="1:2" x14ac:dyDescent="0.25">
      <c r="A151" t="s">
        <v>3460</v>
      </c>
      <c r="B151">
        <v>1</v>
      </c>
    </row>
    <row r="152" spans="1:2" x14ac:dyDescent="0.25">
      <c r="A152" t="s">
        <v>3489</v>
      </c>
      <c r="B152">
        <v>4</v>
      </c>
    </row>
    <row r="153" spans="1:2" x14ac:dyDescent="0.25">
      <c r="A153" t="s">
        <v>3468</v>
      </c>
      <c r="B153">
        <v>16</v>
      </c>
    </row>
    <row r="154" spans="1:2" x14ac:dyDescent="0.25">
      <c r="A154" t="s">
        <v>3470</v>
      </c>
      <c r="B154">
        <v>3</v>
      </c>
    </row>
    <row r="155" spans="1:2" x14ac:dyDescent="0.25">
      <c r="A155" t="s">
        <v>3453</v>
      </c>
      <c r="B155">
        <v>1</v>
      </c>
    </row>
    <row r="156" spans="1:2" x14ac:dyDescent="0.25">
      <c r="A156" t="s">
        <v>3488</v>
      </c>
      <c r="B156">
        <v>65</v>
      </c>
    </row>
    <row r="157" spans="1:2" x14ac:dyDescent="0.25">
      <c r="A157" t="s">
        <v>3427</v>
      </c>
      <c r="B157">
        <v>21</v>
      </c>
    </row>
    <row r="158" spans="1:2" x14ac:dyDescent="0.25">
      <c r="A158" t="s">
        <v>3496</v>
      </c>
      <c r="B158">
        <v>1</v>
      </c>
    </row>
    <row r="159" spans="1:2" x14ac:dyDescent="0.25">
      <c r="A159" t="s">
        <v>3497</v>
      </c>
      <c r="B159">
        <v>2</v>
      </c>
    </row>
    <row r="160" spans="1:2" x14ac:dyDescent="0.25">
      <c r="A160" t="s">
        <v>3485</v>
      </c>
      <c r="B160">
        <v>2</v>
      </c>
    </row>
    <row r="161" spans="1:2" x14ac:dyDescent="0.25">
      <c r="A161" t="s">
        <v>3483</v>
      </c>
      <c r="B161">
        <v>1</v>
      </c>
    </row>
    <row r="162" spans="1:2" x14ac:dyDescent="0.25">
      <c r="A162" t="s">
        <v>3480</v>
      </c>
      <c r="B162">
        <v>10</v>
      </c>
    </row>
    <row r="163" spans="1:2" x14ac:dyDescent="0.25">
      <c r="A163" t="s">
        <v>3462</v>
      </c>
      <c r="B163">
        <v>14</v>
      </c>
    </row>
    <row r="164" spans="1:2" x14ac:dyDescent="0.25">
      <c r="A164" t="s">
        <v>3464</v>
      </c>
      <c r="B164">
        <v>29</v>
      </c>
    </row>
    <row r="165" spans="1:2" x14ac:dyDescent="0.25">
      <c r="A165" t="s">
        <v>3457</v>
      </c>
      <c r="B165">
        <v>18</v>
      </c>
    </row>
    <row r="166" spans="1:2" x14ac:dyDescent="0.25">
      <c r="A166" t="s">
        <v>3458</v>
      </c>
      <c r="B166">
        <v>7</v>
      </c>
    </row>
    <row r="167" spans="1:2" x14ac:dyDescent="0.25">
      <c r="A167" t="s">
        <v>3460</v>
      </c>
      <c r="B167">
        <v>6</v>
      </c>
    </row>
    <row r="168" spans="1:2" x14ac:dyDescent="0.25">
      <c r="A168" t="s">
        <v>3473</v>
      </c>
      <c r="B168">
        <v>4</v>
      </c>
    </row>
    <row r="169" spans="1:2" x14ac:dyDescent="0.25">
      <c r="A169" t="s">
        <v>3455</v>
      </c>
      <c r="B169">
        <v>5</v>
      </c>
    </row>
    <row r="170" spans="1:2" x14ac:dyDescent="0.25">
      <c r="A170" t="s">
        <v>3489</v>
      </c>
      <c r="B170">
        <v>12</v>
      </c>
    </row>
    <row r="171" spans="1:2" x14ac:dyDescent="0.25">
      <c r="A171" t="s">
        <v>3466</v>
      </c>
      <c r="B171">
        <v>15</v>
      </c>
    </row>
    <row r="172" spans="1:2" x14ac:dyDescent="0.25">
      <c r="A172" t="s">
        <v>3468</v>
      </c>
      <c r="B172">
        <v>33</v>
      </c>
    </row>
    <row r="173" spans="1:2" x14ac:dyDescent="0.25">
      <c r="A173" t="s">
        <v>3470</v>
      </c>
      <c r="B173">
        <v>3</v>
      </c>
    </row>
    <row r="174" spans="1:2" x14ac:dyDescent="0.25">
      <c r="A174" t="s">
        <v>3453</v>
      </c>
      <c r="B174">
        <v>4</v>
      </c>
    </row>
    <row r="175" spans="1:2" x14ac:dyDescent="0.25">
      <c r="A175" t="s">
        <v>3472</v>
      </c>
      <c r="B175">
        <v>3</v>
      </c>
    </row>
    <row r="176" spans="1:2" x14ac:dyDescent="0.25">
      <c r="A176" t="s">
        <v>3498</v>
      </c>
      <c r="B176">
        <v>2</v>
      </c>
    </row>
    <row r="177" spans="1:2" x14ac:dyDescent="0.25">
      <c r="A177" t="s">
        <v>3428</v>
      </c>
      <c r="B177">
        <v>61</v>
      </c>
    </row>
    <row r="178" spans="1:2" x14ac:dyDescent="0.25">
      <c r="A178" t="s">
        <v>3427</v>
      </c>
      <c r="B178">
        <v>22</v>
      </c>
    </row>
    <row r="179" spans="1:2" x14ac:dyDescent="0.25">
      <c r="A179" t="s">
        <v>3455</v>
      </c>
      <c r="B179">
        <v>3</v>
      </c>
    </row>
    <row r="180" spans="1:2" x14ac:dyDescent="0.25">
      <c r="A180" t="s">
        <v>3472</v>
      </c>
      <c r="B180">
        <v>1</v>
      </c>
    </row>
    <row r="181" spans="1:2" x14ac:dyDescent="0.25">
      <c r="A181" t="s">
        <v>3458</v>
      </c>
      <c r="B181">
        <v>5</v>
      </c>
    </row>
    <row r="182" spans="1:2" x14ac:dyDescent="0.25">
      <c r="A182" t="s">
        <v>3460</v>
      </c>
      <c r="B182">
        <v>3</v>
      </c>
    </row>
    <row r="183" spans="1:2" x14ac:dyDescent="0.25">
      <c r="A183" t="s">
        <v>3462</v>
      </c>
      <c r="B183">
        <v>8</v>
      </c>
    </row>
    <row r="184" spans="1:2" x14ac:dyDescent="0.25">
      <c r="A184" t="s">
        <v>3464</v>
      </c>
      <c r="B184">
        <v>57</v>
      </c>
    </row>
    <row r="185" spans="1:2" x14ac:dyDescent="0.25">
      <c r="A185" t="s">
        <v>3457</v>
      </c>
      <c r="B185">
        <v>44</v>
      </c>
    </row>
    <row r="186" spans="1:2" x14ac:dyDescent="0.25">
      <c r="A186" t="s">
        <v>3453</v>
      </c>
      <c r="B186">
        <v>1</v>
      </c>
    </row>
    <row r="187" spans="1:2" x14ac:dyDescent="0.25">
      <c r="A187" t="s">
        <v>3431</v>
      </c>
      <c r="B187">
        <v>99</v>
      </c>
    </row>
    <row r="188" spans="1:2" x14ac:dyDescent="0.25">
      <c r="A188" t="s">
        <v>3427</v>
      </c>
      <c r="B188">
        <v>8</v>
      </c>
    </row>
    <row r="189" spans="1:2" x14ac:dyDescent="0.25">
      <c r="A189" t="s">
        <v>3455</v>
      </c>
      <c r="B189">
        <v>3</v>
      </c>
    </row>
    <row r="190" spans="1:2" x14ac:dyDescent="0.25">
      <c r="A190" t="s">
        <v>3462</v>
      </c>
      <c r="B190">
        <v>10</v>
      </c>
    </row>
    <row r="191" spans="1:2" x14ac:dyDescent="0.25">
      <c r="A191" t="s">
        <v>3464</v>
      </c>
      <c r="B191">
        <v>58</v>
      </c>
    </row>
    <row r="192" spans="1:2" x14ac:dyDescent="0.25">
      <c r="A192" t="s">
        <v>3457</v>
      </c>
      <c r="B192">
        <v>4</v>
      </c>
    </row>
    <row r="193" spans="1:2" x14ac:dyDescent="0.25">
      <c r="A193" t="s">
        <v>3486</v>
      </c>
      <c r="B193">
        <v>4</v>
      </c>
    </row>
    <row r="194" spans="1:2" x14ac:dyDescent="0.25">
      <c r="A194" t="s">
        <v>3458</v>
      </c>
      <c r="B194">
        <v>4</v>
      </c>
    </row>
    <row r="195" spans="1:2" x14ac:dyDescent="0.25">
      <c r="A195" t="s">
        <v>3460</v>
      </c>
      <c r="B195">
        <v>2</v>
      </c>
    </row>
    <row r="196" spans="1:2" x14ac:dyDescent="0.25">
      <c r="A196" t="s">
        <v>3489</v>
      </c>
      <c r="B196">
        <v>15</v>
      </c>
    </row>
    <row r="197" spans="1:2" x14ac:dyDescent="0.25">
      <c r="A197" t="s">
        <v>3466</v>
      </c>
      <c r="B197">
        <v>5</v>
      </c>
    </row>
    <row r="198" spans="1:2" x14ac:dyDescent="0.25">
      <c r="A198" t="s">
        <v>3468</v>
      </c>
      <c r="B198">
        <v>23</v>
      </c>
    </row>
    <row r="199" spans="1:2" x14ac:dyDescent="0.25">
      <c r="A199" t="s">
        <v>3470</v>
      </c>
      <c r="B199">
        <v>3</v>
      </c>
    </row>
    <row r="200" spans="1:2" x14ac:dyDescent="0.25">
      <c r="A200" t="s">
        <v>3453</v>
      </c>
      <c r="B200">
        <v>4</v>
      </c>
    </row>
    <row r="201" spans="1:2" x14ac:dyDescent="0.25">
      <c r="A201" t="s">
        <v>3472</v>
      </c>
      <c r="B201">
        <v>3</v>
      </c>
    </row>
    <row r="202" spans="1:2" x14ac:dyDescent="0.25">
      <c r="A202" t="s">
        <v>3428</v>
      </c>
      <c r="B202">
        <v>11</v>
      </c>
    </row>
    <row r="203" spans="1:2" x14ac:dyDescent="0.25">
      <c r="A203" t="s">
        <v>3427</v>
      </c>
      <c r="B203">
        <v>11</v>
      </c>
    </row>
    <row r="204" spans="1:2" x14ac:dyDescent="0.25">
      <c r="A204" t="s">
        <v>3455</v>
      </c>
      <c r="B204">
        <v>9</v>
      </c>
    </row>
    <row r="205" spans="1:2" x14ac:dyDescent="0.25">
      <c r="A205" t="s">
        <v>3500</v>
      </c>
      <c r="B205">
        <v>107</v>
      </c>
    </row>
    <row r="206" spans="1:2" x14ac:dyDescent="0.25">
      <c r="A206" t="s">
        <v>3474</v>
      </c>
      <c r="B206">
        <v>1</v>
      </c>
    </row>
    <row r="207" spans="1:2" x14ac:dyDescent="0.25">
      <c r="A207" t="s">
        <v>3490</v>
      </c>
      <c r="B207">
        <v>3</v>
      </c>
    </row>
    <row r="208" spans="1:2" x14ac:dyDescent="0.25">
      <c r="A208" t="s">
        <v>3501</v>
      </c>
      <c r="B208">
        <v>58</v>
      </c>
    </row>
    <row r="209" spans="1:2" x14ac:dyDescent="0.25">
      <c r="A209" t="s">
        <v>3484</v>
      </c>
      <c r="B209">
        <v>8</v>
      </c>
    </row>
    <row r="210" spans="1:2" x14ac:dyDescent="0.25">
      <c r="A210" t="s">
        <v>3429</v>
      </c>
      <c r="B210">
        <v>10</v>
      </c>
    </row>
    <row r="211" spans="1:2" x14ac:dyDescent="0.25">
      <c r="A211" t="s">
        <v>3386</v>
      </c>
      <c r="B211">
        <v>19</v>
      </c>
    </row>
    <row r="212" spans="1:2" x14ac:dyDescent="0.25">
      <c r="A212" t="s">
        <v>3479</v>
      </c>
      <c r="B212">
        <v>4</v>
      </c>
    </row>
    <row r="213" spans="1:2" x14ac:dyDescent="0.25">
      <c r="A213" t="s">
        <v>3384</v>
      </c>
      <c r="B213">
        <v>3</v>
      </c>
    </row>
    <row r="214" spans="1:2" x14ac:dyDescent="0.25">
      <c r="A214" t="s">
        <v>3392</v>
      </c>
      <c r="B214">
        <v>1</v>
      </c>
    </row>
    <row r="215" spans="1:2" x14ac:dyDescent="0.25">
      <c r="A215" t="s">
        <v>3462</v>
      </c>
      <c r="B215">
        <v>18</v>
      </c>
    </row>
    <row r="216" spans="1:2" x14ac:dyDescent="0.25">
      <c r="A216" t="s">
        <v>3396</v>
      </c>
      <c r="B216">
        <v>14</v>
      </c>
    </row>
    <row r="217" spans="1:2" x14ac:dyDescent="0.25">
      <c r="A217" t="s">
        <v>3464</v>
      </c>
      <c r="B217">
        <v>7</v>
      </c>
    </row>
    <row r="218" spans="1:2" x14ac:dyDescent="0.25">
      <c r="A218" t="s">
        <v>3457</v>
      </c>
      <c r="B218">
        <v>1</v>
      </c>
    </row>
    <row r="219" spans="1:2" x14ac:dyDescent="0.25">
      <c r="A219" t="s">
        <v>3458</v>
      </c>
      <c r="B219">
        <v>2</v>
      </c>
    </row>
    <row r="220" spans="1:2" x14ac:dyDescent="0.25">
      <c r="A220" t="s">
        <v>3460</v>
      </c>
      <c r="B220">
        <v>1</v>
      </c>
    </row>
    <row r="221" spans="1:2" x14ac:dyDescent="0.25">
      <c r="A221" t="s">
        <v>3489</v>
      </c>
      <c r="B221">
        <v>9</v>
      </c>
    </row>
    <row r="222" spans="1:2" x14ac:dyDescent="0.25">
      <c r="A222" t="s">
        <v>3468</v>
      </c>
      <c r="B222">
        <v>18</v>
      </c>
    </row>
    <row r="223" spans="1:2" x14ac:dyDescent="0.25">
      <c r="A223" t="s">
        <v>3470</v>
      </c>
      <c r="B223">
        <v>3</v>
      </c>
    </row>
    <row r="224" spans="1:2" x14ac:dyDescent="0.25">
      <c r="A224" t="s">
        <v>3453</v>
      </c>
      <c r="B224">
        <v>4</v>
      </c>
    </row>
    <row r="225" spans="1:2" x14ac:dyDescent="0.25">
      <c r="A225" t="s">
        <v>3428</v>
      </c>
      <c r="B225">
        <v>1</v>
      </c>
    </row>
    <row r="226" spans="1:2" x14ac:dyDescent="0.25">
      <c r="A226" t="s">
        <v>3427</v>
      </c>
      <c r="B226">
        <v>1</v>
      </c>
    </row>
    <row r="227" spans="1:2" x14ac:dyDescent="0.25">
      <c r="A227" t="s">
        <v>3455</v>
      </c>
      <c r="B227">
        <v>10</v>
      </c>
    </row>
    <row r="228" spans="1:2" x14ac:dyDescent="0.25">
      <c r="A228" t="s">
        <v>3457</v>
      </c>
      <c r="B228">
        <v>1</v>
      </c>
    </row>
    <row r="229" spans="1:2" x14ac:dyDescent="0.25">
      <c r="A229" t="s">
        <v>3458</v>
      </c>
      <c r="B229">
        <v>2</v>
      </c>
    </row>
    <row r="230" spans="1:2" x14ac:dyDescent="0.25">
      <c r="A230" t="s">
        <v>3460</v>
      </c>
      <c r="B230">
        <v>1</v>
      </c>
    </row>
    <row r="231" spans="1:2" x14ac:dyDescent="0.25">
      <c r="A231" t="s">
        <v>3462</v>
      </c>
      <c r="B231">
        <v>9</v>
      </c>
    </row>
    <row r="232" spans="1:2" x14ac:dyDescent="0.25">
      <c r="A232" t="s">
        <v>3464</v>
      </c>
      <c r="B232">
        <v>6</v>
      </c>
    </row>
    <row r="233" spans="1:2" x14ac:dyDescent="0.25">
      <c r="A233" t="s">
        <v>3466</v>
      </c>
      <c r="B233">
        <v>7</v>
      </c>
    </row>
    <row r="234" spans="1:2" x14ac:dyDescent="0.25">
      <c r="A234" t="s">
        <v>3470</v>
      </c>
      <c r="B234">
        <v>1</v>
      </c>
    </row>
    <row r="235" spans="1:2" x14ac:dyDescent="0.25">
      <c r="A235" t="s">
        <v>3453</v>
      </c>
      <c r="B235">
        <v>1</v>
      </c>
    </row>
    <row r="236" spans="1:2" x14ac:dyDescent="0.25">
      <c r="A236" t="s">
        <v>3428</v>
      </c>
      <c r="B236">
        <v>3</v>
      </c>
    </row>
    <row r="237" spans="1:2" x14ac:dyDescent="0.25">
      <c r="A237" t="s">
        <v>3427</v>
      </c>
      <c r="B237">
        <v>3</v>
      </c>
    </row>
    <row r="238" spans="1:2" x14ac:dyDescent="0.25">
      <c r="A238" t="s">
        <v>3455</v>
      </c>
      <c r="B238">
        <v>5</v>
      </c>
    </row>
    <row r="239" spans="1:2" x14ac:dyDescent="0.25">
      <c r="A239" t="s">
        <v>3462</v>
      </c>
      <c r="B239">
        <v>9</v>
      </c>
    </row>
    <row r="240" spans="1:2" x14ac:dyDescent="0.25">
      <c r="A240" t="s">
        <v>3464</v>
      </c>
      <c r="B240">
        <v>20</v>
      </c>
    </row>
    <row r="241" spans="1:2" x14ac:dyDescent="0.25">
      <c r="A241" t="s">
        <v>3457</v>
      </c>
      <c r="B241">
        <v>3</v>
      </c>
    </row>
    <row r="242" spans="1:2" x14ac:dyDescent="0.25">
      <c r="A242" t="s">
        <v>3458</v>
      </c>
      <c r="B242">
        <v>3</v>
      </c>
    </row>
    <row r="243" spans="1:2" x14ac:dyDescent="0.25">
      <c r="A243" t="s">
        <v>3460</v>
      </c>
      <c r="B243">
        <v>2</v>
      </c>
    </row>
    <row r="244" spans="1:2" x14ac:dyDescent="0.25">
      <c r="A244" t="s">
        <v>3489</v>
      </c>
      <c r="B244">
        <v>19</v>
      </c>
    </row>
    <row r="245" spans="1:2" x14ac:dyDescent="0.25">
      <c r="A245" t="s">
        <v>3466</v>
      </c>
      <c r="B245">
        <v>8</v>
      </c>
    </row>
    <row r="246" spans="1:2" x14ac:dyDescent="0.25">
      <c r="A246" t="s">
        <v>3468</v>
      </c>
      <c r="B246">
        <v>25</v>
      </c>
    </row>
    <row r="247" spans="1:2" x14ac:dyDescent="0.25">
      <c r="A247" t="s">
        <v>3470</v>
      </c>
      <c r="B247">
        <v>6</v>
      </c>
    </row>
    <row r="248" spans="1:2" x14ac:dyDescent="0.25">
      <c r="A248" t="s">
        <v>3453</v>
      </c>
      <c r="B248">
        <v>2</v>
      </c>
    </row>
    <row r="249" spans="1:2" x14ac:dyDescent="0.25">
      <c r="A249" t="s">
        <v>3472</v>
      </c>
      <c r="B249">
        <v>1</v>
      </c>
    </row>
    <row r="250" spans="1:2" x14ac:dyDescent="0.25">
      <c r="A250" t="s">
        <v>3428</v>
      </c>
      <c r="B250">
        <v>27</v>
      </c>
    </row>
    <row r="251" spans="1:2" x14ac:dyDescent="0.25">
      <c r="A251" t="s">
        <v>3427</v>
      </c>
      <c r="B251">
        <v>1</v>
      </c>
    </row>
    <row r="252" spans="1:2" x14ac:dyDescent="0.25">
      <c r="A252" t="s">
        <v>3455</v>
      </c>
      <c r="B252">
        <v>4</v>
      </c>
    </row>
    <row r="253" spans="1:2" x14ac:dyDescent="0.25">
      <c r="A253" t="s">
        <v>3453</v>
      </c>
      <c r="B253">
        <v>3</v>
      </c>
    </row>
    <row r="254" spans="1:2" x14ac:dyDescent="0.25">
      <c r="A254" t="s">
        <v>3457</v>
      </c>
      <c r="B254">
        <v>1</v>
      </c>
    </row>
    <row r="255" spans="1:2" x14ac:dyDescent="0.25">
      <c r="A255" t="s">
        <v>3458</v>
      </c>
      <c r="B255">
        <v>2</v>
      </c>
    </row>
    <row r="256" spans="1:2" x14ac:dyDescent="0.25">
      <c r="A256" t="s">
        <v>3460</v>
      </c>
      <c r="B256">
        <v>1</v>
      </c>
    </row>
    <row r="257" spans="1:2" x14ac:dyDescent="0.25">
      <c r="A257" t="s">
        <v>3462</v>
      </c>
      <c r="B257">
        <v>6</v>
      </c>
    </row>
    <row r="258" spans="1:2" x14ac:dyDescent="0.25">
      <c r="A258" t="s">
        <v>3464</v>
      </c>
      <c r="B258">
        <v>19</v>
      </c>
    </row>
    <row r="259" spans="1:2" x14ac:dyDescent="0.25">
      <c r="A259" t="s">
        <v>3489</v>
      </c>
      <c r="B259">
        <v>8</v>
      </c>
    </row>
    <row r="260" spans="1:2" x14ac:dyDescent="0.25">
      <c r="A260" t="s">
        <v>3468</v>
      </c>
      <c r="B260">
        <v>27</v>
      </c>
    </row>
    <row r="261" spans="1:2" x14ac:dyDescent="0.25">
      <c r="A261" t="s">
        <v>3470</v>
      </c>
      <c r="B261">
        <v>5</v>
      </c>
    </row>
    <row r="262" spans="1:2" x14ac:dyDescent="0.25">
      <c r="A262" t="s">
        <v>3466</v>
      </c>
      <c r="B262">
        <v>1</v>
      </c>
    </row>
    <row r="263" spans="1:2" x14ac:dyDescent="0.25">
      <c r="A263" t="s">
        <v>3428</v>
      </c>
      <c r="B263">
        <v>4</v>
      </c>
    </row>
    <row r="264" spans="1:2" x14ac:dyDescent="0.25">
      <c r="A264" t="s">
        <v>3427</v>
      </c>
      <c r="B264">
        <v>7</v>
      </c>
    </row>
    <row r="265" spans="1:2" x14ac:dyDescent="0.25">
      <c r="A265" t="s">
        <v>3455</v>
      </c>
      <c r="B265">
        <v>3</v>
      </c>
    </row>
    <row r="266" spans="1:2" x14ac:dyDescent="0.25">
      <c r="A266" t="s">
        <v>3457</v>
      </c>
      <c r="B266">
        <v>2</v>
      </c>
    </row>
    <row r="267" spans="1:2" x14ac:dyDescent="0.25">
      <c r="A267" t="s">
        <v>3458</v>
      </c>
      <c r="B267">
        <v>1</v>
      </c>
    </row>
    <row r="268" spans="1:2" x14ac:dyDescent="0.25">
      <c r="A268" t="s">
        <v>3460</v>
      </c>
      <c r="B268">
        <v>1</v>
      </c>
    </row>
    <row r="269" spans="1:2" x14ac:dyDescent="0.25">
      <c r="A269" t="s">
        <v>3462</v>
      </c>
      <c r="B269">
        <v>12</v>
      </c>
    </row>
    <row r="270" spans="1:2" x14ac:dyDescent="0.25">
      <c r="A270" t="s">
        <v>3464</v>
      </c>
      <c r="B270">
        <v>10</v>
      </c>
    </row>
    <row r="271" spans="1:2" x14ac:dyDescent="0.25">
      <c r="A271" t="s">
        <v>3427</v>
      </c>
      <c r="B271">
        <v>6</v>
      </c>
    </row>
    <row r="272" spans="1:2" x14ac:dyDescent="0.25">
      <c r="A272" t="s">
        <v>3428</v>
      </c>
      <c r="B272">
        <v>7</v>
      </c>
    </row>
    <row r="273" spans="1:2" x14ac:dyDescent="0.25">
      <c r="A273" t="s">
        <v>3455</v>
      </c>
      <c r="B273">
        <v>5</v>
      </c>
    </row>
    <row r="274" spans="1:2" x14ac:dyDescent="0.25">
      <c r="A274" t="s">
        <v>3489</v>
      </c>
      <c r="B274">
        <v>26</v>
      </c>
    </row>
    <row r="275" spans="1:2" x14ac:dyDescent="0.25">
      <c r="A275" t="s">
        <v>3466</v>
      </c>
      <c r="B275">
        <v>1</v>
      </c>
    </row>
    <row r="276" spans="1:2" x14ac:dyDescent="0.25">
      <c r="A276" t="s">
        <v>3468</v>
      </c>
      <c r="B276">
        <v>37</v>
      </c>
    </row>
    <row r="277" spans="1:2" x14ac:dyDescent="0.25">
      <c r="A277" t="s">
        <v>3470</v>
      </c>
      <c r="B277">
        <v>7</v>
      </c>
    </row>
    <row r="278" spans="1:2" x14ac:dyDescent="0.25">
      <c r="A278" t="s">
        <v>3453</v>
      </c>
      <c r="B278">
        <v>2</v>
      </c>
    </row>
    <row r="279" spans="1:2" x14ac:dyDescent="0.25">
      <c r="A279" t="s">
        <v>3458</v>
      </c>
      <c r="B279">
        <v>1</v>
      </c>
    </row>
    <row r="280" spans="1:2" x14ac:dyDescent="0.25">
      <c r="A280" t="s">
        <v>3459</v>
      </c>
      <c r="B280">
        <v>1</v>
      </c>
    </row>
    <row r="281" spans="1:2" x14ac:dyDescent="0.25">
      <c r="A281" t="s">
        <v>3394</v>
      </c>
      <c r="B281">
        <v>36</v>
      </c>
    </row>
    <row r="282" spans="1:2" x14ac:dyDescent="0.25">
      <c r="A282" t="s">
        <v>3386</v>
      </c>
      <c r="B282">
        <v>4</v>
      </c>
    </row>
    <row r="283" spans="1:2" x14ac:dyDescent="0.25">
      <c r="A283" t="s">
        <v>3384</v>
      </c>
      <c r="B283">
        <v>1</v>
      </c>
    </row>
    <row r="284" spans="1:2" x14ac:dyDescent="0.25">
      <c r="A284" t="s">
        <v>3462</v>
      </c>
      <c r="B284">
        <v>11</v>
      </c>
    </row>
    <row r="285" spans="1:2" x14ac:dyDescent="0.25">
      <c r="A285" t="s">
        <v>3457</v>
      </c>
      <c r="B285">
        <v>1</v>
      </c>
    </row>
    <row r="286" spans="1:2" x14ac:dyDescent="0.25">
      <c r="A286" t="s">
        <v>3458</v>
      </c>
      <c r="B286">
        <v>2</v>
      </c>
    </row>
    <row r="287" spans="1:2" x14ac:dyDescent="0.25">
      <c r="A287" t="s">
        <v>3460</v>
      </c>
      <c r="B287">
        <v>1</v>
      </c>
    </row>
    <row r="288" spans="1:2" x14ac:dyDescent="0.25">
      <c r="A288" t="s">
        <v>3464</v>
      </c>
      <c r="B288">
        <v>5</v>
      </c>
    </row>
    <row r="289" spans="1:2" x14ac:dyDescent="0.25">
      <c r="A289" t="s">
        <v>3479</v>
      </c>
      <c r="B289">
        <v>1</v>
      </c>
    </row>
    <row r="290" spans="1:2" x14ac:dyDescent="0.25">
      <c r="A290" t="s">
        <v>3453</v>
      </c>
      <c r="B290">
        <v>1</v>
      </c>
    </row>
    <row r="291" spans="1:2" x14ac:dyDescent="0.25">
      <c r="A291" t="s">
        <v>3394</v>
      </c>
      <c r="B291">
        <v>17</v>
      </c>
    </row>
    <row r="292" spans="1:2" x14ac:dyDescent="0.25">
      <c r="A292" t="s">
        <v>3386</v>
      </c>
      <c r="B292">
        <v>13</v>
      </c>
    </row>
    <row r="293" spans="1:2" x14ac:dyDescent="0.25">
      <c r="A293" t="s">
        <v>3384</v>
      </c>
      <c r="B293">
        <v>19</v>
      </c>
    </row>
    <row r="294" spans="1:2" x14ac:dyDescent="0.25">
      <c r="A294" t="s">
        <v>3495</v>
      </c>
      <c r="B294">
        <v>1</v>
      </c>
    </row>
    <row r="295" spans="1:2" x14ac:dyDescent="0.25">
      <c r="A295" t="s">
        <v>3458</v>
      </c>
      <c r="B295">
        <v>4</v>
      </c>
    </row>
    <row r="296" spans="1:2" x14ac:dyDescent="0.25">
      <c r="A296" t="s">
        <v>3457</v>
      </c>
      <c r="B296">
        <v>2</v>
      </c>
    </row>
    <row r="297" spans="1:2" x14ac:dyDescent="0.25">
      <c r="A297" t="s">
        <v>3460</v>
      </c>
      <c r="B297">
        <v>2</v>
      </c>
    </row>
    <row r="298" spans="1:2" x14ac:dyDescent="0.25">
      <c r="A298" t="s">
        <v>3462</v>
      </c>
      <c r="B298">
        <v>30</v>
      </c>
    </row>
    <row r="299" spans="1:2" x14ac:dyDescent="0.25">
      <c r="A299" t="s">
        <v>3479</v>
      </c>
      <c r="B299">
        <v>3</v>
      </c>
    </row>
    <row r="300" spans="1:2" x14ac:dyDescent="0.25">
      <c r="A300" t="s">
        <v>3464</v>
      </c>
      <c r="B300">
        <v>8</v>
      </c>
    </row>
    <row r="301" spans="1:2" x14ac:dyDescent="0.25">
      <c r="A301" t="s">
        <v>3453</v>
      </c>
      <c r="B301">
        <v>1</v>
      </c>
    </row>
    <row r="302" spans="1:2" x14ac:dyDescent="0.25">
      <c r="A302" t="s">
        <v>3472</v>
      </c>
      <c r="B302">
        <v>1</v>
      </c>
    </row>
    <row r="303" spans="1:2" x14ac:dyDescent="0.25">
      <c r="A303" t="s">
        <v>3504</v>
      </c>
      <c r="B303">
        <v>36</v>
      </c>
    </row>
    <row r="304" spans="1:2" x14ac:dyDescent="0.25">
      <c r="A304" t="s">
        <v>3427</v>
      </c>
      <c r="B304">
        <v>3</v>
      </c>
    </row>
    <row r="305" spans="1:2" x14ac:dyDescent="0.25">
      <c r="A305" t="s">
        <v>3455</v>
      </c>
      <c r="B305">
        <v>5</v>
      </c>
    </row>
    <row r="306" spans="1:2" x14ac:dyDescent="0.25">
      <c r="A306" t="s">
        <v>3462</v>
      </c>
      <c r="B306">
        <v>6</v>
      </c>
    </row>
    <row r="307" spans="1:2" x14ac:dyDescent="0.25">
      <c r="A307" t="s">
        <v>3464</v>
      </c>
      <c r="B307">
        <v>3</v>
      </c>
    </row>
    <row r="308" spans="1:2" x14ac:dyDescent="0.25">
      <c r="A308" t="s">
        <v>3489</v>
      </c>
      <c r="B308">
        <v>4</v>
      </c>
    </row>
    <row r="309" spans="1:2" x14ac:dyDescent="0.25">
      <c r="A309" t="s">
        <v>3468</v>
      </c>
      <c r="B309">
        <v>25</v>
      </c>
    </row>
    <row r="310" spans="1:2" x14ac:dyDescent="0.25">
      <c r="A310" t="s">
        <v>3470</v>
      </c>
      <c r="B310">
        <v>4</v>
      </c>
    </row>
    <row r="311" spans="1:2" x14ac:dyDescent="0.25">
      <c r="A311" t="s">
        <v>3453</v>
      </c>
      <c r="B311">
        <v>3</v>
      </c>
    </row>
    <row r="312" spans="1:2" x14ac:dyDescent="0.25">
      <c r="A312" t="s">
        <v>3485</v>
      </c>
      <c r="B312">
        <v>7</v>
      </c>
    </row>
    <row r="313" spans="1:2" x14ac:dyDescent="0.25">
      <c r="A313" t="s">
        <v>3430</v>
      </c>
      <c r="B313">
        <v>35</v>
      </c>
    </row>
    <row r="314" spans="1:2" x14ac:dyDescent="0.25">
      <c r="A314" t="s">
        <v>3386</v>
      </c>
      <c r="B314">
        <v>30</v>
      </c>
    </row>
    <row r="315" spans="1:2" x14ac:dyDescent="0.25">
      <c r="A315" t="s">
        <v>3455</v>
      </c>
      <c r="B315">
        <v>6</v>
      </c>
    </row>
    <row r="316" spans="1:2" x14ac:dyDescent="0.25">
      <c r="A316" t="s">
        <v>3462</v>
      </c>
      <c r="B316">
        <v>16</v>
      </c>
    </row>
    <row r="317" spans="1:2" x14ac:dyDescent="0.25">
      <c r="A317" t="s">
        <v>3464</v>
      </c>
      <c r="B317">
        <v>50</v>
      </c>
    </row>
    <row r="318" spans="1:2" x14ac:dyDescent="0.25">
      <c r="A318" t="s">
        <v>3489</v>
      </c>
      <c r="B318">
        <v>21</v>
      </c>
    </row>
    <row r="319" spans="1:2" x14ac:dyDescent="0.25">
      <c r="A319" t="s">
        <v>3468</v>
      </c>
      <c r="B319">
        <v>37</v>
      </c>
    </row>
    <row r="320" spans="1:2" x14ac:dyDescent="0.25">
      <c r="A320" t="s">
        <v>3470</v>
      </c>
      <c r="B320">
        <v>22</v>
      </c>
    </row>
    <row r="321" spans="1:2" x14ac:dyDescent="0.25">
      <c r="A321" t="s">
        <v>3479</v>
      </c>
      <c r="B321">
        <v>1</v>
      </c>
    </row>
    <row r="322" spans="1:2" x14ac:dyDescent="0.25">
      <c r="A322" t="s">
        <v>3453</v>
      </c>
      <c r="B322">
        <v>8</v>
      </c>
    </row>
    <row r="323" spans="1:2" x14ac:dyDescent="0.25">
      <c r="A323" t="s">
        <v>3394</v>
      </c>
      <c r="B323">
        <v>51</v>
      </c>
    </row>
    <row r="324" spans="1:2" x14ac:dyDescent="0.25">
      <c r="A324" t="s">
        <v>3485</v>
      </c>
      <c r="B324">
        <v>1</v>
      </c>
    </row>
    <row r="325" spans="1:2" x14ac:dyDescent="0.25">
      <c r="A325" t="s">
        <v>3428</v>
      </c>
      <c r="B325">
        <v>1</v>
      </c>
    </row>
    <row r="326" spans="1:2" x14ac:dyDescent="0.25">
      <c r="A326" t="s">
        <v>3427</v>
      </c>
      <c r="B326">
        <v>1</v>
      </c>
    </row>
    <row r="327" spans="1:2" x14ac:dyDescent="0.25">
      <c r="A327" t="s">
        <v>3455</v>
      </c>
      <c r="B327">
        <v>5</v>
      </c>
    </row>
    <row r="328" spans="1:2" x14ac:dyDescent="0.25">
      <c r="A328" t="s">
        <v>3480</v>
      </c>
      <c r="B328">
        <v>9</v>
      </c>
    </row>
    <row r="329" spans="1:2" x14ac:dyDescent="0.25">
      <c r="A329" t="s">
        <v>3462</v>
      </c>
      <c r="B329">
        <v>12</v>
      </c>
    </row>
    <row r="330" spans="1:2" x14ac:dyDescent="0.25">
      <c r="A330" t="s">
        <v>3464</v>
      </c>
      <c r="B330">
        <v>10</v>
      </c>
    </row>
    <row r="331" spans="1:2" x14ac:dyDescent="0.25">
      <c r="A331" t="s">
        <v>3458</v>
      </c>
      <c r="B331">
        <v>4</v>
      </c>
    </row>
    <row r="332" spans="1:2" x14ac:dyDescent="0.25">
      <c r="A332" t="s">
        <v>3457</v>
      </c>
      <c r="B332">
        <v>30</v>
      </c>
    </row>
    <row r="333" spans="1:2" x14ac:dyDescent="0.25">
      <c r="A333" t="s">
        <v>3460</v>
      </c>
      <c r="B333">
        <v>2</v>
      </c>
    </row>
    <row r="334" spans="1:2" x14ac:dyDescent="0.25">
      <c r="A334" t="s">
        <v>3453</v>
      </c>
      <c r="B334">
        <v>3</v>
      </c>
    </row>
    <row r="335" spans="1:2" x14ac:dyDescent="0.25">
      <c r="A335" t="s">
        <v>3489</v>
      </c>
      <c r="B335">
        <v>5</v>
      </c>
    </row>
    <row r="336" spans="1:2" x14ac:dyDescent="0.25">
      <c r="A336" t="s">
        <v>3468</v>
      </c>
      <c r="B336">
        <v>41</v>
      </c>
    </row>
    <row r="337" spans="1:2" x14ac:dyDescent="0.25">
      <c r="A337" t="s">
        <v>3470</v>
      </c>
      <c r="B337">
        <v>2</v>
      </c>
    </row>
    <row r="338" spans="1:2" x14ac:dyDescent="0.25">
      <c r="A338" t="s">
        <v>3499</v>
      </c>
      <c r="B338">
        <v>2</v>
      </c>
    </row>
    <row r="339" spans="1:2" x14ac:dyDescent="0.25">
      <c r="A339" t="s">
        <v>3502</v>
      </c>
      <c r="B339">
        <v>1</v>
      </c>
    </row>
    <row r="340" spans="1:2" x14ac:dyDescent="0.25">
      <c r="A340" t="s">
        <v>3476</v>
      </c>
      <c r="B340">
        <v>1</v>
      </c>
    </row>
    <row r="341" spans="1:2" x14ac:dyDescent="0.25">
      <c r="A341" t="s">
        <v>3466</v>
      </c>
      <c r="B341">
        <v>15</v>
      </c>
    </row>
    <row r="342" spans="1:2" x14ac:dyDescent="0.25">
      <c r="A342" t="s">
        <v>3498</v>
      </c>
      <c r="B342">
        <v>1</v>
      </c>
    </row>
    <row r="343" spans="1:2" x14ac:dyDescent="0.25">
      <c r="A343" t="s">
        <v>3473</v>
      </c>
      <c r="B343">
        <v>4</v>
      </c>
    </row>
    <row r="344" spans="1:2" x14ac:dyDescent="0.25">
      <c r="A344" t="s">
        <v>3472</v>
      </c>
      <c r="B344">
        <v>1</v>
      </c>
    </row>
    <row r="345" spans="1:2" x14ac:dyDescent="0.25">
      <c r="A345" t="s">
        <v>3504</v>
      </c>
      <c r="B345">
        <v>20</v>
      </c>
    </row>
    <row r="346" spans="1:2" x14ac:dyDescent="0.25">
      <c r="A346" t="s">
        <v>3428</v>
      </c>
      <c r="B346">
        <v>1</v>
      </c>
    </row>
    <row r="347" spans="1:2" x14ac:dyDescent="0.25">
      <c r="A347" t="s">
        <v>3455</v>
      </c>
      <c r="B347">
        <v>4</v>
      </c>
    </row>
    <row r="348" spans="1:2" x14ac:dyDescent="0.25">
      <c r="A348" t="s">
        <v>3453</v>
      </c>
      <c r="B348">
        <v>4</v>
      </c>
    </row>
    <row r="349" spans="1:2" x14ac:dyDescent="0.25">
      <c r="A349" t="s">
        <v>3464</v>
      </c>
      <c r="B349">
        <v>1</v>
      </c>
    </row>
    <row r="350" spans="1:2" x14ac:dyDescent="0.25">
      <c r="A350" t="s">
        <v>3462</v>
      </c>
      <c r="B350">
        <v>3</v>
      </c>
    </row>
    <row r="351" spans="1:2" x14ac:dyDescent="0.25">
      <c r="A351" t="s">
        <v>3489</v>
      </c>
      <c r="B351">
        <v>9</v>
      </c>
    </row>
    <row r="352" spans="1:2" x14ac:dyDescent="0.25">
      <c r="A352" t="s">
        <v>3494</v>
      </c>
      <c r="B352">
        <v>3</v>
      </c>
    </row>
    <row r="353" spans="1:2" x14ac:dyDescent="0.25">
      <c r="A353" t="s">
        <v>3468</v>
      </c>
      <c r="B353">
        <v>20</v>
      </c>
    </row>
    <row r="354" spans="1:2" x14ac:dyDescent="0.25">
      <c r="A354" t="s">
        <v>3470</v>
      </c>
      <c r="B354">
        <v>2</v>
      </c>
    </row>
    <row r="355" spans="1:2" x14ac:dyDescent="0.25">
      <c r="A355" t="s">
        <v>3427</v>
      </c>
      <c r="B355">
        <v>22</v>
      </c>
    </row>
    <row r="356" spans="1:2" x14ac:dyDescent="0.25">
      <c r="A356" t="s">
        <v>3499</v>
      </c>
      <c r="B356">
        <v>1</v>
      </c>
    </row>
    <row r="357" spans="1:2" x14ac:dyDescent="0.25">
      <c r="A357" t="s">
        <v>3428</v>
      </c>
      <c r="B357">
        <v>741</v>
      </c>
    </row>
    <row r="358" spans="1:2" x14ac:dyDescent="0.25">
      <c r="A358" t="s">
        <v>3427</v>
      </c>
      <c r="B358">
        <v>1</v>
      </c>
    </row>
    <row r="359" spans="1:2" x14ac:dyDescent="0.25">
      <c r="A359" t="s">
        <v>3455</v>
      </c>
      <c r="B359">
        <v>5</v>
      </c>
    </row>
    <row r="360" spans="1:2" x14ac:dyDescent="0.25">
      <c r="A360" t="s">
        <v>3462</v>
      </c>
      <c r="B360">
        <v>4</v>
      </c>
    </row>
    <row r="361" spans="1:2" x14ac:dyDescent="0.25">
      <c r="A361" t="s">
        <v>3464</v>
      </c>
      <c r="B361">
        <v>7</v>
      </c>
    </row>
    <row r="362" spans="1:2" x14ac:dyDescent="0.25">
      <c r="A362" t="s">
        <v>3489</v>
      </c>
      <c r="B362">
        <v>26</v>
      </c>
    </row>
    <row r="363" spans="1:2" x14ac:dyDescent="0.25">
      <c r="A363" t="s">
        <v>3468</v>
      </c>
      <c r="B363">
        <v>45</v>
      </c>
    </row>
    <row r="364" spans="1:2" x14ac:dyDescent="0.25">
      <c r="A364" t="s">
        <v>3470</v>
      </c>
      <c r="B364">
        <v>7</v>
      </c>
    </row>
    <row r="365" spans="1:2" x14ac:dyDescent="0.25">
      <c r="A365" t="s">
        <v>3453</v>
      </c>
      <c r="B365">
        <v>4</v>
      </c>
    </row>
    <row r="366" spans="1:2" x14ac:dyDescent="0.25">
      <c r="A366" t="s">
        <v>3493</v>
      </c>
      <c r="B366">
        <v>1</v>
      </c>
    </row>
    <row r="367" spans="1:2" x14ac:dyDescent="0.25">
      <c r="A367" t="s">
        <v>3485</v>
      </c>
      <c r="B367">
        <v>1</v>
      </c>
    </row>
    <row r="368" spans="1:2" x14ac:dyDescent="0.25">
      <c r="A368" t="s">
        <v>3504</v>
      </c>
      <c r="B368">
        <v>29</v>
      </c>
    </row>
    <row r="369" spans="1:2" x14ac:dyDescent="0.25">
      <c r="A369" t="s">
        <v>3427</v>
      </c>
      <c r="B369">
        <v>1</v>
      </c>
    </row>
    <row r="370" spans="1:2" x14ac:dyDescent="0.25">
      <c r="A370" t="s">
        <v>3455</v>
      </c>
      <c r="B370">
        <v>13</v>
      </c>
    </row>
    <row r="371" spans="1:2" x14ac:dyDescent="0.25">
      <c r="A371" t="s">
        <v>3462</v>
      </c>
      <c r="B371">
        <v>4</v>
      </c>
    </row>
    <row r="372" spans="1:2" x14ac:dyDescent="0.25">
      <c r="A372" t="s">
        <v>3464</v>
      </c>
      <c r="B372">
        <v>60</v>
      </c>
    </row>
    <row r="373" spans="1:2" x14ac:dyDescent="0.25">
      <c r="A373" t="s">
        <v>3453</v>
      </c>
      <c r="B373">
        <v>3</v>
      </c>
    </row>
    <row r="374" spans="1:2" x14ac:dyDescent="0.25">
      <c r="A374" t="s">
        <v>3489</v>
      </c>
      <c r="B374">
        <v>22</v>
      </c>
    </row>
    <row r="375" spans="1:2" x14ac:dyDescent="0.25">
      <c r="A375" t="s">
        <v>3468</v>
      </c>
      <c r="B375">
        <v>26</v>
      </c>
    </row>
    <row r="376" spans="1:2" x14ac:dyDescent="0.25">
      <c r="A376" t="s">
        <v>3470</v>
      </c>
      <c r="B376">
        <v>2</v>
      </c>
    </row>
    <row r="377" spans="1:2" x14ac:dyDescent="0.25">
      <c r="A377" t="s">
        <v>3485</v>
      </c>
      <c r="B377">
        <v>1</v>
      </c>
    </row>
    <row r="378" spans="1:2" x14ac:dyDescent="0.25">
      <c r="A378" t="s">
        <v>3504</v>
      </c>
      <c r="B378">
        <v>8</v>
      </c>
    </row>
    <row r="379" spans="1:2" x14ac:dyDescent="0.25">
      <c r="A379" t="s">
        <v>3427</v>
      </c>
      <c r="B379">
        <v>10</v>
      </c>
    </row>
    <row r="380" spans="1:2" x14ac:dyDescent="0.25">
      <c r="A380" t="s">
        <v>3455</v>
      </c>
      <c r="B380">
        <v>16</v>
      </c>
    </row>
    <row r="381" spans="1:2" x14ac:dyDescent="0.25">
      <c r="A381" t="s">
        <v>3462</v>
      </c>
      <c r="B381">
        <v>18</v>
      </c>
    </row>
    <row r="382" spans="1:2" x14ac:dyDescent="0.25">
      <c r="A382" t="s">
        <v>3464</v>
      </c>
      <c r="B382">
        <v>22</v>
      </c>
    </row>
    <row r="383" spans="1:2" x14ac:dyDescent="0.25">
      <c r="A383" t="s">
        <v>3453</v>
      </c>
      <c r="B383">
        <v>4</v>
      </c>
    </row>
    <row r="384" spans="1:2" x14ac:dyDescent="0.25">
      <c r="A384" t="s">
        <v>3489</v>
      </c>
      <c r="B384">
        <v>38</v>
      </c>
    </row>
    <row r="385" spans="1:2" x14ac:dyDescent="0.25">
      <c r="A385" t="s">
        <v>3468</v>
      </c>
      <c r="B385">
        <v>95</v>
      </c>
    </row>
    <row r="386" spans="1:2" x14ac:dyDescent="0.25">
      <c r="A386" t="s">
        <v>3470</v>
      </c>
      <c r="B386">
        <v>13</v>
      </c>
    </row>
    <row r="387" spans="1:2" x14ac:dyDescent="0.25">
      <c r="A387" t="s">
        <v>3485</v>
      </c>
      <c r="B387">
        <v>3</v>
      </c>
    </row>
    <row r="388" spans="1:2" x14ac:dyDescent="0.25">
      <c r="A388" t="s">
        <v>3428</v>
      </c>
      <c r="B388">
        <v>725</v>
      </c>
    </row>
    <row r="389" spans="1:2" x14ac:dyDescent="0.25">
      <c r="A389" t="s">
        <v>3427</v>
      </c>
      <c r="B389">
        <v>1</v>
      </c>
    </row>
    <row r="390" spans="1:2" x14ac:dyDescent="0.25">
      <c r="A390" t="s">
        <v>3455</v>
      </c>
      <c r="B390">
        <v>4</v>
      </c>
    </row>
    <row r="391" spans="1:2" x14ac:dyDescent="0.25">
      <c r="A391" t="s">
        <v>3462</v>
      </c>
      <c r="B391">
        <v>5</v>
      </c>
    </row>
    <row r="392" spans="1:2" x14ac:dyDescent="0.25">
      <c r="A392" t="s">
        <v>3464</v>
      </c>
      <c r="B392">
        <v>47</v>
      </c>
    </row>
    <row r="393" spans="1:2" x14ac:dyDescent="0.25">
      <c r="A393" t="s">
        <v>3489</v>
      </c>
      <c r="B393">
        <v>16</v>
      </c>
    </row>
    <row r="394" spans="1:2" x14ac:dyDescent="0.25">
      <c r="A394" t="s">
        <v>3468</v>
      </c>
      <c r="B394">
        <v>24</v>
      </c>
    </row>
    <row r="395" spans="1:2" x14ac:dyDescent="0.25">
      <c r="A395" t="s">
        <v>3470</v>
      </c>
      <c r="B395">
        <v>2</v>
      </c>
    </row>
    <row r="396" spans="1:2" x14ac:dyDescent="0.25">
      <c r="A396" t="s">
        <v>3453</v>
      </c>
      <c r="B396">
        <v>2</v>
      </c>
    </row>
    <row r="397" spans="1:2" x14ac:dyDescent="0.25">
      <c r="A397" t="s">
        <v>3485</v>
      </c>
      <c r="B397">
        <v>2</v>
      </c>
    </row>
    <row r="398" spans="1:2" x14ac:dyDescent="0.25">
      <c r="A398" t="s">
        <v>3493</v>
      </c>
      <c r="B398">
        <v>1</v>
      </c>
    </row>
    <row r="399" spans="1:2" x14ac:dyDescent="0.25">
      <c r="A399" t="s">
        <v>3432</v>
      </c>
      <c r="B399">
        <v>14</v>
      </c>
    </row>
    <row r="400" spans="1:2" x14ac:dyDescent="0.25">
      <c r="A400" t="s">
        <v>3427</v>
      </c>
      <c r="B400">
        <v>1</v>
      </c>
    </row>
    <row r="401" spans="1:2" x14ac:dyDescent="0.25">
      <c r="A401" t="s">
        <v>3455</v>
      </c>
      <c r="B401">
        <v>29</v>
      </c>
    </row>
    <row r="402" spans="1:2" x14ac:dyDescent="0.25">
      <c r="A402" t="s">
        <v>3462</v>
      </c>
      <c r="B402">
        <v>15</v>
      </c>
    </row>
    <row r="403" spans="1:2" x14ac:dyDescent="0.25">
      <c r="A403" t="s">
        <v>3432</v>
      </c>
      <c r="B403">
        <v>4</v>
      </c>
    </row>
    <row r="404" spans="1:2" x14ac:dyDescent="0.25">
      <c r="A404" t="s">
        <v>3457</v>
      </c>
      <c r="B404">
        <v>2</v>
      </c>
    </row>
    <row r="405" spans="1:2" x14ac:dyDescent="0.25">
      <c r="A405" t="s">
        <v>3432</v>
      </c>
      <c r="B405">
        <v>2</v>
      </c>
    </row>
    <row r="406" spans="1:2" x14ac:dyDescent="0.25">
      <c r="A406" t="s">
        <v>3457</v>
      </c>
      <c r="B406">
        <v>2</v>
      </c>
    </row>
    <row r="407" spans="1:2" x14ac:dyDescent="0.25">
      <c r="A407" t="s">
        <v>3458</v>
      </c>
      <c r="B407">
        <v>1</v>
      </c>
    </row>
    <row r="408" spans="1:2" x14ac:dyDescent="0.25">
      <c r="A408" t="s">
        <v>3460</v>
      </c>
      <c r="B408">
        <v>6</v>
      </c>
    </row>
    <row r="409" spans="1:2" x14ac:dyDescent="0.25">
      <c r="A409" t="s">
        <v>3462</v>
      </c>
      <c r="B409">
        <v>27</v>
      </c>
    </row>
    <row r="410" spans="1:2" x14ac:dyDescent="0.25">
      <c r="A410" t="s">
        <v>3455</v>
      </c>
      <c r="B410">
        <v>9</v>
      </c>
    </row>
    <row r="411" spans="1:2" x14ac:dyDescent="0.25">
      <c r="A411" t="s">
        <v>3386</v>
      </c>
      <c r="B411">
        <v>33</v>
      </c>
    </row>
    <row r="412" spans="1:2" x14ac:dyDescent="0.25">
      <c r="A412" t="s">
        <v>3402</v>
      </c>
      <c r="B412">
        <v>16</v>
      </c>
    </row>
    <row r="413" spans="1:2" x14ac:dyDescent="0.25">
      <c r="A413" t="s">
        <v>3386</v>
      </c>
      <c r="B413">
        <v>1</v>
      </c>
    </row>
    <row r="414" spans="1:2" x14ac:dyDescent="0.25">
      <c r="A414" t="s">
        <v>3455</v>
      </c>
      <c r="B414">
        <v>1</v>
      </c>
    </row>
    <row r="415" spans="1:2" x14ac:dyDescent="0.25">
      <c r="A415" t="s">
        <v>3462</v>
      </c>
      <c r="B415">
        <v>1</v>
      </c>
    </row>
    <row r="416" spans="1:2" x14ac:dyDescent="0.25">
      <c r="A416" t="s">
        <v>3464</v>
      </c>
      <c r="B416">
        <v>3</v>
      </c>
    </row>
    <row r="417" spans="1:2" x14ac:dyDescent="0.25">
      <c r="A417" t="s">
        <v>3427</v>
      </c>
      <c r="B417">
        <v>5</v>
      </c>
    </row>
    <row r="418" spans="1:2" x14ac:dyDescent="0.25">
      <c r="A418" t="s">
        <v>3455</v>
      </c>
      <c r="B418">
        <v>4</v>
      </c>
    </row>
    <row r="419" spans="1:2" x14ac:dyDescent="0.25">
      <c r="A419" t="s">
        <v>3472</v>
      </c>
      <c r="B419">
        <v>1</v>
      </c>
    </row>
    <row r="420" spans="1:2" x14ac:dyDescent="0.25">
      <c r="A420" t="s">
        <v>3457</v>
      </c>
      <c r="B420">
        <v>2</v>
      </c>
    </row>
    <row r="421" spans="1:2" x14ac:dyDescent="0.25">
      <c r="A421" t="s">
        <v>3458</v>
      </c>
      <c r="B421">
        <v>4</v>
      </c>
    </row>
    <row r="422" spans="1:2" x14ac:dyDescent="0.25">
      <c r="A422" t="s">
        <v>3460</v>
      </c>
      <c r="B422">
        <v>3</v>
      </c>
    </row>
    <row r="423" spans="1:2" x14ac:dyDescent="0.25">
      <c r="A423" t="s">
        <v>3462</v>
      </c>
      <c r="B423">
        <v>6</v>
      </c>
    </row>
    <row r="424" spans="1:2" x14ac:dyDescent="0.25">
      <c r="A424" t="s">
        <v>3464</v>
      </c>
      <c r="B424">
        <v>4</v>
      </c>
    </row>
    <row r="425" spans="1:2" x14ac:dyDescent="0.25">
      <c r="A425" t="s">
        <v>3453</v>
      </c>
      <c r="B425">
        <v>2</v>
      </c>
    </row>
    <row r="426" spans="1:2" x14ac:dyDescent="0.25">
      <c r="A426" t="s">
        <v>3489</v>
      </c>
      <c r="B426">
        <v>9</v>
      </c>
    </row>
    <row r="427" spans="1:2" x14ac:dyDescent="0.25">
      <c r="A427" t="s">
        <v>3466</v>
      </c>
      <c r="B427">
        <v>2</v>
      </c>
    </row>
    <row r="428" spans="1:2" x14ac:dyDescent="0.25">
      <c r="A428" t="s">
        <v>3468</v>
      </c>
      <c r="B428">
        <v>17</v>
      </c>
    </row>
    <row r="429" spans="1:2" x14ac:dyDescent="0.25">
      <c r="A429" t="s">
        <v>3470</v>
      </c>
      <c r="B429">
        <v>2</v>
      </c>
    </row>
    <row r="430" spans="1:2" x14ac:dyDescent="0.25">
      <c r="A430" t="s">
        <v>3433</v>
      </c>
      <c r="B430">
        <v>5</v>
      </c>
    </row>
    <row r="431" spans="1:2" x14ac:dyDescent="0.25">
      <c r="A431" t="s">
        <v>3478</v>
      </c>
      <c r="B431">
        <v>2</v>
      </c>
    </row>
    <row r="432" spans="1:2" x14ac:dyDescent="0.25">
      <c r="A432" t="s">
        <v>3508</v>
      </c>
      <c r="B432">
        <v>1</v>
      </c>
    </row>
    <row r="433" spans="1:2" x14ac:dyDescent="0.25">
      <c r="A433" t="s">
        <v>3455</v>
      </c>
      <c r="B433">
        <v>3</v>
      </c>
    </row>
    <row r="434" spans="1:2" x14ac:dyDescent="0.25">
      <c r="A434" t="s">
        <v>3462</v>
      </c>
      <c r="B434">
        <v>6</v>
      </c>
    </row>
    <row r="435" spans="1:2" x14ac:dyDescent="0.25">
      <c r="A435" t="s">
        <v>3464</v>
      </c>
      <c r="B435">
        <v>6</v>
      </c>
    </row>
    <row r="436" spans="1:2" x14ac:dyDescent="0.25">
      <c r="A436" t="s">
        <v>3457</v>
      </c>
      <c r="B436">
        <v>26</v>
      </c>
    </row>
    <row r="437" spans="1:2" x14ac:dyDescent="0.25">
      <c r="A437" t="s">
        <v>3458</v>
      </c>
      <c r="B437">
        <v>1</v>
      </c>
    </row>
    <row r="438" spans="1:2" x14ac:dyDescent="0.25">
      <c r="A438" t="s">
        <v>3460</v>
      </c>
      <c r="B438">
        <v>1</v>
      </c>
    </row>
    <row r="439" spans="1:2" x14ac:dyDescent="0.25">
      <c r="A439" t="s">
        <v>3453</v>
      </c>
      <c r="B439">
        <v>2</v>
      </c>
    </row>
    <row r="440" spans="1:2" x14ac:dyDescent="0.25">
      <c r="A440" t="s">
        <v>3489</v>
      </c>
      <c r="B440">
        <v>29</v>
      </c>
    </row>
    <row r="441" spans="1:2" x14ac:dyDescent="0.25">
      <c r="A441" t="s">
        <v>3466</v>
      </c>
      <c r="B441">
        <v>6</v>
      </c>
    </row>
    <row r="442" spans="1:2" x14ac:dyDescent="0.25">
      <c r="A442" t="s">
        <v>3468</v>
      </c>
      <c r="B442">
        <v>33</v>
      </c>
    </row>
    <row r="443" spans="1:2" x14ac:dyDescent="0.25">
      <c r="A443" t="s">
        <v>3470</v>
      </c>
      <c r="B443">
        <v>5</v>
      </c>
    </row>
    <row r="444" spans="1:2" x14ac:dyDescent="0.25">
      <c r="A444" t="s">
        <v>3433</v>
      </c>
      <c r="B444">
        <v>20</v>
      </c>
    </row>
    <row r="445" spans="1:2" x14ac:dyDescent="0.25">
      <c r="A445" t="s">
        <v>3478</v>
      </c>
      <c r="B445">
        <v>14</v>
      </c>
    </row>
    <row r="446" spans="1:2" x14ac:dyDescent="0.25">
      <c r="A446" t="s">
        <v>3462</v>
      </c>
      <c r="B446">
        <v>79</v>
      </c>
    </row>
    <row r="447" spans="1:2" x14ac:dyDescent="0.25">
      <c r="A447" t="s">
        <v>3508</v>
      </c>
      <c r="B447">
        <v>1</v>
      </c>
    </row>
    <row r="448" spans="1:2" x14ac:dyDescent="0.25">
      <c r="A448" t="s">
        <v>3455</v>
      </c>
      <c r="B448">
        <v>22</v>
      </c>
    </row>
    <row r="449" spans="1:2" x14ac:dyDescent="0.25">
      <c r="A449" t="s">
        <v>3464</v>
      </c>
      <c r="B449">
        <v>77</v>
      </c>
    </row>
    <row r="450" spans="1:2" x14ac:dyDescent="0.25">
      <c r="A450" t="s">
        <v>3498</v>
      </c>
      <c r="B450">
        <v>9</v>
      </c>
    </row>
    <row r="451" spans="1:2" x14ac:dyDescent="0.25">
      <c r="A451" t="s">
        <v>3457</v>
      </c>
      <c r="B451">
        <v>12</v>
      </c>
    </row>
    <row r="452" spans="1:2" x14ac:dyDescent="0.25">
      <c r="A452" t="s">
        <v>3458</v>
      </c>
      <c r="B452">
        <v>4</v>
      </c>
    </row>
    <row r="453" spans="1:2" x14ac:dyDescent="0.25">
      <c r="A453" t="s">
        <v>3460</v>
      </c>
      <c r="B453">
        <v>3</v>
      </c>
    </row>
    <row r="454" spans="1:2" x14ac:dyDescent="0.25">
      <c r="A454" t="s">
        <v>3489</v>
      </c>
      <c r="B454">
        <v>43</v>
      </c>
    </row>
    <row r="455" spans="1:2" x14ac:dyDescent="0.25">
      <c r="A455" t="s">
        <v>3505</v>
      </c>
      <c r="B455">
        <v>57</v>
      </c>
    </row>
    <row r="456" spans="1:2" x14ac:dyDescent="0.25">
      <c r="A456" t="s">
        <v>3453</v>
      </c>
      <c r="B456">
        <v>2</v>
      </c>
    </row>
    <row r="457" spans="1:2" x14ac:dyDescent="0.25">
      <c r="A457" t="s">
        <v>3466</v>
      </c>
      <c r="B457">
        <v>17</v>
      </c>
    </row>
    <row r="458" spans="1:2" x14ac:dyDescent="0.25">
      <c r="A458" t="s">
        <v>3468</v>
      </c>
      <c r="B458">
        <v>1</v>
      </c>
    </row>
    <row r="459" spans="1:2" x14ac:dyDescent="0.25">
      <c r="A459" t="s">
        <v>3470</v>
      </c>
      <c r="B459">
        <v>1</v>
      </c>
    </row>
    <row r="460" spans="1:2" x14ac:dyDescent="0.25">
      <c r="A460" t="s">
        <v>3477</v>
      </c>
      <c r="B460">
        <v>24</v>
      </c>
    </row>
    <row r="461" spans="1:2" x14ac:dyDescent="0.25">
      <c r="A461" t="s">
        <v>3436</v>
      </c>
      <c r="B461">
        <v>53</v>
      </c>
    </row>
    <row r="462" spans="1:2" x14ac:dyDescent="0.25">
      <c r="A462" t="s">
        <v>3398</v>
      </c>
      <c r="B462">
        <v>37</v>
      </c>
    </row>
    <row r="463" spans="1:2" x14ac:dyDescent="0.25">
      <c r="A463" t="s">
        <v>3384</v>
      </c>
      <c r="B463">
        <v>8</v>
      </c>
    </row>
    <row r="464" spans="1:2" x14ac:dyDescent="0.25">
      <c r="A464" t="s">
        <v>3479</v>
      </c>
      <c r="B464">
        <v>1</v>
      </c>
    </row>
    <row r="465" spans="1:1" x14ac:dyDescent="0.25">
      <c r="A465" t="s">
        <v>3509</v>
      </c>
    </row>
    <row r="466" spans="1:1" x14ac:dyDescent="0.25">
      <c r="A466" t="s">
        <v>3509</v>
      </c>
    </row>
    <row r="467" spans="1:1" x14ac:dyDescent="0.25">
      <c r="A467" t="s">
        <v>3509</v>
      </c>
    </row>
    <row r="468" spans="1:1" x14ac:dyDescent="0.25">
      <c r="A468" t="s">
        <v>3509</v>
      </c>
    </row>
    <row r="469" spans="1:1" x14ac:dyDescent="0.25">
      <c r="A469" t="s">
        <v>3509</v>
      </c>
    </row>
    <row r="470" spans="1:1" x14ac:dyDescent="0.25">
      <c r="A470" t="s">
        <v>3509</v>
      </c>
    </row>
    <row r="471" spans="1:1" x14ac:dyDescent="0.25">
      <c r="A471" t="s">
        <v>3509</v>
      </c>
    </row>
    <row r="472" spans="1:1" x14ac:dyDescent="0.25">
      <c r="A472" t="s">
        <v>3509</v>
      </c>
    </row>
    <row r="473" spans="1:1" x14ac:dyDescent="0.25">
      <c r="A473" t="s">
        <v>3509</v>
      </c>
    </row>
    <row r="474" spans="1:1" x14ac:dyDescent="0.25">
      <c r="A474" t="s">
        <v>3509</v>
      </c>
    </row>
    <row r="475" spans="1:1" x14ac:dyDescent="0.25">
      <c r="A475" t="s">
        <v>3509</v>
      </c>
    </row>
    <row r="476" spans="1:1" x14ac:dyDescent="0.25">
      <c r="A476" t="s">
        <v>3509</v>
      </c>
    </row>
    <row r="477" spans="1:1" x14ac:dyDescent="0.25">
      <c r="A477" t="s">
        <v>3509</v>
      </c>
    </row>
    <row r="478" spans="1:1" x14ac:dyDescent="0.25">
      <c r="A478" t="s">
        <v>3509</v>
      </c>
    </row>
    <row r="479" spans="1:1" x14ac:dyDescent="0.25">
      <c r="A479" t="s">
        <v>3509</v>
      </c>
    </row>
    <row r="480" spans="1:1" x14ac:dyDescent="0.25">
      <c r="A480" t="s">
        <v>3509</v>
      </c>
    </row>
    <row r="481" spans="1:1" x14ac:dyDescent="0.25">
      <c r="A481" t="s">
        <v>3509</v>
      </c>
    </row>
    <row r="482" spans="1:1" x14ac:dyDescent="0.25">
      <c r="A482" t="s">
        <v>3509</v>
      </c>
    </row>
    <row r="483" spans="1:1" x14ac:dyDescent="0.25">
      <c r="A483" t="s">
        <v>3509</v>
      </c>
    </row>
    <row r="484" spans="1:1" x14ac:dyDescent="0.25">
      <c r="A484" t="s">
        <v>3509</v>
      </c>
    </row>
    <row r="485" spans="1:1" x14ac:dyDescent="0.25">
      <c r="A485" t="s">
        <v>3509</v>
      </c>
    </row>
    <row r="486" spans="1:1" x14ac:dyDescent="0.25">
      <c r="A486" t="s">
        <v>3509</v>
      </c>
    </row>
    <row r="487" spans="1:1" x14ac:dyDescent="0.25">
      <c r="A487" t="s">
        <v>3509</v>
      </c>
    </row>
    <row r="488" spans="1:1" x14ac:dyDescent="0.25">
      <c r="A488" t="s">
        <v>3509</v>
      </c>
    </row>
    <row r="489" spans="1:1" x14ac:dyDescent="0.25">
      <c r="A489" t="s">
        <v>3509</v>
      </c>
    </row>
    <row r="490" spans="1:1" x14ac:dyDescent="0.25">
      <c r="A490" t="s">
        <v>3509</v>
      </c>
    </row>
    <row r="491" spans="1:1" x14ac:dyDescent="0.25">
      <c r="A491" t="s">
        <v>3509</v>
      </c>
    </row>
    <row r="492" spans="1:1" x14ac:dyDescent="0.25">
      <c r="A492" t="s">
        <v>3509</v>
      </c>
    </row>
    <row r="493" spans="1:1" x14ac:dyDescent="0.25">
      <c r="A493" t="s">
        <v>3509</v>
      </c>
    </row>
    <row r="494" spans="1:1" x14ac:dyDescent="0.25">
      <c r="A494" t="s">
        <v>3509</v>
      </c>
    </row>
    <row r="495" spans="1:1" x14ac:dyDescent="0.25">
      <c r="A495" t="s">
        <v>3509</v>
      </c>
    </row>
    <row r="496" spans="1:1" x14ac:dyDescent="0.25">
      <c r="A496" t="s">
        <v>3509</v>
      </c>
    </row>
    <row r="497" spans="1:1" x14ac:dyDescent="0.25">
      <c r="A497" t="s">
        <v>3509</v>
      </c>
    </row>
    <row r="498" spans="1:1" x14ac:dyDescent="0.25">
      <c r="A498" t="s">
        <v>3509</v>
      </c>
    </row>
    <row r="499" spans="1:1" x14ac:dyDescent="0.25">
      <c r="A499" t="s">
        <v>3509</v>
      </c>
    </row>
    <row r="500" spans="1:1" x14ac:dyDescent="0.25">
      <c r="A500" t="s">
        <v>3509</v>
      </c>
    </row>
    <row r="501" spans="1:1" x14ac:dyDescent="0.25">
      <c r="A501" t="s">
        <v>3509</v>
      </c>
    </row>
    <row r="502" spans="1:1" x14ac:dyDescent="0.25">
      <c r="A502" t="s">
        <v>3509</v>
      </c>
    </row>
    <row r="503" spans="1:1" x14ac:dyDescent="0.25">
      <c r="A503" t="s">
        <v>3509</v>
      </c>
    </row>
    <row r="504" spans="1:1" x14ac:dyDescent="0.25">
      <c r="A504" t="s">
        <v>3509</v>
      </c>
    </row>
    <row r="505" spans="1:1" x14ac:dyDescent="0.25">
      <c r="A505" t="s">
        <v>3509</v>
      </c>
    </row>
    <row r="506" spans="1:1" x14ac:dyDescent="0.25">
      <c r="A506" t="s">
        <v>3509</v>
      </c>
    </row>
    <row r="507" spans="1:1" x14ac:dyDescent="0.25">
      <c r="A507" t="s">
        <v>3509</v>
      </c>
    </row>
    <row r="508" spans="1:1" x14ac:dyDescent="0.25">
      <c r="A508" t="s">
        <v>3509</v>
      </c>
    </row>
    <row r="509" spans="1:1" x14ac:dyDescent="0.25">
      <c r="A509" t="s">
        <v>3509</v>
      </c>
    </row>
    <row r="510" spans="1:1" x14ac:dyDescent="0.25">
      <c r="A510" t="s">
        <v>3509</v>
      </c>
    </row>
    <row r="511" spans="1:1" x14ac:dyDescent="0.25">
      <c r="A511" t="s">
        <v>3509</v>
      </c>
    </row>
    <row r="512" spans="1:1" x14ac:dyDescent="0.25">
      <c r="A512" t="s">
        <v>3509</v>
      </c>
    </row>
    <row r="513" spans="1:1" x14ac:dyDescent="0.25">
      <c r="A513" t="s">
        <v>3509</v>
      </c>
    </row>
    <row r="514" spans="1:1" x14ac:dyDescent="0.25">
      <c r="A514" t="s">
        <v>3509</v>
      </c>
    </row>
    <row r="515" spans="1:1" x14ac:dyDescent="0.25">
      <c r="A515" t="s">
        <v>3509</v>
      </c>
    </row>
    <row r="516" spans="1:1" x14ac:dyDescent="0.25">
      <c r="A516" t="s">
        <v>3509</v>
      </c>
    </row>
    <row r="517" spans="1:1" x14ac:dyDescent="0.25">
      <c r="A517" t="s">
        <v>3509</v>
      </c>
    </row>
    <row r="518" spans="1:1" x14ac:dyDescent="0.25">
      <c r="A518" t="s">
        <v>3509</v>
      </c>
    </row>
    <row r="519" spans="1:1" x14ac:dyDescent="0.25">
      <c r="A519" t="s">
        <v>3509</v>
      </c>
    </row>
    <row r="520" spans="1:1" x14ac:dyDescent="0.25">
      <c r="A520" t="s">
        <v>3509</v>
      </c>
    </row>
    <row r="521" spans="1:1" x14ac:dyDescent="0.25">
      <c r="A521" t="s">
        <v>3509</v>
      </c>
    </row>
    <row r="522" spans="1:1" x14ac:dyDescent="0.25">
      <c r="A522" t="s">
        <v>3509</v>
      </c>
    </row>
    <row r="523" spans="1:1" x14ac:dyDescent="0.25">
      <c r="A523" t="s">
        <v>3509</v>
      </c>
    </row>
    <row r="524" spans="1:1" x14ac:dyDescent="0.25">
      <c r="A524" t="s">
        <v>3509</v>
      </c>
    </row>
    <row r="525" spans="1:1" x14ac:dyDescent="0.25">
      <c r="A525" t="s">
        <v>3509</v>
      </c>
    </row>
    <row r="526" spans="1:1" x14ac:dyDescent="0.25">
      <c r="A526" t="s">
        <v>3509</v>
      </c>
    </row>
    <row r="527" spans="1:1" x14ac:dyDescent="0.25">
      <c r="A527" t="s">
        <v>3509</v>
      </c>
    </row>
    <row r="528" spans="1:1" x14ac:dyDescent="0.25">
      <c r="A528" t="s">
        <v>3509</v>
      </c>
    </row>
    <row r="529" spans="1:1" x14ac:dyDescent="0.25">
      <c r="A529" t="s">
        <v>3509</v>
      </c>
    </row>
    <row r="530" spans="1:1" x14ac:dyDescent="0.25">
      <c r="A530" t="s">
        <v>3509</v>
      </c>
    </row>
    <row r="531" spans="1:1" x14ac:dyDescent="0.25">
      <c r="A531" t="s">
        <v>3509</v>
      </c>
    </row>
    <row r="532" spans="1:1" x14ac:dyDescent="0.25">
      <c r="A532" t="s">
        <v>3509</v>
      </c>
    </row>
    <row r="533" spans="1:1" x14ac:dyDescent="0.25">
      <c r="A533" t="s">
        <v>3509</v>
      </c>
    </row>
    <row r="534" spans="1:1" x14ac:dyDescent="0.25">
      <c r="A534" t="s">
        <v>3509</v>
      </c>
    </row>
    <row r="535" spans="1:1" x14ac:dyDescent="0.25">
      <c r="A535" t="s">
        <v>3509</v>
      </c>
    </row>
    <row r="536" spans="1:1" x14ac:dyDescent="0.25">
      <c r="A536" t="s">
        <v>3509</v>
      </c>
    </row>
    <row r="537" spans="1:1" x14ac:dyDescent="0.25">
      <c r="A537" t="s">
        <v>3509</v>
      </c>
    </row>
    <row r="538" spans="1:1" x14ac:dyDescent="0.25">
      <c r="A538" t="s">
        <v>3509</v>
      </c>
    </row>
    <row r="539" spans="1:1" x14ac:dyDescent="0.25">
      <c r="A539" t="s">
        <v>3509</v>
      </c>
    </row>
    <row r="540" spans="1:1" x14ac:dyDescent="0.25">
      <c r="A540" t="s">
        <v>3509</v>
      </c>
    </row>
    <row r="541" spans="1:1" x14ac:dyDescent="0.25">
      <c r="A541" t="s">
        <v>3509</v>
      </c>
    </row>
    <row r="542" spans="1:1" x14ac:dyDescent="0.25">
      <c r="A542" t="s">
        <v>3509</v>
      </c>
    </row>
    <row r="543" spans="1:1" x14ac:dyDescent="0.25">
      <c r="A543" t="s">
        <v>3509</v>
      </c>
    </row>
    <row r="544" spans="1:1" x14ac:dyDescent="0.25">
      <c r="A544" t="s">
        <v>3509</v>
      </c>
    </row>
    <row r="545" spans="1:1" x14ac:dyDescent="0.25">
      <c r="A545" t="s">
        <v>3509</v>
      </c>
    </row>
    <row r="546" spans="1:1" x14ac:dyDescent="0.25">
      <c r="A546" t="s">
        <v>3509</v>
      </c>
    </row>
    <row r="547" spans="1:1" x14ac:dyDescent="0.25">
      <c r="A547" t="s">
        <v>3509</v>
      </c>
    </row>
    <row r="548" spans="1:1" x14ac:dyDescent="0.25">
      <c r="A548" t="s">
        <v>3509</v>
      </c>
    </row>
    <row r="549" spans="1:1" x14ac:dyDescent="0.25">
      <c r="A549" t="s">
        <v>3509</v>
      </c>
    </row>
    <row r="550" spans="1:1" x14ac:dyDescent="0.25">
      <c r="A550" t="s">
        <v>3509</v>
      </c>
    </row>
    <row r="551" spans="1:1" x14ac:dyDescent="0.25">
      <c r="A551" t="s">
        <v>3509</v>
      </c>
    </row>
    <row r="552" spans="1:1" x14ac:dyDescent="0.25">
      <c r="A552" t="s">
        <v>3509</v>
      </c>
    </row>
    <row r="553" spans="1:1" x14ac:dyDescent="0.25">
      <c r="A553" t="s">
        <v>3509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"/>
  <sheetViews>
    <sheetView topLeftCell="A17" workbookViewId="0">
      <selection activeCell="L3" sqref="L3"/>
    </sheetView>
  </sheetViews>
  <sheetFormatPr defaultRowHeight="15" x14ac:dyDescent="0.25"/>
  <cols>
    <col min="1" max="1" width="10.5703125" customWidth="1"/>
    <col min="2" max="2" width="29.28515625" bestFit="1" customWidth="1"/>
    <col min="3" max="3" width="15" bestFit="1" customWidth="1"/>
  </cols>
  <sheetData>
    <row r="2" spans="2:2" x14ac:dyDescent="0.25">
      <c r="B2" t="s">
        <v>3510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01 ORGANOGRAMA</vt:lpstr>
      <vt:lpstr>02-PADs</vt:lpstr>
      <vt:lpstr>03-COMPARATIVOS</vt:lpstr>
      <vt:lpstr>Areas TRE</vt:lpstr>
      <vt:lpstr>Questoes</vt:lpstr>
      <vt:lpstr>04-DADOS COMPARATIVOS GERAIS</vt:lpstr>
      <vt:lpstr>DADOS PARA MINITAB</vt:lpstr>
      <vt:lpstr>05- GRÁFICO COMPARATIVOS GERAL</vt:lpstr>
    </vt:vector>
  </TitlesOfParts>
  <Company>Tribunal Regional Eleitoral do Paraná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Helcio</dc:creator>
  <cp:lastModifiedBy>Ruhan Pablo Acosta Sanabria</cp:lastModifiedBy>
  <dcterms:created xsi:type="dcterms:W3CDTF">2016-11-21T20:00:29Z</dcterms:created>
  <dcterms:modified xsi:type="dcterms:W3CDTF">2017-02-23T04:14:09Z</dcterms:modified>
</cp:coreProperties>
</file>