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0730" windowHeight="1176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externalReferences>
    <externalReference r:id="rId9"/>
  </externalReferenc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H453" i="1" l="1"/>
  <c r="N488" i="1" l="1"/>
  <c r="I438" i="1"/>
  <c r="G43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M486" i="1" s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50" i="1"/>
  <c r="L451" i="1"/>
  <c r="L452" i="1"/>
  <c r="L453" i="1"/>
  <c r="L454" i="1"/>
  <c r="L455" i="1"/>
  <c r="L456" i="1"/>
  <c r="L457" i="1"/>
  <c r="L458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J455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K438" i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K444" i="1" s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K456" i="1" s="1"/>
  <c r="J438" i="1"/>
  <c r="M438" i="1" s="1"/>
  <c r="F439" i="1"/>
  <c r="J439" i="1" s="1"/>
  <c r="F440" i="1"/>
  <c r="J440" i="1" s="1"/>
  <c r="F441" i="1"/>
  <c r="J441" i="1" s="1"/>
  <c r="F442" i="1"/>
  <c r="J442" i="1" s="1"/>
  <c r="F443" i="1"/>
  <c r="J443" i="1" s="1"/>
  <c r="F444" i="1"/>
  <c r="J444" i="1" s="1"/>
  <c r="F445" i="1"/>
  <c r="J445" i="1" s="1"/>
  <c r="F446" i="1"/>
  <c r="J446" i="1" s="1"/>
  <c r="F447" i="1"/>
  <c r="J447" i="1" s="1"/>
  <c r="F448" i="1"/>
  <c r="J448" i="1" s="1"/>
  <c r="F449" i="1"/>
  <c r="J449" i="1" s="1"/>
  <c r="F450" i="1"/>
  <c r="J450" i="1" s="1"/>
  <c r="F451" i="1"/>
  <c r="J451" i="1" s="1"/>
  <c r="F452" i="1"/>
  <c r="J452" i="1" s="1"/>
  <c r="F453" i="1"/>
  <c r="J453" i="1" s="1"/>
  <c r="F454" i="1"/>
  <c r="J454" i="1" s="1"/>
  <c r="F455" i="1"/>
  <c r="F456" i="1"/>
  <c r="J456" i="1" s="1"/>
  <c r="G458" i="1"/>
  <c r="K458" i="1" s="1"/>
  <c r="F458" i="1"/>
  <c r="J458" i="1" s="1"/>
  <c r="G457" i="1"/>
  <c r="K457" i="1" s="1"/>
  <c r="F457" i="1"/>
  <c r="J457" i="1" s="1"/>
  <c r="K493" i="1"/>
  <c r="J493" i="1"/>
  <c r="K492" i="1"/>
  <c r="J492" i="1"/>
  <c r="M453" i="1" l="1"/>
  <c r="M449" i="1"/>
  <c r="M445" i="1"/>
  <c r="M441" i="1"/>
  <c r="M456" i="1"/>
  <c r="M452" i="1"/>
  <c r="M448" i="1"/>
  <c r="M444" i="1"/>
  <c r="M440" i="1"/>
  <c r="M455" i="1"/>
  <c r="M451" i="1"/>
  <c r="M447" i="1"/>
  <c r="M443" i="1"/>
  <c r="M439" i="1"/>
  <c r="M454" i="1"/>
  <c r="M450" i="1"/>
  <c r="M446" i="1"/>
  <c r="M442" i="1"/>
  <c r="M493" i="1"/>
  <c r="M492" i="1"/>
  <c r="M457" i="1"/>
  <c r="M458" i="1"/>
  <c r="O487" i="1" l="1"/>
  <c r="O492" i="1"/>
  <c r="O495" i="1"/>
  <c r="I487" i="1"/>
  <c r="I488" i="1"/>
  <c r="I489" i="1"/>
  <c r="I490" i="1"/>
  <c r="I491" i="1"/>
  <c r="I492" i="1"/>
  <c r="I493" i="1"/>
  <c r="I494" i="1"/>
  <c r="I495" i="1"/>
  <c r="H487" i="1"/>
  <c r="H488" i="1"/>
  <c r="H489" i="1"/>
  <c r="H490" i="1"/>
  <c r="H491" i="1"/>
  <c r="H492" i="1"/>
  <c r="H493" i="1"/>
  <c r="O493" i="1" s="1"/>
  <c r="H494" i="1"/>
  <c r="H495" i="1"/>
  <c r="O446" i="1"/>
  <c r="O448" i="1"/>
  <c r="O451" i="1"/>
  <c r="O455" i="1"/>
  <c r="O458" i="1"/>
  <c r="O459" i="1"/>
  <c r="O460" i="1"/>
  <c r="O461" i="1"/>
  <c r="O464" i="1"/>
  <c r="O467" i="1"/>
  <c r="O470" i="1"/>
  <c r="O475" i="1"/>
  <c r="O476" i="1"/>
  <c r="O477" i="1"/>
  <c r="O478" i="1"/>
  <c r="O480" i="1"/>
  <c r="O483" i="1"/>
  <c r="O485" i="1"/>
  <c r="O486" i="1"/>
  <c r="O438" i="1"/>
  <c r="O439" i="1"/>
  <c r="O440" i="1"/>
  <c r="O441" i="1"/>
  <c r="O442" i="1"/>
  <c r="H444" i="1"/>
  <c r="H445" i="1"/>
  <c r="H446" i="1"/>
  <c r="H447" i="1"/>
  <c r="H448" i="1"/>
  <c r="H449" i="1"/>
  <c r="H450" i="1"/>
  <c r="H451" i="1"/>
  <c r="H452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I444" i="1"/>
  <c r="I445" i="1"/>
  <c r="N445" i="1" s="1"/>
  <c r="I446" i="1"/>
  <c r="I447" i="1"/>
  <c r="N447" i="1" s="1"/>
  <c r="I448" i="1"/>
  <c r="N448" i="1" s="1"/>
  <c r="I449" i="1"/>
  <c r="N449" i="1" s="1"/>
  <c r="I450" i="1"/>
  <c r="I451" i="1"/>
  <c r="N451" i="1" s="1"/>
  <c r="I452" i="1"/>
  <c r="I453" i="1"/>
  <c r="N453" i="1" s="1"/>
  <c r="I454" i="1"/>
  <c r="I455" i="1"/>
  <c r="N455" i="1" s="1"/>
  <c r="I456" i="1"/>
  <c r="N456" i="1" s="1"/>
  <c r="I457" i="1"/>
  <c r="N457" i="1" s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N438" i="1"/>
  <c r="I439" i="1"/>
  <c r="I440" i="1"/>
  <c r="N440" i="1" s="1"/>
  <c r="I441" i="1"/>
  <c r="I442" i="1"/>
  <c r="N442" i="1" s="1"/>
  <c r="H439" i="1"/>
  <c r="H440" i="1"/>
  <c r="H441" i="1"/>
  <c r="H442" i="1"/>
  <c r="I443" i="1"/>
  <c r="N443" i="1" s="1"/>
  <c r="H443" i="1"/>
  <c r="V438" i="1"/>
  <c r="V461" i="1"/>
  <c r="V453" i="1"/>
  <c r="V445" i="1"/>
  <c r="V491" i="1"/>
  <c r="V487" i="1"/>
  <c r="V483" i="1"/>
  <c r="V479" i="1"/>
  <c r="V475" i="1"/>
  <c r="V471" i="1"/>
  <c r="V467" i="1"/>
  <c r="V463" i="1"/>
  <c r="V459" i="1"/>
  <c r="V455" i="1"/>
  <c r="V454" i="1"/>
  <c r="V451" i="1"/>
  <c r="V450" i="1"/>
  <c r="V447" i="1"/>
  <c r="V446" i="1"/>
  <c r="V443" i="1"/>
  <c r="V442" i="1"/>
  <c r="V439" i="1"/>
  <c r="V440" i="1"/>
  <c r="V441" i="1"/>
  <c r="V444" i="1"/>
  <c r="V448" i="1"/>
  <c r="V449" i="1"/>
  <c r="V452" i="1"/>
  <c r="V456" i="1"/>
  <c r="V458" i="1"/>
  <c r="V460" i="1"/>
  <c r="V462" i="1"/>
  <c r="V464" i="1"/>
  <c r="V465" i="1"/>
  <c r="V466" i="1"/>
  <c r="V468" i="1"/>
  <c r="V469" i="1"/>
  <c r="V470" i="1"/>
  <c r="V472" i="1"/>
  <c r="V473" i="1"/>
  <c r="V474" i="1"/>
  <c r="V476" i="1"/>
  <c r="V477" i="1"/>
  <c r="V478" i="1"/>
  <c r="V480" i="1"/>
  <c r="V481" i="1"/>
  <c r="V482" i="1"/>
  <c r="V484" i="1"/>
  <c r="V485" i="1"/>
  <c r="V486" i="1"/>
  <c r="V488" i="1"/>
  <c r="V489" i="1"/>
  <c r="V490" i="1"/>
  <c r="V492" i="1"/>
  <c r="V493" i="1"/>
  <c r="V494" i="1"/>
  <c r="V495" i="1"/>
  <c r="L486" i="1" l="1"/>
  <c r="N486" i="1" s="1"/>
  <c r="N441" i="1"/>
  <c r="N458" i="1"/>
  <c r="N496" i="1" s="1"/>
  <c r="O454" i="1"/>
  <c r="N454" i="1"/>
  <c r="N450" i="1"/>
  <c r="N446" i="1"/>
  <c r="N439" i="1"/>
  <c r="O452" i="1"/>
  <c r="N452" i="1"/>
  <c r="O444" i="1"/>
  <c r="N444" i="1"/>
  <c r="J491" i="1"/>
  <c r="O491" i="1" s="1"/>
  <c r="J489" i="1"/>
  <c r="O489" i="1" s="1"/>
  <c r="O443" i="1"/>
  <c r="L493" i="1"/>
  <c r="N493" i="1" s="1"/>
  <c r="L492" i="1"/>
  <c r="N492" i="1" s="1"/>
  <c r="O482" i="1"/>
  <c r="O474" i="1"/>
  <c r="O466" i="1"/>
  <c r="O462" i="1"/>
  <c r="O450" i="1"/>
  <c r="J494" i="1"/>
  <c r="O494" i="1" s="1"/>
  <c r="J490" i="1"/>
  <c r="O490" i="1" s="1"/>
  <c r="O481" i="1"/>
  <c r="O473" i="1"/>
  <c r="O469" i="1"/>
  <c r="O465" i="1"/>
  <c r="O457" i="1"/>
  <c r="O453" i="1"/>
  <c r="O449" i="1"/>
  <c r="O445" i="1"/>
  <c r="O484" i="1"/>
  <c r="O472" i="1"/>
  <c r="O468" i="1"/>
  <c r="O456" i="1"/>
  <c r="J488" i="1"/>
  <c r="O488" i="1" s="1"/>
  <c r="O479" i="1"/>
  <c r="O471" i="1"/>
  <c r="O463" i="1"/>
  <c r="O447" i="1"/>
  <c r="W298" i="1"/>
  <c r="W553" i="1"/>
  <c r="W753" i="1"/>
  <c r="W837" i="1"/>
  <c r="W1132" i="1"/>
  <c r="W1564" i="1"/>
  <c r="W1513" i="1"/>
  <c r="W1469" i="1"/>
  <c r="W1403" i="1"/>
  <c r="W1362" i="1"/>
  <c r="W1301" i="1"/>
  <c r="W1267" i="1"/>
  <c r="W1209" i="1"/>
  <c r="W1176" i="1"/>
  <c r="W1076" i="1"/>
  <c r="W1033" i="1"/>
  <c r="W998" i="1"/>
  <c r="W972" i="1"/>
  <c r="W925" i="1"/>
  <c r="W884" i="1"/>
  <c r="W806" i="1"/>
  <c r="W692" i="1"/>
  <c r="W647" i="1"/>
  <c r="W512" i="1"/>
  <c r="W252" i="1"/>
  <c r="W211" i="1"/>
  <c r="W170" i="1"/>
  <c r="W132" i="1"/>
  <c r="W93" i="1"/>
  <c r="W49" i="1"/>
  <c r="D59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V1352" i="1"/>
  <c r="V1353" i="1"/>
  <c r="V1354" i="1"/>
  <c r="V1355" i="1"/>
  <c r="V1356" i="1"/>
  <c r="V1357" i="1"/>
  <c r="V1358" i="1"/>
  <c r="V1359" i="1"/>
  <c r="V1360" i="1"/>
  <c r="V1361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52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3" i="1"/>
  <c r="V974" i="1"/>
  <c r="V975" i="1"/>
  <c r="V976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9" i="1"/>
  <c r="V1200" i="1"/>
  <c r="V1201" i="1"/>
  <c r="V1202" i="1"/>
  <c r="V1203" i="1"/>
  <c r="V1204" i="1"/>
  <c r="V1205" i="1"/>
  <c r="V1206" i="1"/>
  <c r="V1207" i="1"/>
  <c r="V1208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42" i="1"/>
  <c r="V43" i="1"/>
  <c r="V44" i="1"/>
  <c r="V45" i="1"/>
  <c r="V46" i="1"/>
  <c r="V47" i="1"/>
  <c r="V48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76" i="1"/>
  <c r="V77" i="1"/>
  <c r="V78" i="1"/>
  <c r="V32" i="1"/>
  <c r="V33" i="1"/>
  <c r="V34" i="1"/>
  <c r="V35" i="1"/>
  <c r="V36" i="1"/>
  <c r="V37" i="1"/>
  <c r="V38" i="1"/>
  <c r="V39" i="1"/>
  <c r="V40" i="1"/>
  <c r="V41" i="1"/>
  <c r="V31" i="1"/>
  <c r="R1643" i="1"/>
  <c r="R1644" i="1"/>
  <c r="R1645" i="1"/>
  <c r="R1646" i="1"/>
  <c r="R1647" i="1"/>
  <c r="R1648" i="1"/>
  <c r="R1649" i="1"/>
  <c r="R1650" i="1"/>
  <c r="R1651" i="1"/>
  <c r="R16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552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08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65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394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6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00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66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07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3" i="1"/>
  <c r="R1198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21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073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32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995" i="1"/>
  <c r="R971" i="1"/>
  <c r="R972" i="1"/>
  <c r="R973" i="1"/>
  <c r="R974" i="1"/>
  <c r="R975" i="1"/>
  <c r="R976" i="1"/>
  <c r="R970" i="1"/>
  <c r="R917" i="1"/>
  <c r="R908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880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32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04" i="1"/>
  <c r="R795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39" i="1"/>
  <c r="R541" i="1"/>
  <c r="R646" i="1"/>
  <c r="R686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68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47" i="1"/>
  <c r="R638" i="1"/>
  <c r="R639" i="1"/>
  <c r="R640" i="1"/>
  <c r="R641" i="1"/>
  <c r="R642" i="1"/>
  <c r="R643" i="1"/>
  <c r="R644" i="1"/>
  <c r="R645" i="1"/>
  <c r="R632" i="1"/>
  <c r="R633" i="1"/>
  <c r="R631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542" i="1"/>
  <c r="R533" i="1"/>
  <c r="R534" i="1"/>
  <c r="R535" i="1"/>
  <c r="R536" i="1"/>
  <c r="R537" i="1"/>
  <c r="R538" i="1"/>
  <c r="R539" i="1"/>
  <c r="R540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48" i="1"/>
  <c r="R439" i="1"/>
  <c r="R440" i="1"/>
  <c r="R441" i="1"/>
  <c r="R442" i="1"/>
  <c r="R443" i="1"/>
  <c r="R444" i="1"/>
  <c r="R445" i="1"/>
  <c r="R446" i="1"/>
  <c r="R447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08" i="1"/>
  <c r="R500" i="1"/>
  <c r="R501" i="1"/>
  <c r="R502" i="1"/>
  <c r="R503" i="1"/>
  <c r="R504" i="1"/>
  <c r="R505" i="1"/>
  <c r="R506" i="1"/>
  <c r="R507" i="1"/>
  <c r="R499" i="1"/>
  <c r="R274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372" i="1"/>
  <c r="R365" i="1"/>
  <c r="R366" i="1"/>
  <c r="R367" i="1"/>
  <c r="R368" i="1"/>
  <c r="R369" i="1"/>
  <c r="R370" i="1"/>
  <c r="R371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282" i="1"/>
  <c r="R275" i="1"/>
  <c r="R276" i="1"/>
  <c r="R277" i="1"/>
  <c r="R278" i="1"/>
  <c r="R279" i="1"/>
  <c r="R280" i="1"/>
  <c r="R281" i="1"/>
  <c r="R273" i="1"/>
  <c r="R532" i="1"/>
  <c r="R637" i="1"/>
  <c r="R677" i="1"/>
  <c r="R678" i="1"/>
  <c r="R679" i="1"/>
  <c r="R680" i="1"/>
  <c r="R681" i="1"/>
  <c r="R682" i="1"/>
  <c r="R683" i="1"/>
  <c r="R684" i="1"/>
  <c r="R685" i="1"/>
  <c r="R730" i="1"/>
  <c r="R731" i="1"/>
  <c r="R732" i="1"/>
  <c r="R733" i="1"/>
  <c r="R734" i="1"/>
  <c r="R735" i="1"/>
  <c r="R736" i="1"/>
  <c r="R737" i="1"/>
  <c r="R738" i="1"/>
  <c r="R796" i="1"/>
  <c r="R797" i="1"/>
  <c r="R798" i="1"/>
  <c r="R799" i="1"/>
  <c r="R800" i="1"/>
  <c r="R801" i="1"/>
  <c r="R802" i="1"/>
  <c r="R803" i="1"/>
  <c r="R823" i="1"/>
  <c r="R824" i="1"/>
  <c r="R825" i="1"/>
  <c r="R826" i="1"/>
  <c r="R827" i="1"/>
  <c r="R828" i="1"/>
  <c r="R829" i="1"/>
  <c r="R830" i="1"/>
  <c r="R831" i="1"/>
  <c r="R871" i="1"/>
  <c r="R872" i="1"/>
  <c r="R873" i="1"/>
  <c r="R874" i="1"/>
  <c r="R875" i="1"/>
  <c r="R876" i="1"/>
  <c r="R877" i="1"/>
  <c r="R878" i="1"/>
  <c r="R879" i="1"/>
  <c r="R909" i="1"/>
  <c r="R910" i="1"/>
  <c r="R911" i="1"/>
  <c r="R912" i="1"/>
  <c r="R913" i="1"/>
  <c r="R914" i="1"/>
  <c r="R915" i="1"/>
  <c r="R916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61" i="1"/>
  <c r="R962" i="1"/>
  <c r="R963" i="1"/>
  <c r="R964" i="1"/>
  <c r="R965" i="1"/>
  <c r="R966" i="1"/>
  <c r="R967" i="1"/>
  <c r="R968" i="1"/>
  <c r="R969" i="1"/>
  <c r="R986" i="1"/>
  <c r="R987" i="1"/>
  <c r="R988" i="1"/>
  <c r="R989" i="1"/>
  <c r="R990" i="1"/>
  <c r="R991" i="1"/>
  <c r="R992" i="1"/>
  <c r="R993" i="1"/>
  <c r="R994" i="1"/>
  <c r="R1023" i="1"/>
  <c r="R1024" i="1"/>
  <c r="R1025" i="1"/>
  <c r="R1026" i="1"/>
  <c r="R1027" i="1"/>
  <c r="R1028" i="1"/>
  <c r="R1029" i="1"/>
  <c r="R1030" i="1"/>
  <c r="R1031" i="1"/>
  <c r="R1064" i="1"/>
  <c r="R1065" i="1"/>
  <c r="R1066" i="1"/>
  <c r="R1067" i="1"/>
  <c r="R1068" i="1"/>
  <c r="R1069" i="1"/>
  <c r="R1070" i="1"/>
  <c r="R1071" i="1"/>
  <c r="R1072" i="1"/>
  <c r="R1112" i="1"/>
  <c r="R1113" i="1"/>
  <c r="R1114" i="1"/>
  <c r="R1115" i="1"/>
  <c r="R1116" i="1"/>
  <c r="R1117" i="1"/>
  <c r="R1118" i="1"/>
  <c r="R1119" i="1"/>
  <c r="R1120" i="1"/>
  <c r="R1164" i="1"/>
  <c r="R1165" i="1"/>
  <c r="R1166" i="1"/>
  <c r="R1167" i="1"/>
  <c r="R1168" i="1"/>
  <c r="R1169" i="1"/>
  <c r="R1170" i="1"/>
  <c r="R1171" i="1"/>
  <c r="R1172" i="1"/>
  <c r="R1199" i="1"/>
  <c r="R1200" i="1"/>
  <c r="R1201" i="1"/>
  <c r="R1202" i="1"/>
  <c r="R1203" i="1"/>
  <c r="R1204" i="1"/>
  <c r="R1205" i="1"/>
  <c r="R1206" i="1"/>
  <c r="R1257" i="1"/>
  <c r="R1258" i="1"/>
  <c r="R1259" i="1"/>
  <c r="R1260" i="1"/>
  <c r="R1261" i="1"/>
  <c r="R1262" i="1"/>
  <c r="R1263" i="1"/>
  <c r="R1264" i="1"/>
  <c r="R1265" i="1"/>
  <c r="R1291" i="1"/>
  <c r="R1292" i="1"/>
  <c r="R1293" i="1"/>
  <c r="R1294" i="1"/>
  <c r="R1295" i="1"/>
  <c r="R1296" i="1"/>
  <c r="R1297" i="1"/>
  <c r="R1298" i="1"/>
  <c r="R1299" i="1"/>
  <c r="R1351" i="1"/>
  <c r="R1352" i="1"/>
  <c r="R1353" i="1"/>
  <c r="R1354" i="1"/>
  <c r="R1355" i="1"/>
  <c r="R1356" i="1"/>
  <c r="R1357" i="1"/>
  <c r="R1358" i="1"/>
  <c r="R1359" i="1"/>
  <c r="R1385" i="1"/>
  <c r="R1386" i="1"/>
  <c r="R1387" i="1"/>
  <c r="R1388" i="1"/>
  <c r="R1389" i="1"/>
  <c r="R1390" i="1"/>
  <c r="R1391" i="1"/>
  <c r="R1392" i="1"/>
  <c r="R1393" i="1"/>
  <c r="R1456" i="1"/>
  <c r="R1457" i="1"/>
  <c r="R1458" i="1"/>
  <c r="R1459" i="1"/>
  <c r="R1460" i="1"/>
  <c r="R1461" i="1"/>
  <c r="R1462" i="1"/>
  <c r="R1463" i="1"/>
  <c r="R1464" i="1"/>
  <c r="R1499" i="1"/>
  <c r="R1500" i="1"/>
  <c r="R1501" i="1"/>
  <c r="R1502" i="1"/>
  <c r="R1503" i="1"/>
  <c r="R1504" i="1"/>
  <c r="R1505" i="1"/>
  <c r="R1506" i="1"/>
  <c r="R1507" i="1"/>
  <c r="R1543" i="1"/>
  <c r="R1544" i="1"/>
  <c r="R1545" i="1"/>
  <c r="R1546" i="1"/>
  <c r="R1547" i="1"/>
  <c r="R1548" i="1"/>
  <c r="R1549" i="1"/>
  <c r="R1550" i="1"/>
  <c r="R1551" i="1"/>
  <c r="R438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543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499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56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385" i="1"/>
  <c r="O1380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5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291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57" i="1"/>
  <c r="O1252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198" i="1"/>
  <c r="O119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64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064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23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986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61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08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871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23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795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30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67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37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S618" i="1" s="1"/>
  <c r="O632" i="1"/>
  <c r="O633" i="1"/>
  <c r="O532" i="1"/>
  <c r="O500" i="1"/>
  <c r="O501" i="1"/>
  <c r="O502" i="1"/>
  <c r="O503" i="1"/>
  <c r="O504" i="1"/>
  <c r="O505" i="1"/>
  <c r="O506" i="1"/>
  <c r="O507" i="1"/>
  <c r="O508" i="1"/>
  <c r="S514" i="1" s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499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273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40" i="1"/>
  <c r="R31" i="1"/>
  <c r="R32" i="1"/>
  <c r="R44" i="1"/>
  <c r="R43" i="1"/>
  <c r="R41" i="1"/>
  <c r="R39" i="1"/>
  <c r="R38" i="1"/>
  <c r="R37" i="1"/>
  <c r="R36" i="1"/>
  <c r="R35" i="1"/>
  <c r="R34" i="1"/>
  <c r="R33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72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47" i="1"/>
  <c r="R246" i="1"/>
  <c r="R245" i="1"/>
  <c r="R244" i="1"/>
  <c r="R243" i="1"/>
  <c r="R242" i="1"/>
  <c r="R241" i="1"/>
  <c r="R240" i="1"/>
  <c r="R239" i="1"/>
  <c r="R238" i="1"/>
  <c r="R237" i="1"/>
  <c r="S247" i="1" s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03" i="1"/>
  <c r="R202" i="1"/>
  <c r="R201" i="1"/>
  <c r="R200" i="1"/>
  <c r="R199" i="1"/>
  <c r="R198" i="1"/>
  <c r="R197" i="1"/>
  <c r="R196" i="1"/>
  <c r="R195" i="1"/>
  <c r="O191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S231" i="1" s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S152" i="1" s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R121" i="1"/>
  <c r="R114" i="1"/>
  <c r="R115" i="1"/>
  <c r="R116" i="1"/>
  <c r="R117" i="1"/>
  <c r="R118" i="1"/>
  <c r="R119" i="1"/>
  <c r="R120" i="1"/>
  <c r="R113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S145" i="1" s="1"/>
  <c r="R146" i="1"/>
  <c r="R147" i="1"/>
  <c r="R148" i="1"/>
  <c r="O109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77" i="1"/>
  <c r="O78" i="1"/>
  <c r="R92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S115" i="1"/>
  <c r="S513" i="1"/>
  <c r="S601" i="1"/>
  <c r="S545" i="1"/>
  <c r="S802" i="1"/>
  <c r="S833" i="1"/>
  <c r="S908" i="1"/>
  <c r="S986" i="1"/>
  <c r="S1023" i="1"/>
  <c r="S1099" i="1"/>
  <c r="S1083" i="1"/>
  <c r="S1124" i="1"/>
  <c r="S1142" i="1"/>
  <c r="S1248" i="1"/>
  <c r="S1285" i="1"/>
  <c r="S1352" i="1"/>
  <c r="S1262" i="1"/>
  <c r="S1170" i="1"/>
  <c r="S1168" i="1"/>
  <c r="S1138" i="1"/>
  <c r="S991" i="1"/>
  <c r="S947" i="1"/>
  <c r="S933" i="1"/>
  <c r="S826" i="1"/>
  <c r="S686" i="1"/>
  <c r="S1037" i="1"/>
  <c r="S1050" i="1"/>
  <c r="S769" i="1"/>
  <c r="S1281" i="1"/>
  <c r="S893" i="1"/>
  <c r="S402" i="1"/>
  <c r="S992" i="1"/>
  <c r="S836" i="1"/>
  <c r="S733" i="1"/>
  <c r="S301" i="1"/>
  <c r="S1180" i="1"/>
  <c r="S784" i="1"/>
  <c r="S1103" i="1"/>
  <c r="S316" i="1"/>
  <c r="S515" i="1"/>
  <c r="S670" i="1"/>
  <c r="S902" i="1"/>
  <c r="S1082" i="1"/>
  <c r="S1233" i="1"/>
  <c r="S1470" i="1"/>
  <c r="S1315" i="1"/>
  <c r="S313" i="1"/>
  <c r="S351" i="1"/>
  <c r="S781" i="1"/>
  <c r="S1133" i="1"/>
  <c r="S1283" i="1"/>
  <c r="S340" i="1"/>
  <c r="S1222" i="1"/>
  <c r="S251" i="1"/>
  <c r="S1236" i="1"/>
  <c r="S289" i="1"/>
  <c r="S331" i="1"/>
  <c r="S414" i="1"/>
  <c r="S386" i="1"/>
  <c r="S1207" i="1"/>
  <c r="S519" i="1"/>
  <c r="S404" i="1"/>
  <c r="S377" i="1"/>
  <c r="S395" i="1"/>
  <c r="S1194" i="1"/>
  <c r="S290" i="1"/>
  <c r="S1204" i="1"/>
  <c r="S335" i="1"/>
  <c r="S410" i="1"/>
  <c r="S398" i="1"/>
  <c r="S382" i="1"/>
  <c r="S516" i="1"/>
  <c r="S580" i="1"/>
  <c r="S787" i="1"/>
  <c r="S506" i="1"/>
  <c r="S372" i="1"/>
  <c r="S391" i="1"/>
  <c r="S286" i="1"/>
  <c r="S742" i="1"/>
  <c r="S368" i="1"/>
  <c r="S72" i="1"/>
  <c r="S595" i="1"/>
  <c r="S363" i="1"/>
  <c r="S366" i="1"/>
  <c r="S422" i="1"/>
  <c r="S390" i="1"/>
  <c r="S102" i="1"/>
  <c r="S123" i="1"/>
  <c r="S129" i="1"/>
  <c r="S135" i="1"/>
  <c r="S134" i="1"/>
  <c r="S184" i="1"/>
  <c r="S177" i="1"/>
  <c r="S185" i="1"/>
  <c r="S156" i="1"/>
  <c r="S165" i="1"/>
  <c r="S181" i="1"/>
  <c r="S197" i="1"/>
  <c r="S212" i="1"/>
  <c r="S201" i="1"/>
  <c r="S222" i="1"/>
  <c r="S214" i="1"/>
  <c r="S196" i="1"/>
  <c r="S219" i="1"/>
  <c r="S204" i="1"/>
  <c r="S232" i="1"/>
  <c r="S224" i="1"/>
  <c r="S218" i="1"/>
  <c r="S215" i="1"/>
  <c r="S207" i="1"/>
  <c r="S228" i="1"/>
  <c r="S220" i="1"/>
  <c r="S226" i="1"/>
  <c r="S230" i="1"/>
  <c r="S195" i="1"/>
  <c r="S202" i="1"/>
  <c r="S210" i="1"/>
  <c r="S211" i="1"/>
  <c r="S217" i="1"/>
  <c r="S1577" i="1"/>
  <c r="S1636" i="1"/>
  <c r="S1562" i="1"/>
  <c r="S1529" i="1"/>
  <c r="S1506" i="1"/>
  <c r="S1527" i="1"/>
  <c r="S1492" i="1"/>
  <c r="S1456" i="1"/>
  <c r="S1357" i="1"/>
  <c r="S1337" i="1"/>
  <c r="S1294" i="1"/>
  <c r="S1274" i="1"/>
  <c r="S1273" i="1"/>
  <c r="S1266" i="1"/>
  <c r="S1284" i="1"/>
  <c r="S1278" i="1"/>
  <c r="S1179" i="1"/>
  <c r="S1189" i="1"/>
  <c r="S1181" i="1"/>
  <c r="S1193" i="1"/>
  <c r="S1165" i="1"/>
  <c r="S1186" i="1"/>
  <c r="S1175" i="1"/>
  <c r="S1140" i="1"/>
  <c r="S1146" i="1"/>
  <c r="S1118" i="1"/>
  <c r="S1135" i="1"/>
  <c r="S1122" i="1"/>
  <c r="S1134" i="1"/>
  <c r="S1148" i="1"/>
  <c r="S1144" i="1"/>
  <c r="S1068" i="1"/>
  <c r="S1087" i="1"/>
  <c r="S1085" i="1"/>
  <c r="S1092" i="1"/>
  <c r="S1107" i="1"/>
  <c r="S1064" i="1"/>
  <c r="S1028" i="1"/>
  <c r="S1039" i="1"/>
  <c r="S1027" i="1"/>
  <c r="S1032" i="1"/>
  <c r="S1055" i="1"/>
  <c r="S1031" i="1"/>
  <c r="S989" i="1"/>
  <c r="S996" i="1"/>
  <c r="S1000" i="1"/>
  <c r="S1011" i="1"/>
  <c r="S1007" i="1"/>
  <c r="S976" i="1"/>
  <c r="S939" i="1"/>
  <c r="S927" i="1"/>
  <c r="S919" i="1"/>
  <c r="S915" i="1"/>
  <c r="S924" i="1"/>
  <c r="S917" i="1"/>
  <c r="S889" i="1"/>
  <c r="S881" i="1"/>
  <c r="S876" i="1"/>
  <c r="S875" i="1"/>
  <c r="S895" i="1"/>
  <c r="S891" i="1"/>
  <c r="S888" i="1"/>
  <c r="S832" i="1"/>
  <c r="S827" i="1"/>
  <c r="S860" i="1"/>
  <c r="S852" i="1"/>
  <c r="S854" i="1"/>
  <c r="S850" i="1"/>
  <c r="S853" i="1"/>
  <c r="S858" i="1"/>
  <c r="S808" i="1"/>
  <c r="S743" i="1"/>
  <c r="S771" i="1"/>
  <c r="S751" i="1"/>
  <c r="S783" i="1"/>
  <c r="S779" i="1"/>
  <c r="S754" i="1"/>
  <c r="S739" i="1"/>
  <c r="S759" i="1"/>
  <c r="S758" i="1"/>
  <c r="S699" i="1"/>
  <c r="S723" i="1"/>
  <c r="S693" i="1"/>
  <c r="S711" i="1"/>
  <c r="S691" i="1"/>
  <c r="S725" i="1"/>
  <c r="S413" i="1"/>
  <c r="S320" i="1"/>
  <c r="S295" i="1"/>
  <c r="S333" i="1"/>
  <c r="S384" i="1"/>
  <c r="S330" i="1"/>
  <c r="S348" i="1"/>
  <c r="S306" i="1"/>
  <c r="S365" i="1"/>
  <c r="S302" i="1"/>
  <c r="S415" i="1"/>
  <c r="S342" i="1"/>
  <c r="S421" i="1"/>
  <c r="S371" i="1"/>
  <c r="S419" i="1"/>
  <c r="S409" i="1"/>
  <c r="S300" i="1"/>
  <c r="S310" i="1"/>
  <c r="S424" i="1"/>
  <c r="S392" i="1"/>
  <c r="S346" i="1"/>
  <c r="S292" i="1"/>
  <c r="S354" i="1"/>
  <c r="S314" i="1"/>
  <c r="S278" i="1"/>
  <c r="S282" i="1"/>
  <c r="S309" i="1"/>
  <c r="S305" i="1"/>
  <c r="S297" i="1"/>
  <c r="S347" i="1"/>
  <c r="S343" i="1"/>
  <c r="S339" i="1"/>
  <c r="S327" i="1"/>
  <c r="S434" i="1"/>
  <c r="S418" i="1"/>
  <c r="S406" i="1"/>
  <c r="S503" i="1"/>
  <c r="S509" i="1"/>
  <c r="S622" i="1"/>
  <c r="S585" i="1"/>
  <c r="S563" i="1"/>
  <c r="S550" i="1"/>
  <c r="S594" i="1"/>
  <c r="S590" i="1"/>
  <c r="S577" i="1"/>
  <c r="S559" i="1"/>
  <c r="S628" i="1"/>
  <c r="S564" i="1"/>
  <c r="S642" i="1"/>
  <c r="S664" i="1"/>
  <c r="S648" i="1"/>
  <c r="S640" i="1"/>
  <c r="S718" i="1"/>
  <c r="S694" i="1"/>
  <c r="S749" i="1"/>
  <c r="S817" i="1"/>
  <c r="S805" i="1"/>
  <c r="S839" i="1"/>
  <c r="S970" i="1"/>
  <c r="S997" i="1"/>
  <c r="S1058" i="1"/>
  <c r="S1046" i="1"/>
  <c r="S1074" i="1"/>
  <c r="S1227" i="1"/>
  <c r="S1251" i="1"/>
  <c r="S1210" i="1"/>
  <c r="S1226" i="1"/>
  <c r="S1225" i="1"/>
  <c r="S1199" i="1"/>
  <c r="S1238" i="1"/>
  <c r="S1249" i="1"/>
  <c r="S1243" i="1"/>
  <c r="S1184" i="1"/>
  <c r="S1252" i="1"/>
  <c r="S1220" i="1"/>
  <c r="S1279" i="1"/>
  <c r="S1271" i="1"/>
  <c r="S1344" i="1"/>
  <c r="S1437" i="1"/>
  <c r="S85" i="1"/>
  <c r="S86" i="1"/>
  <c r="S80" i="1"/>
  <c r="S104" i="1"/>
  <c r="S108" i="1"/>
  <c r="S101" i="1"/>
  <c r="S92" i="1"/>
  <c r="S77" i="1"/>
  <c r="S87" i="1"/>
  <c r="S97" i="1"/>
  <c r="S88" i="1"/>
  <c r="S79" i="1"/>
  <c r="S78" i="1"/>
  <c r="S95" i="1"/>
  <c r="S82" i="1"/>
  <c r="S105" i="1"/>
  <c r="S96" i="1"/>
  <c r="S94" i="1"/>
  <c r="S120" i="1"/>
  <c r="S190" i="1"/>
  <c r="S174" i="1"/>
  <c r="S213" i="1"/>
  <c r="S261" i="1"/>
  <c r="S252" i="1"/>
  <c r="S241" i="1"/>
  <c r="S268" i="1"/>
  <c r="S243" i="1"/>
  <c r="S258" i="1"/>
  <c r="S239" i="1"/>
  <c r="S265" i="1"/>
  <c r="S249" i="1"/>
  <c r="S63" i="1"/>
  <c r="S55" i="1"/>
  <c r="S1221" i="1"/>
  <c r="S1208" i="1"/>
  <c r="S1192" i="1"/>
  <c r="S940" i="1"/>
  <c r="S812" i="1"/>
  <c r="S614" i="1"/>
  <c r="S521" i="1"/>
  <c r="S376" i="1"/>
  <c r="S361" i="1"/>
  <c r="S323" i="1"/>
  <c r="S401" i="1"/>
  <c r="S279" i="1"/>
  <c r="S364" i="1"/>
  <c r="S308" i="1"/>
  <c r="S387" i="1"/>
  <c r="S680" i="1"/>
  <c r="S435" i="1"/>
  <c r="S324" i="1"/>
  <c r="S831" i="1"/>
  <c r="S704" i="1"/>
  <c r="S273" i="1"/>
  <c r="S701" i="1"/>
  <c r="S857" i="1"/>
  <c r="S638" i="1"/>
  <c r="S778" i="1"/>
  <c r="S843" i="1"/>
  <c r="S656" i="1"/>
  <c r="S558" i="1"/>
  <c r="S307" i="1"/>
  <c r="S879" i="1"/>
  <c r="S1017" i="1"/>
  <c r="S1056" i="1"/>
  <c r="S1036" i="1"/>
  <c r="S1077" i="1"/>
  <c r="S1149" i="1"/>
  <c r="S1150" i="1"/>
  <c r="S1117" i="1"/>
  <c r="S1182" i="1"/>
  <c r="S1205" i="1"/>
  <c r="S1244" i="1"/>
  <c r="S1258" i="1"/>
  <c r="S1342" i="1"/>
  <c r="S1502" i="1"/>
  <c r="S542" i="1"/>
  <c r="S37" i="1"/>
  <c r="S216" i="1"/>
  <c r="S133" i="1"/>
  <c r="S1594" i="1"/>
  <c r="S81" i="1"/>
  <c r="S98" i="1"/>
  <c r="S124" i="1"/>
  <c r="S161" i="1"/>
  <c r="S166" i="1"/>
  <c r="S229" i="1"/>
  <c r="S267" i="1"/>
  <c r="S71" i="1"/>
  <c r="S59" i="1"/>
  <c r="S1407" i="1"/>
  <c r="S1415" i="1"/>
  <c r="S1414" i="1"/>
  <c r="S1404" i="1"/>
  <c r="S1446" i="1"/>
  <c r="S1436" i="1"/>
  <c r="S1176" i="1"/>
  <c r="S34" i="1"/>
  <c r="S237" i="1"/>
  <c r="S1216" i="1"/>
  <c r="S1218" i="1"/>
  <c r="S1213" i="1"/>
  <c r="S898" i="1"/>
  <c r="S795" i="1"/>
  <c r="S396" i="1"/>
  <c r="S412" i="1"/>
  <c r="S329" i="1"/>
  <c r="S291" i="1"/>
  <c r="S276" i="1"/>
  <c r="S407" i="1"/>
  <c r="S381" i="1"/>
  <c r="S338" i="1"/>
  <c r="S312" i="1"/>
  <c r="S334" i="1"/>
  <c r="S770" i="1"/>
  <c r="S389" i="1"/>
  <c r="S288" i="1"/>
  <c r="S834" i="1"/>
  <c r="S745" i="1"/>
  <c r="S318" i="1"/>
  <c r="S775" i="1"/>
  <c r="S840" i="1"/>
  <c r="S720" i="1"/>
  <c r="S730" i="1"/>
  <c r="S897" i="1"/>
  <c r="S909" i="1"/>
  <c r="S527" i="1"/>
  <c r="S420" i="1"/>
  <c r="S337" i="1"/>
  <c r="S280" i="1"/>
  <c r="S912" i="1"/>
  <c r="S963" i="1"/>
  <c r="S1005" i="1"/>
  <c r="S1034" i="1"/>
  <c r="S1051" i="1"/>
  <c r="S1075" i="1"/>
  <c r="S1121" i="1"/>
  <c r="S1130" i="1"/>
  <c r="S1173" i="1"/>
  <c r="S1190" i="1"/>
  <c r="S1219" i="1"/>
  <c r="S1230" i="1"/>
  <c r="S1277" i="1"/>
  <c r="S1268" i="1"/>
  <c r="S1316" i="1"/>
  <c r="S862" i="1"/>
  <c r="S248" i="1"/>
  <c r="S171" i="1"/>
  <c r="S100" i="1"/>
  <c r="S106" i="1"/>
  <c r="S128" i="1"/>
  <c r="S178" i="1"/>
  <c r="S209" i="1"/>
  <c r="S57" i="1"/>
  <c r="S48" i="1"/>
  <c r="S43" i="1"/>
  <c r="S36" i="1"/>
  <c r="S58" i="1"/>
  <c r="S70" i="1"/>
  <c r="S46" i="1"/>
  <c r="S49" i="1"/>
  <c r="S44" i="1"/>
  <c r="S54" i="1"/>
  <c r="S38" i="1"/>
  <c r="S42" i="1"/>
  <c r="S60" i="1"/>
  <c r="S68" i="1"/>
  <c r="S33" i="1"/>
  <c r="S56" i="1"/>
  <c r="S53" i="1"/>
  <c r="S52" i="1"/>
  <c r="S45" i="1"/>
  <c r="S32" i="1"/>
  <c r="S51" i="1"/>
  <c r="S254" i="1"/>
  <c r="S1229" i="1"/>
  <c r="S1178" i="1"/>
  <c r="S1106" i="1"/>
  <c r="S900" i="1"/>
  <c r="S796" i="1"/>
  <c r="S500" i="1"/>
  <c r="S274" i="1"/>
  <c r="S283" i="1"/>
  <c r="S311" i="1"/>
  <c r="S373" i="1"/>
  <c r="S423" i="1"/>
  <c r="S417" i="1"/>
  <c r="S362" i="1"/>
  <c r="S296" i="1"/>
  <c r="S277" i="1"/>
  <c r="S880" i="1"/>
  <c r="S322" i="1"/>
  <c r="S350" i="1"/>
  <c r="S383" i="1"/>
  <c r="S578" i="1"/>
  <c r="S765" i="1"/>
  <c r="S926" i="1"/>
  <c r="S698" i="1"/>
  <c r="S800" i="1"/>
  <c r="S954" i="1"/>
  <c r="S757" i="1"/>
  <c r="S505" i="1"/>
  <c r="S428" i="1"/>
  <c r="S349" i="1"/>
  <c r="S672" i="1"/>
  <c r="S925" i="1"/>
  <c r="S1006" i="1"/>
  <c r="S1013" i="1"/>
  <c r="S1052" i="1"/>
  <c r="S1104" i="1"/>
  <c r="S1095" i="1"/>
  <c r="S1114" i="1"/>
  <c r="S1154" i="1"/>
  <c r="S1185" i="1"/>
  <c r="S1174" i="1"/>
  <c r="S1211" i="1"/>
  <c r="S1267" i="1"/>
  <c r="S1260" i="1"/>
  <c r="S1432" i="1"/>
  <c r="S284" i="1"/>
  <c r="S40" i="1"/>
  <c r="S155" i="1"/>
  <c r="S1409" i="1"/>
  <c r="S1494" i="1"/>
  <c r="S1631" i="1"/>
  <c r="S1611" i="1"/>
  <c r="Z35" i="1"/>
  <c r="Z40" i="1"/>
  <c r="Z31" i="1"/>
  <c r="Z41" i="1"/>
  <c r="Z36" i="1"/>
  <c r="Z38" i="1"/>
  <c r="Z39" i="1"/>
  <c r="S608" i="1"/>
  <c r="S574" i="1"/>
  <c r="S767" i="1"/>
  <c r="S750" i="1"/>
  <c r="S952" i="1"/>
  <c r="S938" i="1"/>
  <c r="S1158" i="1"/>
  <c r="S1212" i="1"/>
  <c r="S1200" i="1"/>
  <c r="S1280" i="1"/>
  <c r="S1309" i="1"/>
  <c r="S1308" i="1"/>
  <c r="S1411" i="1"/>
  <c r="S1441" i="1"/>
  <c r="S1479" i="1"/>
  <c r="S1550" i="1"/>
  <c r="S1503" i="1"/>
  <c r="S1461" i="1"/>
  <c r="S1391" i="1"/>
  <c r="S293" i="1"/>
  <c r="S378" i="1"/>
  <c r="S1141" i="1"/>
  <c r="S1320" i="1"/>
  <c r="S1417" i="1"/>
  <c r="S1643" i="1"/>
  <c r="Z37" i="1"/>
  <c r="S103" i="1"/>
  <c r="S163" i="1"/>
  <c r="S147" i="1"/>
  <c r="S157" i="1"/>
  <c r="S164" i="1"/>
  <c r="S208" i="1"/>
  <c r="S266" i="1"/>
  <c r="S67" i="1"/>
  <c r="S66" i="1"/>
  <c r="S262" i="1"/>
  <c r="S257" i="1"/>
  <c r="S620" i="1"/>
  <c r="S633" i="1"/>
  <c r="S587" i="1"/>
  <c r="S593" i="1"/>
  <c r="S562" i="1"/>
  <c r="S560" i="1"/>
  <c r="S568" i="1"/>
  <c r="S570" i="1"/>
  <c r="S548" i="1"/>
  <c r="S541" i="1"/>
  <c r="S534" i="1"/>
  <c r="S666" i="1"/>
  <c r="S661" i="1"/>
  <c r="S1071" i="1"/>
  <c r="S1183" i="1"/>
  <c r="S1201" i="1"/>
  <c r="S1198" i="1"/>
  <c r="S1247" i="1"/>
  <c r="S1242" i="1"/>
  <c r="S1215" i="1"/>
  <c r="S1276" i="1"/>
  <c r="S1269" i="1"/>
  <c r="S1270" i="1"/>
  <c r="S1261" i="1"/>
  <c r="S1265" i="1"/>
  <c r="S1332" i="1"/>
  <c r="S1299" i="1"/>
  <c r="S1376" i="1"/>
  <c r="S1372" i="1"/>
  <c r="S1380" i="1"/>
  <c r="S1351" i="1"/>
  <c r="S1390" i="1"/>
  <c r="S1257" i="1"/>
  <c r="S1223" i="1"/>
  <c r="S1171" i="1"/>
  <c r="S914" i="1"/>
  <c r="S899" i="1"/>
  <c r="S848" i="1"/>
  <c r="S682" i="1"/>
  <c r="S1449" i="1"/>
  <c r="S1425" i="1"/>
  <c r="S1413" i="1"/>
  <c r="S1490" i="1"/>
  <c r="S547" i="1"/>
  <c r="S602" i="1"/>
  <c r="S592" i="1"/>
  <c r="S538" i="1"/>
  <c r="S1388" i="1"/>
  <c r="S582" i="1"/>
  <c r="S536" i="1"/>
  <c r="S1246" i="1"/>
  <c r="S1073" i="1"/>
  <c r="S537" i="1"/>
  <c r="S1054" i="1"/>
  <c r="S543" i="1"/>
  <c r="S1314" i="1"/>
  <c r="S1296" i="1"/>
  <c r="S1553" i="1"/>
  <c r="S1569" i="1"/>
  <c r="S1580" i="1"/>
  <c r="S1612" i="1"/>
  <c r="S1573" i="1"/>
  <c r="S1605" i="1"/>
  <c r="S1558" i="1"/>
  <c r="S1560" i="1"/>
  <c r="S1556" i="1"/>
  <c r="S1652" i="1"/>
  <c r="S1545" i="1"/>
  <c r="S1625" i="1"/>
  <c r="S1621" i="1"/>
  <c r="S1554" i="1"/>
  <c r="S1646" i="1"/>
  <c r="S1582" i="1"/>
  <c r="S1561" i="1"/>
  <c r="S1608" i="1"/>
  <c r="S1601" i="1"/>
  <c r="S1566" i="1"/>
  <c r="S1602" i="1"/>
  <c r="S1634" i="1"/>
  <c r="S1644" i="1"/>
  <c r="S1637" i="1"/>
  <c r="S1570" i="1"/>
  <c r="S1622" i="1"/>
  <c r="S1630" i="1"/>
  <c r="S1632" i="1"/>
  <c r="S1546" i="1"/>
  <c r="S1624" i="1"/>
  <c r="S1617" i="1"/>
  <c r="S1578" i="1"/>
  <c r="S1610" i="1"/>
  <c r="S1642" i="1"/>
  <c r="S1588" i="1"/>
  <c r="S1620" i="1"/>
  <c r="S1581" i="1"/>
  <c r="S1613" i="1"/>
  <c r="S1645" i="1"/>
  <c r="S1641" i="1"/>
  <c r="S1614" i="1"/>
  <c r="S1600" i="1"/>
  <c r="S1547" i="1"/>
  <c r="S1576" i="1"/>
  <c r="S1640" i="1"/>
  <c r="S1633" i="1"/>
  <c r="S1586" i="1"/>
  <c r="S1618" i="1"/>
  <c r="S1650" i="1"/>
  <c r="S1564" i="1"/>
  <c r="S1596" i="1"/>
  <c r="S1628" i="1"/>
  <c r="S1557" i="1"/>
  <c r="S1589" i="1"/>
  <c r="S1507" i="1"/>
  <c r="S1518" i="1"/>
  <c r="S1526" i="1"/>
  <c r="S1504" i="1"/>
  <c r="S1537" i="1"/>
  <c r="S1538" i="1"/>
  <c r="S1531" i="1"/>
  <c r="S1510" i="1"/>
  <c r="S1508" i="1"/>
  <c r="S1513" i="1"/>
  <c r="S1514" i="1"/>
  <c r="S1511" i="1"/>
  <c r="S1505" i="1"/>
  <c r="S1523" i="1"/>
  <c r="S1525" i="1"/>
  <c r="S1521" i="1"/>
  <c r="S1522" i="1"/>
  <c r="S1519" i="1"/>
  <c r="S1480" i="1"/>
  <c r="S1487" i="1"/>
  <c r="S1485" i="1"/>
  <c r="S1484" i="1"/>
  <c r="S1483" i="1"/>
  <c r="S1462" i="1"/>
  <c r="S1457" i="1"/>
  <c r="S1477" i="1"/>
  <c r="S1476" i="1"/>
  <c r="S1475" i="1"/>
  <c r="S1489" i="1"/>
  <c r="S1469" i="1"/>
  <c r="S1468" i="1"/>
  <c r="S1467" i="1"/>
  <c r="S1423" i="1"/>
  <c r="S1410" i="1"/>
  <c r="S1394" i="1"/>
  <c r="S1431" i="1"/>
  <c r="S1424" i="1"/>
  <c r="S1434" i="1"/>
  <c r="S1419" i="1"/>
  <c r="S1451" i="1"/>
  <c r="S1416" i="1"/>
  <c r="S1426" i="1"/>
  <c r="S1447" i="1"/>
  <c r="S1440" i="1"/>
  <c r="S1450" i="1"/>
  <c r="S1427" i="1"/>
  <c r="S1439" i="1"/>
  <c r="S1448" i="1"/>
  <c r="S1399" i="1"/>
  <c r="S1392" i="1"/>
  <c r="S1389" i="1"/>
  <c r="S1402" i="1"/>
  <c r="S1403" i="1"/>
  <c r="S1435" i="1"/>
  <c r="S1354" i="1"/>
  <c r="S1371" i="1"/>
  <c r="S1370" i="1"/>
  <c r="S1374" i="1"/>
  <c r="S1378" i="1"/>
  <c r="S1368" i="1"/>
  <c r="S1353" i="1"/>
  <c r="S1367" i="1"/>
  <c r="S1339" i="1"/>
  <c r="S1333" i="1"/>
  <c r="S1301" i="1"/>
  <c r="S1327" i="1"/>
  <c r="S1338" i="1"/>
  <c r="S1306" i="1"/>
  <c r="S1291" i="1"/>
  <c r="S1331" i="1"/>
  <c r="S1345" i="1"/>
  <c r="S1334" i="1"/>
  <c r="S1325" i="1"/>
  <c r="S1319" i="1"/>
  <c r="S1330" i="1"/>
  <c r="S1310" i="1"/>
  <c r="S1329" i="1"/>
  <c r="S1318" i="1"/>
  <c r="S1317" i="1"/>
  <c r="S1343" i="1"/>
  <c r="S1311" i="1"/>
  <c r="S1322" i="1"/>
  <c r="S1297" i="1"/>
  <c r="S1293" i="1"/>
  <c r="S1112" i="1"/>
  <c r="S1113" i="1"/>
  <c r="S1131" i="1"/>
  <c r="S1155" i="1"/>
  <c r="S1120" i="1"/>
  <c r="S1065" i="1"/>
  <c r="S1066" i="1"/>
  <c r="S1097" i="1"/>
  <c r="S1004" i="1"/>
  <c r="S990" i="1"/>
  <c r="S969" i="1"/>
  <c r="S920" i="1"/>
  <c r="S803" i="1"/>
  <c r="S799" i="1"/>
  <c r="S811" i="1"/>
  <c r="S740" i="1"/>
  <c r="S756" i="1"/>
  <c r="S732" i="1"/>
  <c r="S679" i="1"/>
  <c r="S332" i="1"/>
  <c r="S393" i="1"/>
  <c r="S399" i="1"/>
  <c r="S379" i="1"/>
  <c r="S426" i="1"/>
  <c r="S512" i="1"/>
  <c r="S613" i="1"/>
  <c r="S615" i="1"/>
  <c r="S583" i="1"/>
  <c r="S589" i="1"/>
  <c r="S581" i="1"/>
  <c r="S532" i="1"/>
  <c r="S566" i="1"/>
  <c r="S660" i="1"/>
  <c r="S652" i="1"/>
  <c r="S673" i="1"/>
  <c r="S649" i="1"/>
  <c r="S714" i="1"/>
  <c r="S1094" i="1"/>
  <c r="S1145" i="1"/>
  <c r="S1336" i="1"/>
  <c r="S1328" i="1"/>
  <c r="S1312" i="1"/>
  <c r="S1304" i="1"/>
  <c r="S1360" i="1"/>
  <c r="S1377" i="1"/>
  <c r="S1369" i="1"/>
  <c r="S1365" i="1"/>
  <c r="S1361" i="1"/>
  <c r="S1445" i="1"/>
  <c r="S1429" i="1"/>
  <c r="S1405" i="1"/>
  <c r="S1397" i="1"/>
  <c r="S1482" i="1"/>
  <c r="S1474" i="1"/>
  <c r="S1536" i="1"/>
  <c r="S1532" i="1"/>
  <c r="S1524" i="1"/>
  <c r="S1520" i="1"/>
  <c r="S1512" i="1"/>
  <c r="S1639" i="1"/>
  <c r="S1635" i="1"/>
  <c r="S1627" i="1"/>
  <c r="S1623" i="1"/>
  <c r="S1619" i="1"/>
  <c r="S1615" i="1"/>
  <c r="S1607" i="1"/>
  <c r="S1603" i="1"/>
  <c r="S1599" i="1"/>
  <c r="S1595" i="1"/>
  <c r="S1587" i="1"/>
  <c r="S1583" i="1"/>
  <c r="S1571" i="1"/>
  <c r="S1563" i="1"/>
  <c r="S1555" i="1"/>
  <c r="S1651" i="1"/>
  <c r="S1647" i="1"/>
  <c r="S397" i="1"/>
  <c r="S1263" i="1"/>
  <c r="S1438" i="1"/>
  <c r="S1406" i="1"/>
  <c r="S1433" i="1"/>
  <c r="S1401" i="1"/>
  <c r="S1428" i="1"/>
  <c r="S1396" i="1"/>
  <c r="S1393" i="1"/>
  <c r="S299" i="1"/>
  <c r="S1418" i="1"/>
  <c r="S1629" i="1"/>
  <c r="S1604" i="1"/>
  <c r="S1579" i="1"/>
  <c r="S1375" i="1"/>
  <c r="S1421" i="1"/>
  <c r="S1528" i="1"/>
  <c r="S1649" i="1"/>
  <c r="S1567" i="1"/>
  <c r="S1568" i="1"/>
  <c r="S1364" i="1"/>
  <c r="S1303" i="1"/>
  <c r="S1341" i="1"/>
  <c r="S1493" i="1"/>
  <c r="S1466" i="1"/>
  <c r="S668" i="1"/>
  <c r="S1472" i="1"/>
  <c r="S1559" i="1"/>
  <c r="S91" i="1"/>
  <c r="S138" i="1"/>
  <c r="S130" i="1"/>
  <c r="S137" i="1"/>
  <c r="S200" i="1"/>
  <c r="S223" i="1"/>
  <c r="S259" i="1"/>
  <c r="S31" i="1"/>
  <c r="S65" i="1"/>
  <c r="S1231" i="1"/>
  <c r="S844" i="1"/>
  <c r="S1250" i="1"/>
  <c r="S825" i="1"/>
  <c r="S703" i="1"/>
  <c r="S760" i="1"/>
  <c r="S707" i="1"/>
  <c r="S684" i="1"/>
  <c r="S690" i="1"/>
  <c r="S706" i="1"/>
  <c r="Z33" i="1"/>
  <c r="S411" i="1"/>
  <c r="S425" i="1"/>
  <c r="S1430" i="1"/>
  <c r="S1398" i="1"/>
  <c r="S1385" i="1"/>
  <c r="S1420" i="1"/>
  <c r="S1501" i="1"/>
  <c r="S64" i="1"/>
  <c r="S159" i="1"/>
  <c r="S358" i="1"/>
  <c r="S1597" i="1"/>
  <c r="S1572" i="1"/>
  <c r="S1551" i="1"/>
  <c r="S1362" i="1"/>
  <c r="S1463" i="1"/>
  <c r="S1585" i="1"/>
  <c r="S1593" i="1"/>
  <c r="S1509" i="1"/>
  <c r="S1335" i="1"/>
  <c r="S998" i="1"/>
  <c r="S1442" i="1"/>
  <c r="S1459" i="1"/>
  <c r="S1298" i="1"/>
  <c r="S1355" i="1"/>
  <c r="S1464" i="1"/>
  <c r="S1590" i="1"/>
  <c r="S1240" i="1"/>
  <c r="S1080" i="1"/>
  <c r="S1209" i="1"/>
  <c r="S1093" i="1"/>
  <c r="S336" i="1"/>
  <c r="S965" i="1"/>
  <c r="S360" i="1"/>
  <c r="S1088" i="1"/>
  <c r="S685" i="1"/>
  <c r="S1081" i="1"/>
  <c r="S929" i="1"/>
  <c r="S722" i="1"/>
  <c r="S427" i="1"/>
  <c r="S255" i="1"/>
  <c r="S113" i="1"/>
  <c r="S1395" i="1"/>
  <c r="S1422" i="1"/>
  <c r="S1444" i="1"/>
  <c r="S1412" i="1"/>
  <c r="S1544" i="1"/>
  <c r="S47" i="1"/>
  <c r="S140" i="1"/>
  <c r="S260" i="1"/>
  <c r="S1443" i="1"/>
  <c r="S1408" i="1"/>
  <c r="S1565" i="1"/>
  <c r="S408" i="1"/>
  <c r="S1359" i="1"/>
  <c r="S1530" i="1"/>
  <c r="S1626" i="1"/>
  <c r="S1592" i="1"/>
  <c r="S253" i="1"/>
  <c r="S1598" i="1"/>
  <c r="S1499" i="1"/>
  <c r="S1491" i="1"/>
  <c r="S993" i="1"/>
  <c r="S1069" i="1"/>
  <c r="S1515" i="1"/>
  <c r="S631" i="1"/>
  <c r="S588" i="1"/>
  <c r="S856" i="1"/>
  <c r="Z32" i="1"/>
  <c r="S762" i="1"/>
  <c r="S849" i="1"/>
  <c r="S84" i="1"/>
  <c r="S1172" i="1"/>
  <c r="S1157" i="1"/>
  <c r="S1070" i="1"/>
  <c r="S994" i="1"/>
  <c r="S1010" i="1"/>
  <c r="S949" i="1"/>
  <c r="S910" i="1"/>
  <c r="S801" i="1"/>
  <c r="S807" i="1"/>
  <c r="S789" i="1"/>
  <c r="S697" i="1"/>
  <c r="S644" i="1"/>
  <c r="S328" i="1"/>
  <c r="S627" i="1"/>
  <c r="S669" i="1"/>
  <c r="S657" i="1"/>
  <c r="S806" i="1"/>
  <c r="S1346" i="1"/>
  <c r="S1379" i="1"/>
  <c r="S90" i="1"/>
  <c r="S50" i="1"/>
  <c r="S1543" i="1"/>
  <c r="S1139" i="1"/>
  <c r="S928" i="1"/>
  <c r="S1129" i="1"/>
  <c r="S1014" i="1"/>
  <c r="S621" i="1"/>
  <c r="S567" i="1"/>
  <c r="S922" i="1"/>
  <c r="S118" i="1"/>
  <c r="S206" i="1"/>
  <c r="S205" i="1"/>
  <c r="S199" i="1"/>
  <c r="S1164" i="1"/>
  <c r="S1125" i="1"/>
  <c r="S1137" i="1"/>
  <c r="S1153" i="1"/>
  <c r="S1102" i="1"/>
  <c r="S1086" i="1"/>
  <c r="S1078" i="1"/>
  <c r="S1098" i="1"/>
  <c r="S1090" i="1"/>
  <c r="S1024" i="1"/>
  <c r="S1026" i="1"/>
  <c r="S1033" i="1"/>
  <c r="S1009" i="1"/>
  <c r="S1008" i="1"/>
  <c r="S1012" i="1"/>
  <c r="S1002" i="1"/>
  <c r="S1016" i="1"/>
  <c r="S962" i="1"/>
  <c r="S961" i="1"/>
  <c r="S974" i="1"/>
  <c r="S874" i="1"/>
  <c r="S828" i="1"/>
  <c r="S824" i="1"/>
  <c r="S851" i="1"/>
  <c r="S864" i="1"/>
  <c r="S829" i="1"/>
  <c r="S835" i="1"/>
  <c r="S797" i="1"/>
  <c r="S752" i="1"/>
  <c r="S788" i="1"/>
  <c r="S776" i="1"/>
  <c r="S735" i="1"/>
  <c r="S780" i="1"/>
  <c r="S790" i="1"/>
  <c r="S777" i="1"/>
  <c r="S764" i="1"/>
  <c r="S744" i="1"/>
  <c r="S766" i="1"/>
  <c r="S768" i="1"/>
  <c r="S748" i="1"/>
  <c r="S738" i="1"/>
  <c r="S746" i="1"/>
  <c r="S710" i="1"/>
  <c r="S721" i="1"/>
  <c r="S683" i="1"/>
  <c r="S702" i="1"/>
  <c r="S715" i="1"/>
  <c r="S719" i="1"/>
  <c r="S650" i="1"/>
  <c r="S639" i="1"/>
  <c r="S646" i="1"/>
  <c r="S319" i="1"/>
  <c r="S345" i="1"/>
  <c r="S325" i="1"/>
  <c r="S416" i="1"/>
  <c r="S508" i="1"/>
  <c r="S623" i="1"/>
  <c r="S571" i="1"/>
  <c r="S612" i="1"/>
  <c r="S617" i="1"/>
  <c r="S549" i="1"/>
  <c r="S616" i="1"/>
  <c r="S597" i="1"/>
  <c r="S624" i="1"/>
  <c r="S565" i="1"/>
  <c r="S576" i="1"/>
  <c r="S605" i="1"/>
  <c r="S551" i="1"/>
  <c r="S556" i="1"/>
  <c r="S600" i="1"/>
  <c r="S573" i="1"/>
  <c r="S609" i="1"/>
  <c r="S579" i="1"/>
  <c r="S552" i="1"/>
  <c r="S630" i="1"/>
  <c r="S610" i="1"/>
  <c r="S598" i="1"/>
  <c r="S586" i="1"/>
  <c r="S665" i="1"/>
  <c r="S716" i="1"/>
  <c r="S712" i="1"/>
  <c r="S708" i="1"/>
  <c r="S700" i="1"/>
  <c r="S816" i="1"/>
  <c r="S804" i="1"/>
  <c r="S845" i="1"/>
  <c r="S837" i="1"/>
  <c r="S896" i="1"/>
  <c r="S884" i="1"/>
  <c r="S951" i="1"/>
  <c r="S936" i="1"/>
  <c r="S944" i="1"/>
  <c r="S999" i="1"/>
  <c r="S1048" i="1"/>
  <c r="S1096" i="1"/>
  <c r="S1084" i="1"/>
  <c r="S1159" i="1"/>
  <c r="S1151" i="1"/>
  <c r="S1147" i="1"/>
  <c r="S1123" i="1"/>
  <c r="S1363" i="1"/>
  <c r="S1488" i="1"/>
  <c r="S1534" i="1"/>
  <c r="S1609" i="1"/>
  <c r="S1115" i="1"/>
  <c r="S761" i="1"/>
  <c r="S786" i="1"/>
  <c r="S934" i="1"/>
  <c r="S533" i="1"/>
  <c r="S681" i="1"/>
  <c r="S942" i="1"/>
  <c r="S941" i="1"/>
  <c r="S1029" i="1"/>
  <c r="S1387" i="1"/>
  <c r="S1400" i="1"/>
  <c r="S1638" i="1"/>
  <c r="S1606" i="1"/>
  <c r="S1574" i="1"/>
  <c r="S1548" i="1"/>
  <c r="S1584" i="1"/>
  <c r="S1616" i="1"/>
  <c r="S1575" i="1"/>
  <c r="S1591" i="1"/>
  <c r="S1533" i="1"/>
  <c r="S1516" i="1"/>
  <c r="S1535" i="1"/>
  <c r="S1500" i="1"/>
  <c r="S1517" i="1"/>
  <c r="S1478" i="1"/>
  <c r="S1473" i="1"/>
  <c r="S1471" i="1"/>
  <c r="S1458" i="1"/>
  <c r="S1486" i="1"/>
  <c r="S1386" i="1"/>
  <c r="S1373" i="1"/>
  <c r="S1358" i="1"/>
  <c r="S1356" i="1"/>
  <c r="S1340" i="1"/>
  <c r="S1323" i="1"/>
  <c r="S1295" i="1"/>
  <c r="S1300" i="1"/>
  <c r="S1305" i="1"/>
  <c r="S1324" i="1"/>
  <c r="S1307" i="1"/>
  <c r="S1245" i="1"/>
  <c r="S1206" i="1"/>
  <c r="S1235" i="1"/>
  <c r="S1203" i="1"/>
  <c r="S632" i="1"/>
  <c r="S535" i="1"/>
  <c r="S569" i="1"/>
  <c r="S705" i="1"/>
  <c r="S724" i="1"/>
  <c r="S1067" i="1"/>
  <c r="S1152" i="1"/>
  <c r="S1127" i="1"/>
  <c r="S1143" i="1"/>
  <c r="S1232" i="1"/>
  <c r="S1202" i="1"/>
  <c r="S1302" i="1"/>
  <c r="S973" i="1"/>
  <c r="S955" i="1"/>
  <c r="S950" i="1"/>
  <c r="S544" i="1"/>
  <c r="S823" i="1"/>
  <c r="S932" i="1"/>
  <c r="S1169" i="1"/>
  <c r="S1057" i="1"/>
  <c r="S885" i="1"/>
  <c r="S882" i="1"/>
  <c r="S972" i="1"/>
  <c r="S987" i="1"/>
  <c r="S1045" i="1"/>
  <c r="S1041" i="1"/>
  <c r="S1105" i="1"/>
  <c r="S1101" i="1"/>
  <c r="S1076" i="1"/>
  <c r="S1217" i="1"/>
  <c r="S1465" i="1"/>
  <c r="S179" i="1"/>
  <c r="S154" i="1"/>
  <c r="S186" i="1"/>
  <c r="S246" i="1"/>
  <c r="S250" i="1"/>
  <c r="S238" i="1"/>
  <c r="S240" i="1"/>
  <c r="S263" i="1"/>
  <c r="S242" i="1"/>
  <c r="S269" i="1"/>
  <c r="S245" i="1"/>
  <c r="S264" i="1"/>
  <c r="S256" i="1"/>
  <c r="S1177" i="1"/>
  <c r="S1188" i="1"/>
  <c r="S943" i="1"/>
  <c r="S647" i="1"/>
  <c r="S667" i="1"/>
  <c r="S655" i="1"/>
  <c r="S654" i="1"/>
  <c r="S658" i="1"/>
  <c r="S326" i="1"/>
  <c r="S367" i="1"/>
  <c r="S281" i="1"/>
  <c r="S304" i="1"/>
  <c r="S359" i="1"/>
  <c r="S344" i="1"/>
  <c r="S394" i="1"/>
  <c r="S298" i="1"/>
  <c r="S321" i="1"/>
  <c r="S356" i="1"/>
  <c r="S369" i="1"/>
  <c r="S370" i="1"/>
  <c r="S400" i="1"/>
  <c r="S403" i="1"/>
  <c r="S355" i="1"/>
  <c r="S352" i="1"/>
  <c r="S380" i="1"/>
  <c r="S431" i="1"/>
  <c r="S315" i="1"/>
  <c r="S303" i="1"/>
  <c r="S287" i="1"/>
  <c r="S357" i="1"/>
  <c r="S353" i="1"/>
  <c r="S341" i="1"/>
  <c r="S432" i="1"/>
  <c r="S405" i="1"/>
  <c r="S511" i="1"/>
  <c r="S522" i="1"/>
  <c r="S525" i="1"/>
  <c r="S517" i="1"/>
  <c r="S526" i="1"/>
  <c r="S504" i="1"/>
  <c r="S523" i="1"/>
  <c r="S518" i="1"/>
  <c r="S502" i="1"/>
  <c r="S1053" i="1"/>
  <c r="S1049" i="1"/>
  <c r="S1089" i="1"/>
  <c r="S1156" i="1"/>
  <c r="S1136" i="1"/>
  <c r="S1132" i="1"/>
  <c r="S1128" i="1"/>
  <c r="S1191" i="1"/>
  <c r="S1187" i="1"/>
  <c r="S1239" i="1"/>
  <c r="S1282" i="1"/>
  <c r="S1481" i="1"/>
  <c r="S244" i="1"/>
  <c r="S1313" i="1"/>
  <c r="S1648" i="1"/>
  <c r="S645" i="1"/>
  <c r="S651" i="1"/>
  <c r="S921" i="1"/>
  <c r="S911" i="1"/>
  <c r="S945" i="1"/>
  <c r="S1040" i="1"/>
  <c r="S1025" i="1"/>
  <c r="S1100" i="1"/>
  <c r="S878" i="1"/>
  <c r="S141" i="1"/>
  <c r="S221" i="1"/>
  <c r="S35" i="1"/>
  <c r="S275" i="1"/>
  <c r="S677" i="1"/>
  <c r="S731" i="1"/>
  <c r="S1272" i="1"/>
  <c r="S1275" i="1"/>
  <c r="S1259" i="1"/>
  <c r="S1224" i="1"/>
  <c r="S1237" i="1"/>
  <c r="S1214" i="1"/>
  <c r="S1228" i="1"/>
  <c r="S1241" i="1"/>
  <c r="S1079" i="1"/>
  <c r="S946" i="1"/>
  <c r="S782" i="1"/>
  <c r="S734" i="1"/>
  <c r="S753" i="1"/>
  <c r="S737" i="1"/>
  <c r="S741" i="1"/>
  <c r="S773" i="1"/>
  <c r="S785" i="1"/>
  <c r="S736" i="1"/>
  <c r="S772" i="1"/>
  <c r="S774" i="1"/>
  <c r="S687" i="1"/>
  <c r="S713" i="1"/>
  <c r="S689" i="1"/>
  <c r="S717" i="1"/>
  <c r="S709" i="1"/>
  <c r="S510" i="1"/>
  <c r="S696" i="1"/>
  <c r="S692" i="1"/>
  <c r="S688" i="1"/>
  <c r="S763" i="1"/>
  <c r="S755" i="1"/>
  <c r="S747" i="1"/>
  <c r="S813" i="1"/>
  <c r="S814" i="1"/>
  <c r="S809" i="1"/>
  <c r="S810" i="1"/>
  <c r="S815" i="1"/>
  <c r="S865" i="1"/>
  <c r="S861" i="1"/>
  <c r="S841" i="1"/>
  <c r="S892" i="1"/>
  <c r="Z34" i="1"/>
  <c r="S599" i="1"/>
  <c r="S584" i="1"/>
  <c r="S1038" i="1"/>
  <c r="S953" i="1"/>
  <c r="S948" i="1"/>
  <c r="S1166" i="1"/>
  <c r="S653" i="1"/>
  <c r="S317" i="1"/>
  <c r="S430" i="1"/>
  <c r="S501" i="1"/>
  <c r="S83" i="1"/>
  <c r="S99" i="1"/>
  <c r="S109" i="1"/>
  <c r="S107" i="1"/>
  <c r="S122" i="1"/>
  <c r="S198" i="1"/>
  <c r="S41" i="1"/>
  <c r="S62" i="1"/>
  <c r="S294" i="1"/>
  <c r="S499" i="1"/>
  <c r="S659" i="1"/>
  <c r="S1003" i="1"/>
  <c r="S1126" i="1"/>
  <c r="S1116" i="1"/>
  <c r="S968" i="1"/>
  <c r="S971" i="1"/>
  <c r="S975" i="1"/>
  <c r="S967" i="1"/>
  <c r="S937" i="1"/>
  <c r="S916" i="1"/>
  <c r="S918" i="1"/>
  <c r="S931" i="1"/>
  <c r="S930" i="1"/>
  <c r="S923" i="1"/>
  <c r="S886" i="1"/>
  <c r="S894" i="1"/>
  <c r="S883" i="1"/>
  <c r="S887" i="1"/>
  <c r="S901" i="1"/>
  <c r="S873" i="1"/>
  <c r="S877" i="1"/>
  <c r="S872" i="1"/>
  <c r="S871" i="1"/>
  <c r="S830" i="1"/>
  <c r="S846" i="1"/>
  <c r="S863" i="1"/>
  <c r="S847" i="1"/>
  <c r="S855" i="1"/>
  <c r="S842" i="1"/>
  <c r="S838" i="1"/>
  <c r="S859" i="1"/>
  <c r="S798" i="1"/>
  <c r="S678" i="1"/>
  <c r="S540" i="1"/>
  <c r="S606" i="1"/>
  <c r="S546" i="1"/>
  <c r="S539" i="1"/>
  <c r="S619" i="1"/>
  <c r="S575" i="1"/>
  <c r="S604" i="1"/>
  <c r="S626" i="1"/>
  <c r="S554" i="1"/>
  <c r="S572" i="1"/>
  <c r="S607" i="1"/>
  <c r="S603" i="1"/>
  <c r="S629" i="1"/>
  <c r="S625" i="1"/>
  <c r="S553" i="1"/>
  <c r="S643" i="1"/>
  <c r="S557" i="1"/>
  <c r="S637" i="1"/>
  <c r="S561" i="1"/>
  <c r="S935" i="1"/>
  <c r="S913" i="1"/>
  <c r="S966" i="1"/>
  <c r="S1167" i="1"/>
  <c r="S641" i="1"/>
  <c r="S555" i="1"/>
  <c r="S520" i="1"/>
  <c r="S507" i="1"/>
  <c r="S1091" i="1"/>
  <c r="S433" i="1"/>
  <c r="S168" i="1"/>
  <c r="S89" i="1"/>
  <c r="S180" i="1"/>
  <c r="S227" i="1"/>
  <c r="S69" i="1"/>
  <c r="S375" i="1"/>
  <c r="S663" i="1"/>
  <c r="S1059" i="1"/>
  <c r="S1292" i="1"/>
  <c r="S1321" i="1"/>
  <c r="S1552" i="1"/>
  <c r="S1549" i="1"/>
  <c r="S1460" i="1"/>
  <c r="S1366" i="1"/>
  <c r="S1326" i="1"/>
  <c r="S1264" i="1"/>
  <c r="S1234" i="1"/>
  <c r="S1119" i="1"/>
  <c r="S1072" i="1"/>
  <c r="S1035" i="1"/>
  <c r="S1047" i="1"/>
  <c r="S1044" i="1"/>
  <c r="S1043" i="1"/>
  <c r="S1030" i="1"/>
  <c r="S1042" i="1"/>
  <c r="S988" i="1"/>
  <c r="S995" i="1"/>
  <c r="S1015" i="1"/>
  <c r="S1001" i="1"/>
  <c r="S964" i="1"/>
  <c r="S524" i="1"/>
  <c r="S671" i="1"/>
  <c r="S890" i="1"/>
  <c r="S203" i="1" l="1"/>
  <c r="S662" i="1"/>
  <c r="S125" i="1"/>
  <c r="S148" i="1"/>
  <c r="S117" i="1"/>
  <c r="S121" i="1"/>
  <c r="S160" i="1"/>
  <c r="S191" i="1"/>
  <c r="S187" i="1"/>
  <c r="S183" i="1"/>
  <c r="S175" i="1"/>
  <c r="S167" i="1"/>
  <c r="S233" i="1"/>
  <c r="S61" i="1"/>
  <c r="S374" i="1"/>
  <c r="S385" i="1"/>
  <c r="S285" i="1"/>
  <c r="S611" i="1"/>
  <c r="S596" i="1"/>
  <c r="S591" i="1"/>
  <c r="S695" i="1"/>
  <c r="S172" i="1"/>
  <c r="S173" i="1"/>
  <c r="S176" i="1"/>
  <c r="S162" i="1"/>
  <c r="S153" i="1"/>
  <c r="S119" i="1"/>
  <c r="S139" i="1"/>
  <c r="S131" i="1"/>
  <c r="S39" i="1"/>
  <c r="S388" i="1"/>
  <c r="S146" i="1"/>
  <c r="S429" i="1"/>
  <c r="S136" i="1"/>
  <c r="W445" i="1"/>
  <c r="S170" i="1"/>
  <c r="S189" i="1"/>
  <c r="S188" i="1"/>
  <c r="S116" i="1"/>
  <c r="S114" i="1"/>
  <c r="S143" i="1"/>
  <c r="S225" i="1"/>
  <c r="S144" i="1"/>
  <c r="S182" i="1"/>
  <c r="S158" i="1"/>
  <c r="S169" i="1"/>
  <c r="S127" i="1"/>
  <c r="S142" i="1"/>
  <c r="S126" i="1"/>
  <c r="S132" i="1"/>
  <c r="Z98" i="1"/>
  <c r="O496" i="1"/>
  <c r="S93" i="1"/>
  <c r="S444" i="1"/>
  <c r="S474" i="1"/>
  <c r="S454" i="1"/>
  <c r="S450" i="1"/>
  <c r="S443" i="1"/>
  <c r="S477" i="1"/>
  <c r="S465" i="1"/>
  <c r="S453" i="1"/>
  <c r="S449" i="1"/>
  <c r="S452" i="1"/>
  <c r="S445" i="1"/>
  <c r="S479" i="1"/>
  <c r="S467" i="1"/>
  <c r="S463" i="1"/>
  <c r="S459" i="1"/>
  <c r="S440" i="1"/>
  <c r="S494" i="1"/>
  <c r="S490" i="1"/>
  <c r="S486" i="1"/>
  <c r="S482" i="1"/>
  <c r="S478" i="1"/>
  <c r="S470" i="1"/>
  <c r="S466" i="1"/>
  <c r="S462" i="1"/>
  <c r="S458" i="1"/>
  <c r="Z134" i="1"/>
  <c r="W439" i="1"/>
  <c r="Z440" i="1" s="1"/>
  <c r="S447" i="1"/>
  <c r="S439" i="1"/>
  <c r="S493" i="1"/>
  <c r="S489" i="1"/>
  <c r="S485" i="1"/>
  <c r="S481" i="1"/>
  <c r="S473" i="1"/>
  <c r="S469" i="1"/>
  <c r="S461" i="1"/>
  <c r="S457" i="1"/>
  <c r="W442" i="1"/>
  <c r="S446" i="1"/>
  <c r="S442" i="1"/>
  <c r="S448" i="1"/>
  <c r="S492" i="1"/>
  <c r="S488" i="1"/>
  <c r="S484" i="1"/>
  <c r="S480" i="1"/>
  <c r="S476" i="1"/>
  <c r="S472" i="1"/>
  <c r="S468" i="1"/>
  <c r="S464" i="1"/>
  <c r="S460" i="1"/>
  <c r="S456" i="1"/>
  <c r="Z160" i="1"/>
  <c r="W440" i="1"/>
  <c r="W444" i="1"/>
  <c r="W449" i="1"/>
  <c r="C14" i="8" s="1"/>
  <c r="W453" i="1"/>
  <c r="W438" i="1"/>
  <c r="W446" i="1"/>
  <c r="W450" i="1"/>
  <c r="C8" i="8" s="1"/>
  <c r="W454" i="1"/>
  <c r="S438" i="1"/>
  <c r="W447" i="1"/>
  <c r="W451" i="1"/>
  <c r="C9" i="8" s="1"/>
  <c r="W455" i="1"/>
  <c r="W443" i="1"/>
  <c r="W448" i="1"/>
  <c r="W452" i="1"/>
  <c r="C5" i="8" s="1"/>
  <c r="W456" i="1"/>
  <c r="S441" i="1"/>
  <c r="S495" i="1"/>
  <c r="S491" i="1"/>
  <c r="S487" i="1"/>
  <c r="S483" i="1"/>
  <c r="S475" i="1"/>
  <c r="S471" i="1"/>
  <c r="S455" i="1"/>
  <c r="S451" i="1"/>
  <c r="W441" i="1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2" i="8"/>
  <c r="C10" i="8"/>
  <c r="C6" i="8"/>
  <c r="C4" i="8"/>
  <c r="AA23" i="1"/>
  <c r="AA19" i="1"/>
  <c r="AA17" i="1"/>
  <c r="AA14" i="1"/>
  <c r="AA12" i="1"/>
  <c r="AA9" i="1"/>
  <c r="AA6" i="1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7" i="8"/>
  <c r="AA7" i="1"/>
  <c r="AA20" i="1"/>
  <c r="AA16" i="1"/>
  <c r="AA13" i="1"/>
  <c r="AA11" i="1"/>
  <c r="AA8" i="1"/>
  <c r="AA5" i="1"/>
  <c r="AA2" i="1"/>
  <c r="C12" i="6" s="1"/>
  <c r="C14" i="6" s="1"/>
  <c r="Z1564" i="1"/>
  <c r="Z1562" i="1"/>
  <c r="Z1560" i="1"/>
  <c r="Z1558" i="1"/>
  <c r="Z1556" i="1"/>
  <c r="Z1554" i="1"/>
  <c r="Z1552" i="1"/>
  <c r="Z1550" i="1"/>
  <c r="Z1548" i="1"/>
  <c r="Z1546" i="1"/>
  <c r="Z1544" i="1"/>
  <c r="Z1563" i="1"/>
  <c r="Z1561" i="1"/>
  <c r="Z1559" i="1"/>
  <c r="Z1557" i="1"/>
  <c r="Z1555" i="1"/>
  <c r="Z1553" i="1"/>
  <c r="Z1551" i="1"/>
  <c r="Z1549" i="1"/>
  <c r="Z1547" i="1"/>
  <c r="Z1545" i="1"/>
  <c r="Z1543" i="1"/>
  <c r="Z1278" i="1"/>
  <c r="Z1276" i="1"/>
  <c r="Z1274" i="1"/>
  <c r="Z1272" i="1"/>
  <c r="Z1270" i="1"/>
  <c r="Z1268" i="1"/>
  <c r="Z1266" i="1"/>
  <c r="Z1264" i="1"/>
  <c r="Z1262" i="1"/>
  <c r="Z1260" i="1"/>
  <c r="Z1258" i="1"/>
  <c r="Z1277" i="1"/>
  <c r="Z1275" i="1"/>
  <c r="Z1273" i="1"/>
  <c r="Z1271" i="1"/>
  <c r="Z1269" i="1"/>
  <c r="Z1267" i="1"/>
  <c r="Z1265" i="1"/>
  <c r="Z1263" i="1"/>
  <c r="Z1261" i="1"/>
  <c r="Z1259" i="1"/>
  <c r="Z1257" i="1"/>
  <c r="Z1184" i="1"/>
  <c r="Z1182" i="1"/>
  <c r="Z1180" i="1"/>
  <c r="Z1178" i="1"/>
  <c r="Z1176" i="1"/>
  <c r="Z1174" i="1"/>
  <c r="Z1172" i="1"/>
  <c r="Z1170" i="1"/>
  <c r="Z1168" i="1"/>
  <c r="Z1166" i="1"/>
  <c r="Z1164" i="1"/>
  <c r="Z1185" i="1"/>
  <c r="Z1183" i="1"/>
  <c r="Z1181" i="1"/>
  <c r="Z1179" i="1"/>
  <c r="Z1177" i="1"/>
  <c r="Z1175" i="1"/>
  <c r="Z1173" i="1"/>
  <c r="Z1171" i="1"/>
  <c r="Z1169" i="1"/>
  <c r="Z1167" i="1"/>
  <c r="Z1165" i="1"/>
  <c r="Z1084" i="1"/>
  <c r="Z1082" i="1"/>
  <c r="Z1080" i="1"/>
  <c r="Z1078" i="1"/>
  <c r="Z1076" i="1"/>
  <c r="Z1074" i="1"/>
  <c r="Z1072" i="1"/>
  <c r="Z1070" i="1"/>
  <c r="Z1068" i="1"/>
  <c r="Z1066" i="1"/>
  <c r="Z1064" i="1"/>
  <c r="Z1085" i="1"/>
  <c r="Z1083" i="1"/>
  <c r="Z1081" i="1"/>
  <c r="Z1079" i="1"/>
  <c r="Z1077" i="1"/>
  <c r="Z1075" i="1"/>
  <c r="Z1073" i="1"/>
  <c r="Z1071" i="1"/>
  <c r="Z1069" i="1"/>
  <c r="Z1067" i="1"/>
  <c r="Z1065" i="1"/>
  <c r="Z1043" i="1"/>
  <c r="Z1041" i="1"/>
  <c r="Z1039" i="1"/>
  <c r="Z1037" i="1"/>
  <c r="Z1035" i="1"/>
  <c r="Z1033" i="1"/>
  <c r="Z1031" i="1"/>
  <c r="Z1029" i="1"/>
  <c r="Z1027" i="1"/>
  <c r="Z1025" i="1"/>
  <c r="Z1023" i="1"/>
  <c r="Z1044" i="1"/>
  <c r="Z1042" i="1"/>
  <c r="Z1040" i="1"/>
  <c r="Z1038" i="1"/>
  <c r="Z1036" i="1"/>
  <c r="Z1034" i="1"/>
  <c r="Z1032" i="1"/>
  <c r="Z1030" i="1"/>
  <c r="Z1028" i="1"/>
  <c r="Z1026" i="1"/>
  <c r="Z1024" i="1"/>
  <c r="Z1006" i="1"/>
  <c r="Z1004" i="1"/>
  <c r="Z1007" i="1"/>
  <c r="Z1005" i="1"/>
  <c r="Z1002" i="1"/>
  <c r="Z1000" i="1"/>
  <c r="Z998" i="1"/>
  <c r="Z996" i="1"/>
  <c r="Z994" i="1"/>
  <c r="Z992" i="1"/>
  <c r="Z990" i="1"/>
  <c r="Z988" i="1"/>
  <c r="Z986" i="1"/>
  <c r="Z1003" i="1"/>
  <c r="Z1001" i="1"/>
  <c r="Z999" i="1"/>
  <c r="Z997" i="1"/>
  <c r="Z995" i="1"/>
  <c r="Z993" i="1"/>
  <c r="Z991" i="1"/>
  <c r="Z989" i="1"/>
  <c r="Z987" i="1"/>
  <c r="Z843" i="1"/>
  <c r="Z841" i="1"/>
  <c r="Z839" i="1"/>
  <c r="Z837" i="1"/>
  <c r="Z835" i="1"/>
  <c r="Z833" i="1"/>
  <c r="Z831" i="1"/>
  <c r="Z829" i="1"/>
  <c r="Z827" i="1"/>
  <c r="Z825" i="1"/>
  <c r="Z823" i="1"/>
  <c r="Z844" i="1"/>
  <c r="Z842" i="1"/>
  <c r="Z840" i="1"/>
  <c r="Z838" i="1"/>
  <c r="Z836" i="1"/>
  <c r="Z834" i="1"/>
  <c r="Z832" i="1"/>
  <c r="Z830" i="1"/>
  <c r="Z828" i="1"/>
  <c r="Z826" i="1"/>
  <c r="Z824" i="1"/>
  <c r="Z657" i="1"/>
  <c r="Z655" i="1"/>
  <c r="Z653" i="1"/>
  <c r="Z651" i="1"/>
  <c r="Z649" i="1"/>
  <c r="Z647" i="1"/>
  <c r="Z645" i="1"/>
  <c r="Z643" i="1"/>
  <c r="Z641" i="1"/>
  <c r="Z639" i="1"/>
  <c r="Z637" i="1"/>
  <c r="Z658" i="1"/>
  <c r="Z656" i="1"/>
  <c r="Z654" i="1"/>
  <c r="Z652" i="1"/>
  <c r="Z650" i="1"/>
  <c r="Z648" i="1"/>
  <c r="Z646" i="1"/>
  <c r="Z644" i="1"/>
  <c r="Z642" i="1"/>
  <c r="Z640" i="1"/>
  <c r="Z638" i="1"/>
  <c r="Z552" i="1"/>
  <c r="Z550" i="1"/>
  <c r="Z548" i="1"/>
  <c r="Z546" i="1"/>
  <c r="Z544" i="1"/>
  <c r="Z542" i="1"/>
  <c r="Z540" i="1"/>
  <c r="Z538" i="1"/>
  <c r="Z536" i="1"/>
  <c r="Z534" i="1"/>
  <c r="Z532" i="1"/>
  <c r="Z553" i="1"/>
  <c r="Z551" i="1"/>
  <c r="Z549" i="1"/>
  <c r="Z547" i="1"/>
  <c r="Z545" i="1"/>
  <c r="Z543" i="1"/>
  <c r="Z541" i="1"/>
  <c r="Z539" i="1"/>
  <c r="Z537" i="1"/>
  <c r="Z535" i="1"/>
  <c r="Z533" i="1"/>
  <c r="Z518" i="1"/>
  <c r="Z516" i="1"/>
  <c r="Z514" i="1"/>
  <c r="Z512" i="1"/>
  <c r="Z510" i="1"/>
  <c r="Z508" i="1"/>
  <c r="Z506" i="1"/>
  <c r="Z504" i="1"/>
  <c r="Z502" i="1"/>
  <c r="Z500" i="1"/>
  <c r="Z498" i="1"/>
  <c r="Z519" i="1"/>
  <c r="Z517" i="1"/>
  <c r="Z515" i="1"/>
  <c r="Z513" i="1"/>
  <c r="Z511" i="1"/>
  <c r="Z509" i="1"/>
  <c r="Z507" i="1"/>
  <c r="Z505" i="1"/>
  <c r="Z503" i="1"/>
  <c r="Z501" i="1"/>
  <c r="Z499" i="1"/>
  <c r="Z458" i="1"/>
  <c r="Z456" i="1"/>
  <c r="Z454" i="1"/>
  <c r="Z452" i="1"/>
  <c r="Z450" i="1"/>
  <c r="Z448" i="1"/>
  <c r="Z446" i="1"/>
  <c r="Z444" i="1"/>
  <c r="Z442" i="1"/>
  <c r="Z438" i="1"/>
  <c r="Z459" i="1"/>
  <c r="Z457" i="1"/>
  <c r="Z455" i="1"/>
  <c r="Z453" i="1"/>
  <c r="Z451" i="1"/>
  <c r="Z449" i="1"/>
  <c r="Z447" i="1"/>
  <c r="Z445" i="1"/>
  <c r="Z443" i="1"/>
  <c r="Z441" i="1"/>
  <c r="Z439" i="1"/>
  <c r="Z258" i="1"/>
  <c r="Z256" i="1"/>
  <c r="Z254" i="1"/>
  <c r="Z252" i="1"/>
  <c r="Z250" i="1"/>
  <c r="Z248" i="1"/>
  <c r="Z246" i="1"/>
  <c r="Z244" i="1"/>
  <c r="Z242" i="1"/>
  <c r="Z240" i="1"/>
  <c r="Z238" i="1"/>
  <c r="Z259" i="1"/>
  <c r="Z257" i="1"/>
  <c r="Z255" i="1"/>
  <c r="Z253" i="1"/>
  <c r="Z251" i="1"/>
  <c r="Z249" i="1"/>
  <c r="Z247" i="1"/>
  <c r="Z245" i="1"/>
  <c r="Z243" i="1"/>
  <c r="Z241" i="1"/>
  <c r="Z239" i="1"/>
  <c r="Z1406" i="1"/>
  <c r="Z1404" i="1"/>
  <c r="Z1402" i="1"/>
  <c r="Z1400" i="1"/>
  <c r="Z1398" i="1"/>
  <c r="Z1396" i="1"/>
  <c r="Z1394" i="1"/>
  <c r="Z1392" i="1"/>
  <c r="Z1390" i="1"/>
  <c r="Z1388" i="1"/>
  <c r="Z1386" i="1"/>
  <c r="Z1405" i="1"/>
  <c r="Z1403" i="1"/>
  <c r="Z1401" i="1"/>
  <c r="Z1399" i="1"/>
  <c r="Z1397" i="1"/>
  <c r="Z1395" i="1"/>
  <c r="Z1393" i="1"/>
  <c r="Z1391" i="1"/>
  <c r="Z1389" i="1"/>
  <c r="Z1387" i="1"/>
  <c r="Z1385" i="1"/>
  <c r="Z42" i="1"/>
  <c r="Z44" i="1"/>
  <c r="Z46" i="1"/>
  <c r="Z48" i="1"/>
  <c r="Z50" i="1"/>
  <c r="Z52" i="1"/>
  <c r="Z79" i="1"/>
  <c r="Z81" i="1"/>
  <c r="Z83" i="1"/>
  <c r="Z85" i="1"/>
  <c r="Z87" i="1"/>
  <c r="Z89" i="1"/>
  <c r="Z91" i="1"/>
  <c r="Z93" i="1"/>
  <c r="Z95" i="1"/>
  <c r="Z97" i="1"/>
  <c r="Z99" i="1"/>
  <c r="Z115" i="1"/>
  <c r="Z117" i="1"/>
  <c r="Z119" i="1"/>
  <c r="Z121" i="1"/>
  <c r="Z123" i="1"/>
  <c r="Z125" i="1"/>
  <c r="Z127" i="1"/>
  <c r="Z129" i="1"/>
  <c r="Z131" i="1"/>
  <c r="Z133" i="1"/>
  <c r="Z135" i="1"/>
  <c r="Z154" i="1"/>
  <c r="Z156" i="1"/>
  <c r="Z158" i="1"/>
  <c r="Z1520" i="1"/>
  <c r="Z1518" i="1"/>
  <c r="Z1516" i="1"/>
  <c r="Z1514" i="1"/>
  <c r="Z1512" i="1"/>
  <c r="Z1510" i="1"/>
  <c r="Z1508" i="1"/>
  <c r="Z1506" i="1"/>
  <c r="Z1504" i="1"/>
  <c r="Z1502" i="1"/>
  <c r="Z1500" i="1"/>
  <c r="Z1519" i="1"/>
  <c r="Z1517" i="1"/>
  <c r="Z1515" i="1"/>
  <c r="Z1513" i="1"/>
  <c r="Z1511" i="1"/>
  <c r="Z1509" i="1"/>
  <c r="Z1507" i="1"/>
  <c r="Z1505" i="1"/>
  <c r="Z1503" i="1"/>
  <c r="Z1501" i="1"/>
  <c r="Z1499" i="1"/>
  <c r="Z1477" i="1"/>
  <c r="Z1475" i="1"/>
  <c r="Z1473" i="1"/>
  <c r="Z1471" i="1"/>
  <c r="Z1469" i="1"/>
  <c r="Z1467" i="1"/>
  <c r="Z1465" i="1"/>
  <c r="Z1463" i="1"/>
  <c r="Z1461" i="1"/>
  <c r="Z1459" i="1"/>
  <c r="Z1457" i="1"/>
  <c r="Z1476" i="1"/>
  <c r="Z1474" i="1"/>
  <c r="Z1472" i="1"/>
  <c r="Z1470" i="1"/>
  <c r="Z1468" i="1"/>
  <c r="Z1466" i="1"/>
  <c r="Z1464" i="1"/>
  <c r="Z1462" i="1"/>
  <c r="Z1460" i="1"/>
  <c r="Z1458" i="1"/>
  <c r="Z1456" i="1"/>
  <c r="Z1312" i="1"/>
  <c r="Z1310" i="1"/>
  <c r="Z1308" i="1"/>
  <c r="Z1306" i="1"/>
  <c r="Z1304" i="1"/>
  <c r="Z1302" i="1"/>
  <c r="Z1300" i="1"/>
  <c r="Z1298" i="1"/>
  <c r="Z1296" i="1"/>
  <c r="Z1294" i="1"/>
  <c r="Z1292" i="1"/>
  <c r="Z1311" i="1"/>
  <c r="Z1309" i="1"/>
  <c r="Z1307" i="1"/>
  <c r="Z1305" i="1"/>
  <c r="Z1303" i="1"/>
  <c r="Z1301" i="1"/>
  <c r="Z1299" i="1"/>
  <c r="Z1297" i="1"/>
  <c r="Z1295" i="1"/>
  <c r="Z1293" i="1"/>
  <c r="Z1291" i="1"/>
  <c r="Z1219" i="1"/>
  <c r="Z1217" i="1"/>
  <c r="Z1215" i="1"/>
  <c r="Z1213" i="1"/>
  <c r="Z1211" i="1"/>
  <c r="Z1209" i="1"/>
  <c r="Z1207" i="1"/>
  <c r="Z1205" i="1"/>
  <c r="Z1202" i="1"/>
  <c r="Z1200" i="1"/>
  <c r="Z1198" i="1"/>
  <c r="Z1218" i="1"/>
  <c r="Z1216" i="1"/>
  <c r="Z1214" i="1"/>
  <c r="Z1212" i="1"/>
  <c r="Z1210" i="1"/>
  <c r="Z1208" i="1"/>
  <c r="Z1206" i="1"/>
  <c r="Z1204" i="1"/>
  <c r="Z1201" i="1"/>
  <c r="Z1199" i="1"/>
  <c r="Z1132" i="1"/>
  <c r="Z1130" i="1"/>
  <c r="Z1128" i="1"/>
  <c r="Z1126" i="1"/>
  <c r="Z1124" i="1"/>
  <c r="Z1122" i="1"/>
  <c r="Z1120" i="1"/>
  <c r="Z1118" i="1"/>
  <c r="Z1116" i="1"/>
  <c r="Z1114" i="1"/>
  <c r="Z1112" i="1"/>
  <c r="Z1133" i="1"/>
  <c r="Z1131" i="1"/>
  <c r="Z1129" i="1"/>
  <c r="Z1127" i="1"/>
  <c r="Z1125" i="1"/>
  <c r="Z1123" i="1"/>
  <c r="Z1121" i="1"/>
  <c r="Z1119" i="1"/>
  <c r="Z1117" i="1"/>
  <c r="Z1115" i="1"/>
  <c r="Z1113" i="1"/>
  <c r="Z981" i="1"/>
  <c r="Z979" i="1"/>
  <c r="Z977" i="1"/>
  <c r="Z975" i="1"/>
  <c r="Z973" i="1"/>
  <c r="Z971" i="1"/>
  <c r="Z969" i="1"/>
  <c r="Z967" i="1"/>
  <c r="Z965" i="1"/>
  <c r="Z963" i="1"/>
  <c r="Z961" i="1"/>
  <c r="Z982" i="1"/>
  <c r="Z980" i="1"/>
  <c r="Z978" i="1"/>
  <c r="Z976" i="1"/>
  <c r="Z974" i="1"/>
  <c r="Z972" i="1"/>
  <c r="Z970" i="1"/>
  <c r="Z968" i="1"/>
  <c r="Z966" i="1"/>
  <c r="Z964" i="1"/>
  <c r="Z962" i="1"/>
  <c r="Z928" i="1"/>
  <c r="Z926" i="1"/>
  <c r="Z924" i="1"/>
  <c r="Z922" i="1"/>
  <c r="Z920" i="1"/>
  <c r="Z918" i="1"/>
  <c r="Z916" i="1"/>
  <c r="Z914" i="1"/>
  <c r="Z912" i="1"/>
  <c r="Z910" i="1"/>
  <c r="Z908" i="1"/>
  <c r="Z929" i="1"/>
  <c r="Z927" i="1"/>
  <c r="Z925" i="1"/>
  <c r="Z923" i="1"/>
  <c r="Z921" i="1"/>
  <c r="Z919" i="1"/>
  <c r="Z917" i="1"/>
  <c r="Z915" i="1"/>
  <c r="Z913" i="1"/>
  <c r="Z911" i="1"/>
  <c r="Z909" i="1"/>
  <c r="Z891" i="1"/>
  <c r="Z889" i="1"/>
  <c r="Z887" i="1"/>
  <c r="Z885" i="1"/>
  <c r="Z883" i="1"/>
  <c r="Z881" i="1"/>
  <c r="Z879" i="1"/>
  <c r="Z877" i="1"/>
  <c r="Z875" i="1"/>
  <c r="Z873" i="1"/>
  <c r="Z871" i="1"/>
  <c r="Z892" i="1"/>
  <c r="Z890" i="1"/>
  <c r="Z888" i="1"/>
  <c r="Z886" i="1"/>
  <c r="Z884" i="1"/>
  <c r="Z882" i="1"/>
  <c r="Z880" i="1"/>
  <c r="Z878" i="1"/>
  <c r="Z876" i="1"/>
  <c r="Z874" i="1"/>
  <c r="Z872" i="1"/>
  <c r="Z815" i="1"/>
  <c r="Z813" i="1"/>
  <c r="Z811" i="1"/>
  <c r="Z809" i="1"/>
  <c r="Z807" i="1"/>
  <c r="Z805" i="1"/>
  <c r="Z803" i="1"/>
  <c r="Z801" i="1"/>
  <c r="Z799" i="1"/>
  <c r="Z797" i="1"/>
  <c r="Z795" i="1"/>
  <c r="Z816" i="1"/>
  <c r="Z814" i="1"/>
  <c r="Z812" i="1"/>
  <c r="Z810" i="1"/>
  <c r="Z808" i="1"/>
  <c r="Z806" i="1"/>
  <c r="Z804" i="1"/>
  <c r="Z802" i="1"/>
  <c r="Z800" i="1"/>
  <c r="Z798" i="1"/>
  <c r="Z796" i="1"/>
  <c r="Z750" i="1"/>
  <c r="Z748" i="1"/>
  <c r="Z746" i="1"/>
  <c r="Z744" i="1"/>
  <c r="Z742" i="1"/>
  <c r="Z740" i="1"/>
  <c r="Z738" i="1"/>
  <c r="Z736" i="1"/>
  <c r="Z734" i="1"/>
  <c r="Z732" i="1"/>
  <c r="Z730" i="1"/>
  <c r="Z751" i="1"/>
  <c r="Z749" i="1"/>
  <c r="Z747" i="1"/>
  <c r="Z745" i="1"/>
  <c r="Z743" i="1"/>
  <c r="Z741" i="1"/>
  <c r="Z739" i="1"/>
  <c r="Z737" i="1"/>
  <c r="Z735" i="1"/>
  <c r="Z733" i="1"/>
  <c r="Z731" i="1"/>
  <c r="Z697" i="1"/>
  <c r="Z695" i="1"/>
  <c r="Z693" i="1"/>
  <c r="Z691" i="1"/>
  <c r="Z689" i="1"/>
  <c r="Z687" i="1"/>
  <c r="Z685" i="1"/>
  <c r="Z683" i="1"/>
  <c r="Z681" i="1"/>
  <c r="Z679" i="1"/>
  <c r="Z677" i="1"/>
  <c r="Z698" i="1"/>
  <c r="Z696" i="1"/>
  <c r="Z694" i="1"/>
  <c r="Z692" i="1"/>
  <c r="Z690" i="1"/>
  <c r="Z688" i="1"/>
  <c r="Z686" i="1"/>
  <c r="Z684" i="1"/>
  <c r="Z682" i="1"/>
  <c r="Z680" i="1"/>
  <c r="Z678" i="1"/>
  <c r="Z293" i="1"/>
  <c r="Z291" i="1"/>
  <c r="Z289" i="1"/>
  <c r="Z287" i="1"/>
  <c r="Z285" i="1"/>
  <c r="Z283" i="1"/>
  <c r="Z281" i="1"/>
  <c r="Z279" i="1"/>
  <c r="Z277" i="1"/>
  <c r="Z275" i="1"/>
  <c r="Z273" i="1"/>
  <c r="Z294" i="1"/>
  <c r="Z292" i="1"/>
  <c r="Z290" i="1"/>
  <c r="Z288" i="1"/>
  <c r="Z286" i="1"/>
  <c r="Z284" i="1"/>
  <c r="Z282" i="1"/>
  <c r="Z280" i="1"/>
  <c r="Z278" i="1"/>
  <c r="Z276" i="1"/>
  <c r="Z274" i="1"/>
  <c r="Z216" i="1"/>
  <c r="Z214" i="1"/>
  <c r="Z212" i="1"/>
  <c r="Z210" i="1"/>
  <c r="Z208" i="1"/>
  <c r="Z206" i="1"/>
  <c r="Z204" i="1"/>
  <c r="Z202" i="1"/>
  <c r="Z200" i="1"/>
  <c r="Z198" i="1"/>
  <c r="Z196" i="1"/>
  <c r="Z217" i="1"/>
  <c r="Z215" i="1"/>
  <c r="Z213" i="1"/>
  <c r="Z211" i="1"/>
  <c r="Z209" i="1"/>
  <c r="Z207" i="1"/>
  <c r="Z205" i="1"/>
  <c r="Z203" i="1"/>
  <c r="Z201" i="1"/>
  <c r="Z199" i="1"/>
  <c r="Z197" i="1"/>
  <c r="Z173" i="1"/>
  <c r="Z171" i="1"/>
  <c r="Z169" i="1"/>
  <c r="Z167" i="1"/>
  <c r="Z165" i="1"/>
  <c r="Z163" i="1"/>
  <c r="Z161" i="1"/>
  <c r="Z174" i="1"/>
  <c r="Z172" i="1"/>
  <c r="Z170" i="1"/>
  <c r="Z168" i="1"/>
  <c r="Z166" i="1"/>
  <c r="Z164" i="1"/>
  <c r="Z162" i="1"/>
  <c r="Z1372" i="1"/>
  <c r="Z1370" i="1"/>
  <c r="Z1368" i="1"/>
  <c r="Z1366" i="1"/>
  <c r="Z1371" i="1"/>
  <c r="Z1369" i="1"/>
  <c r="Z1367" i="1"/>
  <c r="Z1365" i="1"/>
  <c r="Z1363" i="1"/>
  <c r="Z1361" i="1"/>
  <c r="Z1359" i="1"/>
  <c r="Z1357" i="1"/>
  <c r="Z1354" i="1"/>
  <c r="Z1352" i="1"/>
  <c r="Z1364" i="1"/>
  <c r="Z1362" i="1"/>
  <c r="Z1360" i="1"/>
  <c r="Z1358" i="1"/>
  <c r="Z1355" i="1"/>
  <c r="Z1353" i="1"/>
  <c r="Z1351" i="1"/>
  <c r="Z43" i="1"/>
  <c r="Z45" i="1"/>
  <c r="Z47" i="1"/>
  <c r="Z49" i="1"/>
  <c r="Z51" i="1"/>
  <c r="Z78" i="1"/>
  <c r="Z80" i="1"/>
  <c r="Z82" i="1"/>
  <c r="Z84" i="1"/>
  <c r="Z86" i="1"/>
  <c r="Z88" i="1"/>
  <c r="Z90" i="1"/>
  <c r="Z92" i="1"/>
  <c r="Z94" i="1"/>
  <c r="Z96" i="1"/>
  <c r="Z114" i="1"/>
  <c r="Z116" i="1"/>
  <c r="Z118" i="1"/>
  <c r="Z120" i="1"/>
  <c r="Z122" i="1"/>
  <c r="Z124" i="1"/>
  <c r="Z126" i="1"/>
  <c r="Z128" i="1"/>
  <c r="Z130" i="1"/>
  <c r="Z132" i="1"/>
  <c r="Z153" i="1"/>
  <c r="Z155" i="1"/>
  <c r="Z157" i="1"/>
  <c r="Z159" i="1"/>
  <c r="AA4" i="1" l="1"/>
  <c r="W457" i="1"/>
  <c r="Z17" i="1"/>
  <c r="Z4" i="1"/>
  <c r="Z7" i="1"/>
  <c r="Z8" i="1"/>
  <c r="Z16" i="1"/>
  <c r="Z9" i="1"/>
  <c r="Z2" i="1"/>
  <c r="Z10" i="1"/>
  <c r="Z18" i="1"/>
  <c r="Z11" i="1"/>
  <c r="Z5" i="1"/>
  <c r="Z21" i="1"/>
  <c r="Z6" i="1"/>
  <c r="Z14" i="1"/>
  <c r="Z23" i="1"/>
  <c r="C15" i="6"/>
  <c r="Z20" i="1"/>
  <c r="Z12" i="1"/>
  <c r="Z13" i="1"/>
  <c r="C18" i="6"/>
  <c r="C20" i="6" s="1"/>
  <c r="C21" i="6" s="1"/>
  <c r="Z22" i="1"/>
  <c r="C27" i="6"/>
  <c r="C29" i="6" s="1"/>
  <c r="C30" i="6" s="1"/>
  <c r="Z3" i="1"/>
  <c r="Z19" i="1"/>
  <c r="Z15" i="1"/>
  <c r="C42" i="6" l="1"/>
  <c r="C44" i="6" s="1"/>
  <c r="C45" i="6" l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AA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A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A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A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A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V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Z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V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Z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<sst xmlns="http://schemas.openxmlformats.org/spreadsheetml/2006/main" count="9706" uniqueCount="3553">
  <si>
    <t>1ª) 041ZE  </t>
  </si>
  <si>
    <t>-</t>
  </si>
  <si>
    <t>24/04/2015 às 13:32</t>
  </si>
  <si>
    <t>&lt; 1 dia</t>
  </si>
  <si>
    <t>2ª) DG  </t>
  </si>
  <si>
    <t>24/04/2015 às 20:09</t>
  </si>
  <si>
    <t>Para conhecimento.</t>
  </si>
  <si>
    <t>3ª) ASSISEG  </t>
  </si>
  <si>
    <t>14/05/2015 às 19:14</t>
  </si>
  <si>
    <t>19 dias</t>
  </si>
  <si>
    <t>para informar</t>
  </si>
  <si>
    <t>4ª) CAA  </t>
  </si>
  <si>
    <t>19/05/2015 às 16:05</t>
  </si>
  <si>
    <t>4 dias</t>
  </si>
  <si>
    <t>Para análise</t>
  </si>
  <si>
    <t>5ª) ASSISEG  </t>
  </si>
  <si>
    <t>21/05/2015 às 17:13</t>
  </si>
  <si>
    <t>2 dias</t>
  </si>
  <si>
    <t>Para complementar o Projeto Básico.</t>
  </si>
  <si>
    <t>6ª) 041ZE  </t>
  </si>
  <si>
    <t>25/05/2015 às 12:16</t>
  </si>
  <si>
    <t>3 dias</t>
  </si>
  <si>
    <t>Para providências</t>
  </si>
  <si>
    <t>7ª) ASSISEG  </t>
  </si>
  <si>
    <t>03/06/2015 às 16:18</t>
  </si>
  <si>
    <t>9 dias</t>
  </si>
  <si>
    <t>Em atendimento ao Documento nº 092135/2015.</t>
  </si>
  <si>
    <t>8ª) CAA  </t>
  </si>
  <si>
    <t>08/06/2015 às 14:01</t>
  </si>
  <si>
    <t>Em devolução</t>
  </si>
  <si>
    <t>9ª) SECADM  </t>
  </si>
  <si>
    <t>08/06/2015 às 16:42</t>
  </si>
  <si>
    <t>Para análise.</t>
  </si>
  <si>
    <t>10ª) SPO  </t>
  </si>
  <si>
    <t>08/06/2015 às 20:27</t>
  </si>
  <si>
    <t>Para informar disponibilidade orçamentária.</t>
  </si>
  <si>
    <t>11ª) CO  </t>
  </si>
  <si>
    <t>09/06/2015 às 13:35</t>
  </si>
  <si>
    <t>Com informação</t>
  </si>
  <si>
    <t>12ª) SECOFC  </t>
  </si>
  <si>
    <t>09/06/2015 às 15:11</t>
  </si>
  <si>
    <t>Para ciência e encaminhamento.</t>
  </si>
  <si>
    <t>13ª) CLC  </t>
  </si>
  <si>
    <t>09/06/2015 às 16:54</t>
  </si>
  <si>
    <t>Para demais providências</t>
  </si>
  <si>
    <t>14ª) SC  </t>
  </si>
  <si>
    <t>15/06/2015 às 18:12</t>
  </si>
  <si>
    <t>6 dias</t>
  </si>
  <si>
    <t>Para elaborar Termo de Dispensa de Licitação.</t>
  </si>
  <si>
    <t>15ª) CLC  </t>
  </si>
  <si>
    <t>16/06/2015 às 15:28</t>
  </si>
  <si>
    <t>Segue Termo de Dispensa de Licitação, e e-mail com o aceite da empresa contratada.</t>
  </si>
  <si>
    <t>16ª) SCON  </t>
  </si>
  <si>
    <t>17/06/2015 às 18:23</t>
  </si>
  <si>
    <t>1 dia</t>
  </si>
  <si>
    <t>Para elaborar a minuta do contrato de prestação de serviços de alarme monitorado para</t>
  </si>
  <si>
    <t>17ª) CAA  </t>
  </si>
  <si>
    <t>18/06/2015 às 17:22</t>
  </si>
  <si>
    <t>Segue para verificar e/ ou ratificar, bem como justificar se for mantido o regime de comodato.</t>
  </si>
  <si>
    <t>18ª) SPO  </t>
  </si>
  <si>
    <t>18/06/2015 às 19:22</t>
  </si>
  <si>
    <t>Para informar.</t>
  </si>
  <si>
    <t>19ª) CO  </t>
  </si>
  <si>
    <t>19/06/2015 às 13:00</t>
  </si>
  <si>
    <t>Com a informação.</t>
  </si>
  <si>
    <t>20ª) SECOFC  </t>
  </si>
  <si>
    <t>19/06/2015 às 14:10</t>
  </si>
  <si>
    <t>21ª) CLC  </t>
  </si>
  <si>
    <t>19/06/2015 às 15:59</t>
  </si>
  <si>
    <t>22ª) SC  </t>
  </si>
  <si>
    <t>01/07/2015 às 14:48</t>
  </si>
  <si>
    <t>11 dias</t>
  </si>
  <si>
    <t>Para retificar Termo de Dispensa.</t>
  </si>
  <si>
    <t>23ª) CLC  </t>
  </si>
  <si>
    <t>01/07/2015 às 18:48</t>
  </si>
  <si>
    <t>Segue o termo de dispensa de licitação retificado.</t>
  </si>
  <si>
    <t>24ª) SCON  </t>
  </si>
  <si>
    <t>08/07/2015 às 14:40</t>
  </si>
  <si>
    <t>Para elaborar minuta do contrato.</t>
  </si>
  <si>
    <t>25ª) CLC  </t>
  </si>
  <si>
    <t>09/07/2015 às 13:36</t>
  </si>
  <si>
    <t>Segue minuta para análise e, se de acordo, para empenho.</t>
  </si>
  <si>
    <t>26ª) SECADM  </t>
  </si>
  <si>
    <t>09/07/2015 às 16:14</t>
  </si>
  <si>
    <t>Para autorizar a dispensa de licitação.</t>
  </si>
  <si>
    <t>27ª) SCON  </t>
  </si>
  <si>
    <t>10/07/2015 às 14:45</t>
  </si>
  <si>
    <t>análise e correções na minuta contratual pertinente</t>
  </si>
  <si>
    <t>28ª) SECADM  </t>
  </si>
  <si>
    <t>10/07/2015 às 17:37</t>
  </si>
  <si>
    <t>29ª) CPL  </t>
  </si>
  <si>
    <t>13/07/2015 às 17:50</t>
  </si>
  <si>
    <t>De acordo com a minuta do Edital e seus anexos Segue para análise dessa CPL e demais encaminhament</t>
  </si>
  <si>
    <t>30ª) ASSDG  </t>
  </si>
  <si>
    <t>13/07/2015 às 19:38</t>
  </si>
  <si>
    <t>Para análise da minuta contratual</t>
  </si>
  <si>
    <t>31ª) SECADM  </t>
  </si>
  <si>
    <t>14/07/2015 às 17:51</t>
  </si>
  <si>
    <t>Para manifestação.</t>
  </si>
  <si>
    <t>32ª) ASSDG  </t>
  </si>
  <si>
    <t>21/07/2015 às 16:49</t>
  </si>
  <si>
    <t>Segue para análise da minuta contratual.</t>
  </si>
  <si>
    <t>33ª) DG  </t>
  </si>
  <si>
    <t>21/07/2015 às 19:28</t>
  </si>
  <si>
    <t>Com a análise da minuta contratual.</t>
  </si>
  <si>
    <t>34ª) CO  </t>
  </si>
  <si>
    <t>22/07/2015 às 14:39</t>
  </si>
  <si>
    <t>Para empenhar.</t>
  </si>
  <si>
    <t>35ª) ACO  </t>
  </si>
  <si>
    <t>23/07/2015 às 15:14</t>
  </si>
  <si>
    <t>Para emissão das notas de empenho.</t>
  </si>
  <si>
    <t>36ª) SECOFC  </t>
  </si>
  <si>
    <t>23/07/2015 às 16:44</t>
  </si>
  <si>
    <t>37ª) DG  </t>
  </si>
  <si>
    <t>23/07/2015 às 19:23</t>
  </si>
  <si>
    <t>38ª) ACO  </t>
  </si>
  <si>
    <t>24/07/2015 às 14:22</t>
  </si>
  <si>
    <t>Conclusão de trâmite colaborativo</t>
  </si>
  <si>
    <t>39ª) SAEO  </t>
  </si>
  <si>
    <t>24/07/2015 às 17:43</t>
  </si>
  <si>
    <t>Para registros.</t>
  </si>
  <si>
    <t>40ª) CLC  </t>
  </si>
  <si>
    <t>24/07/2015 às 19:39</t>
  </si>
  <si>
    <t>Para formalização dos procedimentos contratuais, conforme "item IV" do despacho 136.940/15.</t>
  </si>
  <si>
    <t>41ª) SCON  </t>
  </si>
  <si>
    <t>04/08/2015 às 16:07</t>
  </si>
  <si>
    <t>10 dias</t>
  </si>
  <si>
    <t>Para formalização da contratação.</t>
  </si>
  <si>
    <t>42ª) CLC  </t>
  </si>
  <si>
    <t>05/08/2015 às 14:21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</si>
  <si>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</si>
  <si>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</si>
  <si>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</si>
  <si>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16/09/2015 às 15:35</t>
  </si>
  <si>
    <t>2ª) ASSISEG  </t>
  </si>
  <si>
    <t>17/09/2015 às 12:53</t>
  </si>
  <si>
    <t>Para análise e providencias.</t>
  </si>
  <si>
    <t>3ª) 140ZE  </t>
  </si>
  <si>
    <t>21/09/2015 às 17:09</t>
  </si>
  <si>
    <t>4ª) ASSISEG  </t>
  </si>
  <si>
    <t>25/09/2015 às 18:33</t>
  </si>
  <si>
    <t>Seguem orçamentos com as complementações solicitadas.</t>
  </si>
  <si>
    <t>5ª) CAA  </t>
  </si>
  <si>
    <t>01/10/2015 às 16:29</t>
  </si>
  <si>
    <t>5 dias</t>
  </si>
  <si>
    <t>6ª) SECADM  </t>
  </si>
  <si>
    <t>01/10/2015 às 18:27</t>
  </si>
  <si>
    <t>7ª) SPO  </t>
  </si>
  <si>
    <t>02/10/2015 às 14:25</t>
  </si>
  <si>
    <t>Solicito informar disponibilidade orçamentária</t>
  </si>
  <si>
    <t>8ª) CO  </t>
  </si>
  <si>
    <t>02/10/2015 às 15:32</t>
  </si>
  <si>
    <t>9ª) SECOFC  </t>
  </si>
  <si>
    <t>02/10/2015 às 18:47</t>
  </si>
  <si>
    <t>10ª) CLC  </t>
  </si>
  <si>
    <t>05/10/2015 às 12:34</t>
  </si>
  <si>
    <t>Para os procedimentos necessários.</t>
  </si>
  <si>
    <t>11ª) SC  </t>
  </si>
  <si>
    <t>16/10/2015 às 17:00</t>
  </si>
  <si>
    <t>Para elaborar Termo de Dispensade Licitação.</t>
  </si>
  <si>
    <t>12ª) CLC  </t>
  </si>
  <si>
    <t>16/10/2015 às 19:15</t>
  </si>
  <si>
    <t>13ª) SCON  </t>
  </si>
  <si>
    <t>27/10/2015 às 13:36</t>
  </si>
  <si>
    <t>Para elaborar minuta do Contrato.</t>
  </si>
  <si>
    <t>14ª) CLC  </t>
  </si>
  <si>
    <t>27/10/2015 às 15:36</t>
  </si>
  <si>
    <t>Para análise da minuta do contrato.</t>
  </si>
  <si>
    <t>15ª) SECADM  </t>
  </si>
  <si>
    <t>28/10/2015 às 12:36</t>
  </si>
  <si>
    <t>Para autorizar a Dispensa de Licitação.</t>
  </si>
  <si>
    <t>16ª) ASSDG  </t>
  </si>
  <si>
    <t>03/11/2015 às 18:15</t>
  </si>
  <si>
    <t>Para anpalise da minuta contratual.</t>
  </si>
  <si>
    <t>17ª) DG  </t>
  </si>
  <si>
    <t>03/11/2015 às 18:20</t>
  </si>
  <si>
    <t>Para apreciação.</t>
  </si>
  <si>
    <t>18ª) CO  </t>
  </si>
  <si>
    <t>03/11/2015 às 18:56</t>
  </si>
  <si>
    <t>para empenhar</t>
  </si>
  <si>
    <t>19ª) ACO  </t>
  </si>
  <si>
    <t>05/11/2015 às 14:05</t>
  </si>
  <si>
    <t>20ª) DG  </t>
  </si>
  <si>
    <t>05/11/2015 às 14:46</t>
  </si>
  <si>
    <t>21ª) SECOFC  </t>
  </si>
  <si>
    <t>05/11/2015 às 15:43</t>
  </si>
  <si>
    <t>22ª) ACO  </t>
  </si>
  <si>
    <t>05/11/2015 às 15:45</t>
  </si>
  <si>
    <t>23ª) SAEO  </t>
  </si>
  <si>
    <t>05/11/2015 às 16:48</t>
  </si>
  <si>
    <t>24ª) CLC  </t>
  </si>
  <si>
    <t>05/11/2015 às 19:04</t>
  </si>
  <si>
    <t>Para registro da contratação.</t>
  </si>
  <si>
    <t>25ª) SC  </t>
  </si>
  <si>
    <t>09/11/2015 às 18:26</t>
  </si>
  <si>
    <t>Para registro no SIASG.</t>
  </si>
  <si>
    <t>26ª) SPO  </t>
  </si>
  <si>
    <t>09/11/2015 às 19:45</t>
  </si>
  <si>
    <t>A pedido</t>
  </si>
  <si>
    <t>27ª) CLC  </t>
  </si>
  <si>
    <t>10/11/2015 às 16:08</t>
  </si>
  <si>
    <t>28ª) SC  </t>
  </si>
  <si>
    <t>10/11/2015 às 17:27</t>
  </si>
  <si>
    <t>Para emitir em definitivo o contrato de prestação de serviços.</t>
  </si>
  <si>
    <t>29ª) CLC  </t>
  </si>
  <si>
    <t>10/11/2015 às 18:00</t>
  </si>
  <si>
    <t>30ª) SCON  </t>
  </si>
  <si>
    <t>03/12/2015 às 16:58</t>
  </si>
  <si>
    <t>22 dias</t>
  </si>
  <si>
    <t>Para emitir o contrato de prestação de serviços em definitivo.</t>
  </si>
  <si>
    <t>31ª) CLC  </t>
  </si>
  <si>
    <t>03/12/2015 às 19:01</t>
  </si>
  <si>
    <t>Concluídos os procedimentos.</t>
  </si>
  <si>
    <t>32ª) SAEO  </t>
  </si>
  <si>
    <t>04/12/2015 às 16:00</t>
  </si>
  <si>
    <t>Para lançamentos e registros.</t>
  </si>
  <si>
    <t>6475/2015  - DISPENSA - Alarme-Monitoramento</t>
  </si>
  <si>
    <t>1ª) 150ZE  </t>
  </si>
  <si>
    <t>20/09/2016 às 18:46</t>
  </si>
  <si>
    <t>2ª) SESEG  </t>
  </si>
  <si>
    <t>22/09/2016 às 13:37</t>
  </si>
  <si>
    <t>3ª) CSTA  </t>
  </si>
  <si>
    <t>26/09/2016 às 14:32</t>
  </si>
  <si>
    <t>4ª) SECGS  </t>
  </si>
  <si>
    <t>26/09/2016 às 16:46</t>
  </si>
  <si>
    <t>Para prosseguimento.</t>
  </si>
  <si>
    <t>5ª) SECOFC  </t>
  </si>
  <si>
    <t>26/09/2016 às 17:34</t>
  </si>
  <si>
    <t>Para verificar disponibilidade orçamentária</t>
  </si>
  <si>
    <t>6ª) CO  </t>
  </si>
  <si>
    <t>26/09/2016 às 18:05</t>
  </si>
  <si>
    <t>27/09/2016 às 13:04</t>
  </si>
  <si>
    <t>27/09/2016 às 14:38</t>
  </si>
  <si>
    <t>Com a informação de disponibilidade.</t>
  </si>
  <si>
    <t>27/09/2016 às 16:06</t>
  </si>
  <si>
    <t>28/09/2016 às 18:44</t>
  </si>
  <si>
    <t>11ª) SASG  </t>
  </si>
  <si>
    <t>29/09/2016 às 11:26</t>
  </si>
  <si>
    <t>12ª) SC  </t>
  </si>
  <si>
    <t>30/09/2016 às 15:02</t>
  </si>
  <si>
    <t>03/10/2016 às 19:04</t>
  </si>
  <si>
    <t>14ª) SCON  </t>
  </si>
  <si>
    <t>10/10/2016 às 18:22</t>
  </si>
  <si>
    <t>À SCON: para elaborar minuta contratual.</t>
  </si>
  <si>
    <t>13/10/2016 às 19:40</t>
  </si>
  <si>
    <t>16ª) SECGA  </t>
  </si>
  <si>
    <t>14/10/2016 às 16:34</t>
  </si>
  <si>
    <t>Para análise e encaminhamento.</t>
  </si>
  <si>
    <t>17ª) SASG  </t>
  </si>
  <si>
    <t>20/10/2016 às 12:06</t>
  </si>
  <si>
    <t>Para verificaÃ§Ã£o quanto ao registro da empresa no Sicaf. ApÃ³s, Ã€ CLC Para continuidade.</t>
  </si>
  <si>
    <t>18ª) CLC  </t>
  </si>
  <si>
    <t>20/10/2016 às 16:04</t>
  </si>
  <si>
    <t>COM COMPROVANTE DE CADASTRO DA EMPRESA NO SICAF</t>
  </si>
  <si>
    <t>19ª) SECGA  </t>
  </si>
  <si>
    <t>20/10/2016 às 17:56</t>
  </si>
  <si>
    <t>Para análise e autorização.</t>
  </si>
  <si>
    <t>20ª) ASSDG  </t>
  </si>
  <si>
    <t>21/10/2016 às 18:22</t>
  </si>
  <si>
    <t>para análise da minuta contratual</t>
  </si>
  <si>
    <t>21ª) DG  </t>
  </si>
  <si>
    <t>24/10/2016 às 18:55</t>
  </si>
  <si>
    <t>22ª) CO  </t>
  </si>
  <si>
    <t>24/10/2016 às 19:00</t>
  </si>
  <si>
    <t>23ª) ACO  </t>
  </si>
  <si>
    <t>25/10/2016 às 15:41</t>
  </si>
  <si>
    <t>Segue para emissão das Notas de Empenho conforme autorização constante do documento retro</t>
  </si>
  <si>
    <t>24ª) SECOFC  </t>
  </si>
  <si>
    <t>25/10/2016 às 15:46</t>
  </si>
  <si>
    <t>25ª) ACO  </t>
  </si>
  <si>
    <t>25/10/2016 às 15:49</t>
  </si>
  <si>
    <t>26ª) DG  </t>
  </si>
  <si>
    <t>25/10/2016 às 17:39</t>
  </si>
  <si>
    <t>27ª) ACO  </t>
  </si>
  <si>
    <t>25/10/2016 às 17:42</t>
  </si>
  <si>
    <t>28ª) SAEO  </t>
  </si>
  <si>
    <t>26/10/2016 às 16:03</t>
  </si>
  <si>
    <t>26/10/2016 às 19:35</t>
  </si>
  <si>
    <t>30ª) SC  </t>
  </si>
  <si>
    <t>27/10/2016 às 15:00</t>
  </si>
  <si>
    <t>Para efetuar o registro no SIASG.</t>
  </si>
  <si>
    <t>27/10/2016 às 20:39</t>
  </si>
  <si>
    <t>Com registro no SIASG</t>
  </si>
  <si>
    <t>32ª) SCON  </t>
  </si>
  <si>
    <t>17/11/2016 às 18:15</t>
  </si>
  <si>
    <t>20 dias</t>
  </si>
  <si>
    <t>Para emissão do Contrato.</t>
  </si>
  <si>
    <t>33ª) CLC  </t>
  </si>
  <si>
    <t>18/11/2016 às 18:45</t>
  </si>
  <si>
    <t>Concluídos os procedimentos de formalização do contrato nr 113/2016,</t>
  </si>
  <si>
    <t>34ª) SAEO  </t>
  </si>
  <si>
    <t>21/11/2016 às 14:38</t>
  </si>
  <si>
    <t>Para efetuar os lançamentos e os registros relativo ao contrato nº 113/2016.</t>
  </si>
  <si>
    <t>35ª) SACONT  </t>
  </si>
  <si>
    <t>21/11/2016 às 16:56</t>
  </si>
  <si>
    <t>36ª) ACFIC  </t>
  </si>
  <si>
    <t>para anotações</t>
  </si>
  <si>
    <t>12566/2016 - DISPENSA - Alarme-Monitoramento</t>
  </si>
  <si>
    <t>1ª) 020ZE  </t>
  </si>
  <si>
    <t>22/02/2016 às 18:13</t>
  </si>
  <si>
    <t>25/02/2016 às 16:32</t>
  </si>
  <si>
    <t>Para registro e processamento.</t>
  </si>
  <si>
    <t>3ª) CIP  </t>
  </si>
  <si>
    <t>26/02/2016 às 17:08</t>
  </si>
  <si>
    <t>02/03/2016 às 16:14</t>
  </si>
  <si>
    <t>Previamente, solicito ratificar os valores pertinentes a peças e serviços.</t>
  </si>
  <si>
    <t>5ª) CIP  </t>
  </si>
  <si>
    <t>02/03/2016 às 17:43</t>
  </si>
  <si>
    <t>Encaminha-se com alterações solicitadas</t>
  </si>
  <si>
    <t>6ª) ASSISEG  </t>
  </si>
  <si>
    <t>14/03/2016 às 12:45</t>
  </si>
  <si>
    <t>Para anexar certidões atualizadas.</t>
  </si>
  <si>
    <t>7ª) CIP  </t>
  </si>
  <si>
    <t>21/03/2016 às 17:12</t>
  </si>
  <si>
    <t>7 dias</t>
  </si>
  <si>
    <t>Para continuidade ao processo</t>
  </si>
  <si>
    <t>8ª) ASSISEG  </t>
  </si>
  <si>
    <t>14/04/2016 às 15:04</t>
  </si>
  <si>
    <t>23 dias</t>
  </si>
  <si>
    <t>análise</t>
  </si>
  <si>
    <t>9ª) COGSA  </t>
  </si>
  <si>
    <t>19/04/2016 às 13:22</t>
  </si>
  <si>
    <t>Para autorizar contratação</t>
  </si>
  <si>
    <t>10ª) SECADM  </t>
  </si>
  <si>
    <t>19/04/2016 às 16:01</t>
  </si>
  <si>
    <t>Para prosseguimento do pedido.</t>
  </si>
  <si>
    <t>11ª) COGSA  </t>
  </si>
  <si>
    <t>19/04/2016 às 18:56</t>
  </si>
  <si>
    <t>Em devolução a pedido.</t>
  </si>
  <si>
    <t>12ª) ASSISEG  </t>
  </si>
  <si>
    <t>27/06/2016 às 14:17</t>
  </si>
  <si>
    <t>68 dias</t>
  </si>
  <si>
    <t>Desconsiderar o DOC/PAD n.º 073165/2016 e outras providências.</t>
  </si>
  <si>
    <t>13ª) 020ZE  </t>
  </si>
  <si>
    <t>27/06/2016 às 16:38</t>
  </si>
  <si>
    <t>Para informar</t>
  </si>
  <si>
    <t>14ª) ASSISEG  </t>
  </si>
  <si>
    <t>05/07/2016 às 18:48</t>
  </si>
  <si>
    <t>8 dias</t>
  </si>
  <si>
    <t>Para manutenção do contrato.</t>
  </si>
  <si>
    <t>15ª) COGSA  </t>
  </si>
  <si>
    <t>21/07/2016 às 14:38</t>
  </si>
  <si>
    <t>15 dias</t>
  </si>
  <si>
    <t>16ª) ASSISEG  </t>
  </si>
  <si>
    <t>26/07/2016 às 19:15</t>
  </si>
  <si>
    <t>Para providências.</t>
  </si>
  <si>
    <t>17ª) CSTA  </t>
  </si>
  <si>
    <t>30/07/2016 às 11:49</t>
  </si>
  <si>
    <t>Para continuidade com o termo de referência readequado conforme solicitação documento nº 143764/20</t>
  </si>
  <si>
    <t>01/08/2016 às 18:27</t>
  </si>
  <si>
    <t>19ª) SPO  </t>
  </si>
  <si>
    <t>02/08/2016 às 14:12</t>
  </si>
  <si>
    <t>20ª) CO  </t>
  </si>
  <si>
    <t>02/08/2016 às 14:32</t>
  </si>
  <si>
    <t>Com a informação de disponibilidade</t>
  </si>
  <si>
    <t>02/08/2016 às 15:38</t>
  </si>
  <si>
    <t>Segue para ciência e encaminhamento à Coordenadoria de Licitações e Contratos para as demais provid.</t>
  </si>
  <si>
    <t>22ª) CLC  </t>
  </si>
  <si>
    <t>02/08/2016 às 18:51</t>
  </si>
  <si>
    <t>Com informação de disponibilidade orçamentária, para demais providências.</t>
  </si>
  <si>
    <t>23ª) SC  </t>
  </si>
  <si>
    <t>09/08/2016 às 16:57</t>
  </si>
  <si>
    <t>Para elaborar Termo de Dispensa de Licitação, com fulcro no art. 24, II, da L8666/93.</t>
  </si>
  <si>
    <t>10/08/2016 às 18:44</t>
  </si>
  <si>
    <t>Termo de dispensa de licitação</t>
  </si>
  <si>
    <t>25ª) SCON  </t>
  </si>
  <si>
    <t>29/08/2016 às 15:40</t>
  </si>
  <si>
    <t>18 dias</t>
  </si>
  <si>
    <t>Para elaborar minuta de contrato.</t>
  </si>
  <si>
    <t>26ª) CLC  </t>
  </si>
  <si>
    <t>31/08/2016 às 19:09</t>
  </si>
  <si>
    <t>Segue minuta do contrato para análise e cadastro no SICAF</t>
  </si>
  <si>
    <t>27ª) SECGA  </t>
  </si>
  <si>
    <t>02/09/2016 às 18:05</t>
  </si>
  <si>
    <t>À SECGA, para apreciação do Termo de Dispensa de Licitação 115/16 e designação de gestor do contrato</t>
  </si>
  <si>
    <t>28ª) ASSDG  </t>
  </si>
  <si>
    <t>04/09/2016 às 15:36</t>
  </si>
  <si>
    <t>De acordo com a dispensa de licitação 115/2016.</t>
  </si>
  <si>
    <t>29ª) DG  </t>
  </si>
  <si>
    <t>06/09/2016 às 16:46</t>
  </si>
  <si>
    <t>Para os devidos fins.</t>
  </si>
  <si>
    <t>30ª) CO  </t>
  </si>
  <si>
    <t>06/09/2016 às 17:01</t>
  </si>
  <si>
    <t>31ª) ACO  </t>
  </si>
  <si>
    <t>08/09/2016 às 16:52</t>
  </si>
  <si>
    <t>Para emissão da Nota de Empenho.</t>
  </si>
  <si>
    <t>32ª) SECOFC  </t>
  </si>
  <si>
    <t>08/09/2016 às 17:49</t>
  </si>
  <si>
    <t>09/09/2016 às 13:50</t>
  </si>
  <si>
    <t>34ª) ACO  </t>
  </si>
  <si>
    <t>09/09/2016 às 14:23</t>
  </si>
  <si>
    <t>35ª) SAEO  </t>
  </si>
  <si>
    <t>09/09/2016 às 16:06</t>
  </si>
  <si>
    <t>36ª) CLC  </t>
  </si>
  <si>
    <t>09/09/2016 às 20:37</t>
  </si>
  <si>
    <t>Conforme item IV do documento nº 178915/2016.</t>
  </si>
  <si>
    <t>37ª) SC  </t>
  </si>
  <si>
    <t>13/09/2016 às 15:38</t>
  </si>
  <si>
    <t>38ª) CLC  </t>
  </si>
  <si>
    <t>14/09/2016 às 19:08</t>
  </si>
  <si>
    <t>LANÇAMENTO SIASG</t>
  </si>
  <si>
    <t>39ª) SCON  </t>
  </si>
  <si>
    <t>28/09/2016 às 15:15</t>
  </si>
  <si>
    <t>13 dias</t>
  </si>
  <si>
    <t>Para emitir em definitivo o contrato.</t>
  </si>
  <si>
    <t>30/09/2016 às 16:43</t>
  </si>
  <si>
    <t>Concluídos os procedimentos de formalização do contrato nº 91/2016</t>
  </si>
  <si>
    <t>1247/2016 - DISPENSA - Alarme-Monitoramento</t>
  </si>
  <si>
    <t>1ª) 155ZE  </t>
  </si>
  <si>
    <t>12/11/2014 às 13:24</t>
  </si>
  <si>
    <t>14/12/2014 às 10:55</t>
  </si>
  <si>
    <t>31 dias</t>
  </si>
  <si>
    <t>para conhecimento</t>
  </si>
  <si>
    <t>3ª) 155ZE  </t>
  </si>
  <si>
    <t>02/02/2015 às 14:35</t>
  </si>
  <si>
    <t>50 dias</t>
  </si>
  <si>
    <t>Encaminhem os três orçamentos com as respectivas certidões.</t>
  </si>
  <si>
    <t>04/02/2015 às 17:32</t>
  </si>
  <si>
    <t>PARA PROVIDÊNCIAS</t>
  </si>
  <si>
    <t>06/02/2015 às 17:54</t>
  </si>
  <si>
    <t>Para apreciação</t>
  </si>
  <si>
    <t>06/02/2015 às 18:50</t>
  </si>
  <si>
    <t>Para esclarecer.</t>
  </si>
  <si>
    <t>7ª) 155ZE  </t>
  </si>
  <si>
    <t>18/02/2015 às 18:27</t>
  </si>
  <si>
    <t>Para providência</t>
  </si>
  <si>
    <t>20/02/2015 às 18:12</t>
  </si>
  <si>
    <t>para providências</t>
  </si>
  <si>
    <t>9ª) 155ZE  </t>
  </si>
  <si>
    <t>12/03/2015 às 15:23</t>
  </si>
  <si>
    <t>Conforme documento retro</t>
  </si>
  <si>
    <t>10ª) ASSISEG  </t>
  </si>
  <si>
    <t>16/03/2015 às 17:20</t>
  </si>
  <si>
    <t>PARA PROSSEGUIMENTO</t>
  </si>
  <si>
    <t>11ª) 155ZE  </t>
  </si>
  <si>
    <t>20/03/2015 às 13:28</t>
  </si>
  <si>
    <t>Para verificar</t>
  </si>
  <si>
    <t>31/03/2015 às 18:23</t>
  </si>
  <si>
    <t>para andamento.</t>
  </si>
  <si>
    <t>13ª) CAA  </t>
  </si>
  <si>
    <t>07/04/2015 às 14:28</t>
  </si>
  <si>
    <t>14ª) SECADM  </t>
  </si>
  <si>
    <t>07/04/2015 às 19:24</t>
  </si>
  <si>
    <t>15ª) SPO  </t>
  </si>
  <si>
    <t>10/04/2015 às 20:15</t>
  </si>
  <si>
    <t>solicito informar disponibilidade orçamentária visando a contratação por dispensa de licitação;</t>
  </si>
  <si>
    <t>16ª) CO  </t>
  </si>
  <si>
    <t>13/04/2015 às 13:43</t>
  </si>
  <si>
    <t>17ª) SECOFC  </t>
  </si>
  <si>
    <t>13/04/2015 às 15:02</t>
  </si>
  <si>
    <t>Para ciência e encaminhamento à Assessoria da Direção Geral, conforme documento número 057692/2015.</t>
  </si>
  <si>
    <t>14/04/2015 às 15:41</t>
  </si>
  <si>
    <t>Para demais procedimentos</t>
  </si>
  <si>
    <t>19ª) SC  </t>
  </si>
  <si>
    <t>08/05/2015 às 17:36</t>
  </si>
  <si>
    <t>24 dias</t>
  </si>
  <si>
    <t>Para elaborar o termo de dispensa de Licitação.</t>
  </si>
  <si>
    <t>20ª) CLC  </t>
  </si>
  <si>
    <t>12/05/2015 às 15:41</t>
  </si>
  <si>
    <t>21ª) SC  </t>
  </si>
  <si>
    <t>14/05/2015 às 18:37</t>
  </si>
  <si>
    <t>Para retificação.</t>
  </si>
  <si>
    <t>14/05/2015 às 20:43</t>
  </si>
  <si>
    <t>23ª) SCON  </t>
  </si>
  <si>
    <t>20/05/2015 às 16:18</t>
  </si>
  <si>
    <t>22/05/2015 às 19:58</t>
  </si>
  <si>
    <t>Segue minuta para análise e, se de acorodo para empenho.</t>
  </si>
  <si>
    <t>25ª) SECADM  </t>
  </si>
  <si>
    <t>25/05/2015 às 19:00</t>
  </si>
  <si>
    <t>Para autorizar o Termo de Dispensa de Licitação nº 069/15 e designar os fiscais/gestores da contratação.</t>
  </si>
  <si>
    <t>26ª) ASSDG  </t>
  </si>
  <si>
    <t>29/05/2015 às 15:23</t>
  </si>
  <si>
    <t>análise e demais encaminhamentos pertinentes</t>
  </si>
  <si>
    <t>27ª) DG  </t>
  </si>
  <si>
    <t>29/05/2015 às 19:26</t>
  </si>
  <si>
    <t>28ª) CO  </t>
  </si>
  <si>
    <t>29/05/2015 às 19:53</t>
  </si>
  <si>
    <t>29ª) ACO  </t>
  </si>
  <si>
    <t>02/06/2015 às 17:33</t>
  </si>
  <si>
    <t>Para emissão da nota de empenho.</t>
  </si>
  <si>
    <t>30ª) SECOFC  </t>
  </si>
  <si>
    <t>02/06/2015 às 18:14</t>
  </si>
  <si>
    <t>31ª) DG  </t>
  </si>
  <si>
    <t>02/06/2015 às 18:21</t>
  </si>
  <si>
    <t>32ª) ACO  </t>
  </si>
  <si>
    <t>02/06/2015 às 18:38</t>
  </si>
  <si>
    <t>33ª) SAEO  </t>
  </si>
  <si>
    <t>02/06/2015 às 19:13</t>
  </si>
  <si>
    <t>34ª) CLC  </t>
  </si>
  <si>
    <t>03/06/2015 às 15:11</t>
  </si>
  <si>
    <t>Conforme item IV do documento nº 099844/2015.</t>
  </si>
  <si>
    <t>35ª) SC  </t>
  </si>
  <si>
    <t>03/06/2015 às 15:58</t>
  </si>
  <si>
    <t>03/06/2015 às 19:32</t>
  </si>
  <si>
    <t>37ª) SCON  </t>
  </si>
  <si>
    <t>23/06/2015 às 18:52</t>
  </si>
  <si>
    <t>24/06/2015 às 15:23</t>
  </si>
  <si>
    <t>Concluídos os procedimentos de formalização do Contrato nº 82/15, anexado o extrato de publicação</t>
  </si>
  <si>
    <t>24/06/2015 às 16:51</t>
  </si>
  <si>
    <t>8379/2014  - DISPENSA - Alarme-Monitoramento</t>
  </si>
  <si>
    <t>1ª) 147ZE  </t>
  </si>
  <si>
    <t>09/04/2014 às 16:20</t>
  </si>
  <si>
    <t>23/04/2014 às 13:57</t>
  </si>
  <si>
    <t>3ª) 147ZE  </t>
  </si>
  <si>
    <t>28/04/2014 às 19:23</t>
  </si>
  <si>
    <t>Para adequações conforme e-mail encaminhado nesta data.</t>
  </si>
  <si>
    <t>19/05/2014 às 11:41</t>
  </si>
  <si>
    <t>Devolutiva dos orçamentos readequados.</t>
  </si>
  <si>
    <t>20/05/2014 às 16:17</t>
  </si>
  <si>
    <t>21/05/2014 às 15:00</t>
  </si>
  <si>
    <t>7ª) CAA  </t>
  </si>
  <si>
    <t>22/05/2014 às 15:04</t>
  </si>
  <si>
    <t>8ª) SECADM  </t>
  </si>
  <si>
    <t>22/05/2014 às 19:17</t>
  </si>
  <si>
    <t>Segue para os procedimentos necessários aos serviços de monitoramento do Fórum de Foz do Iguaçú.</t>
  </si>
  <si>
    <t>9ª) SPO  </t>
  </si>
  <si>
    <t>23/05/2014 às 19:28</t>
  </si>
  <si>
    <t>10ª) CO  </t>
  </si>
  <si>
    <t>26/05/2014 às 13:22</t>
  </si>
  <si>
    <t>11ª) SECOFC  </t>
  </si>
  <si>
    <t>26/05/2014 às 14:29</t>
  </si>
  <si>
    <t>04/06/2014 às 18:30</t>
  </si>
  <si>
    <t>Para procedimentos.</t>
  </si>
  <si>
    <t>13ª) SC  </t>
  </si>
  <si>
    <t>13/06/2014 às 12:20</t>
  </si>
  <si>
    <t>Para elaborar Termo de Dispensa de Licitação - art. 24, II, da Lei nº 8.666/93.</t>
  </si>
  <si>
    <t>18/06/2014 às 18:25</t>
  </si>
  <si>
    <t>com termo de dispensa</t>
  </si>
  <si>
    <t>15ª) SCON  </t>
  </si>
  <si>
    <t>26/06/2014 às 13:05</t>
  </si>
  <si>
    <t>Para elaboração de minuta contratual.</t>
  </si>
  <si>
    <t>16ª) CLC  </t>
  </si>
  <si>
    <t>27/06/2014 às 15:58</t>
  </si>
  <si>
    <t>Segue minuta do contrato, para análise, com o aceite da empresa. Já considerando a adequação</t>
  </si>
  <si>
    <t>17ª) SC  </t>
  </si>
  <si>
    <t>27/06/2014 às 18:57</t>
  </si>
  <si>
    <t>Para adequação.</t>
  </si>
  <si>
    <t>30/06/2014 às 19:39</t>
  </si>
  <si>
    <t>Alterações no Termo de dispensa</t>
  </si>
  <si>
    <t>19ª) SECADM  </t>
  </si>
  <si>
    <t>01/07/2014 às 19:47</t>
  </si>
  <si>
    <t>Para autorizar a dispensa de licitação, na forma do art. 24, II, da Lei nº 8.666/93.</t>
  </si>
  <si>
    <t>05/07/2014 às 16:23</t>
  </si>
  <si>
    <t>Para análise da minuta contratual, após encaminhe-se à Direção Geral.</t>
  </si>
  <si>
    <t>07/07/2014 às 17:28</t>
  </si>
  <si>
    <t>07/07/2014 às 17:53</t>
  </si>
  <si>
    <t>para publicação</t>
  </si>
  <si>
    <t>23ª) CO  </t>
  </si>
  <si>
    <t>07/07/2014 às 18:39</t>
  </si>
  <si>
    <t>À Coordenadoria de Orçamento Para empenhar.</t>
  </si>
  <si>
    <t>24ª) ACO  </t>
  </si>
  <si>
    <t>08/07/2014 às 11:44</t>
  </si>
  <si>
    <t>Para emissão de empenho</t>
  </si>
  <si>
    <t>25ª) SECOFC  </t>
  </si>
  <si>
    <t>08/07/2014 às 13:10</t>
  </si>
  <si>
    <t>09/07/2014 às 14:11</t>
  </si>
  <si>
    <t>09/07/2014 às 14:21</t>
  </si>
  <si>
    <t>09/07/2014 às 16:57</t>
  </si>
  <si>
    <t>10/07/2014 às 14:44</t>
  </si>
  <si>
    <t>Conforme item 2 do despacho doc.129470/14.</t>
  </si>
  <si>
    <t>15/07/2014 às 13:01</t>
  </si>
  <si>
    <t>Para registro no SIASG</t>
  </si>
  <si>
    <t>31ª) SCON  </t>
  </si>
  <si>
    <t>28/07/2014 às 18:02</t>
  </si>
  <si>
    <t>Para emitir contrato.</t>
  </si>
  <si>
    <t>32ª) CLC  </t>
  </si>
  <si>
    <t>29/07/2014 às 19:18</t>
  </si>
  <si>
    <t>Concluídos os procedimentos referentes ao Contrato nº 102/14.</t>
  </si>
  <si>
    <t>30/07/2014 às 15:04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</si>
  <si>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</si>
  <si>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</si>
  <si>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</si>
  <si>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</si>
  <si>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</si>
  <si>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</si>
  <si>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</si>
  <si>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</si>
  <si>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</si>
  <si>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</si>
  <si>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</si>
  <si>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</si>
  <si>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</si>
  <si>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</si>
  <si>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</si>
  <si>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</si>
  <si>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</si>
  <si>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</si>
  <si>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</si>
  <si>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</si>
  <si>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</si>
  <si>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</si>
  <si>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</si>
  <si>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</si>
  <si>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</si>
  <si>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</si>
  <si>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</si>
  <si>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</si>
  <si>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</si>
  <si>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</si>
  <si>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</si>
  <si>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</si>
  <si>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</si>
  <si>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</si>
  <si>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</si>
  <si>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</si>
  <si>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</si>
  <si>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</si>
  <si>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</si>
  <si>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</si>
  <si>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</si>
  <si>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16/01/2015 às 17:01</t>
  </si>
  <si>
    <t>3ª) SAPC  </t>
  </si>
  <si>
    <t>24/01/2015 às 16:49</t>
  </si>
  <si>
    <t>PARA APRECIAÇÃO</t>
  </si>
  <si>
    <t>19/02/2015 às 16:36</t>
  </si>
  <si>
    <t>25 dias</t>
  </si>
  <si>
    <t>informar</t>
  </si>
  <si>
    <t>5ª) SAPC  </t>
  </si>
  <si>
    <t>24/02/2015 às 14:34</t>
  </si>
  <si>
    <t>para apreciação superior</t>
  </si>
  <si>
    <t>6ª) CAA  </t>
  </si>
  <si>
    <t>06/03/2015 às 17:52</t>
  </si>
  <si>
    <t>Para complementar.</t>
  </si>
  <si>
    <t>7ª) SAPC  </t>
  </si>
  <si>
    <t>12/03/2015 às 15:54</t>
  </si>
  <si>
    <t>Com as alterações solicitadas.</t>
  </si>
  <si>
    <t>18/03/2015 às 18:31</t>
  </si>
  <si>
    <t>23/03/2015 às 16:04</t>
  </si>
  <si>
    <t>23/03/2015 às 19:59</t>
  </si>
  <si>
    <t>para orçamento</t>
  </si>
  <si>
    <t>24/03/2015 às 13:58</t>
  </si>
  <si>
    <t>Para verificar orçamentos.</t>
  </si>
  <si>
    <t>13/05/2015 às 12:21</t>
  </si>
  <si>
    <t>49 dias</t>
  </si>
  <si>
    <t>Para orçar.</t>
  </si>
  <si>
    <t>13ª) SPO  </t>
  </si>
  <si>
    <t>13/05/2015 às 15:52</t>
  </si>
  <si>
    <t>Segue Pesquisa de Preços, e orçamentos das empresas consultadas.</t>
  </si>
  <si>
    <t>14ª) SAPC  </t>
  </si>
  <si>
    <t>13/05/2015 às 18:17</t>
  </si>
  <si>
    <t>14/05/2015 às 17:59</t>
  </si>
  <si>
    <t>Para ratificar a estimativa de execução para 2015.</t>
  </si>
  <si>
    <t>14/05/2015 às 18:56</t>
  </si>
  <si>
    <t>14/05/2015 às 19:33</t>
  </si>
  <si>
    <t>15/05/2015 às 16:53</t>
  </si>
  <si>
    <t>15/05/2015 às 19:29</t>
  </si>
  <si>
    <t>20/05/2015 às 16:26</t>
  </si>
  <si>
    <t>Para elaborar Termo de Abertura de Licitação.</t>
  </si>
  <si>
    <t>21ª) SECADM  </t>
  </si>
  <si>
    <t>20/05/2015 às 18:31</t>
  </si>
  <si>
    <t>Segue Termo de Abertura de Licitação</t>
  </si>
  <si>
    <t>20/05/2015 às 20:35</t>
  </si>
  <si>
    <t>Para autorizar o Termo de Abertura de Licitação.</t>
  </si>
  <si>
    <t>23ª) SLIC  </t>
  </si>
  <si>
    <t>21/05/2015 às 14:55</t>
  </si>
  <si>
    <t>Para elaboração da minuta do edital.</t>
  </si>
  <si>
    <t>26/05/2015 às 17:33</t>
  </si>
  <si>
    <t>Para emissão do edital. À SCON Para emissão da minuta de contrato.</t>
  </si>
  <si>
    <t>25ª) SLIC  </t>
  </si>
  <si>
    <t>27/05/2015 às 16:46</t>
  </si>
  <si>
    <t>Para elaboração da minuta contratual - Anexo IV.</t>
  </si>
  <si>
    <t>27/05/2015 às 18:41</t>
  </si>
  <si>
    <t>Inserida minuta contratual em campo próprio.</t>
  </si>
  <si>
    <t>27ª) SECADM  </t>
  </si>
  <si>
    <t>27/05/2015 às 19:48</t>
  </si>
  <si>
    <t>28ª) CAA  </t>
  </si>
  <si>
    <t>28/05/2015 às 19:16</t>
  </si>
  <si>
    <t>À apreciação superior.</t>
  </si>
  <si>
    <t>29ª) SAPC  </t>
  </si>
  <si>
    <t>29/05/2015 às 10:20</t>
  </si>
  <si>
    <t>readequação do Projeto Básico</t>
  </si>
  <si>
    <t>30ª) SLIC  </t>
  </si>
  <si>
    <t>29/05/2015 às 13:11</t>
  </si>
  <si>
    <t>Para adequar a redação do ANS - item 11.</t>
  </si>
  <si>
    <t>01/06/2015 às 18:40</t>
  </si>
  <si>
    <t>Para ciência da retificação do projeto básico.</t>
  </si>
  <si>
    <t>32ª) SECADM  </t>
  </si>
  <si>
    <t>01/06/2015 às 20:20</t>
  </si>
  <si>
    <t>33ª) CPL  </t>
  </si>
  <si>
    <t>03/06/2015 às 19:52</t>
  </si>
  <si>
    <t>34ª) ASSDG  </t>
  </si>
  <si>
    <t>05/06/2015 às 15:30</t>
  </si>
  <si>
    <t>35ª) DG  </t>
  </si>
  <si>
    <t>12/06/2015 às 15:28</t>
  </si>
  <si>
    <t>para análise e aprovação.</t>
  </si>
  <si>
    <t>36ª) SLIC  </t>
  </si>
  <si>
    <t>12/06/2015 às 16:48</t>
  </si>
  <si>
    <t>37ª) CPL  </t>
  </si>
  <si>
    <t>17/06/2015 às 14:58</t>
  </si>
  <si>
    <t>PARA PUBLICAÇÃO DO EDITAL</t>
  </si>
  <si>
    <t>38ª) SLIC  </t>
  </si>
  <si>
    <t>17/06/2015 às 18:20</t>
  </si>
  <si>
    <t>Com edital e anexos, em definitivo, para assinatura.</t>
  </si>
  <si>
    <t>39ª) CPL  </t>
  </si>
  <si>
    <t>18/06/2015 às 15:27</t>
  </si>
  <si>
    <t>Edital assinado.</t>
  </si>
  <si>
    <t>40ª) CAA  </t>
  </si>
  <si>
    <t>24/06/2015 às 15:19</t>
  </si>
  <si>
    <t>Para aguardar a data de abertura do certame.</t>
  </si>
  <si>
    <t>41ª) SAPC  </t>
  </si>
  <si>
    <t>25/06/2015 às 16:30</t>
  </si>
  <si>
    <t>para manifestação e alterações, no que couber.</t>
  </si>
  <si>
    <t>42ª) CPL  </t>
  </si>
  <si>
    <t>25/06/2015 às 18:59</t>
  </si>
  <si>
    <t>Informo que foi enviado email para consulta por escrito ao CREA.</t>
  </si>
  <si>
    <t>43ª) SAPC  </t>
  </si>
  <si>
    <t>25/06/2015 às 19:14</t>
  </si>
  <si>
    <t>A pedido. Atenciosamente,</t>
  </si>
  <si>
    <t>44ª) CAA  </t>
  </si>
  <si>
    <t>26/06/2015 às 13:54</t>
  </si>
  <si>
    <t>para manifestação.</t>
  </si>
  <si>
    <t>45ª) CPL  </t>
  </si>
  <si>
    <t>26/06/2015 às 14:24</t>
  </si>
  <si>
    <t>Com as informações solicitadas.</t>
  </si>
  <si>
    <t>46ª) SLIC  </t>
  </si>
  <si>
    <t>26/06/2015 às 14:33</t>
  </si>
  <si>
    <t>Conforme doc. 119835, estamos aguardando resposta por escrito do CREA.</t>
  </si>
  <si>
    <t>47ª) CPL  </t>
  </si>
  <si>
    <t>30/06/2015 às 09:42</t>
  </si>
  <si>
    <t>para suspender.</t>
  </si>
  <si>
    <t>48ª) CAA  </t>
  </si>
  <si>
    <t>30/06/2015 às 16:08</t>
  </si>
  <si>
    <t>Em devolução.</t>
  </si>
  <si>
    <t>49ª) SAPC  </t>
  </si>
  <si>
    <t>01/07/2015 às 14:58</t>
  </si>
  <si>
    <t>Para aguardar manifestação do CREA</t>
  </si>
  <si>
    <t>50ª) CAA  </t>
  </si>
  <si>
    <t>10/07/2015 às 17:21</t>
  </si>
  <si>
    <t>Com base nas respostas do CREA à consulta realizada, não há razão para que se proceda alteração.</t>
  </si>
  <si>
    <t>51ª) SAPC  </t>
  </si>
  <si>
    <t>13/07/2015 às 16:54</t>
  </si>
  <si>
    <t>Com as alterações para apreciação superior. Atenciosamente,</t>
  </si>
  <si>
    <t>52ª) CAA  </t>
  </si>
  <si>
    <t>14/07/2015 às 14:59</t>
  </si>
  <si>
    <t>Para justificar as exigências pertinentes à habilitação.</t>
  </si>
  <si>
    <t>53ª) SAPC  </t>
  </si>
  <si>
    <t>15/07/2015 às 13:35</t>
  </si>
  <si>
    <t>54ª) CAA  </t>
  </si>
  <si>
    <t>21/08/2015 às 18:09</t>
  </si>
  <si>
    <t>37 dias</t>
  </si>
  <si>
    <t>Para adequações ao projeto básico, conforme minuta anexada.</t>
  </si>
  <si>
    <t>55ª) SAPC  </t>
  </si>
  <si>
    <t>25/08/2015 às 16:51</t>
  </si>
  <si>
    <t>Para apreciação superior.</t>
  </si>
  <si>
    <t>56ª) CAA  </t>
  </si>
  <si>
    <t>31/08/2015 às 15:01</t>
  </si>
  <si>
    <t>57ª) SECADM  </t>
  </si>
  <si>
    <t>01/09/2015 às 14:41</t>
  </si>
  <si>
    <t>Para análise e tramitação.</t>
  </si>
  <si>
    <t>58ª) CAA  </t>
  </si>
  <si>
    <t>01/09/2015 às 18:19</t>
  </si>
  <si>
    <t>Para ciencia e encaminhamento.</t>
  </si>
  <si>
    <t>59ª) SECADM  </t>
  </si>
  <si>
    <t>02/09/2015 às 12:57</t>
  </si>
  <si>
    <t>a pedido</t>
  </si>
  <si>
    <t>60ª) CPL  </t>
  </si>
  <si>
    <t>03/09/2015 às 19:21</t>
  </si>
  <si>
    <t>Conforme desp 164146, houve alteração do projeto básico.</t>
  </si>
  <si>
    <t>61ª) SLIC  </t>
  </si>
  <si>
    <t>03/09/2015 às 20:01</t>
  </si>
  <si>
    <t>providências pertinentes</t>
  </si>
  <si>
    <t>62ª) CLC  </t>
  </si>
  <si>
    <t>11/09/2015 às 17:26</t>
  </si>
  <si>
    <t>Para providências cabíveis.</t>
  </si>
  <si>
    <t>63ª) SECADM  </t>
  </si>
  <si>
    <t>15/09/2015 às 18:31</t>
  </si>
  <si>
    <t>A pedido.</t>
  </si>
  <si>
    <t>64ª) CAA  </t>
  </si>
  <si>
    <t>15/09/2015 às 19:48</t>
  </si>
  <si>
    <t>com informação</t>
  </si>
  <si>
    <t>65ª) SAPC  </t>
  </si>
  <si>
    <t>21/09/2015 às 17:49</t>
  </si>
  <si>
    <t>Para adequações visando atender ao despacho exarado pela CLC no doc. 173528 deste PAD.</t>
  </si>
  <si>
    <t>66ª) CAA  </t>
  </si>
  <si>
    <t>01/10/2015 às 17:50</t>
  </si>
  <si>
    <t>Para adequações.</t>
  </si>
  <si>
    <t>67ª) SECADM  </t>
  </si>
  <si>
    <t>06/10/2015 às 13:50</t>
  </si>
  <si>
    <t>Encaminho para apreciação superior, com as alterações solicitadas. Atenciosamente,</t>
  </si>
  <si>
    <t>68ª) CLC  </t>
  </si>
  <si>
    <t>08/10/2015 às 16:50</t>
  </si>
  <si>
    <t>69ª) SLIC  </t>
  </si>
  <si>
    <t>08/10/2015 às 18:05</t>
  </si>
  <si>
    <t>Segue o projeto básico com as readequações.</t>
  </si>
  <si>
    <t>70ª) SCON  </t>
  </si>
  <si>
    <t>16/10/2015 às 16:09</t>
  </si>
  <si>
    <t>Para readequar minuta do Edital.</t>
  </si>
  <si>
    <t>71ª) SLIC  </t>
  </si>
  <si>
    <t>20/10/2015 às 17:15</t>
  </si>
  <si>
    <t>Para adequações à minuta contratual.</t>
  </si>
  <si>
    <t>72ª) CLC  </t>
  </si>
  <si>
    <t>20/10/2015 às 19:54</t>
  </si>
  <si>
    <t>Anexada minuta do contrato anexo IV e anexo IV-I</t>
  </si>
  <si>
    <t>73ª) SECADM  </t>
  </si>
  <si>
    <t>21/10/2015 às 19:50</t>
  </si>
  <si>
    <t>Para encaminhamento.</t>
  </si>
  <si>
    <t>74ª) CPL  </t>
  </si>
  <si>
    <t>21/10/2015 às 20:35</t>
  </si>
  <si>
    <t>75ª) ASSDG  </t>
  </si>
  <si>
    <t>22/10/2015 às 19:29</t>
  </si>
  <si>
    <t>análise e demais providências</t>
  </si>
  <si>
    <t>76ª) SLIC  </t>
  </si>
  <si>
    <t>23/10/2015 às 16:21</t>
  </si>
  <si>
    <t>Para análise e aprovação.</t>
  </si>
  <si>
    <t>77ª) ASSDG  </t>
  </si>
  <si>
    <t>26/10/2015 às 16:28</t>
  </si>
  <si>
    <t>78ª) DG  </t>
  </si>
  <si>
    <t>27/10/2015 às 16:12</t>
  </si>
  <si>
    <t>79ª) SLIC  </t>
  </si>
  <si>
    <t>27/10/2015 às 18:41</t>
  </si>
  <si>
    <t>Com a análise da minuta do edital e seus anexos</t>
  </si>
  <si>
    <t>80ª) CPL  </t>
  </si>
  <si>
    <t>28/10/2015 às 11:14</t>
  </si>
  <si>
    <t>À Seção de Licitações.</t>
  </si>
  <si>
    <t>81ª) SLIC  </t>
  </si>
  <si>
    <t>28/10/2015 às 14:09</t>
  </si>
  <si>
    <t>Seguem edital e demais anexos, em definitivo, para assinaturas.</t>
  </si>
  <si>
    <t>82ª) CPL  </t>
  </si>
  <si>
    <t>03/11/2015 às 16:32</t>
  </si>
  <si>
    <t>83ª) CAA  </t>
  </si>
  <si>
    <t>10/11/2015 às 17:52</t>
  </si>
  <si>
    <t>Para aguardar a data de abertura do certame - 12Nov2015.</t>
  </si>
  <si>
    <t>84ª) CPL  </t>
  </si>
  <si>
    <t>11/11/2015 às 16:46</t>
  </si>
  <si>
    <t>85ª) ASSDG  </t>
  </si>
  <si>
    <t>12/11/2015 às 17:08</t>
  </si>
  <si>
    <t>86ª) DG  </t>
  </si>
  <si>
    <t>12/11/2015 às 18:29</t>
  </si>
  <si>
    <t>para análise.</t>
  </si>
  <si>
    <t>87ª) CPL  </t>
  </si>
  <si>
    <t>12/11/2015 às 18:35</t>
  </si>
  <si>
    <t>88ª) SLIC  </t>
  </si>
  <si>
    <t>12/11/2015 às 19:32</t>
  </si>
  <si>
    <t>para dar continuidade.</t>
  </si>
  <si>
    <t>89ª) CPL  </t>
  </si>
  <si>
    <t>13/11/2015 às 14:20</t>
  </si>
  <si>
    <t>Para anexar comprovante de suspensão no sistema comprasnet</t>
  </si>
  <si>
    <t>90ª) SLIC  </t>
  </si>
  <si>
    <t>13/11/2015 às 15:23</t>
  </si>
  <si>
    <t>Edital com reabertura de prazo.</t>
  </si>
  <si>
    <t>91ª) CPL  </t>
  </si>
  <si>
    <t>16/11/2015 às 17:57</t>
  </si>
  <si>
    <t>92ª) ASSDG  </t>
  </si>
  <si>
    <t>17/12/2015 às 14:42</t>
  </si>
  <si>
    <t>30 dias</t>
  </si>
  <si>
    <t>Para aguardar a data de abertura do certame - 26Nov2015 as 15hs.</t>
  </si>
  <si>
    <t>93ª) DG  </t>
  </si>
  <si>
    <t>17/12/2015 às 18:45</t>
  </si>
  <si>
    <t>para análise</t>
  </si>
  <si>
    <t>94ª) CPL  </t>
  </si>
  <si>
    <t>17/12/2015 às 19:03</t>
  </si>
  <si>
    <t>Com o parecer, para apreciação.</t>
  </si>
  <si>
    <t>95ª) ASSDG  </t>
  </si>
  <si>
    <t>22/12/2015 às 11:20</t>
  </si>
  <si>
    <t>Para dar continuidade.</t>
  </si>
  <si>
    <t>96ª) DG  </t>
  </si>
  <si>
    <t>22/12/2015 às 15:44</t>
  </si>
  <si>
    <t>Para análise, homologação e adjudicação</t>
  </si>
  <si>
    <t>97ª) CO  </t>
  </si>
  <si>
    <t>22/12/2015 às 18:30</t>
  </si>
  <si>
    <t>Com o parecer.</t>
  </si>
  <si>
    <t>98ª) ACO  </t>
  </si>
  <si>
    <t>22/12/2015 às 19:23</t>
  </si>
  <si>
    <t>99ª) SECOFC  </t>
  </si>
  <si>
    <t>23/12/2015 às 14:11</t>
  </si>
  <si>
    <t>Para emissão de nota de empenho.</t>
  </si>
  <si>
    <t>100ª) DG  </t>
  </si>
  <si>
    <t>23/12/2015 às 15:41</t>
  </si>
  <si>
    <t>101ª) ACO  </t>
  </si>
  <si>
    <t>23/12/2015 às 16:44</t>
  </si>
  <si>
    <t>102ª) SAEO  </t>
  </si>
  <si>
    <t>23/12/2015 às 17:51</t>
  </si>
  <si>
    <t>103ª) SCON  </t>
  </si>
  <si>
    <t>23/12/2015 às 20:50</t>
  </si>
  <si>
    <t>104ª) CLC  </t>
  </si>
  <si>
    <t>19/01/2016 às 16:37</t>
  </si>
  <si>
    <t>26 dias</t>
  </si>
  <si>
    <t>Para formalização dos procedimentos contratuais.</t>
  </si>
  <si>
    <t>105ª) SAEO  </t>
  </si>
  <si>
    <t>19/01/2016 às 17:48</t>
  </si>
  <si>
    <t>Concluídos os procedimentos referentes ao Contrato nº 12/16.</t>
  </si>
  <si>
    <t>106ª) SMOP  </t>
  </si>
  <si>
    <t>21/01/2016 às 13:27</t>
  </si>
  <si>
    <t>107ª) SAPRE  </t>
  </si>
  <si>
    <t>22/01/2016 às 18:01</t>
  </si>
  <si>
    <t>108ª) SAEO  </t>
  </si>
  <si>
    <t>28/01/2016 às 16:53</t>
  </si>
  <si>
    <t>Para verificar.</t>
  </si>
  <si>
    <t>28/01/2016 às 18:55</t>
  </si>
  <si>
    <t>Com as informações de previsão de execução solicitadas.</t>
  </si>
  <si>
    <t>109ª) SPO  </t>
  </si>
  <si>
    <t>110ª) CO  </t>
  </si>
  <si>
    <t>29/01/2016 às 15:45</t>
  </si>
  <si>
    <t>DISP. ORÇAMENTÁRIA - EMISSÃO NE 2016 - CANCELAMENTO DE RP - SERV. DE LIMP. DE VIDROS EM ALTURA</t>
  </si>
  <si>
    <t>111ª) SECOFC  </t>
  </si>
  <si>
    <t>29/01/2016 às 17:31</t>
  </si>
  <si>
    <t>Com a informação de disponibilidade orçamentária.</t>
  </si>
  <si>
    <t>112ª) DG  </t>
  </si>
  <si>
    <t>29/01/2016 às 18:06</t>
  </si>
  <si>
    <t>113ª) CO  </t>
  </si>
  <si>
    <t>29/01/2016 às 19:53</t>
  </si>
  <si>
    <t>Com solicitação de autorização.</t>
  </si>
  <si>
    <t>114ª) ACO  </t>
  </si>
  <si>
    <t>01/02/2016 às 14:38</t>
  </si>
  <si>
    <t>115ª) DG  </t>
  </si>
  <si>
    <t>01/02/2016 às 15:29</t>
  </si>
  <si>
    <t>Para emissão de Nota de Empenho e cancelamento de saldo inscrito em Restos a Pagar.</t>
  </si>
  <si>
    <t>116ª) CO  </t>
  </si>
  <si>
    <t>02/02/2016 às 15:41</t>
  </si>
  <si>
    <t>Valor autorizado para emissão de nota de empenho difere</t>
  </si>
  <si>
    <t>117ª) ACO  </t>
  </si>
  <si>
    <t>02/02/2016 às 17:02</t>
  </si>
  <si>
    <t>118ª) SECOFC  </t>
  </si>
  <si>
    <t>02/02/2016 às 19:06</t>
  </si>
  <si>
    <t>Para emissão de uma nota de empenho e cancelamento de saldo inscrito em Restos a Pagar.</t>
  </si>
  <si>
    <t>119ª) DG  </t>
  </si>
  <si>
    <t>02/02/2016 às 19:14</t>
  </si>
  <si>
    <t>120ª) ACO  </t>
  </si>
  <si>
    <t>02/02/2016 às 19:47</t>
  </si>
  <si>
    <t>121ª) SAEO  </t>
  </si>
  <si>
    <t>03/02/2016 às 12:43</t>
  </si>
  <si>
    <t>122ª) CO  </t>
  </si>
  <si>
    <t>04/02/2016 às 18:24</t>
  </si>
  <si>
    <t>123ª) SACONT  </t>
  </si>
  <si>
    <t>04/02/2016 às 18:56</t>
  </si>
  <si>
    <t>Para ciência e encaminhamento à SACONT.</t>
  </si>
  <si>
    <t>124ª) ACFIC  </t>
  </si>
  <si>
    <t>05/02/2016 às 14:34</t>
  </si>
  <si>
    <t>Para os lançamentos e registros devidos referentes ao Contrato nº 12/16.</t>
  </si>
  <si>
    <t>125ª) SPCF  </t>
  </si>
  <si>
    <t>15/02/2016 às 17:14</t>
  </si>
  <si>
    <t>para indicar retenções</t>
  </si>
  <si>
    <t>126ª) CFIC  </t>
  </si>
  <si>
    <t>18/02/2016 às 13:30</t>
  </si>
  <si>
    <t>Para anotações</t>
  </si>
  <si>
    <t>127ª) SCL  </t>
  </si>
  <si>
    <t>18/02/2016 às 15:13</t>
  </si>
  <si>
    <t>128ª) SAPRE  </t>
  </si>
  <si>
    <t>19/02/2016 às 11:26</t>
  </si>
  <si>
    <t>Para auditoria dos procedimentos.</t>
  </si>
  <si>
    <t>129ª) CIP  </t>
  </si>
  <si>
    <t>07/03/2016 às 19:30</t>
  </si>
  <si>
    <t>17 dias</t>
  </si>
  <si>
    <t>De acordo, para acompanhamento da contratação.</t>
  </si>
  <si>
    <t>130ª) SAPRE  </t>
  </si>
  <si>
    <t>10/03/2016 às 12:20</t>
  </si>
  <si>
    <t>Para análise do pedido.</t>
  </si>
  <si>
    <t>131ª) CIP  </t>
  </si>
  <si>
    <t>11/03/2016 às 17:03</t>
  </si>
  <si>
    <t>Para informar se a contratada apresentou toda documentação exigida, no prazo especificado no contrat</t>
  </si>
  <si>
    <t>132ª) SECADM  </t>
  </si>
  <si>
    <t>14/03/2016 às 13:11</t>
  </si>
  <si>
    <t>Com as iformações solicitadas.</t>
  </si>
  <si>
    <t>133ª) CIP  </t>
  </si>
  <si>
    <t>14/03/2016 às 21:23</t>
  </si>
  <si>
    <t>Para análise quanto à possibilidade de atender-se o pedido da empresa Top Team</t>
  </si>
  <si>
    <t>134ª) SAPRE  </t>
  </si>
  <si>
    <t>15/03/2016 às 16:42</t>
  </si>
  <si>
    <t>de acordo.</t>
  </si>
  <si>
    <t>135ª) CIP  </t>
  </si>
  <si>
    <t>14/04/2016 às 11:12</t>
  </si>
  <si>
    <t>29 dias</t>
  </si>
  <si>
    <t>Deferido o pedido do fornecedor.</t>
  </si>
  <si>
    <t>14/04/2016 às 17:33</t>
  </si>
  <si>
    <t>136ª) SECADM  </t>
  </si>
  <si>
    <t>137ª) CCLC  </t>
  </si>
  <si>
    <t>15/04/2016 às 13:15</t>
  </si>
  <si>
    <t>Para ciência e envio para minuta do aditivo.</t>
  </si>
  <si>
    <t>138ª) CLC  </t>
  </si>
  <si>
    <t>15/04/2016 às 13:28</t>
  </si>
  <si>
    <t>Para aditamento contratual</t>
  </si>
  <si>
    <t>139ª) SCON  </t>
  </si>
  <si>
    <t>15/04/2016 às 17:27</t>
  </si>
  <si>
    <t>.</t>
  </si>
  <si>
    <t>140ª) CLC  </t>
  </si>
  <si>
    <t>27/04/2016 às 15:58</t>
  </si>
  <si>
    <t>Para elaborar a minuta do Termo de Supressão parcial dos quantitativos contratados do contrato 12/16</t>
  </si>
  <si>
    <t>141ª) ASSDG  </t>
  </si>
  <si>
    <t>28/04/2016 às 19:18</t>
  </si>
  <si>
    <t>Segue minuta do 1º termo aditivo de supressão parcial, para análise.</t>
  </si>
  <si>
    <t>142ª) DG  </t>
  </si>
  <si>
    <t>29/04/2016 às 14:47</t>
  </si>
  <si>
    <t>Para análise da minuta do Primeiro Termo Aditivo de supressão do contrato nº 12/16.</t>
  </si>
  <si>
    <t>143ª) CO  </t>
  </si>
  <si>
    <t>02/05/2016 às 17:06</t>
  </si>
  <si>
    <t>144ª) SAEO  </t>
  </si>
  <si>
    <t>02/05/2016 às 17:51</t>
  </si>
  <si>
    <t>para adequação da pertinente NE.</t>
  </si>
  <si>
    <t>145ª) SAPRE  </t>
  </si>
  <si>
    <t>03/05/2016 às 18:06</t>
  </si>
  <si>
    <t>Para conhecimento e providências pertinentes a minuta do 1º Termo Aditivo do contrato</t>
  </si>
  <si>
    <t>146ª) SAEO  </t>
  </si>
  <si>
    <t>04/05/2016 às 15:59</t>
  </si>
  <si>
    <t>147ª) CO  </t>
  </si>
  <si>
    <t>04/05/2016 às 17:58</t>
  </si>
  <si>
    <t>Para anulação parcial de saldos de empenho.</t>
  </si>
  <si>
    <t>148ª) SECOFC  </t>
  </si>
  <si>
    <t>04/05/2016 às 18:50</t>
  </si>
  <si>
    <t>Para solicitar autorização a fim de adequar saldo de nota de empenho.</t>
  </si>
  <si>
    <t>149ª) DG  </t>
  </si>
  <si>
    <t>05/05/2016 às 14:19</t>
  </si>
  <si>
    <t>150ª) CO  </t>
  </si>
  <si>
    <t>05/05/2016 às 18:16</t>
  </si>
  <si>
    <t>151ª) ACO  </t>
  </si>
  <si>
    <t>05/05/2016 às 18:42</t>
  </si>
  <si>
    <t>152ª) SECOFC  </t>
  </si>
  <si>
    <t>06/05/2016 às 11:42</t>
  </si>
  <si>
    <t>Para efetivar a anulação parcial da Nota de Empenho conforme autorização retro</t>
  </si>
  <si>
    <t>153ª) DG  </t>
  </si>
  <si>
    <t>06/05/2016 às 12:47</t>
  </si>
  <si>
    <t>154ª) ACO  </t>
  </si>
  <si>
    <t>06/05/2016 às 19:41</t>
  </si>
  <si>
    <t>155ª) SCON  </t>
  </si>
  <si>
    <t>09/05/2016 às 13:47</t>
  </si>
  <si>
    <t>156ª) CLC  </t>
  </si>
  <si>
    <t>17/05/2016 às 19:07</t>
  </si>
  <si>
    <t>Para emissão do primeiro termo aditivo</t>
  </si>
  <si>
    <t>157ª) SAEO  </t>
  </si>
  <si>
    <t>18/05/2016 às 16:52</t>
  </si>
  <si>
    <t>Concluídos os procedimentos referentes ao 1º Termo aditivo.</t>
  </si>
  <si>
    <t>158ª) CO  </t>
  </si>
  <si>
    <t>18/05/2016 às 19:00</t>
  </si>
  <si>
    <t>Para os registros necessários.</t>
  </si>
  <si>
    <t>159ª) SACONT  </t>
  </si>
  <si>
    <t>18/05/2016 às 19:06</t>
  </si>
  <si>
    <t>Para ciência e encaminhamento à SACONT, conforme despacho anterior.</t>
  </si>
  <si>
    <t>160ª) SPCF  </t>
  </si>
  <si>
    <t>19/05/2016 às 14:57</t>
  </si>
  <si>
    <t>Para registros / anotações, conforme item II do despacho / documento nº 093818/2016</t>
  </si>
  <si>
    <t>161ª) CFIC  </t>
  </si>
  <si>
    <t>20/05/2016 às 13:56</t>
  </si>
  <si>
    <t>Para anotações.</t>
  </si>
  <si>
    <t>162ª) SAPRE  </t>
  </si>
  <si>
    <t>20/05/2016 às 16:41</t>
  </si>
  <si>
    <t>163ª) SACONT  </t>
  </si>
  <si>
    <t>28/10/2016 às 18:45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</si>
  <si>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</si>
  <si>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</si>
  <si>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</si>
  <si>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</si>
  <si>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</si>
  <si>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10/03/2016 às 18:42</t>
  </si>
  <si>
    <t>66 dias</t>
  </si>
  <si>
    <t>2ª) CIP  </t>
  </si>
  <si>
    <t>17/03/2016 às 14:27</t>
  </si>
  <si>
    <t>3ª) SMOP  </t>
  </si>
  <si>
    <t>21/03/2016 às 17:29</t>
  </si>
  <si>
    <t>4ª) CIP  </t>
  </si>
  <si>
    <t>28/03/2016 às 12:21</t>
  </si>
  <si>
    <t>5ª) SMOP  </t>
  </si>
  <si>
    <t>31/03/2016 às 18:47</t>
  </si>
  <si>
    <t>6ª) CIP  </t>
  </si>
  <si>
    <t>01/04/2016 às 12:48</t>
  </si>
  <si>
    <t>7ª) SECADM  </t>
  </si>
  <si>
    <t>01/04/2016 às 15:37</t>
  </si>
  <si>
    <t>8ª) CLC  </t>
  </si>
  <si>
    <t>01/04/2016 às 18:00</t>
  </si>
  <si>
    <t>9ª) SC  </t>
  </si>
  <si>
    <t>13/06/2016 às 18:32</t>
  </si>
  <si>
    <t>73 dias</t>
  </si>
  <si>
    <t>14/06/2016 às 18:29</t>
  </si>
  <si>
    <t>11ª) SPO  </t>
  </si>
  <si>
    <t>05/07/2016 às 14:59</t>
  </si>
  <si>
    <t>12ª) SECADM  </t>
  </si>
  <si>
    <t>05/07/2016 às 17:03</t>
  </si>
  <si>
    <t>05/07/2016 às 18:47</t>
  </si>
  <si>
    <t>14/07/2016 às 13:48</t>
  </si>
  <si>
    <t>14/07/2016 às 14:19</t>
  </si>
  <si>
    <t>16ª) SECADM  </t>
  </si>
  <si>
    <t>14/07/2016 às 16:55</t>
  </si>
  <si>
    <t>17ª) CLC  </t>
  </si>
  <si>
    <t>14/07/2016 às 17:37</t>
  </si>
  <si>
    <t>18ª) SLIC  </t>
  </si>
  <si>
    <t>18/07/2016 às 15:11</t>
  </si>
  <si>
    <t>19/07/2016 às 13:57</t>
  </si>
  <si>
    <t>20ª) SMOP  </t>
  </si>
  <si>
    <t>19/07/2016 às 14:17</t>
  </si>
  <si>
    <t>09/08/2016 às 14:18</t>
  </si>
  <si>
    <t>21 dias</t>
  </si>
  <si>
    <t>12/08/2016 às 18:47</t>
  </si>
  <si>
    <t>16/08/2016 às 15:59</t>
  </si>
  <si>
    <t>22/08/2016 às 17:58</t>
  </si>
  <si>
    <t>23/08/2016 às 15:11</t>
  </si>
  <si>
    <t>23/08/2016 às 19:38</t>
  </si>
  <si>
    <t>25/08/2016 às 18:15</t>
  </si>
  <si>
    <t>28ª) CLC  </t>
  </si>
  <si>
    <t>26/08/2016 às 18:06</t>
  </si>
  <si>
    <t>29ª) SLIC  </t>
  </si>
  <si>
    <t>26/08/2016 às 19:17</t>
  </si>
  <si>
    <t>30ª) CLC  </t>
  </si>
  <si>
    <t>30/08/2016 às 17:36</t>
  </si>
  <si>
    <t>31ª) SECGA  </t>
  </si>
  <si>
    <t>31/08/2016 às 16:57</t>
  </si>
  <si>
    <t>32ª) CPL  </t>
  </si>
  <si>
    <t>31/08/2016 às 17:50</t>
  </si>
  <si>
    <t>33ª) ASSDG  </t>
  </si>
  <si>
    <t>05/09/2016 às 17:46</t>
  </si>
  <si>
    <t>34ª) SPO  </t>
  </si>
  <si>
    <t>06/09/2016 às 15:03</t>
  </si>
  <si>
    <t>35ª) CO  </t>
  </si>
  <si>
    <t>06/09/2016 às 15:21</t>
  </si>
  <si>
    <t>06/09/2016 às 17:39</t>
  </si>
  <si>
    <t>37ª) CLC  </t>
  </si>
  <si>
    <t>07/09/2016 às 15:14</t>
  </si>
  <si>
    <t>38ª) ASSDG  </t>
  </si>
  <si>
    <t>09/09/2016 às 18:50</t>
  </si>
  <si>
    <t>39ª) DG  </t>
  </si>
  <si>
    <t>12/09/2016 às 18:26</t>
  </si>
  <si>
    <t>14/09/2016 às 16:25</t>
  </si>
  <si>
    <t>41ª) GABDG  </t>
  </si>
  <si>
    <t>15/09/2016 às 19:05</t>
  </si>
  <si>
    <t>16/09/2016 às 18:51</t>
  </si>
  <si>
    <t>43ª) SLIC  </t>
  </si>
  <si>
    <t>19/09/2016 às 15:42</t>
  </si>
  <si>
    <t>44ª) CPL  </t>
  </si>
  <si>
    <t>19/09/2016 às 16:06</t>
  </si>
  <si>
    <t>45ª) SLIC  </t>
  </si>
  <si>
    <t>20/09/2016 às 13:07</t>
  </si>
  <si>
    <t>46ª) CPL  </t>
  </si>
  <si>
    <t>05/10/2016 às 17:43</t>
  </si>
  <si>
    <t>47ª) SMIC  </t>
  </si>
  <si>
    <t>06/10/2016 às 14:41</t>
  </si>
  <si>
    <t>48ª) CPL  </t>
  </si>
  <si>
    <t>11/10/2016 às 18:21</t>
  </si>
  <si>
    <t>49ª) ASSDG  </t>
  </si>
  <si>
    <t>14/10/2016 às 19:27</t>
  </si>
  <si>
    <t>50ª) DG  </t>
  </si>
  <si>
    <t>18/10/2016 às 17:07</t>
  </si>
  <si>
    <t>51ª) CO  </t>
  </si>
  <si>
    <t>18/10/2016 às 18:16</t>
  </si>
  <si>
    <t>52ª) ACO  </t>
  </si>
  <si>
    <t>19/10/2016 às 18:09</t>
  </si>
  <si>
    <t>53ª) SECOFC  </t>
  </si>
  <si>
    <t>20/10/2016 às 14:22</t>
  </si>
  <si>
    <t>54ª) ACO  </t>
  </si>
  <si>
    <t>20/10/2016 às 15:51</t>
  </si>
  <si>
    <t>55ª) DG  </t>
  </si>
  <si>
    <t>23/10/2016 às 18:29</t>
  </si>
  <si>
    <t>56ª) ACO  </t>
  </si>
  <si>
    <t>24/10/2016 às 14:19</t>
  </si>
  <si>
    <t>57ª) SAEO  </t>
  </si>
  <si>
    <t>25/10/2016 às 13:41</t>
  </si>
  <si>
    <t>58ª) SCON  </t>
  </si>
  <si>
    <t>Para avaliação.</t>
  </si>
  <si>
    <t>Para complementar</t>
  </si>
  <si>
    <t>Com o projeto básico revisado.</t>
  </si>
  <si>
    <t>Solicito verificar todos os itens questionados pela coordenadoria, doc. 50653, esclarecendo ou alter</t>
  </si>
  <si>
    <t>Para encaminhamentos.</t>
  </si>
  <si>
    <t>Para os procedimentos necessários à licitação, conforme projeto básico.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</si>
  <si>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</si>
  <si>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</si>
  <si>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</si>
  <si>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</si>
  <si>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</si>
  <si>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</si>
  <si>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</si>
  <si>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</si>
  <si>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</si>
  <si>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</si>
  <si>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</si>
  <si>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</si>
  <si>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</si>
  <si>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</si>
  <si>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</si>
  <si>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</si>
  <si>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</si>
  <si>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</si>
  <si>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</si>
  <si>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</si>
  <si>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</si>
  <si>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</si>
  <si>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</si>
  <si>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</si>
  <si>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</si>
  <si>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</si>
  <si>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</si>
  <si>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</si>
  <si>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</si>
  <si>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</si>
  <si>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</si>
  <si>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</si>
  <si>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</si>
  <si>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</si>
  <si>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31/05/2016 às 20:13</t>
  </si>
  <si>
    <t>09/06/2016 às 15:29</t>
  </si>
  <si>
    <t>3ª) SAPRE  </t>
  </si>
  <si>
    <t>04/08/2016 às 15:48</t>
  </si>
  <si>
    <t>56 dias</t>
  </si>
  <si>
    <t>09/08/2016 às 18:47</t>
  </si>
  <si>
    <t>5ª) SECGS  </t>
  </si>
  <si>
    <t>10/08/2016 às 11:43</t>
  </si>
  <si>
    <t>6ª) SECGA  </t>
  </si>
  <si>
    <t>12/08/2016 às 15:00</t>
  </si>
  <si>
    <t>7ª) CLC  </t>
  </si>
  <si>
    <t>12/08/2016 às 18:40</t>
  </si>
  <si>
    <t>8ª) SC  </t>
  </si>
  <si>
    <t>01/09/2016 às 16:00</t>
  </si>
  <si>
    <t>9ª) SAPRE  </t>
  </si>
  <si>
    <t>02/09/2016 às 13:15</t>
  </si>
  <si>
    <t>10ª) SC  </t>
  </si>
  <si>
    <t>19/09/2016 às 14:47</t>
  </si>
  <si>
    <t>11ª) CLC  </t>
  </si>
  <si>
    <t>20/09/2016 às 12:58</t>
  </si>
  <si>
    <t>12ª) SPO  </t>
  </si>
  <si>
    <t>20/09/2016 às 16:49</t>
  </si>
  <si>
    <t>13ª) CO  </t>
  </si>
  <si>
    <t>20/09/2016 às 17:20</t>
  </si>
  <si>
    <t>14ª) SECOFC  </t>
  </si>
  <si>
    <t>20/09/2016 às 20:21</t>
  </si>
  <si>
    <t>21/09/2016 às 14:26</t>
  </si>
  <si>
    <t>16ª) SC  </t>
  </si>
  <si>
    <t>22/09/2016 às 18:57</t>
  </si>
  <si>
    <t>27/09/2016 às 18:43</t>
  </si>
  <si>
    <t>18ª) SECGA  </t>
  </si>
  <si>
    <t>28/09/2016 às 15:41</t>
  </si>
  <si>
    <t>19ª) CLC  </t>
  </si>
  <si>
    <t>04/10/2016 às 19:32</t>
  </si>
  <si>
    <t>20ª) SLIC  </t>
  </si>
  <si>
    <t>07/10/2016 às 16:26</t>
  </si>
  <si>
    <t>10/10/2016 às 16:56</t>
  </si>
  <si>
    <t>22ª) SECGA  </t>
  </si>
  <si>
    <t>10/10/2016 às 19:06</t>
  </si>
  <si>
    <t>23ª) CPL  </t>
  </si>
  <si>
    <t>10/10/2016 às 19:31</t>
  </si>
  <si>
    <t>24ª) ASSDG  </t>
  </si>
  <si>
    <t>14/10/2016 às 18:16</t>
  </si>
  <si>
    <t>25ª) DG  </t>
  </si>
  <si>
    <t>14/10/2016 às 18:30</t>
  </si>
  <si>
    <t>26ª) SLIC  </t>
  </si>
  <si>
    <t>16/10/2016 às 10:11</t>
  </si>
  <si>
    <t>27ª) CPL  </t>
  </si>
  <si>
    <t>17/10/2016 às 12:47</t>
  </si>
  <si>
    <t>28ª) SLIC  </t>
  </si>
  <si>
    <t>18/10/2016 às 12:00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</si>
  <si>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</si>
  <si>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</si>
  <si>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</si>
  <si>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</si>
  <si>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</si>
  <si>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</si>
  <si>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</si>
  <si>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</si>
  <si>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</si>
  <si>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</si>
  <si>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</si>
  <si>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</si>
  <si>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</si>
  <si>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>29/11/2012 às 17:43</t>
  </si>
  <si>
    <t xml:space="preserve"> 1 dia</t>
  </si>
  <si>
    <t>30/11/2012 às 12:31</t>
  </si>
  <si>
    <t>30/11/2012 às 17:52</t>
  </si>
  <si>
    <t>04/12/2012 às 13:04</t>
  </si>
  <si>
    <t>10/12/2012 às 09:39</t>
  </si>
  <si>
    <t>10/12/2012 às 18:26</t>
  </si>
  <si>
    <t>10/12/2012 às 18:51</t>
  </si>
  <si>
    <t>8ª) SGMC  </t>
  </si>
  <si>
    <t>11/12/2012 às 13:19</t>
  </si>
  <si>
    <t>9ª) SGPA  </t>
  </si>
  <si>
    <t>12/12/2012 às 18:49</t>
  </si>
  <si>
    <t>10ª) SAPC  </t>
  </si>
  <si>
    <t>28/12/2012 às 16:22</t>
  </si>
  <si>
    <t>11ª) CAA  </t>
  </si>
  <si>
    <t>07/01/2013 às 15:02</t>
  </si>
  <si>
    <t>12ª) SAPC  </t>
  </si>
  <si>
    <t>07/01/2013 às 19:30</t>
  </si>
  <si>
    <t>08/01/2013 às 14:46</t>
  </si>
  <si>
    <t>14ª) CMP  </t>
  </si>
  <si>
    <t>09/01/2013 às 18:34</t>
  </si>
  <si>
    <t>15ª) SGPA  </t>
  </si>
  <si>
    <t>09/01/2013 às 18:39</t>
  </si>
  <si>
    <t>16ª) CAA  </t>
  </si>
  <si>
    <t>09/01/2013 às 18:58</t>
  </si>
  <si>
    <t>17ª) SAPC  </t>
  </si>
  <si>
    <t>11/01/2013 às 13:54</t>
  </si>
  <si>
    <t>18ª) CGATI  </t>
  </si>
  <si>
    <t>11/01/2013 às 14:52</t>
  </si>
  <si>
    <t>19ª) CEPCST  </t>
  </si>
  <si>
    <t>15/01/2013 às 14:47</t>
  </si>
  <si>
    <t>20ª) SAPC  </t>
  </si>
  <si>
    <t>15/01/2013 às 17:36</t>
  </si>
  <si>
    <t>21ª) CMP  </t>
  </si>
  <si>
    <t>16/01/2013 às 16:07</t>
  </si>
  <si>
    <t>22ª) CEPCST  </t>
  </si>
  <si>
    <t>23/01/2013 às 16:47</t>
  </si>
  <si>
    <t>23/01/2013 às 19:39</t>
  </si>
  <si>
    <t>24ª) SC  </t>
  </si>
  <si>
    <t>25/01/2013 às 16:57</t>
  </si>
  <si>
    <t>25ª) SAPC  </t>
  </si>
  <si>
    <t>23/02/2013 às 12:02</t>
  </si>
  <si>
    <t>28 dias</t>
  </si>
  <si>
    <t>26ª) SC  </t>
  </si>
  <si>
    <t>28/02/2013 às 16:28</t>
  </si>
  <si>
    <t>27ª) SAPC  </t>
  </si>
  <si>
    <t>12/03/2013 às 14:40</t>
  </si>
  <si>
    <t>12/03/2013 às 17:19</t>
  </si>
  <si>
    <t>12/03/2013 às 19:10</t>
  </si>
  <si>
    <t>18/03/2013 às 16:38</t>
  </si>
  <si>
    <t>18/03/2013 às 17:36</t>
  </si>
  <si>
    <t>32ª) SPO  </t>
  </si>
  <si>
    <t>20/03/2013 às 18:07</t>
  </si>
  <si>
    <t>33ª) CO  </t>
  </si>
  <si>
    <t>20/03/2013 às 18:20</t>
  </si>
  <si>
    <t>34ª) SECOFC  </t>
  </si>
  <si>
    <t>20/03/2013 às 19:35</t>
  </si>
  <si>
    <t>35ª) CLC  </t>
  </si>
  <si>
    <t>22/03/2013 às 14:05</t>
  </si>
  <si>
    <t>36ª) SC  </t>
  </si>
  <si>
    <t>03/04/2013 às 17:28</t>
  </si>
  <si>
    <t>12 dias</t>
  </si>
  <si>
    <t>04/04/2013 às 15:52</t>
  </si>
  <si>
    <t>38ª) SC  </t>
  </si>
  <si>
    <t>04/04/2013 às 18:05</t>
  </si>
  <si>
    <t>39ª) CLC  </t>
  </si>
  <si>
    <t>04/04/2013 às 18:23</t>
  </si>
  <si>
    <t>40ª) SPO  </t>
  </si>
  <si>
    <t>09/04/2013 às 17:46</t>
  </si>
  <si>
    <t>41ª) SAEO  </t>
  </si>
  <si>
    <t>10/04/2013 às 12:23</t>
  </si>
  <si>
    <t>42ª) SPO  </t>
  </si>
  <si>
    <t>10/04/2013 às 19:52</t>
  </si>
  <si>
    <t>43ª) CO  </t>
  </si>
  <si>
    <t>11/04/2013 às 12:45</t>
  </si>
  <si>
    <t>44ª) SECOFC  </t>
  </si>
  <si>
    <t>12/04/2013 às 14:30</t>
  </si>
  <si>
    <t>45ª) SECADM  </t>
  </si>
  <si>
    <t>12/04/2013 às 20:08</t>
  </si>
  <si>
    <t>46ª) CAA  </t>
  </si>
  <si>
    <t>15/04/2013 às 13:52</t>
  </si>
  <si>
    <t>47ª) SECADM  </t>
  </si>
  <si>
    <t>17/04/2013 às 17:49</t>
  </si>
  <si>
    <t>48ª) SECOFC  </t>
  </si>
  <si>
    <t>18/04/2013 às 12:24</t>
  </si>
  <si>
    <t>49ª) CO  </t>
  </si>
  <si>
    <t>18/04/2013 às 16:39</t>
  </si>
  <si>
    <t>50ª) SPO  </t>
  </si>
  <si>
    <t>19/04/2013 às 14:44</t>
  </si>
  <si>
    <t>51ª) CAA  </t>
  </si>
  <si>
    <t>19/04/2013 às 15:58</t>
  </si>
  <si>
    <t>52ª) CLC  </t>
  </si>
  <si>
    <t>22/04/2013 às 13:41</t>
  </si>
  <si>
    <t>53ª) SC  </t>
  </si>
  <si>
    <t>22/04/2013 às 16:33</t>
  </si>
  <si>
    <t>54ª) CLC  </t>
  </si>
  <si>
    <t>22/04/2013 às 18:02</t>
  </si>
  <si>
    <t>55ª) SLIC  </t>
  </si>
  <si>
    <t>24/04/2013 às 13:36</t>
  </si>
  <si>
    <t>56ª) SC  </t>
  </si>
  <si>
    <t>24/04/2013 às 14:06</t>
  </si>
  <si>
    <t>57ª) CLC  </t>
  </si>
  <si>
    <t>24/04/2013 às 14:16</t>
  </si>
  <si>
    <t>58ª) SPO  </t>
  </si>
  <si>
    <t>30/04/2013 às 17:11</t>
  </si>
  <si>
    <t>30/04/2013 às 18:29</t>
  </si>
  <si>
    <t>60ª) CAA  </t>
  </si>
  <si>
    <t>02/05/2013 às 12:25</t>
  </si>
  <si>
    <t>61ª) SC  </t>
  </si>
  <si>
    <t>02/05/2013 às 17:57</t>
  </si>
  <si>
    <t>02/05/2013 às 19:45</t>
  </si>
  <si>
    <t>63ª) SPO  </t>
  </si>
  <si>
    <t>07/05/2013 às 13:49</t>
  </si>
  <si>
    <t>64ª) CO  </t>
  </si>
  <si>
    <t>07/05/2013 às 14:21</t>
  </si>
  <si>
    <t>65ª) SECOFC  </t>
  </si>
  <si>
    <t>07/05/2013 às 14:51</t>
  </si>
  <si>
    <t>66ª) CLC  </t>
  </si>
  <si>
    <t>07/05/2013 às 17:18</t>
  </si>
  <si>
    <t>67ª) SLIC  </t>
  </si>
  <si>
    <t>10/05/2013 às 19:33</t>
  </si>
  <si>
    <t>68ª) SC  </t>
  </si>
  <si>
    <t>13/05/2013 às 13:19</t>
  </si>
  <si>
    <t>14/05/2013 às 18:23</t>
  </si>
  <si>
    <t>16/05/2013 às 19:24</t>
  </si>
  <si>
    <t>17/05/2013 às 18:25</t>
  </si>
  <si>
    <t>17/05/2013 às 19:14</t>
  </si>
  <si>
    <t>73ª) CPL  </t>
  </si>
  <si>
    <t>21/05/2013 às 16:14</t>
  </si>
  <si>
    <t>74ª) ASSDG  </t>
  </si>
  <si>
    <t>22/05/2013 às 15:40</t>
  </si>
  <si>
    <t>75ª) DG  </t>
  </si>
  <si>
    <t>22/05/2013 às 16:02</t>
  </si>
  <si>
    <t>23/05/2013 às 17:56</t>
  </si>
  <si>
    <t>77ª) CPL  </t>
  </si>
  <si>
    <t>23/05/2013 às 18:03</t>
  </si>
  <si>
    <t>78ª) SLIC  </t>
  </si>
  <si>
    <t>23/05/2013 às 18:21</t>
  </si>
  <si>
    <t>79ª) CPL  </t>
  </si>
  <si>
    <t>23/05/2013 às 18:58</t>
  </si>
  <si>
    <t>80ª) SLIC  </t>
  </si>
  <si>
    <t>28/05/2013 às 14:11</t>
  </si>
  <si>
    <t>81ª) SECADM  </t>
  </si>
  <si>
    <t>28/05/2013 às 16:49</t>
  </si>
  <si>
    <t>82ª) SCON  </t>
  </si>
  <si>
    <t>28/05/2013 às 17:21</t>
  </si>
  <si>
    <t>83ª) CPL  </t>
  </si>
  <si>
    <t>25/06/2013 às 15:09</t>
  </si>
  <si>
    <t>27 dias</t>
  </si>
  <si>
    <t>84ª) ASSDG  </t>
  </si>
  <si>
    <t>25/06/2013 às 16:28</t>
  </si>
  <si>
    <t>85ª) CPL  </t>
  </si>
  <si>
    <t>25/06/2013 às 18:00</t>
  </si>
  <si>
    <t>86ª) ASSDG  </t>
  </si>
  <si>
    <t>25/06/2013 às 18:45</t>
  </si>
  <si>
    <t>87ª) DG  </t>
  </si>
  <si>
    <t>25/06/2013 às 18:57</t>
  </si>
  <si>
    <t>88ª) CO  </t>
  </si>
  <si>
    <t>25/06/2013 às 19:08</t>
  </si>
  <si>
    <t>89ª) ACO  </t>
  </si>
  <si>
    <t>26/06/2013 às 11:08</t>
  </si>
  <si>
    <t>90ª) SECOFC  </t>
  </si>
  <si>
    <t>26/06/2013 às 11:12</t>
  </si>
  <si>
    <t>91ª) DG  </t>
  </si>
  <si>
    <t>92ª) ACO  </t>
  </si>
  <si>
    <t>26/06/2013 às 11:18</t>
  </si>
  <si>
    <t>93ª) SCON  </t>
  </si>
  <si>
    <t>05/07/2013 às 17:23</t>
  </si>
  <si>
    <t>94ª) SIASG  </t>
  </si>
  <si>
    <t>08/07/2013 às 16:26</t>
  </si>
  <si>
    <t>95ª) SCON  </t>
  </si>
  <si>
    <t>12/07/2013 às 14:17</t>
  </si>
  <si>
    <t>96ª) CLC  </t>
  </si>
  <si>
    <t>12/07/2013 às 15:52</t>
  </si>
  <si>
    <t>97ª) SAEO  </t>
  </si>
  <si>
    <t>15/07/2013 às 17:31</t>
  </si>
  <si>
    <t>98ª) CO  </t>
  </si>
  <si>
    <t>16/07/2013 às 14:52</t>
  </si>
  <si>
    <t>16/07/2013 às 16:57</t>
  </si>
  <si>
    <t>16/07/2013 às 19:14</t>
  </si>
  <si>
    <t>101ª) CO  </t>
  </si>
  <si>
    <t>16/07/2013 às 19:16</t>
  </si>
  <si>
    <t>102ª) ACO  </t>
  </si>
  <si>
    <t>17/07/2013 às 17:08</t>
  </si>
  <si>
    <t>Para apreciação superior</t>
  </si>
  <si>
    <t>Segue com as complementações e questionamentos ao projeto básico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</si>
  <si>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</si>
  <si>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</si>
  <si>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</si>
  <si>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</si>
  <si>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</si>
  <si>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</si>
  <si>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</si>
  <si>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</si>
  <si>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</si>
  <si>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básico respectivamente ao item que caberá a essa Coordenadoria</t>
  </si>
  <si>
    <t>Para ciência e ratificação.</t>
  </si>
  <si>
    <t>Segue sugestão de alterações no projeto básico.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</si>
  <si>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</si>
  <si>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</si>
  <si>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</si>
  <si>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</si>
  <si>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</si>
  <si>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</si>
  <si>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</si>
  <si>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</si>
  <si>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básico conforme reunião com a CLC na data de hoje.</t>
  </si>
  <si>
    <t>Encaminho projeto básico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</si>
  <si>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</si>
  <si>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</si>
  <si>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</si>
  <si>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</si>
  <si>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</si>
  <si>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</si>
  <si>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</si>
  <si>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</si>
  <si>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</si>
  <si>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</si>
  <si>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</si>
  <si>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</si>
  <si>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</si>
  <si>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básico com a redução do objeto - item 01.</t>
  </si>
  <si>
    <t>Com o projeto básico readequado.</t>
  </si>
  <si>
    <t>Para ciência.</t>
  </si>
  <si>
    <t>O projeto básico com a redução de postos, de doc. 078.079/2013, não apresenta valores. Dessa forma,</t>
  </si>
  <si>
    <t>Solicitamos considerar a redução do item 01 - projeto básico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</si>
  <si>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</si>
  <si>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</si>
  <si>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</si>
  <si>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</si>
  <si>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</si>
  <si>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</si>
  <si>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</si>
  <si>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</si>
  <si>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</si>
  <si>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</si>
  <si>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</si>
  <si>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</si>
  <si>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</si>
  <si>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</si>
  <si>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</si>
  <si>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</si>
  <si>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</si>
  <si>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</si>
  <si>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</si>
  <si>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</si>
  <si>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</si>
  <si>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</si>
  <si>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</si>
  <si>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</si>
  <si>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</si>
  <si>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</si>
  <si>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</si>
  <si>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</si>
  <si>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</si>
  <si>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</si>
  <si>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28/08/2012 às 11:46</t>
  </si>
  <si>
    <t>29/08/2012 às 17:06</t>
  </si>
  <si>
    <t>3ª) SMOEP  </t>
  </si>
  <si>
    <t>20/10/2012 às 14:33</t>
  </si>
  <si>
    <t>51 dias</t>
  </si>
  <si>
    <t>20/10/2012 às 16:09</t>
  </si>
  <si>
    <t>5ª) SECADM  </t>
  </si>
  <si>
    <t>22/10/2012 às 14:50</t>
  </si>
  <si>
    <t>6ª) ACO  </t>
  </si>
  <si>
    <t>23/10/2012 às 17:31</t>
  </si>
  <si>
    <t>7ª) CO  </t>
  </si>
  <si>
    <t>23/10/2012 às 18:26</t>
  </si>
  <si>
    <t>8ª) SECOFC  </t>
  </si>
  <si>
    <t>23/10/2012 às 21:22</t>
  </si>
  <si>
    <t>9ª) CLC  </t>
  </si>
  <si>
    <t>24/10/2012 às 15:14</t>
  </si>
  <si>
    <t>04/12/2012 às 13:35</t>
  </si>
  <si>
    <t>40 dias</t>
  </si>
  <si>
    <t>05/12/2012 às 14:05</t>
  </si>
  <si>
    <t>05/12/2012 às 19:12</t>
  </si>
  <si>
    <t>11/12/2012 às 17:34</t>
  </si>
  <si>
    <t>12/12/2012 às 13:47</t>
  </si>
  <si>
    <t>15ª) SMOEP  </t>
  </si>
  <si>
    <t>13/12/2012 às 17:40</t>
  </si>
  <si>
    <t>13/12/2012 às 20:05</t>
  </si>
  <si>
    <t>17ª) SMOEP  </t>
  </si>
  <si>
    <t>21/12/2012 às 18:25</t>
  </si>
  <si>
    <t>21/12/2012 às 18:45</t>
  </si>
  <si>
    <t>26/12/2012 às 12:04</t>
  </si>
  <si>
    <t>26/12/2012 às 15:17</t>
  </si>
  <si>
    <t>26/12/2012 às 16:53</t>
  </si>
  <si>
    <t>22ª) CAA  </t>
  </si>
  <si>
    <t>14/01/2013 às 18:02</t>
  </si>
  <si>
    <t>23ª) SMOEP  </t>
  </si>
  <si>
    <t>14/01/2013 às 18:46</t>
  </si>
  <si>
    <t>24ª) CAA  </t>
  </si>
  <si>
    <t>15/01/2013 às 12:54</t>
  </si>
  <si>
    <t>15/01/2013 às 15:53</t>
  </si>
  <si>
    <t>15/01/2013 às 16:48</t>
  </si>
  <si>
    <t>27ª) SC  </t>
  </si>
  <si>
    <t>22/01/2013 às 14:47</t>
  </si>
  <si>
    <t>22/01/2013 às 16:37</t>
  </si>
  <si>
    <t>29ª) SPO  </t>
  </si>
  <si>
    <t>01/03/2013 às 19:48</t>
  </si>
  <si>
    <t>38 dias</t>
  </si>
  <si>
    <t>04/03/2013 às 14:42</t>
  </si>
  <si>
    <t>31ª) SECOFC  </t>
  </si>
  <si>
    <t>04/03/2013 às 15:27</t>
  </si>
  <si>
    <t>04/03/2013 às 18:36</t>
  </si>
  <si>
    <t>33ª) SC  </t>
  </si>
  <si>
    <t>11/03/2013 às 18:34</t>
  </si>
  <si>
    <t>12/03/2013 às 14:09</t>
  </si>
  <si>
    <t>35ª) SECADM  </t>
  </si>
  <si>
    <t>12/03/2013 às 17:25</t>
  </si>
  <si>
    <t>36ª) DG  </t>
  </si>
  <si>
    <t>12/03/2013 às 20:12</t>
  </si>
  <si>
    <t>37ª) CO  </t>
  </si>
  <si>
    <t>13/03/2013 às 13:16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</si>
  <si>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</si>
  <si>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</si>
  <si>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</si>
  <si>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básico.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</si>
  <si>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</si>
  <si>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</si>
  <si>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</si>
  <si>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</si>
  <si>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</si>
  <si>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</si>
  <si>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</si>
  <si>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</si>
  <si>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</si>
  <si>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</si>
  <si>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</si>
  <si>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</si>
  <si>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</si>
  <si>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</si>
  <si>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</si>
  <si>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</si>
  <si>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</si>
  <si>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</si>
  <si>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</si>
  <si>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</si>
  <si>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28/02/2014 às 15:57</t>
  </si>
  <si>
    <t>07/03/2014 às 17:15</t>
  </si>
  <si>
    <t>3ª) SGACI  </t>
  </si>
  <si>
    <t>11/03/2014 às 16:54</t>
  </si>
  <si>
    <t>12/03/2014 às 14:08</t>
  </si>
  <si>
    <t>12/03/2014 às 16:21</t>
  </si>
  <si>
    <t>6ª) CLC  </t>
  </si>
  <si>
    <t>13/03/2014 às 14:40</t>
  </si>
  <si>
    <t>7ª) SC  </t>
  </si>
  <si>
    <t>07/05/2014 às 15:14</t>
  </si>
  <si>
    <t>55 dias</t>
  </si>
  <si>
    <t>07/05/2014 às 17:31</t>
  </si>
  <si>
    <t>08/05/2014 às 17:22</t>
  </si>
  <si>
    <t>10ª) COBRAS  </t>
  </si>
  <si>
    <t>12/05/2014 às 15:27</t>
  </si>
  <si>
    <t>12/05/2014 às 18:38</t>
  </si>
  <si>
    <t>12ª) CO  </t>
  </si>
  <si>
    <t>12/05/2014 às 19:03</t>
  </si>
  <si>
    <t>13ª) SECOFC  </t>
  </si>
  <si>
    <t>12/05/2014 às 20:35</t>
  </si>
  <si>
    <t>14/05/2014 às 14:26</t>
  </si>
  <si>
    <t>15ª) SC  </t>
  </si>
  <si>
    <t>16/05/2014 às 20:07</t>
  </si>
  <si>
    <t>19/05/2014 às 15:39</t>
  </si>
  <si>
    <t>17ª) SECADM  </t>
  </si>
  <si>
    <t>19/05/2014 às 16:42</t>
  </si>
  <si>
    <t>20/05/2014 às 15:15</t>
  </si>
  <si>
    <t>19ª) SLIC  </t>
  </si>
  <si>
    <t>28/05/2014 às 17:51</t>
  </si>
  <si>
    <t>20ª) SCON  </t>
  </si>
  <si>
    <t>03/06/2014 às 16:34</t>
  </si>
  <si>
    <t>21ª) SGACI  </t>
  </si>
  <si>
    <t>03/06/2014 às 16:41</t>
  </si>
  <si>
    <t>22ª) SPO  </t>
  </si>
  <si>
    <t>03/06/2014 às 18:13</t>
  </si>
  <si>
    <t>03/06/2014 às 18:51</t>
  </si>
  <si>
    <t>04/06/2014 às 13:50</t>
  </si>
  <si>
    <t>04/06/2014 às 14:33</t>
  </si>
  <si>
    <t>26ª) SGACI  </t>
  </si>
  <si>
    <t>04/06/2014 às 15:35</t>
  </si>
  <si>
    <t>04/06/2014 às 15:58</t>
  </si>
  <si>
    <t>05/06/2014 às 18:57</t>
  </si>
  <si>
    <t>06/06/2014 às 18:37</t>
  </si>
  <si>
    <t>10/06/2014 às 16:57</t>
  </si>
  <si>
    <t>11/06/2014 às 14:55</t>
  </si>
  <si>
    <t>12/06/2014 às 11:22</t>
  </si>
  <si>
    <t>12/06/2014 às 12:41</t>
  </si>
  <si>
    <t>13/06/2014 às 15:56</t>
  </si>
  <si>
    <t>13/06/2014 às 18:44</t>
  </si>
  <si>
    <t>16/06/2014 às 11:40</t>
  </si>
  <si>
    <t>16/06/2014 às 12:47</t>
  </si>
  <si>
    <t>18/06/2014 às 15:53</t>
  </si>
  <si>
    <t>09/07/2014 às 17:06</t>
  </si>
  <si>
    <t>40ª) ASSDG  </t>
  </si>
  <si>
    <t>11/07/2014 às 19:08</t>
  </si>
  <si>
    <t>41ª) DG  </t>
  </si>
  <si>
    <t>14/07/2014 às 19:41</t>
  </si>
  <si>
    <t>42ª) CO  </t>
  </si>
  <si>
    <t>15/07/2014 às 12:43</t>
  </si>
  <si>
    <t>43ª) ACO  </t>
  </si>
  <si>
    <t>15/07/2014 às 17:51</t>
  </si>
  <si>
    <t>44ª) SGACI  </t>
  </si>
  <si>
    <t>16/10/2014 às 14:23</t>
  </si>
  <si>
    <t>92 dias</t>
  </si>
  <si>
    <t>45ª) COBRAS  </t>
  </si>
  <si>
    <t>16/10/2014 às 17:27</t>
  </si>
  <si>
    <t>46ª) SGACI  </t>
  </si>
  <si>
    <t>17/10/2014 às 17:10</t>
  </si>
  <si>
    <t>47ª) SPO  </t>
  </si>
  <si>
    <t>17/10/2014 às 17:31</t>
  </si>
  <si>
    <t>48ª) CO  </t>
  </si>
  <si>
    <t>17/10/2014 às 18:01</t>
  </si>
  <si>
    <t>49ª) ACO  </t>
  </si>
  <si>
    <t>20/10/2014 às 13:14</t>
  </si>
  <si>
    <t>Para complementações ao projeto básico.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</si>
  <si>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</si>
  <si>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</si>
  <si>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</si>
  <si>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</si>
  <si>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</si>
  <si>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</si>
  <si>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</si>
  <si>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</si>
  <si>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</si>
  <si>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</si>
  <si>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</si>
  <si>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</si>
  <si>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</si>
  <si>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</si>
  <si>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</si>
  <si>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</si>
  <si>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</si>
  <si>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</si>
  <si>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</si>
  <si>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</si>
  <si>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</si>
  <si>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</si>
  <si>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</si>
  <si>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</si>
  <si>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30/09/2015 às 17:35</t>
  </si>
  <si>
    <t>01/10/2015 às 15:33</t>
  </si>
  <si>
    <t>08/10/2015 às 15:17</t>
  </si>
  <si>
    <t>19/10/2015 às 12:27</t>
  </si>
  <si>
    <t>19/10/2015 às 18:54</t>
  </si>
  <si>
    <t>6ª) SECTI  </t>
  </si>
  <si>
    <t>20/10/2015 às 14:15</t>
  </si>
  <si>
    <t>7ª) ASSTI  </t>
  </si>
  <si>
    <t>20/10/2015 às 19:34</t>
  </si>
  <si>
    <t>8ª) SECTI  </t>
  </si>
  <si>
    <t>22/10/2015 às 07:35</t>
  </si>
  <si>
    <t>9ª) CSUP  </t>
  </si>
  <si>
    <t>22/10/2015 às 14:49</t>
  </si>
  <si>
    <t>10ª) SESOP  </t>
  </si>
  <si>
    <t>11/12/2015 às 15:33</t>
  </si>
  <si>
    <t>11ª) CSUP  </t>
  </si>
  <si>
    <t>11/12/2015 às 16:04</t>
  </si>
  <si>
    <t>12ª) CGEU  </t>
  </si>
  <si>
    <t>16/12/2015 às 15:05</t>
  </si>
  <si>
    <t>13ª) SECTI  </t>
  </si>
  <si>
    <t>17/12/2015 às 12:58</t>
  </si>
  <si>
    <t>17/12/2015 às 16:08</t>
  </si>
  <si>
    <t>15ª) SMOP  </t>
  </si>
  <si>
    <t>01/04/2016 às 16:56</t>
  </si>
  <si>
    <t>106 dias</t>
  </si>
  <si>
    <t>16ª) CIP  </t>
  </si>
  <si>
    <t>20/04/2016 às 14:37</t>
  </si>
  <si>
    <t>27/04/2016 às 20:09</t>
  </si>
  <si>
    <t>18ª) SECTI  </t>
  </si>
  <si>
    <t>02/05/2016 às 17:22</t>
  </si>
  <si>
    <t>19ª) CSUP  </t>
  </si>
  <si>
    <t>03/05/2016 às 14:47</t>
  </si>
  <si>
    <t>20ª) SESOP  </t>
  </si>
  <si>
    <t>03/05/2016 às 17:47</t>
  </si>
  <si>
    <t>21ª) CGEU  </t>
  </si>
  <si>
    <t>05/05/2016 às 13:46</t>
  </si>
  <si>
    <t>22ª) SECTI  </t>
  </si>
  <si>
    <t>09/08/2016 às 16:03</t>
  </si>
  <si>
    <t>96 dias</t>
  </si>
  <si>
    <t>23ª) SECGA  </t>
  </si>
  <si>
    <t>09/08/2016 às 16:54</t>
  </si>
  <si>
    <t>24ª) SECGS  </t>
  </si>
  <si>
    <t>09/08/2016 às 17:16</t>
  </si>
  <si>
    <t>25ª) SMIC  </t>
  </si>
  <si>
    <t>09/08/2016 às 17:33</t>
  </si>
  <si>
    <t>11/08/2016 às 19:03</t>
  </si>
  <si>
    <t>27ª) SOP  </t>
  </si>
  <si>
    <t>25/08/2016 às 16:38</t>
  </si>
  <si>
    <t>28ª) CIP  </t>
  </si>
  <si>
    <t>27/08/2016 às 15:44</t>
  </si>
  <si>
    <t>29ª) SECGS  </t>
  </si>
  <si>
    <t>29/08/2016 às 19:09</t>
  </si>
  <si>
    <t>02/09/2016 às 14:52</t>
  </si>
  <si>
    <t>31ª) SECTI  </t>
  </si>
  <si>
    <t>05/09/2016 às 17:13</t>
  </si>
  <si>
    <t>32ª) CGEU  </t>
  </si>
  <si>
    <t>09/09/2016 às 16:18</t>
  </si>
  <si>
    <t>33ª) SESOP  </t>
  </si>
  <si>
    <t>13/09/2016 às 12:37</t>
  </si>
  <si>
    <t>34ª) SECTI  </t>
  </si>
  <si>
    <t>13/09/2016 às 15:54</t>
  </si>
  <si>
    <t>35ª) SOP  </t>
  </si>
  <si>
    <t>14/09/2016 às 17:27</t>
  </si>
  <si>
    <t>23/09/2016 às 16:06</t>
  </si>
  <si>
    <t>29/09/2016 às 17:47</t>
  </si>
  <si>
    <t>30/09/2016 às 17:00</t>
  </si>
  <si>
    <t>39ª) SPO  </t>
  </si>
  <si>
    <t>30/09/2016 às 19:10</t>
  </si>
  <si>
    <t>40ª) CO  </t>
  </si>
  <si>
    <t>30/09/2016 às 19:15</t>
  </si>
  <si>
    <t>41ª) SECOFC  </t>
  </si>
  <si>
    <t>01/10/2016 às 16:51</t>
  </si>
  <si>
    <t>02/10/2016 às 15:25</t>
  </si>
  <si>
    <t>43ª) SC  </t>
  </si>
  <si>
    <t>03/10/2016 às 15:19</t>
  </si>
  <si>
    <t>44ª) CLC  </t>
  </si>
  <si>
    <t>04/10/2016 às 15:50</t>
  </si>
  <si>
    <t>45ª) SECGA  </t>
  </si>
  <si>
    <t>06/10/2016 às 18:43</t>
  </si>
  <si>
    <t>46ª) CLC  </t>
  </si>
  <si>
    <t>07/10/2016 às 16:12</t>
  </si>
  <si>
    <t>47ª) SLIC  </t>
  </si>
  <si>
    <t>13/10/2016 às 16:56</t>
  </si>
  <si>
    <t>48ª) CLC  </t>
  </si>
  <si>
    <t>13/10/2016 às 18:27</t>
  </si>
  <si>
    <t>49ª) SECGA  </t>
  </si>
  <si>
    <t>13/10/2016 às 18:38</t>
  </si>
  <si>
    <t>50ª) CPL  </t>
  </si>
  <si>
    <t>13/10/2016 às 19:14</t>
  </si>
  <si>
    <t>51ª) ASSDG  </t>
  </si>
  <si>
    <t>16/10/2016 às 11:47</t>
  </si>
  <si>
    <t>52ª) DG  </t>
  </si>
  <si>
    <t>17/10/2016 às 12:29</t>
  </si>
  <si>
    <t>53ª) SLIC  </t>
  </si>
  <si>
    <t>18/10/2016 às 12:52</t>
  </si>
  <si>
    <t>54ª) CPL  </t>
  </si>
  <si>
    <t>18/10/2016 às 14:08</t>
  </si>
  <si>
    <t>18/10/2016 às 15:02</t>
  </si>
  <si>
    <t>56ª) CPL  </t>
  </si>
  <si>
    <t>18/10/2016 às 15:22</t>
  </si>
  <si>
    <t>57ª) SLIC  </t>
  </si>
  <si>
    <t>19/10/2016 às 15:57</t>
  </si>
  <si>
    <t>58ª) CPL  </t>
  </si>
  <si>
    <t>04/11/2016 às 14:46</t>
  </si>
  <si>
    <t>59ª) ASSDG  </t>
  </si>
  <si>
    <t>04/11/2016 às 17:54</t>
  </si>
  <si>
    <t>60ª) DG  </t>
  </si>
  <si>
    <t>07/11/2016 às 19:03</t>
  </si>
  <si>
    <t>61ª) CO  </t>
  </si>
  <si>
    <t>07/11/2016 às 19:16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</si>
  <si>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</si>
  <si>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</si>
  <si>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</si>
  <si>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</si>
  <si>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</si>
  <si>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</si>
  <si>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</si>
  <si>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</si>
  <si>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</si>
  <si>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básico</t>
  </si>
  <si>
    <t>Encaminhar à SESOP para informar.</t>
  </si>
  <si>
    <t>Para a aquisição</t>
  </si>
  <si>
    <t>Para ciência e encaminhamento à CLC a fim de providenciar a contratação, se o projeto básico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</si>
  <si>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</si>
  <si>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</si>
  <si>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</si>
  <si>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</si>
  <si>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</si>
  <si>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</si>
  <si>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</si>
  <si>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</si>
  <si>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</si>
  <si>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</si>
  <si>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</si>
  <si>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</si>
  <si>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</si>
  <si>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</si>
  <si>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</si>
  <si>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</si>
  <si>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</si>
  <si>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</si>
  <si>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</si>
  <si>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</si>
  <si>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</si>
  <si>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12/05/2015 às 18:34</t>
  </si>
  <si>
    <t>14/05/2015 às 12:38</t>
  </si>
  <si>
    <t>3ª) SECADM  </t>
  </si>
  <si>
    <t>14/05/2015 às 18:13</t>
  </si>
  <si>
    <t>4ª) SPO  </t>
  </si>
  <si>
    <t>14/05/2015 às 19:24</t>
  </si>
  <si>
    <t>5ª) CO  </t>
  </si>
  <si>
    <t>15/05/2015 às 13:00</t>
  </si>
  <si>
    <t>6ª) SECOFC  </t>
  </si>
  <si>
    <t>15/05/2015 às 16:56</t>
  </si>
  <si>
    <t>18/05/2015 às 19:50</t>
  </si>
  <si>
    <t>20/05/2015 às 20:29</t>
  </si>
  <si>
    <t>21/05/2015 às 14:57</t>
  </si>
  <si>
    <t>25/05/2015 às 15:49</t>
  </si>
  <si>
    <t>27/05/2015 às 16:51</t>
  </si>
  <si>
    <t>01/06/2015 às 20:14</t>
  </si>
  <si>
    <t>01/06/2015 às 20:26</t>
  </si>
  <si>
    <t>03/06/2015 às 16:23</t>
  </si>
  <si>
    <t>03/06/2015 às 20:08</t>
  </si>
  <si>
    <t>10/06/2015 às 18:06</t>
  </si>
  <si>
    <t>11/06/2015 às 14:48</t>
  </si>
  <si>
    <t>18ª) SCON  </t>
  </si>
  <si>
    <t>11/06/2015 às 17:44</t>
  </si>
  <si>
    <t>12/06/2015 às 16:51</t>
  </si>
  <si>
    <t>20ª) SECADM  </t>
  </si>
  <si>
    <t>15/06/2015 às 16:42</t>
  </si>
  <si>
    <t>21ª) ASSDG  </t>
  </si>
  <si>
    <t>16/06/2015 às 17:36</t>
  </si>
  <si>
    <t>22ª) DG  </t>
  </si>
  <si>
    <t>16/06/2015 às 19:07</t>
  </si>
  <si>
    <t>16/06/2015 às 19:19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</si>
  <si>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</si>
  <si>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</si>
  <si>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</si>
  <si>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</si>
  <si>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</si>
  <si>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</si>
  <si>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</si>
  <si>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</si>
  <si>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</si>
  <si>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</si>
  <si>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</si>
  <si>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</si>
  <si>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</si>
  <si>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</si>
  <si>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24/09/2013 às 17:27</t>
  </si>
  <si>
    <t>25/09/2013 às 16:01</t>
  </si>
  <si>
    <t>25/09/2013 às 17:15</t>
  </si>
  <si>
    <t>25/09/2013 às 17:57</t>
  </si>
  <si>
    <t>25/09/2013 às 19:43</t>
  </si>
  <si>
    <t>26/09/2013 às 16:54</t>
  </si>
  <si>
    <t>11/10/2013 às 18:14</t>
  </si>
  <si>
    <t>14/10/2013 às 14:01</t>
  </si>
  <si>
    <t>14/10/2013 às 18:25</t>
  </si>
  <si>
    <t>10ª) SMOEP  </t>
  </si>
  <si>
    <t>15/10/2013 às 13:42</t>
  </si>
  <si>
    <t>15/10/2013 às 16:43</t>
  </si>
  <si>
    <t>17/10/2013 às 20:29</t>
  </si>
  <si>
    <t>18/10/2013 às 18:32</t>
  </si>
  <si>
    <t>14ª) CO  </t>
  </si>
  <si>
    <t>18/10/2013 às 19:21</t>
  </si>
  <si>
    <t>15ª) SECOFC  </t>
  </si>
  <si>
    <t>21/10/2013 às 14:50</t>
  </si>
  <si>
    <t>22/10/2013 às 15:53</t>
  </si>
  <si>
    <t>24/10/2013 às 18:23</t>
  </si>
  <si>
    <t>25/10/2013 às 15:12</t>
  </si>
  <si>
    <t>28/10/2013 às 17:55</t>
  </si>
  <si>
    <t>28/10/2013 às 20:21</t>
  </si>
  <si>
    <t>29/10/2013 às 17:27</t>
  </si>
  <si>
    <t>29/10/2013 às 18:35</t>
  </si>
  <si>
    <t>12/11/2013 às 14:29</t>
  </si>
  <si>
    <t>20/11/2013 às 14:49</t>
  </si>
  <si>
    <t>20/11/2013 às 16:22</t>
  </si>
  <si>
    <t>20/11/2013 às 17:38</t>
  </si>
  <si>
    <t>20/11/2013 às 20:02</t>
  </si>
  <si>
    <t>28ª) CPL  </t>
  </si>
  <si>
    <t>22/11/2013 às 20:44</t>
  </si>
  <si>
    <t>29ª) ASSDG  </t>
  </si>
  <si>
    <t>28/11/2013 às 19:15</t>
  </si>
  <si>
    <t>30ª) DG  </t>
  </si>
  <si>
    <t>28/11/2013 às 20:15</t>
  </si>
  <si>
    <t>31ª) SLIC  </t>
  </si>
  <si>
    <t>29/11/2013 às 16:18</t>
  </si>
  <si>
    <t>29/11/2013 às 16:27</t>
  </si>
  <si>
    <t>33ª) SLIC  </t>
  </si>
  <si>
    <t>29/11/2013 às 17:33</t>
  </si>
  <si>
    <t>29/11/2013 às 18:44</t>
  </si>
  <si>
    <t>29/11/2013 às 19:04</t>
  </si>
  <si>
    <t>02/12/2013 às 15:17</t>
  </si>
  <si>
    <t>02/12/2013 às 15:28</t>
  </si>
  <si>
    <t>04/12/2013 às 12:54</t>
  </si>
  <si>
    <t>26/12/2013 às 14:36</t>
  </si>
  <si>
    <t>26/12/2013 às 15:24</t>
  </si>
  <si>
    <t>26/12/2013 às 16:15</t>
  </si>
  <si>
    <t>26/12/2013 às 16:34</t>
  </si>
  <si>
    <t>26/12/2013 às 18:44</t>
  </si>
  <si>
    <t>Segue o projeto básico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</si>
  <si>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</si>
  <si>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</si>
  <si>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básico.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</si>
  <si>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</si>
  <si>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</si>
  <si>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</si>
  <si>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</si>
  <si>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</si>
  <si>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</si>
  <si>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</si>
  <si>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</si>
  <si>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</si>
  <si>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</si>
  <si>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</si>
  <si>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</si>
  <si>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</si>
  <si>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</si>
  <si>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</si>
  <si>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28/10/2013 às 14:56</t>
  </si>
  <si>
    <t>28/10/2013 às 16:48</t>
  </si>
  <si>
    <t>29/10/2013 às 17:22</t>
  </si>
  <si>
    <t>4ª) DG  </t>
  </si>
  <si>
    <t>29/10/2013 às 18:32</t>
  </si>
  <si>
    <t>5ª) SPO  </t>
  </si>
  <si>
    <t>30/10/2013 às 14:49</t>
  </si>
  <si>
    <t>30/10/2013 às 15:01</t>
  </si>
  <si>
    <t>7ª) SECOFC  </t>
  </si>
  <si>
    <t>30/10/2013 às 15:58</t>
  </si>
  <si>
    <t>30/10/2013 às 18:00</t>
  </si>
  <si>
    <t>19/11/2013 às 15:06</t>
  </si>
  <si>
    <t>19/11/2013 às 18:08</t>
  </si>
  <si>
    <t>11ª) SECADM  </t>
  </si>
  <si>
    <t>20/11/2013 às 20:03</t>
  </si>
  <si>
    <t>21/11/2013 às 15:59</t>
  </si>
  <si>
    <t>13ª) SLIC  </t>
  </si>
  <si>
    <t>27/11/2013 às 14:04</t>
  </si>
  <si>
    <t>27/11/2013 às 17:16</t>
  </si>
  <si>
    <t>27/11/2013 às 19:17</t>
  </si>
  <si>
    <t>16ª) CPL  </t>
  </si>
  <si>
    <t>29/11/2013 às 18:28</t>
  </si>
  <si>
    <t>17ª) ASSDG  </t>
  </si>
  <si>
    <t>03/12/2013 às 17:24</t>
  </si>
  <si>
    <t>03/12/2013 às 18:09</t>
  </si>
  <si>
    <t>03/12/2013 às 19:08</t>
  </si>
  <si>
    <t>03/12/2013 às 19:15</t>
  </si>
  <si>
    <t>03/12/2013 às 19:30</t>
  </si>
  <si>
    <t>04/12/2013 às 12:27</t>
  </si>
  <si>
    <t>04/12/2013 às 14:14</t>
  </si>
  <si>
    <t>04/12/2013 às 15:10</t>
  </si>
  <si>
    <t>04/12/2013 às 17:29</t>
  </si>
  <si>
    <t>04/12/2013 às 17:51</t>
  </si>
  <si>
    <t>04/12/2013 às 19:00</t>
  </si>
  <si>
    <t>05/12/2013 às 17:31</t>
  </si>
  <si>
    <t>30/12/2013 às 14:17</t>
  </si>
  <si>
    <t>30/12/2013 às 14:37</t>
  </si>
  <si>
    <t>30/12/2013 às 15:37</t>
  </si>
  <si>
    <t>32ª) CO  </t>
  </si>
  <si>
    <t>30/12/2013 às 15:39</t>
  </si>
  <si>
    <t>Segue o projeto básico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</si>
  <si>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</si>
  <si>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</si>
  <si>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</si>
  <si>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</si>
  <si>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</si>
  <si>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</si>
  <si>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</si>
  <si>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</si>
  <si>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</si>
  <si>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</si>
  <si>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</si>
  <si>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</si>
  <si>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</si>
  <si>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às 11:00hs.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</si>
  <si>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</si>
  <si>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</si>
  <si>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13/08/2015 às 13:06</t>
  </si>
  <si>
    <t>20/08/2015 às 10:42</t>
  </si>
  <si>
    <t>20/08/2015 às 20:12</t>
  </si>
  <si>
    <t>21/08/2015 às 11:12</t>
  </si>
  <si>
    <t>24/08/2015 às 16:20</t>
  </si>
  <si>
    <t>6ª) SPO  </t>
  </si>
  <si>
    <t>24/08/2015 às 18:31</t>
  </si>
  <si>
    <t>7ª) SMOEP  </t>
  </si>
  <si>
    <t>25/08/2015 às 15:12</t>
  </si>
  <si>
    <t>8ª) SPO  </t>
  </si>
  <si>
    <t>25/08/2015 às 16:16</t>
  </si>
  <si>
    <t>9ª) CO  </t>
  </si>
  <si>
    <t>25/08/2015 às 17:08</t>
  </si>
  <si>
    <t>10ª) SECOFC  </t>
  </si>
  <si>
    <t>25/08/2015 às 18:15</t>
  </si>
  <si>
    <t>26/08/2015 às 14:37</t>
  </si>
  <si>
    <t>01/09/2015 às 17:26</t>
  </si>
  <si>
    <t>04/09/2015 às 18:10</t>
  </si>
  <si>
    <t>14ª) CAA  </t>
  </si>
  <si>
    <t>09/09/2015 às 14:42</t>
  </si>
  <si>
    <t>14/09/2015 às 19:59</t>
  </si>
  <si>
    <t>17/09/2015 às 16:54</t>
  </si>
  <si>
    <t>17/09/2015 às 17:28</t>
  </si>
  <si>
    <t>18ª) SC  </t>
  </si>
  <si>
    <t>22/09/2015 às 14:00</t>
  </si>
  <si>
    <t>22/09/2015 às 15:37</t>
  </si>
  <si>
    <t>23/09/2015 às 16:56</t>
  </si>
  <si>
    <t>23/09/2015 às 18:37</t>
  </si>
  <si>
    <t>22ª) SLIC  </t>
  </si>
  <si>
    <t>29/09/2015 às 18:39</t>
  </si>
  <si>
    <t>01/10/2015 às 14:49</t>
  </si>
  <si>
    <t>24ª) SLIC  </t>
  </si>
  <si>
    <t>01/10/2015 às 16:16</t>
  </si>
  <si>
    <t>01/10/2015 às 20:05</t>
  </si>
  <si>
    <t>02/10/2015 às 16:33</t>
  </si>
  <si>
    <t>02/10/2015 às 18:42</t>
  </si>
  <si>
    <t>06/10/2015 às 16:46</t>
  </si>
  <si>
    <t>14/10/2015 às 16:15</t>
  </si>
  <si>
    <t>14/10/2015 às 17:39</t>
  </si>
  <si>
    <t>16/10/2015 às 20:05</t>
  </si>
  <si>
    <t>20/10/2015 às 17:54</t>
  </si>
  <si>
    <t>23/10/2015 às 16:09</t>
  </si>
  <si>
    <t>35ª) SLIC  </t>
  </si>
  <si>
    <t>27/10/2015 às 13:53</t>
  </si>
  <si>
    <t>36ª) SMOEP  </t>
  </si>
  <si>
    <t>30/10/2015 às 12:07</t>
  </si>
  <si>
    <t>37ª) SLIC  </t>
  </si>
  <si>
    <t>05/11/2015 às 14:57</t>
  </si>
  <si>
    <t>05/11/2015 às 16:08</t>
  </si>
  <si>
    <t>05/11/2015 às 17:22</t>
  </si>
  <si>
    <t>09/11/2015 às 14:53</t>
  </si>
  <si>
    <t>09/11/2015 às 17:46</t>
  </si>
  <si>
    <t>42ª) SLIC  </t>
  </si>
  <si>
    <t>10/11/2015 às 19:31</t>
  </si>
  <si>
    <t>43ª) CPL  </t>
  </si>
  <si>
    <t>10/11/2015 às 19:36</t>
  </si>
  <si>
    <t>44ª) SLIC  </t>
  </si>
  <si>
    <t>13/11/2015 às 16:29</t>
  </si>
  <si>
    <t>15/12/2015 às 12:52</t>
  </si>
  <si>
    <t>46ª) ASSDG  </t>
  </si>
  <si>
    <t>15/12/2015 às 19:23</t>
  </si>
  <si>
    <t>47ª) DG  </t>
  </si>
  <si>
    <t>16/12/2015 às 15:37</t>
  </si>
  <si>
    <t>16/12/2015 às 15:53</t>
  </si>
  <si>
    <t>Segue para os procedimentos necessários à contratação nos moldes do projeto básico.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</si>
  <si>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</si>
  <si>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</si>
  <si>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</si>
  <si>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</si>
  <si>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</si>
  <si>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</si>
  <si>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</si>
  <si>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</si>
  <si>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</si>
  <si>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</si>
  <si>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</si>
  <si>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</si>
  <si>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</si>
  <si>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</si>
  <si>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</si>
  <si>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</si>
  <si>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</si>
  <si>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</si>
  <si>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</si>
  <si>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</si>
  <si>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</si>
  <si>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</si>
  <si>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</si>
  <si>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</si>
  <si>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</si>
  <si>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</si>
  <si>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29/07/2016 às 14:48</t>
  </si>
  <si>
    <t>2ª) SMIN  </t>
  </si>
  <si>
    <t>02/09/2016 às 19:35</t>
  </si>
  <si>
    <t>35 dias</t>
  </si>
  <si>
    <t>06/09/2016 às 11:54</t>
  </si>
  <si>
    <t>4ª) SMIN  </t>
  </si>
  <si>
    <t>07/09/2016 às 14:27</t>
  </si>
  <si>
    <t>6ª) SECGS  </t>
  </si>
  <si>
    <t>09/09/2016 às 13:36</t>
  </si>
  <si>
    <t>14/09/2016 às 13:35</t>
  </si>
  <si>
    <t>14/09/2016 às 15:19</t>
  </si>
  <si>
    <t>14/09/2016 às 17:11</t>
  </si>
  <si>
    <t>14/09/2016 às 18:44</t>
  </si>
  <si>
    <t>16/09/2016 às 19:07</t>
  </si>
  <si>
    <t>22/09/2016 às 17:32</t>
  </si>
  <si>
    <t>27/09/2016 às 18:47</t>
  </si>
  <si>
    <t>14ª) SECGA  </t>
  </si>
  <si>
    <t>28/09/2016 às 16:00</t>
  </si>
  <si>
    <t>15ª) DG  </t>
  </si>
  <si>
    <t>28/09/2016 às 17:28</t>
  </si>
  <si>
    <t>28/09/2016 às 17:41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</si>
  <si>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</si>
  <si>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</si>
  <si>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</si>
  <si>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</si>
  <si>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</si>
  <si>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</si>
  <si>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</si>
  <si>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</si>
  <si>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</si>
  <si>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</si>
  <si>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</si>
  <si>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30/08/2016 às 12:19</t>
  </si>
  <si>
    <t>09/09/2016 às 14:06</t>
  </si>
  <si>
    <t>3ª) SMIN  </t>
  </si>
  <si>
    <t>09/09/2016 às 16:35</t>
  </si>
  <si>
    <t>09/09/2016 às 19:56</t>
  </si>
  <si>
    <t>15/09/2016 às 14:29</t>
  </si>
  <si>
    <t>6ª) GABSOFC  </t>
  </si>
  <si>
    <t>15/09/2016 às 14:59</t>
  </si>
  <si>
    <t>15/09/2016 às 15:42</t>
  </si>
  <si>
    <t>15/09/2016 às 16:20</t>
  </si>
  <si>
    <t>15/09/2016 às 16:44</t>
  </si>
  <si>
    <t>16/09/2016 às 15:05</t>
  </si>
  <si>
    <t>21/09/2016 às 14:10</t>
  </si>
  <si>
    <t>12ª) SMIN  </t>
  </si>
  <si>
    <t>05/10/2016 às 16:53</t>
  </si>
  <si>
    <t>13ª) SECGS  </t>
  </si>
  <si>
    <t>17/10/2016 às 19:04</t>
  </si>
  <si>
    <t>23/10/2016 às 12:07</t>
  </si>
  <si>
    <t>15ª) SECGA  </t>
  </si>
  <si>
    <t>24/10/2016 às 13:06</t>
  </si>
  <si>
    <t>16ª) SECGS  </t>
  </si>
  <si>
    <t>24/10/2016 às 16:10</t>
  </si>
  <si>
    <t>17ª) CIP  </t>
  </si>
  <si>
    <t>25/10/2016 às 13:43</t>
  </si>
  <si>
    <t>18ª) SMIN  </t>
  </si>
  <si>
    <t>25/10/2016 às 14:23</t>
  </si>
  <si>
    <t>19ª) CIP  </t>
  </si>
  <si>
    <t>25/10/2016 às 17:48</t>
  </si>
  <si>
    <t>20ª) SECGS  </t>
  </si>
  <si>
    <t>27/10/2016 às 16:01</t>
  </si>
  <si>
    <t>21ª) SECGA  </t>
  </si>
  <si>
    <t>27/10/2016 às 20:09</t>
  </si>
  <si>
    <t>09/11/2016 às 16:16</t>
  </si>
  <si>
    <t>23ª) SPO  </t>
  </si>
  <si>
    <t>09/11/2016 às 18:54</t>
  </si>
  <si>
    <t>24ª) CO  </t>
  </si>
  <si>
    <t>10/11/2016 às 13:52</t>
  </si>
  <si>
    <t>10/11/2016 às 20:11</t>
  </si>
  <si>
    <t>17/11/2016 às 14:41</t>
  </si>
  <si>
    <t>25/11/2016 às 18:37</t>
  </si>
  <si>
    <t>28/11/2016 às 18:54</t>
  </si>
  <si>
    <t>29ª) SECGA  </t>
  </si>
  <si>
    <t>28/11/2016 às 20:24</t>
  </si>
  <si>
    <t>29/11/2016 às 14:36</t>
  </si>
  <si>
    <t>31ª) CO  </t>
  </si>
  <si>
    <t>29/11/2016 às 16:13</t>
  </si>
  <si>
    <t>30/11/2016 às 19:09</t>
  </si>
  <si>
    <t>Para readequações.</t>
  </si>
  <si>
    <t>Para encaminhamenros.</t>
  </si>
  <si>
    <t>À SMIN: para verificar questões listadas, concernentes ao Projeto Básico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</si>
  <si>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</si>
  <si>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</si>
  <si>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</si>
  <si>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</si>
  <si>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</si>
  <si>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</si>
  <si>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</si>
  <si>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</si>
  <si>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básico.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</si>
  <si>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</si>
  <si>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</si>
  <si>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</si>
  <si>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</si>
  <si>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</si>
  <si>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</si>
  <si>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</si>
  <si>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</si>
  <si>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05/03/2015 às 16:00</t>
  </si>
  <si>
    <t>05/03/2015 às 16:52</t>
  </si>
  <si>
    <t>3ª) SMCI  </t>
  </si>
  <si>
    <t>05/03/2015 às 16:59</t>
  </si>
  <si>
    <t>05/03/2015 às 17:20</t>
  </si>
  <si>
    <t>05/03/2015 às 19:17</t>
  </si>
  <si>
    <t>06/03/2015 às 12:51</t>
  </si>
  <si>
    <t>7ª) SMCI  </t>
  </si>
  <si>
    <t>06/03/2015 às 13:09</t>
  </si>
  <si>
    <t>06/03/2015 às 14:06</t>
  </si>
  <si>
    <t>06/03/2015 às 17:24</t>
  </si>
  <si>
    <t>09/03/2015 às 13:17</t>
  </si>
  <si>
    <t>09/03/2015 às 13:38</t>
  </si>
  <si>
    <t>09/03/2015 às 17:36</t>
  </si>
  <si>
    <t>09/03/2015 às 18:14</t>
  </si>
  <si>
    <t>10/03/2015 às 13:30</t>
  </si>
  <si>
    <t>10/03/2015 às 17:29</t>
  </si>
  <si>
    <t>10/03/2015 às 18:34</t>
  </si>
  <si>
    <t>10/03/2015 às 20:52</t>
  </si>
  <si>
    <t>12/03/2015 às 16:56</t>
  </si>
  <si>
    <t>12/03/2015 às 18:24</t>
  </si>
  <si>
    <t>13/03/2015 às 17:17</t>
  </si>
  <si>
    <t>21ª) CPL  </t>
  </si>
  <si>
    <t>13/03/2015 às 17:35</t>
  </si>
  <si>
    <t>22ª) ASSDG  </t>
  </si>
  <si>
    <t>16/03/2015 às 13:54</t>
  </si>
  <si>
    <t>23ª) DG  </t>
  </si>
  <si>
    <t>16/03/2015 às 14:07</t>
  </si>
  <si>
    <t>17/03/2015 às 18:00</t>
  </si>
  <si>
    <t>25ª) CPL  </t>
  </si>
  <si>
    <t>17/03/2015 às 18:46</t>
  </si>
  <si>
    <t>19/03/2015 às 13:30</t>
  </si>
  <si>
    <t>23/03/2015 às 14:50</t>
  </si>
  <si>
    <t>23/03/2015 às 17:57</t>
  </si>
  <si>
    <t>10/04/2015 às 16:25</t>
  </si>
  <si>
    <t>13/04/2015 às 13:05</t>
  </si>
  <si>
    <t>13/04/2015 às 14:30</t>
  </si>
  <si>
    <t>32ª) SMCI  </t>
  </si>
  <si>
    <t>17/04/2015 às 18:11</t>
  </si>
  <si>
    <t>17/04/2015 às 19:03</t>
  </si>
  <si>
    <t>34ª) CPL  </t>
  </si>
  <si>
    <t>20/04/2015 às 15:43</t>
  </si>
  <si>
    <t>35ª) SMCI  </t>
  </si>
  <si>
    <t>20/04/2015 às 16:05</t>
  </si>
  <si>
    <t>36ª) CMP  </t>
  </si>
  <si>
    <t>27/04/2015 às 18:16</t>
  </si>
  <si>
    <t>37ª) SMCI  </t>
  </si>
  <si>
    <t>25/05/2015 às 18:16</t>
  </si>
  <si>
    <t>Para constar no projeto básico.</t>
  </si>
  <si>
    <t>Para os procedimentos necessários à aquisição dos materiais.</t>
  </si>
  <si>
    <t>Para anexar projeto básico, em forma de minuta</t>
  </si>
  <si>
    <t>Para anexar e, após, enviar à Secretaria de Administração.</t>
  </si>
  <si>
    <t>Com a inclusão do projeto básico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</si>
  <si>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</si>
  <si>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</si>
  <si>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</si>
  <si>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</si>
  <si>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</si>
  <si>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</si>
  <si>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</si>
  <si>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</si>
  <si>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</si>
  <si>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</si>
  <si>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</si>
  <si>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</si>
  <si>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</si>
  <si>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</si>
  <si>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</si>
  <si>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</si>
  <si>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</si>
  <si>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</si>
  <si>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</si>
  <si>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10/02/2016 às 15:44</t>
  </si>
  <si>
    <t>16/02/2016 às 15:48</t>
  </si>
  <si>
    <t>3ª) SMOI  </t>
  </si>
  <si>
    <t>26/02/2016 às 16:40</t>
  </si>
  <si>
    <t>22/03/2016 às 14:37</t>
  </si>
  <si>
    <t>24/03/2016 às 15:21</t>
  </si>
  <si>
    <t>28/03/2016 às 18:41</t>
  </si>
  <si>
    <t>09/05/2016 às 19:02</t>
  </si>
  <si>
    <t>42 dias</t>
  </si>
  <si>
    <t>10/05/2016 às 18:51</t>
  </si>
  <si>
    <t>12/05/2016 às 18:33</t>
  </si>
  <si>
    <t>13/05/2016 às 18:41</t>
  </si>
  <si>
    <t>16/05/2016 às 15:01</t>
  </si>
  <si>
    <t>16/05/2016 às 17:37</t>
  </si>
  <si>
    <t>25/05/2016 às 14:45</t>
  </si>
  <si>
    <t>30/05/2016 às 18:12</t>
  </si>
  <si>
    <t>30/05/2016 às 19:49</t>
  </si>
  <si>
    <t>31/05/2016 às 18:44</t>
  </si>
  <si>
    <t>13/06/2016 às 17:46</t>
  </si>
  <si>
    <t>13/06/2016 às 18:22</t>
  </si>
  <si>
    <t>19ª) SMOI  </t>
  </si>
  <si>
    <t>08/07/2016 às 18:08</t>
  </si>
  <si>
    <t>11/07/2016 às 13:59</t>
  </si>
  <si>
    <t>18/07/2016 às 15:55</t>
  </si>
  <si>
    <t>19/07/2016 às 16:07</t>
  </si>
  <si>
    <t>23ª) SECADM  </t>
  </si>
  <si>
    <t>19/07/2016 às 19:57</t>
  </si>
  <si>
    <t>20/07/2016 às 15:23</t>
  </si>
  <si>
    <t>25/07/2016 às 17:13</t>
  </si>
  <si>
    <t>27/07/2016 às 19:45</t>
  </si>
  <si>
    <t>29/07/2016 às 14:57</t>
  </si>
  <si>
    <t>29/07/2016 às 15:30</t>
  </si>
  <si>
    <t>01/08/2016 às 17:06</t>
  </si>
  <si>
    <t>02/08/2016 às 16:47</t>
  </si>
  <si>
    <t>03/08/2016 às 16:27</t>
  </si>
  <si>
    <t>03/08/2016 às 17:02</t>
  </si>
  <si>
    <t>08/08/2016 às 15:25</t>
  </si>
  <si>
    <t>05/09/2016 às 14:02</t>
  </si>
  <si>
    <t>35ª) ASSDG  </t>
  </si>
  <si>
    <t>09/09/2016 às 14:10</t>
  </si>
  <si>
    <t>09/09/2016 às 17:57</t>
  </si>
  <si>
    <t>15/09/2016 às 18:58</t>
  </si>
  <si>
    <t>19/09/2016 às 14:42</t>
  </si>
  <si>
    <t>19/09/2016 às 15:48</t>
  </si>
  <si>
    <t>40ª) SMIN  </t>
  </si>
  <si>
    <t>22/09/2016 às 12:55</t>
  </si>
  <si>
    <t>27/09/2016 às 15:51</t>
  </si>
  <si>
    <t>28/09/2016 às 12:36</t>
  </si>
  <si>
    <t>43ª) CMP  </t>
  </si>
  <si>
    <t>28/09/2016 às 15:21</t>
  </si>
  <si>
    <t>44ª) SMIN  </t>
  </si>
  <si>
    <t>16/11/2016 às 18:01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</si>
  <si>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</si>
  <si>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</si>
  <si>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</si>
  <si>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Segue com o Projeto Básico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</si>
  <si>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</si>
  <si>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</si>
  <si>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</si>
  <si>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</si>
  <si>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</si>
  <si>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</si>
  <si>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</si>
  <si>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</si>
  <si>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</si>
  <si>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</si>
  <si>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</si>
  <si>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</si>
  <si>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</si>
  <si>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</si>
  <si>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</si>
  <si>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</si>
  <si>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</si>
  <si>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</si>
  <si>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</si>
  <si>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</si>
  <si>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</si>
  <si>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</si>
  <si>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</si>
  <si>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26/10/2012 às 17:17</t>
  </si>
  <si>
    <t>28/10/2012 às 11:56</t>
  </si>
  <si>
    <t>29/10/2012 às 15:21</t>
  </si>
  <si>
    <t>4ª) CEPCST  </t>
  </si>
  <si>
    <t>07/11/2012 às 17:56</t>
  </si>
  <si>
    <t>08/11/2012 às 19:57</t>
  </si>
  <si>
    <t>14/11/2012 às 15:07</t>
  </si>
  <si>
    <t>21/11/2012 às 18:42</t>
  </si>
  <si>
    <t>21/11/2012 às 19:44</t>
  </si>
  <si>
    <t>22/11/2012 às 12:41</t>
  </si>
  <si>
    <t>23/11/2012 às 15:31</t>
  </si>
  <si>
    <t>23/11/2012 às 15:51</t>
  </si>
  <si>
    <t>23/11/2012 às 19:31</t>
  </si>
  <si>
    <t>26/11/2012 às 12:57</t>
  </si>
  <si>
    <t>29/11/2012 às 17:52</t>
  </si>
  <si>
    <t>29/11/2012 às 19:15</t>
  </si>
  <si>
    <t>02/12/2012 às 14:22</t>
  </si>
  <si>
    <t>03/12/2012 às 20:29</t>
  </si>
  <si>
    <t>06/12/2012 às 13:09</t>
  </si>
  <si>
    <t>06/12/2012 às 13:23</t>
  </si>
  <si>
    <t>20ª) CPL  </t>
  </si>
  <si>
    <t>06/12/2012 às 19:42</t>
  </si>
  <si>
    <t>07/12/2012 às 14:49</t>
  </si>
  <si>
    <t>07/12/2012 às 17:29</t>
  </si>
  <si>
    <t>07/12/2012 às 19:20</t>
  </si>
  <si>
    <t>10/12/2012 às 18:24</t>
  </si>
  <si>
    <t>21/12/2012 às 13:34</t>
  </si>
  <si>
    <t>26ª) SCCLC  </t>
  </si>
  <si>
    <t>21/12/2012 às 16:55</t>
  </si>
  <si>
    <t>27ª) SECIA  </t>
  </si>
  <si>
    <t>21/12/2012 às 17:01</t>
  </si>
  <si>
    <t>26/12/2012 às 15:57</t>
  </si>
  <si>
    <t>29ª) SCCLC  </t>
  </si>
  <si>
    <t>26/12/2012 às 17:22</t>
  </si>
  <si>
    <t>30ª) CCLCE  </t>
  </si>
  <si>
    <t>26/12/2012 às 18:35</t>
  </si>
  <si>
    <t>31ª) CPL  </t>
  </si>
  <si>
    <t>18/01/2013 às 13:59</t>
  </si>
  <si>
    <t>18/01/2013 às 18:04</t>
  </si>
  <si>
    <t>18/01/2013 às 19:15</t>
  </si>
  <si>
    <t>22/01/2013 às 13:58</t>
  </si>
  <si>
    <t>35ª) SPO  </t>
  </si>
  <si>
    <t>22/01/2013 às 16:16</t>
  </si>
  <si>
    <t>36ª) SECADM  </t>
  </si>
  <si>
    <t>22/01/2013 às 17:47</t>
  </si>
  <si>
    <t>23/01/2013 às 16:19</t>
  </si>
  <si>
    <t>38ª) SCON  </t>
  </si>
  <si>
    <t>05/02/2013 às 18:30</t>
  </si>
  <si>
    <t>39ª) SIASG  </t>
  </si>
  <si>
    <t>06/02/2013 às 17:27</t>
  </si>
  <si>
    <t>40ª) SCON  </t>
  </si>
  <si>
    <t>08/02/2013 às 18:22</t>
  </si>
  <si>
    <t>41ª) CLC  </t>
  </si>
  <si>
    <t>08/02/2013 às 19:09</t>
  </si>
  <si>
    <t>42ª) SAEO  </t>
  </si>
  <si>
    <t>13/02/2013 às 17:04</t>
  </si>
  <si>
    <t>43ª) SPO  </t>
  </si>
  <si>
    <t>13/03/2013 às 19:32</t>
  </si>
  <si>
    <t>44ª) CO  </t>
  </si>
  <si>
    <t>14/03/2013 às 13:55</t>
  </si>
  <si>
    <t>45ª) SECOFC  </t>
  </si>
  <si>
    <t>14/03/2013 às 18:27</t>
  </si>
  <si>
    <t>46ª) DG  </t>
  </si>
  <si>
    <t>14/03/2013 às 19:36</t>
  </si>
  <si>
    <t>47ª) CO  </t>
  </si>
  <si>
    <t>15/03/2013 às 17:11</t>
  </si>
  <si>
    <t>48ª) ACO  </t>
  </si>
  <si>
    <t>15/03/2013 às 18:28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</si>
  <si>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</si>
  <si>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</si>
  <si>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</si>
  <si>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</si>
  <si>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</si>
  <si>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</si>
  <si>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</si>
  <si>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</si>
  <si>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</si>
  <si>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</si>
  <si>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</si>
  <si>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</si>
  <si>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</si>
  <si>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</si>
  <si>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</si>
  <si>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</si>
  <si>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</si>
  <si>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</si>
  <si>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</si>
  <si>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</si>
  <si>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</si>
  <si>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</si>
  <si>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</si>
  <si>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</si>
  <si>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</si>
  <si>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</si>
  <si>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</si>
  <si>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</si>
  <si>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</si>
  <si>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19/01/2012 às 19:00</t>
  </si>
  <si>
    <t>2ª) SMOEP  </t>
  </si>
  <si>
    <t>20/01/2012 às 18:46</t>
  </si>
  <si>
    <t>24/01/2012 às 18:57</t>
  </si>
  <si>
    <t>24/01/2012 às 19:47</t>
  </si>
  <si>
    <t>5ª) SC  </t>
  </si>
  <si>
    <t>26/01/2012 às 17:24</t>
  </si>
  <si>
    <t>26/01/2012 às 17:56</t>
  </si>
  <si>
    <t>7ª) SLIC  </t>
  </si>
  <si>
    <t>27/01/2012 às 17:57</t>
  </si>
  <si>
    <t>8ª) GABSA  </t>
  </si>
  <si>
    <t>31/01/2012 às 16:25</t>
  </si>
  <si>
    <t>9ª) DG  </t>
  </si>
  <si>
    <t>31/01/2012 às 18:26</t>
  </si>
  <si>
    <t>31/01/2012 às 18:49</t>
  </si>
  <si>
    <t>11ª) SLIC  </t>
  </si>
  <si>
    <t>01/02/2012 às 13:48</t>
  </si>
  <si>
    <t>01/02/2012 às 15:23</t>
  </si>
  <si>
    <t>13ª) CPL  </t>
  </si>
  <si>
    <t>02/02/2012 às 13:39</t>
  </si>
  <si>
    <t>14ª) ASSDG  </t>
  </si>
  <si>
    <t>02/02/2012 às 17:01</t>
  </si>
  <si>
    <t>15ª) SLIC  </t>
  </si>
  <si>
    <t>07/02/2012 às 14:21</t>
  </si>
  <si>
    <t>07/02/2012 às 15:59</t>
  </si>
  <si>
    <t>17ª) SLIC  </t>
  </si>
  <si>
    <t>08/02/2012 às 18:46</t>
  </si>
  <si>
    <t>18ª) CPL  </t>
  </si>
  <si>
    <t>10/02/2012 às 15:55</t>
  </si>
  <si>
    <t>13/02/2012 às 14:11</t>
  </si>
  <si>
    <t>29/02/2012 às 19:09</t>
  </si>
  <si>
    <t>16 dias</t>
  </si>
  <si>
    <t>01/03/2012 às 16:28</t>
  </si>
  <si>
    <t>01/03/2012 às 18:20</t>
  </si>
  <si>
    <t>23ª) SMCI  </t>
  </si>
  <si>
    <t>16/03/2012 às 17:10</t>
  </si>
  <si>
    <t>24ª) DG  </t>
  </si>
  <si>
    <t>16/03/2012 às 20:02</t>
  </si>
  <si>
    <t>25ª) SMCI  </t>
  </si>
  <si>
    <t>19/03/2012 às 15:56</t>
  </si>
  <si>
    <t>26ª) CPL  </t>
  </si>
  <si>
    <t>19/03/2012 às 18:22</t>
  </si>
  <si>
    <t>27ª) SMCI  </t>
  </si>
  <si>
    <t>19/03/2012 às 19:05</t>
  </si>
  <si>
    <t>11/04/2012 às 16:15</t>
  </si>
  <si>
    <t>29ª) SMCI  </t>
  </si>
  <si>
    <t>12/04/2012 às 18:00</t>
  </si>
  <si>
    <t>30ª) SCCLC  </t>
  </si>
  <si>
    <t>12/04/2012 às 19:27</t>
  </si>
  <si>
    <t>31ª) SMCI  </t>
  </si>
  <si>
    <t>13/04/2012 às 18:30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</si>
  <si>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</si>
  <si>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</si>
  <si>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</si>
  <si>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</si>
  <si>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</si>
  <si>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</si>
  <si>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</si>
  <si>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</si>
  <si>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</si>
  <si>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</si>
  <si>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</si>
  <si>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</si>
  <si>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</si>
  <si>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</si>
  <si>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</si>
  <si>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</si>
  <si>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</si>
  <si>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</si>
  <si>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</si>
  <si>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03/09/2014 às 18:49</t>
  </si>
  <si>
    <t>04/09/2014 às 12:57</t>
  </si>
  <si>
    <t>04/09/2014 às 14:42</t>
  </si>
  <si>
    <t>4ª) SMOEP  </t>
  </si>
  <si>
    <t>11/09/2014 às 18:09</t>
  </si>
  <si>
    <t>12/09/2014 às 15:53</t>
  </si>
  <si>
    <t>12/09/2014 às 17:07</t>
  </si>
  <si>
    <t>20/09/2014 às 14:45</t>
  </si>
  <si>
    <t>22/09/2014 às 11:36</t>
  </si>
  <si>
    <t>22/09/2014 às 15:01</t>
  </si>
  <si>
    <t>23/09/2014 às 17:17</t>
  </si>
  <si>
    <t>29/09/2014 às 15:11</t>
  </si>
  <si>
    <t>29/09/2014 às 19:09</t>
  </si>
  <si>
    <t>13ª) SECADM  </t>
  </si>
  <si>
    <t>30/09/2014 às 18:35</t>
  </si>
  <si>
    <t>14ª) CPL  </t>
  </si>
  <si>
    <t>30/09/2014 às 18:51</t>
  </si>
  <si>
    <t>15ª) ASSDG  </t>
  </si>
  <si>
    <t>01/10/2014 às 18:14</t>
  </si>
  <si>
    <t>16ª) DG  </t>
  </si>
  <si>
    <t>01/10/2014 às 19:45</t>
  </si>
  <si>
    <t>13/10/2014 às 16:13</t>
  </si>
  <si>
    <t>13/10/2014 às 19:12</t>
  </si>
  <si>
    <t>15/10/2014 às 19:01</t>
  </si>
  <si>
    <t>23/10/2014 às 15:15</t>
  </si>
  <si>
    <t>21ª) SMOEP  </t>
  </si>
  <si>
    <t>23/10/2014 às 15:20</t>
  </si>
  <si>
    <t>23/10/2014 às 15:26</t>
  </si>
  <si>
    <t>23/10/2014 às 17:39</t>
  </si>
  <si>
    <t>24/10/2014 às 16:30</t>
  </si>
  <si>
    <t>24/10/2014 às 18:25</t>
  </si>
  <si>
    <t>27/10/2014 às 16:12</t>
  </si>
  <si>
    <t>27/10/2014 às 16:53</t>
  </si>
  <si>
    <t>27/10/2014 às 19:31</t>
  </si>
  <si>
    <t>29ª) SECADM  </t>
  </si>
  <si>
    <t>28/10/2014 às 16:51</t>
  </si>
  <si>
    <t>30ª) SMOEP  </t>
  </si>
  <si>
    <t>03/11/2014 às 19:04</t>
  </si>
  <si>
    <t>07/11/2014 às 15:35</t>
  </si>
  <si>
    <t>07/11/2014 às 15:36</t>
  </si>
  <si>
    <t>10/11/2014 às 15:04</t>
  </si>
  <si>
    <t>10/11/2014 às 16:40</t>
  </si>
  <si>
    <t>35ª) SMOEP  </t>
  </si>
  <si>
    <t>10/11/2014 às 20:26</t>
  </si>
  <si>
    <t>11/11/2014 às 14:19</t>
  </si>
  <si>
    <t>11/11/2014 às 18:09</t>
  </si>
  <si>
    <t>12/11/2014 às 13:41</t>
  </si>
  <si>
    <t>24/11/2014 às 17:08</t>
  </si>
  <si>
    <t>40ª) SMOEP  </t>
  </si>
  <si>
    <t>25/11/2014 às 16:11</t>
  </si>
  <si>
    <t>41ª) CPL  </t>
  </si>
  <si>
    <t>26/11/2014 às 17:36</t>
  </si>
  <si>
    <t>42ª) SMOEP  </t>
  </si>
  <si>
    <t>01/12/2014 às 11:04</t>
  </si>
  <si>
    <t>01/12/2014 às 16:26</t>
  </si>
  <si>
    <t>44ª) SMOEP  </t>
  </si>
  <si>
    <t>03/12/2014 às 19:19</t>
  </si>
  <si>
    <t>18/12/2014 às 15:12</t>
  </si>
  <si>
    <t>18/12/2014 às 17:35</t>
  </si>
  <si>
    <t>18/12/2014 às 20:22</t>
  </si>
  <si>
    <t>19/12/2014 às 16:54</t>
  </si>
  <si>
    <t>23/12/2014 às 12:09</t>
  </si>
  <si>
    <t>23/12/2014 às 14:10</t>
  </si>
  <si>
    <t>51ª) SMOEP  </t>
  </si>
  <si>
    <t>23/12/2014 às 16:24</t>
  </si>
  <si>
    <t>52ª) GABDG  </t>
  </si>
  <si>
    <t>23/12/2014 às 17:16</t>
  </si>
  <si>
    <t>53ª) CPL  </t>
  </si>
  <si>
    <t>23/12/2014 às 17:51</t>
  </si>
  <si>
    <t>54ª) CMP  </t>
  </si>
  <si>
    <t>23/12/2014 às 18:56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</si>
  <si>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</si>
  <si>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</si>
  <si>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</si>
  <si>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</si>
  <si>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</si>
  <si>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</si>
  <si>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</si>
  <si>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</si>
  <si>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</si>
  <si>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</si>
  <si>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</si>
  <si>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</si>
  <si>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</si>
  <si>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</si>
  <si>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</si>
  <si>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</si>
  <si>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</si>
  <si>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básico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</si>
  <si>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</si>
  <si>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</si>
  <si>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</si>
  <si>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</si>
  <si>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</si>
  <si>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</si>
  <si>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</si>
  <si>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</si>
  <si>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</si>
  <si>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</si>
  <si>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</si>
  <si>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</si>
  <si>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06/02/2012 às 19:08</t>
  </si>
  <si>
    <t>07/02/2012 às 21:54</t>
  </si>
  <si>
    <t>4ª) CLC  </t>
  </si>
  <si>
    <t>09/02/2012 às 16:55</t>
  </si>
  <si>
    <t>02/04/2012 às 18:03</t>
  </si>
  <si>
    <t>53 dias</t>
  </si>
  <si>
    <t>03/04/2012 às 14:12</t>
  </si>
  <si>
    <t>11/04/2012 às 14:36</t>
  </si>
  <si>
    <t>8ª) DG  </t>
  </si>
  <si>
    <t>11/04/2012 às 20:03</t>
  </si>
  <si>
    <t>18/04/2012 às 18:27</t>
  </si>
  <si>
    <t>19/04/2012 às 18:46</t>
  </si>
  <si>
    <t>24/04/2012 às 17:48</t>
  </si>
  <si>
    <t>25/04/2012 às 16:46</t>
  </si>
  <si>
    <t>07/05/2012 às 18:59</t>
  </si>
  <si>
    <t>07/05/2012 às 19:10</t>
  </si>
  <si>
    <t>09/05/2012 às 14:27</t>
  </si>
  <si>
    <t>09/05/2012 às 18:15</t>
  </si>
  <si>
    <t>11/05/2012 às 14:44</t>
  </si>
  <si>
    <t>18/05/2012 às 16:42</t>
  </si>
  <si>
    <t>19ª) CPL  </t>
  </si>
  <si>
    <t>18/05/2012 às 17:00</t>
  </si>
  <si>
    <t>21/05/2012 às 13:49</t>
  </si>
  <si>
    <t>12/06/2012 às 19:26</t>
  </si>
  <si>
    <t>13/06/2012 às 18:01</t>
  </si>
  <si>
    <t>13/06/2012 às 18:18</t>
  </si>
  <si>
    <t>24ª) CPL  </t>
  </si>
  <si>
    <t>14/06/2012 às 13:17</t>
  </si>
  <si>
    <t>11/07/2012 às 17:12</t>
  </si>
  <si>
    <t>11/07/2012 às 17:24</t>
  </si>
  <si>
    <t>12/07/2012 às 14:32</t>
  </si>
  <si>
    <t>12/07/2012 às 17:00</t>
  </si>
  <si>
    <t>29ª) CMP  </t>
  </si>
  <si>
    <t>13/07/2012 às 15:44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</si>
  <si>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</si>
  <si>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</si>
  <si>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</si>
  <si>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</si>
  <si>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</si>
  <si>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</si>
  <si>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</si>
  <si>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</si>
  <si>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</si>
  <si>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</si>
  <si>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</si>
  <si>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003819/2013 - Registro de Preços - Projeto Básico para contratação de serviços de pintura para 08 Fóruns Eleitorais.</t>
  </si>
  <si>
    <t>17/05/2013 às 18:51</t>
  </si>
  <si>
    <t>20/05/2013 às 12:47</t>
  </si>
  <si>
    <t>22/05/2013 às 17:59</t>
  </si>
  <si>
    <t>22/05/2013 às 18:38</t>
  </si>
  <si>
    <t>27/05/2013 às 15:55</t>
  </si>
  <si>
    <t>27/05/2013 às 19:06</t>
  </si>
  <si>
    <t>28/05/2013 às 18:42</t>
  </si>
  <si>
    <t>05/06/2013 às 17:49</t>
  </si>
  <si>
    <t>9ª) CAA  </t>
  </si>
  <si>
    <t>05/06/2013 às 18:10</t>
  </si>
  <si>
    <t>10ª) SMCI  </t>
  </si>
  <si>
    <t>06/06/2013 às 18:34</t>
  </si>
  <si>
    <t>07/06/2013 às 14:14</t>
  </si>
  <si>
    <t>07/06/2013 às 17:24</t>
  </si>
  <si>
    <t>27/06/2013 às 15:38</t>
  </si>
  <si>
    <t>28/06/2013 às 16:00</t>
  </si>
  <si>
    <t>08/07/2013 às 14:02</t>
  </si>
  <si>
    <t>08/07/2013 às 14:20</t>
  </si>
  <si>
    <t>08/07/2013 às 14:32</t>
  </si>
  <si>
    <t>09/07/2013 às 16:21</t>
  </si>
  <si>
    <t>09/07/2013 às 17:38</t>
  </si>
  <si>
    <t>25/07/2013 às 19:03</t>
  </si>
  <si>
    <t>26/07/2013 às 14:34</t>
  </si>
  <si>
    <t>22ª) SMCI  </t>
  </si>
  <si>
    <t>26/07/2013 às 17:07</t>
  </si>
  <si>
    <t>26/07/2013 às 17:27</t>
  </si>
  <si>
    <t>29/07/2013 às 14:51</t>
  </si>
  <si>
    <t>29/07/2013 às 17:07</t>
  </si>
  <si>
    <t>07/08/2013 às 19:02</t>
  </si>
  <si>
    <t>07/08/2013 às 19:44</t>
  </si>
  <si>
    <t>21/08/2013 às 19:40</t>
  </si>
  <si>
    <t>23/08/2013 às 18:06</t>
  </si>
  <si>
    <t>23/08/2013 às 18:22</t>
  </si>
  <si>
    <t>31ª) CAA  </t>
  </si>
  <si>
    <t>26/08/2013 às 17:03</t>
  </si>
  <si>
    <t>32ª) SLIC  </t>
  </si>
  <si>
    <t>26/08/2013 às 17:15</t>
  </si>
  <si>
    <t>26/08/2013 às 20:04</t>
  </si>
  <si>
    <t>34ª) SLIC  </t>
  </si>
  <si>
    <t>28/08/2013 às 19:38</t>
  </si>
  <si>
    <t>28/08/2013 às 19:55</t>
  </si>
  <si>
    <t>36ª) CPL  </t>
  </si>
  <si>
    <t>29/08/2013 às 20:21</t>
  </si>
  <si>
    <t>37ª) ASSDG  </t>
  </si>
  <si>
    <t>04/09/2013 às 18:25</t>
  </si>
  <si>
    <t>13/09/2013 às 15:23</t>
  </si>
  <si>
    <t>13/09/2013 às 18:47</t>
  </si>
  <si>
    <t>40ª) SLIC  </t>
  </si>
  <si>
    <t>16/09/2013 às 15:01</t>
  </si>
  <si>
    <t>05/11/2013 às 16:41</t>
  </si>
  <si>
    <t>42ª) ASSDG  </t>
  </si>
  <si>
    <t>05/11/2013 às 19:59</t>
  </si>
  <si>
    <t>43ª) DG  </t>
  </si>
  <si>
    <t>06/11/2013 às 15:48</t>
  </si>
  <si>
    <t>05/12/2013 às 16:10</t>
  </si>
  <si>
    <t>45ª) ASSDG  </t>
  </si>
  <si>
    <t>11/12/2013 às 20:51</t>
  </si>
  <si>
    <t>12/12/2013 às 20:07</t>
  </si>
  <si>
    <t>16/12/2013 às 16:10</t>
  </si>
  <si>
    <t>16/12/2013 às 16:44</t>
  </si>
  <si>
    <t>49ª) SMCI  </t>
  </si>
  <si>
    <t>18/12/2013 às 12:29</t>
  </si>
  <si>
    <t>18/12/2013 às 13:59</t>
  </si>
  <si>
    <t>51ª) CPL  </t>
  </si>
  <si>
    <t>18/12/2013 às 20:06</t>
  </si>
  <si>
    <t>52ª) CMP  </t>
  </si>
  <si>
    <t>19/12/2013 às 10:44</t>
  </si>
  <si>
    <t>53ª) CAA  </t>
  </si>
  <si>
    <t>19/12/2013 às 14:00</t>
  </si>
  <si>
    <t>54ª) SMCI  </t>
  </si>
  <si>
    <t>20/12/2013 às 13:12</t>
  </si>
  <si>
    <t>55ª) SMCI  </t>
  </si>
  <si>
    <t>24/01/2014 às 18:48</t>
  </si>
  <si>
    <t>24/01/2014 às 18:49</t>
  </si>
  <si>
    <t>56ª) CMP  </t>
  </si>
  <si>
    <t>27/01/2014 às 12:32</t>
  </si>
  <si>
    <t>complementar</t>
  </si>
  <si>
    <t>Segue para análise o projeto básico - RP - pintura para os fóruns eleitorais.</t>
  </si>
  <si>
    <t>Com sugestões, para adequação do Projeto Básico.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</si>
  <si>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</si>
  <si>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</si>
  <si>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</si>
  <si>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</si>
  <si>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básico.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</si>
  <si>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</si>
  <si>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</si>
  <si>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</si>
  <si>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</si>
  <si>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</si>
  <si>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</si>
  <si>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</si>
  <si>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</si>
  <si>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</si>
  <si>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</si>
  <si>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</si>
  <si>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</si>
  <si>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</si>
  <si>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</si>
  <si>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</si>
  <si>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</si>
  <si>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</si>
  <si>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às assinaturas das atas do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</si>
  <si>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</si>
  <si>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</si>
  <si>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</si>
  <si>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</si>
  <si>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</si>
  <si>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</si>
  <si>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23/09/2014 às 19:46</t>
  </si>
  <si>
    <t>24/09/2014 às 14:22</t>
  </si>
  <si>
    <t>26/09/2014 às 15:28</t>
  </si>
  <si>
    <t>26/09/2014 às 18:03</t>
  </si>
  <si>
    <t>12/11/2014 às 12:53</t>
  </si>
  <si>
    <t>46 dias</t>
  </si>
  <si>
    <t>12/11/2014 às 15:17</t>
  </si>
  <si>
    <t>12/11/2014 às 18:59</t>
  </si>
  <si>
    <t>12/11/2014 às 19:56</t>
  </si>
  <si>
    <t>12/11/2014 às 21:05</t>
  </si>
  <si>
    <t>13/11/2014 às 17:47</t>
  </si>
  <si>
    <t>19/11/2014 às 19:11</t>
  </si>
  <si>
    <t>19/11/2014 às 19:18</t>
  </si>
  <si>
    <t>19/11/2014 às 19:41</t>
  </si>
  <si>
    <t>20/11/2014 às 19:29</t>
  </si>
  <si>
    <t>21/11/2014 às 15:51</t>
  </si>
  <si>
    <t>21/11/2014 às 16:55</t>
  </si>
  <si>
    <t>01/12/2014 às 12:54</t>
  </si>
  <si>
    <t>01/12/2014 às 15:40</t>
  </si>
  <si>
    <t>02/12/2014 às 13:20</t>
  </si>
  <si>
    <t>17/12/2014 às 16:53</t>
  </si>
  <si>
    <t>17/12/2014 às 17:37</t>
  </si>
  <si>
    <t>22ª) SMOEP  </t>
  </si>
  <si>
    <t>17/12/2014 às 18:51</t>
  </si>
  <si>
    <t>23/12/2014 às 16:35</t>
  </si>
  <si>
    <t>23/12/2014 às 16:55</t>
  </si>
  <si>
    <t>23/12/2014 às 17:54</t>
  </si>
  <si>
    <t>26ª) SMOEP  </t>
  </si>
  <si>
    <t>23/12/2014 às 18:06</t>
  </si>
  <si>
    <t>27ª) GABDG  </t>
  </si>
  <si>
    <t>23/12/2014 às 18:36</t>
  </si>
  <si>
    <t>26/12/2014 às 11:46</t>
  </si>
  <si>
    <t>26/12/2014 às 15:16</t>
  </si>
  <si>
    <t>714 dias</t>
  </si>
  <si>
    <t>Segue o projeto básico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</si>
  <si>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</si>
  <si>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</si>
  <si>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</si>
  <si>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</si>
  <si>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</si>
  <si>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</si>
  <si>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</si>
  <si>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</si>
  <si>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</si>
  <si>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</si>
  <si>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</si>
  <si>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</si>
  <si>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03/11/2015 às 18:41</t>
  </si>
  <si>
    <t>04/11/2015 às 17:16</t>
  </si>
  <si>
    <t>17/11/2015 às 15:27</t>
  </si>
  <si>
    <t>18/11/2015 às 19:24</t>
  </si>
  <si>
    <t>5ª) SST  </t>
  </si>
  <si>
    <t>19/11/2015 às 16:48</t>
  </si>
  <si>
    <t>19/11/2015 às 16:57</t>
  </si>
  <si>
    <t>7ª) SST  </t>
  </si>
  <si>
    <t>19/11/2015 às 17:18</t>
  </si>
  <si>
    <t>19/11/2015 às 20:07</t>
  </si>
  <si>
    <t>20/11/2015 às 15:58</t>
  </si>
  <si>
    <t>20/11/2015 às 17:18</t>
  </si>
  <si>
    <t>23/11/2015 às 21:01</t>
  </si>
  <si>
    <t>24/11/2015 às 18:51</t>
  </si>
  <si>
    <t>13ª) CIP  </t>
  </si>
  <si>
    <t>25/11/2015 às 13:26</t>
  </si>
  <si>
    <t>14ª) ST  </t>
  </si>
  <si>
    <t>25/11/2015 às 16:54</t>
  </si>
  <si>
    <t>15ª) CIP  </t>
  </si>
  <si>
    <t>25/11/2015 às 18:02</t>
  </si>
  <si>
    <t>26/11/2015 às 20:10</t>
  </si>
  <si>
    <t>27/11/2015 às 15:35</t>
  </si>
  <si>
    <t>02/12/2015 às 18:56</t>
  </si>
  <si>
    <t>02/12/2015 às 19:24</t>
  </si>
  <si>
    <t>20ª) SC  </t>
  </si>
  <si>
    <t>03/12/2015 às 14:41</t>
  </si>
  <si>
    <t>03/12/2015 às 16:02</t>
  </si>
  <si>
    <t>22ª) SECADM  </t>
  </si>
  <si>
    <t>03/12/2015 às 18:01</t>
  </si>
  <si>
    <t>07/12/2015 às 17:44</t>
  </si>
  <si>
    <t>23/12/2015 às 15:42</t>
  </si>
  <si>
    <t>30/12/2015 às 16:54</t>
  </si>
  <si>
    <t>30/12/2015 às 16:59</t>
  </si>
  <si>
    <t>30/12/2015 às 17:27</t>
  </si>
  <si>
    <t>07/01/2016 às 15:28</t>
  </si>
  <si>
    <t>08/01/2016 às 18:01</t>
  </si>
  <si>
    <t>11/01/2016 às 15:45</t>
  </si>
  <si>
    <t>31ª) CFIC  </t>
  </si>
  <si>
    <t>12/01/2016 às 16:02</t>
  </si>
  <si>
    <t>32ª) SACONT  </t>
  </si>
  <si>
    <t>12/01/2016 às 17:05</t>
  </si>
  <si>
    <t>33ª) ACFIC  </t>
  </si>
  <si>
    <t>12/01/2016 às 18:52</t>
  </si>
  <si>
    <t>14/01/2016 às 14:26</t>
  </si>
  <si>
    <t>35ª) SCON  </t>
  </si>
  <si>
    <t>14/01/2016 às 19:11</t>
  </si>
  <si>
    <t>15/01/2016 às 17:15</t>
  </si>
  <si>
    <t>15/01/2016 às 17:23</t>
  </si>
  <si>
    <t>15/01/2016 às 17:51</t>
  </si>
  <si>
    <t>18/01/2016 às 14:56</t>
  </si>
  <si>
    <t>40ª) SECADM  </t>
  </si>
  <si>
    <t>18/01/2016 às 17:45</t>
  </si>
  <si>
    <t>19/01/2016 às 16:50</t>
  </si>
  <si>
    <t>20/01/2016 às 14:40</t>
  </si>
  <si>
    <t>20/01/2016 às 16:25</t>
  </si>
  <si>
    <t>21/01/2016 às 15:21</t>
  </si>
  <si>
    <t>21/01/2016 às 17:00</t>
  </si>
  <si>
    <t>22/01/2016 às 15:29</t>
  </si>
  <si>
    <t>05/02/2016 às 14:41</t>
  </si>
  <si>
    <t>48ª) ASSDG  </t>
  </si>
  <si>
    <t>05/02/2016 às 15:58</t>
  </si>
  <si>
    <t>49ª) DG  </t>
  </si>
  <si>
    <t>05/02/2016 às 19:19</t>
  </si>
  <si>
    <t>50ª) SECADM  </t>
  </si>
  <si>
    <t>11/02/2016 às 19:11</t>
  </si>
  <si>
    <t>51ª) SLIC  </t>
  </si>
  <si>
    <t>12/02/2016 às 14:19</t>
  </si>
  <si>
    <t>52ª) SCON  </t>
  </si>
  <si>
    <t>12/02/2016 às 17:28</t>
  </si>
  <si>
    <t>12/02/2016 às 17:38</t>
  </si>
  <si>
    <t>15/02/2016 às 14:31</t>
  </si>
  <si>
    <t>55ª) SECADM  </t>
  </si>
  <si>
    <t>15/02/2016 às 15:14</t>
  </si>
  <si>
    <t>16/02/2016 às 14:08</t>
  </si>
  <si>
    <t>57ª) ASSDG  </t>
  </si>
  <si>
    <t>24/02/2016 às 15:32</t>
  </si>
  <si>
    <t>25/02/2016 às 17:29</t>
  </si>
  <si>
    <t>59ª) CO  </t>
  </si>
  <si>
    <t>25/02/2016 às 18:38</t>
  </si>
  <si>
    <t>60ª) SECOFC  </t>
  </si>
  <si>
    <t>26/02/2016 às 13:21</t>
  </si>
  <si>
    <t>61ª) ASSDG  </t>
  </si>
  <si>
    <t>26/02/2016 às 17:01</t>
  </si>
  <si>
    <t>62ª) DG  </t>
  </si>
  <si>
    <t>26/02/2016 às 17:52</t>
  </si>
  <si>
    <t>63ª) SLIC  </t>
  </si>
  <si>
    <t>26/02/2016 às 18:49</t>
  </si>
  <si>
    <t>64ª) CPL  </t>
  </si>
  <si>
    <t>26/02/2016 às 19:28</t>
  </si>
  <si>
    <t>65ª) SLIC  </t>
  </si>
  <si>
    <t>01/03/2016 às 19:12</t>
  </si>
  <si>
    <t>66ª) CPL  </t>
  </si>
  <si>
    <t>17/03/2016 às 17:10</t>
  </si>
  <si>
    <t>67ª) ASSDG  </t>
  </si>
  <si>
    <t>21/03/2016 às 13:55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</si>
  <si>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</si>
  <si>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</si>
  <si>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</si>
  <si>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</si>
  <si>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</si>
  <si>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</si>
  <si>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</si>
  <si>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Básico,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</si>
  <si>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</si>
  <si>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</si>
  <si>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</si>
  <si>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</si>
  <si>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</si>
  <si>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</si>
  <si>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</si>
  <si>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</si>
  <si>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</si>
  <si>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</si>
  <si>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</si>
  <si>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</si>
  <si>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</si>
  <si>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</si>
  <si>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</si>
  <si>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</si>
  <si>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</si>
  <si>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</si>
  <si>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</si>
  <si>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</si>
  <si>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</si>
  <si>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</si>
  <si>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</si>
  <si>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</si>
  <si>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</si>
  <si>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</si>
  <si>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12/11/2012 às 11:08</t>
  </si>
  <si>
    <t>2ª) SECADM  </t>
  </si>
  <si>
    <t>12/11/2012 às 15:34</t>
  </si>
  <si>
    <t>3ª) ACO  </t>
  </si>
  <si>
    <t>12/11/2012 às 15:38</t>
  </si>
  <si>
    <t>14/11/2012 às 13:50</t>
  </si>
  <si>
    <t>14/11/2012 às 14:57</t>
  </si>
  <si>
    <t>14/11/2012 às 17:21</t>
  </si>
  <si>
    <t>14/11/2012 às 18:38</t>
  </si>
  <si>
    <t>14/11/2012 às 21:15</t>
  </si>
  <si>
    <t>15/11/2012 às 12:39</t>
  </si>
  <si>
    <t>16/11/2012 às 17:16</t>
  </si>
  <si>
    <t>16/11/2012 às 17:34</t>
  </si>
  <si>
    <t>16/11/2012 às 20:52</t>
  </si>
  <si>
    <t>13ª) DG  </t>
  </si>
  <si>
    <t>19/11/2012 às 14:17</t>
  </si>
  <si>
    <t>14ª) SLIC  </t>
  </si>
  <si>
    <t>21/11/2012 às 16:25</t>
  </si>
  <si>
    <t>21/11/2012 às 17:49</t>
  </si>
  <si>
    <t>16ª) SLIC  </t>
  </si>
  <si>
    <t>22/11/2012 às 18:39</t>
  </si>
  <si>
    <t>17ª) SCON  </t>
  </si>
  <si>
    <t>23/11/2012 às 15:05</t>
  </si>
  <si>
    <t>23/11/2012 às 18:53</t>
  </si>
  <si>
    <t>26/11/2012 às 13:45</t>
  </si>
  <si>
    <t>26/11/2012 às 14:41</t>
  </si>
  <si>
    <t>21ª) SLIC  </t>
  </si>
  <si>
    <t>26/11/2012 às 15:37</t>
  </si>
  <si>
    <t>26/11/2012 às 17:08</t>
  </si>
  <si>
    <t>26/11/2012 às 18:31</t>
  </si>
  <si>
    <t>27/11/2012 às 12:28</t>
  </si>
  <si>
    <t>27/11/2012 às 13:01</t>
  </si>
  <si>
    <t>27/11/2012 às 16:30</t>
  </si>
  <si>
    <t>27/11/2012 às 17:42</t>
  </si>
  <si>
    <t>28/11/2012 às 16:59</t>
  </si>
  <si>
    <t>28/11/2012 às 17:04</t>
  </si>
  <si>
    <t>28/11/2012 às 18:26</t>
  </si>
  <si>
    <t>30/11/2012 às 18:17</t>
  </si>
  <si>
    <t>30/11/2012 às 18:26</t>
  </si>
  <si>
    <t>03/12/2012 às 13:23</t>
  </si>
  <si>
    <t>03/12/2012 às 16:12</t>
  </si>
  <si>
    <t>04/12/2012 às 15:48</t>
  </si>
  <si>
    <t>04/12/2012 às 18:44</t>
  </si>
  <si>
    <t>05/12/2012 às 13:03</t>
  </si>
  <si>
    <t>38ª) CPL  </t>
  </si>
  <si>
    <t>20/12/2012 às 15:28</t>
  </si>
  <si>
    <t>39ª) ASSDG  </t>
  </si>
  <si>
    <t>20/12/2012 às 17:35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</si>
  <si>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</si>
  <si>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</si>
  <si>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</si>
  <si>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</si>
  <si>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</si>
  <si>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</si>
  <si>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</si>
  <si>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</si>
  <si>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</si>
  <si>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</si>
  <si>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</si>
  <si>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</si>
  <si>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</si>
  <si>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</si>
  <si>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</si>
  <si>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</si>
  <si>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04/02/2013 às 17:09</t>
  </si>
  <si>
    <t>2ª) CCS  </t>
  </si>
  <si>
    <t>07/02/2013 às 15:57</t>
  </si>
  <si>
    <t>3ª) SECPEG  </t>
  </si>
  <si>
    <t>07/02/2013 às 17:31</t>
  </si>
  <si>
    <t>4ª) SECADM  </t>
  </si>
  <si>
    <t>08/02/2013 às 14:45</t>
  </si>
  <si>
    <t>5ª) CLC  </t>
  </si>
  <si>
    <t>08/02/2013 às 15:41</t>
  </si>
  <si>
    <t>6ª) SC  </t>
  </si>
  <si>
    <t>13/02/2013 às 16:26</t>
  </si>
  <si>
    <t>13/02/2013 às 18:34</t>
  </si>
  <si>
    <t>12/03/2013 às 16:37</t>
  </si>
  <si>
    <t>12/03/2013 às 18:22</t>
  </si>
  <si>
    <t>12/03/2013 às 19:29</t>
  </si>
  <si>
    <t>13/03/2013 às 15:38</t>
  </si>
  <si>
    <t>13/03/2013 às 20:49</t>
  </si>
  <si>
    <t>14/03/2013 às 19:43</t>
  </si>
  <si>
    <t>15/03/2013 às 17:15</t>
  </si>
  <si>
    <t>15/03/2013 às 19:41</t>
  </si>
  <si>
    <t>20/03/2013 às 18:56</t>
  </si>
  <si>
    <t>17ª) SMI  </t>
  </si>
  <si>
    <t>20/03/2013 às 19:25</t>
  </si>
  <si>
    <t>26/03/2013 às 18:38</t>
  </si>
  <si>
    <t>19ª) SCON  </t>
  </si>
  <si>
    <t>02/04/2013 às 15:05</t>
  </si>
  <si>
    <t>03/04/2013 às 15:33</t>
  </si>
  <si>
    <t>03/04/2013 às 16:28</t>
  </si>
  <si>
    <t>22ª) CPL  </t>
  </si>
  <si>
    <t>05/04/2013 às 19:56</t>
  </si>
  <si>
    <t>23ª) ASSDG  </t>
  </si>
  <si>
    <t>08/04/2013 às 16:24</t>
  </si>
  <si>
    <t>09/04/2013 às 19:05</t>
  </si>
  <si>
    <t>25ª) ASSDG  </t>
  </si>
  <si>
    <t>10/04/2013 às 19:56</t>
  </si>
  <si>
    <t>11/04/2013 às 16:34</t>
  </si>
  <si>
    <t>27ª) SMI  </t>
  </si>
  <si>
    <t>15/04/2013 às 15:31</t>
  </si>
  <si>
    <t>22/04/2013 às 13:21</t>
  </si>
  <si>
    <t>22/04/2013 às 15:59</t>
  </si>
  <si>
    <t>23/04/2013 às 15:33</t>
  </si>
  <si>
    <t>07/05/2013 às 16:10</t>
  </si>
  <si>
    <t>07/05/2013 às 20:14</t>
  </si>
  <si>
    <t>08/05/2013 às 16:15</t>
  </si>
  <si>
    <t>34ª) SECADM  </t>
  </si>
  <si>
    <t>09/05/2013 às 18:41</t>
  </si>
  <si>
    <t>10/05/2013 às 14:24</t>
  </si>
  <si>
    <t>15/05/2013 às 18:02</t>
  </si>
  <si>
    <t>15/05/2013 às 18:22</t>
  </si>
  <si>
    <t>21/05/2013 às 14:34</t>
  </si>
  <si>
    <t>05/06/2013 às 18:14</t>
  </si>
  <si>
    <t>06/06/2013 às 14:51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</si>
  <si>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</si>
  <si>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</si>
  <si>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</si>
  <si>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</si>
  <si>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</si>
  <si>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</si>
  <si>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</si>
  <si>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</si>
  <si>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</si>
  <si>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</si>
  <si>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</si>
  <si>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</si>
  <si>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</si>
  <si>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</si>
  <si>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</si>
  <si>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</si>
  <si>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</si>
  <si>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</si>
  <si>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</si>
  <si>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</si>
  <si>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24/07/2015 às 17:56</t>
  </si>
  <si>
    <t>05/08/2015 às 15:32</t>
  </si>
  <si>
    <t>3ª) CLC  </t>
  </si>
  <si>
    <t>06/08/2015 às 14:50</t>
  </si>
  <si>
    <t>4ª) SMI  </t>
  </si>
  <si>
    <t>07/08/2015 às 13:02</t>
  </si>
  <si>
    <t>5ª) CCS  </t>
  </si>
  <si>
    <t>10/08/2015 às 07:51</t>
  </si>
  <si>
    <t>12/08/2015 às 13:26</t>
  </si>
  <si>
    <t>7ª) CCS  </t>
  </si>
  <si>
    <t>12/08/2015 às 13:33</t>
  </si>
  <si>
    <t>8ª) SECPEG  </t>
  </si>
  <si>
    <t>12/08/2015 às 19:08</t>
  </si>
  <si>
    <t>13/08/2015 às 19:36</t>
  </si>
  <si>
    <t>14/08/2015 às 16:45</t>
  </si>
  <si>
    <t>11ª) SMI  </t>
  </si>
  <si>
    <t>14/08/2015 às 17:25</t>
  </si>
  <si>
    <t>24/08/2015 às 16:07</t>
  </si>
  <si>
    <t>13ª) SMI  </t>
  </si>
  <si>
    <t>02/09/2015 às 18:51</t>
  </si>
  <si>
    <t>04/09/2015 às 18:25</t>
  </si>
  <si>
    <t>16/09/2015 às 15:57</t>
  </si>
  <si>
    <t>17/09/2015 às 17:17</t>
  </si>
  <si>
    <t>17ª) SIASG  </t>
  </si>
  <si>
    <t>23/09/2015 às 19:20</t>
  </si>
  <si>
    <t>24/09/2015 às 13:19</t>
  </si>
  <si>
    <t>24/09/2015 às 17:04</t>
  </si>
  <si>
    <t>20ª) SIASG  </t>
  </si>
  <si>
    <t>28/09/2015 às 14:25</t>
  </si>
  <si>
    <t>28/09/2015 às 16:35</t>
  </si>
  <si>
    <t>16/10/2015 às 14:26</t>
  </si>
  <si>
    <t>23ª) SMI  </t>
  </si>
  <si>
    <t>21/10/2015 às 16:09</t>
  </si>
  <si>
    <t>05/11/2015 às 16:01</t>
  </si>
  <si>
    <t>05/11/2015 às 17:06</t>
  </si>
  <si>
    <t>05/11/2015 às 18:09</t>
  </si>
  <si>
    <t>09/11/2015 às 17:01</t>
  </si>
  <si>
    <t>28ª) SPO  </t>
  </si>
  <si>
    <t>09/11/2015 às 19:16</t>
  </si>
  <si>
    <t>29ª) CO  </t>
  </si>
  <si>
    <t>10/11/2015 às 13:23</t>
  </si>
  <si>
    <t>10/11/2015 às 15:06</t>
  </si>
  <si>
    <t>10/11/2015 às 18:33</t>
  </si>
  <si>
    <t>32ª) SC  </t>
  </si>
  <si>
    <t>11/11/2015 às 16:14</t>
  </si>
  <si>
    <t>11/11/2015 às 19:12</t>
  </si>
  <si>
    <t>12/11/2015 às 18:20</t>
  </si>
  <si>
    <t>13/11/2015 às 15:02</t>
  </si>
  <si>
    <t>17/12/2015 às 17:35</t>
  </si>
  <si>
    <t>34 dias</t>
  </si>
  <si>
    <t>37ª) SPO  </t>
  </si>
  <si>
    <t>17/12/2015 às 17:54</t>
  </si>
  <si>
    <t>17/12/2015 às 17:58</t>
  </si>
  <si>
    <t>17/12/2015 às 18:12</t>
  </si>
  <si>
    <t>40ª) SSG  </t>
  </si>
  <si>
    <t>18/12/2015 às 17:27</t>
  </si>
  <si>
    <t>41ª) SPO  </t>
  </si>
  <si>
    <t>21/12/2015 às 21:06</t>
  </si>
  <si>
    <t>22/12/2015 às 12:27</t>
  </si>
  <si>
    <t>43ª) SECOFC  </t>
  </si>
  <si>
    <t>22/12/2015 às 14:07</t>
  </si>
  <si>
    <t>44ª) DG  </t>
  </si>
  <si>
    <t>22/12/2015 às 15:20</t>
  </si>
  <si>
    <t>45ª) CLC  </t>
  </si>
  <si>
    <t>22/12/2015 às 17:38</t>
  </si>
  <si>
    <t>23/12/2015 às 14:08</t>
  </si>
  <si>
    <t>47ª) SCON  </t>
  </si>
  <si>
    <t>08/01/2016 às 16:37</t>
  </si>
  <si>
    <t>48ª) SLIC  </t>
  </si>
  <si>
    <t>08/01/2016 às 16:52</t>
  </si>
  <si>
    <t>49ª) SCON  </t>
  </si>
  <si>
    <t>08/01/2016 às 16:53</t>
  </si>
  <si>
    <t>50ª) SLIC  </t>
  </si>
  <si>
    <t>11/01/2016 às 13:53</t>
  </si>
  <si>
    <t>51ª) CLC  </t>
  </si>
  <si>
    <t>11/01/2016 às 15:29</t>
  </si>
  <si>
    <t>52ª) SECADM  </t>
  </si>
  <si>
    <t>12/01/2016 às 17:27</t>
  </si>
  <si>
    <t>53ª) CLC  </t>
  </si>
  <si>
    <t>18/01/2016 às 16:58</t>
  </si>
  <si>
    <t>54ª) SSG  </t>
  </si>
  <si>
    <t>02/02/2016 às 18:09</t>
  </si>
  <si>
    <t>55ª) CLC  </t>
  </si>
  <si>
    <t>03/02/2016 às 14:40</t>
  </si>
  <si>
    <t>56ª) SECADM  </t>
  </si>
  <si>
    <t>11/02/2016 às 13:27</t>
  </si>
  <si>
    <t>57ª) CPL  </t>
  </si>
  <si>
    <t>11/02/2016 às 19:40</t>
  </si>
  <si>
    <t>58ª) ASSDG  </t>
  </si>
  <si>
    <t>12/02/2016 às 15:53</t>
  </si>
  <si>
    <t>59ª) DG  </t>
  </si>
  <si>
    <t>12/02/2016 às 16:18</t>
  </si>
  <si>
    <t>60ª) SLIC  </t>
  </si>
  <si>
    <t>17/02/2016 às 17:18</t>
  </si>
  <si>
    <t>61ª) CLC  </t>
  </si>
  <si>
    <t>17/02/2016 às 20:21</t>
  </si>
  <si>
    <t>62ª) SSG  </t>
  </si>
  <si>
    <t>02/03/2016 às 17:41</t>
  </si>
  <si>
    <t>63ª) CLC  </t>
  </si>
  <si>
    <t>04/03/2016 às 18:13</t>
  </si>
  <si>
    <t>64ª) SSG  </t>
  </si>
  <si>
    <t>11/03/2016 às 16:02</t>
  </si>
  <si>
    <t>65ª) SECADM  </t>
  </si>
  <si>
    <t>14/03/2016 às 21:24</t>
  </si>
  <si>
    <t>66ª) SSG  </t>
  </si>
  <si>
    <t>16/03/2016 às 13:53</t>
  </si>
  <si>
    <t>23/03/2016 às 16:15</t>
  </si>
  <si>
    <t>68ª) SSG  </t>
  </si>
  <si>
    <t>12/04/2016 às 13:39</t>
  </si>
  <si>
    <t>69ª) SECADM  </t>
  </si>
  <si>
    <t>12/04/2016 às 16:06</t>
  </si>
  <si>
    <t>70ª) CLC  </t>
  </si>
  <si>
    <t>14/04/2016 às 17:05</t>
  </si>
  <si>
    <t>71ª) SASG  </t>
  </si>
  <si>
    <t>19/04/2016 às 16:55</t>
  </si>
  <si>
    <t>72ª) SC  </t>
  </si>
  <si>
    <t>22/04/2016 às 16:37</t>
  </si>
  <si>
    <t>73ª) SASG  </t>
  </si>
  <si>
    <t>29/04/2016 às 13:30</t>
  </si>
  <si>
    <t>74ª) SC  </t>
  </si>
  <si>
    <t>03/05/2016 às 17:35</t>
  </si>
  <si>
    <t>75ª) SSG  </t>
  </si>
  <si>
    <t>03/05/2016 às 18:23</t>
  </si>
  <si>
    <t>76ª) SC  </t>
  </si>
  <si>
    <t>04/05/2016 às 15:54</t>
  </si>
  <si>
    <t>77ª) SASG  </t>
  </si>
  <si>
    <t>04/05/2016 às 17:29</t>
  </si>
  <si>
    <t>78ª) SC  </t>
  </si>
  <si>
    <t>31/05/2016 às 16:15</t>
  </si>
  <si>
    <t>79ª) CLC  </t>
  </si>
  <si>
    <t>01/06/2016 às 16:34</t>
  </si>
  <si>
    <t>80ª) SPO  </t>
  </si>
  <si>
    <t>06/06/2016 às 12:30</t>
  </si>
  <si>
    <t>81ª) CO  </t>
  </si>
  <si>
    <t>06/06/2016 às 17:13</t>
  </si>
  <si>
    <t>82ª) SECOFC  </t>
  </si>
  <si>
    <t>06/06/2016 às 20:20</t>
  </si>
  <si>
    <t>83ª) CLC  </t>
  </si>
  <si>
    <t>23/06/2016 às 19:25</t>
  </si>
  <si>
    <t>84ª) SECADM  </t>
  </si>
  <si>
    <t>24/06/2016 às 17:34</t>
  </si>
  <si>
    <t>85ª) COGSA  </t>
  </si>
  <si>
    <t>27/06/2016 às 16:04</t>
  </si>
  <si>
    <t>86ª) SSG  </t>
  </si>
  <si>
    <t>28/06/2016 às 16:24</t>
  </si>
  <si>
    <t>87ª) COGSA  </t>
  </si>
  <si>
    <t>19/08/2016 às 14:57</t>
  </si>
  <si>
    <t>88ª) SPO  </t>
  </si>
  <si>
    <t>19/08/2016 às 15:37</t>
  </si>
  <si>
    <t>89ª) CO  </t>
  </si>
  <si>
    <t>19/08/2016 às 18:32</t>
  </si>
  <si>
    <t>90ª) CSTA  </t>
  </si>
  <si>
    <t>09/09/2016 às 17:48</t>
  </si>
  <si>
    <t>91ª) SECGS  </t>
  </si>
  <si>
    <t>12/09/2016 às 15:55</t>
  </si>
  <si>
    <t>92ª) CSTA  </t>
  </si>
  <si>
    <t>19/09/2016 às 15:28</t>
  </si>
  <si>
    <t>93ª) SECGS  </t>
  </si>
  <si>
    <t>19/09/2016 às 16:29</t>
  </si>
  <si>
    <t>94ª) CLC  </t>
  </si>
  <si>
    <t>22/09/2016 às 18:02</t>
  </si>
  <si>
    <t>95ª) CSTA  </t>
  </si>
  <si>
    <t>25/09/2016 às 15:08</t>
  </si>
  <si>
    <t>96ª) SECGS  </t>
  </si>
  <si>
    <t>26/09/2016 às 12:12</t>
  </si>
  <si>
    <t>97ª) CSTA  </t>
  </si>
  <si>
    <t>26/09/2016 às 12:30</t>
  </si>
  <si>
    <t>98ª) SECGS  </t>
  </si>
  <si>
    <t>26/09/2016 às 13:39</t>
  </si>
  <si>
    <t>99ª) CSTA  </t>
  </si>
  <si>
    <t>26/09/2016 às 14:43</t>
  </si>
  <si>
    <t>100ª) SECGS  </t>
  </si>
  <si>
    <t>26/09/2016 às 18:04</t>
  </si>
  <si>
    <t>101ª) CLC  </t>
  </si>
  <si>
    <t>28/09/2016 às 18:40</t>
  </si>
  <si>
    <t>102ª) SASG  </t>
  </si>
  <si>
    <t>29/09/2016 às 15:27</t>
  </si>
  <si>
    <t>103ª) CSTA  </t>
  </si>
  <si>
    <t>05/10/2016 às 15:43</t>
  </si>
  <si>
    <t>104ª) SECGS  </t>
  </si>
  <si>
    <t>06/10/2016 às 12:25</t>
  </si>
  <si>
    <t>105ª) SASG  </t>
  </si>
  <si>
    <t>18/10/2016 às 18:56</t>
  </si>
  <si>
    <t>106ª) CLC  </t>
  </si>
  <si>
    <t>09/11/2016 às 15:07</t>
  </si>
  <si>
    <t>107ª) CSTA  </t>
  </si>
  <si>
    <t>09/11/2016 às 16:59</t>
  </si>
  <si>
    <t>108ª) SECGS  </t>
  </si>
  <si>
    <t>09/11/2016 às 17:14</t>
  </si>
  <si>
    <t>109ª) SECGA  </t>
  </si>
  <si>
    <t>09/11/2016 às 20:26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</si>
  <si>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</si>
  <si>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</si>
  <si>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</si>
  <si>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</si>
  <si>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Básico em forma de minuta.</t>
  </si>
  <si>
    <t>Com projeto básico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</si>
  <si>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</si>
  <si>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</si>
  <si>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</si>
  <si>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</si>
  <si>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</si>
  <si>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</si>
  <si>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</si>
  <si>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</si>
  <si>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</si>
  <si>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</si>
  <si>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</si>
  <si>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</si>
  <si>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</si>
  <si>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</si>
  <si>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</si>
  <si>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</si>
  <si>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</si>
  <si>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</si>
  <si>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</si>
  <si>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</si>
  <si>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</si>
  <si>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</si>
  <si>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</si>
  <si>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</si>
  <si>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</si>
  <si>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</si>
  <si>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</si>
  <si>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</si>
  <si>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</si>
  <si>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</si>
  <si>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</si>
  <si>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básico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</si>
  <si>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</si>
  <si>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</si>
  <si>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</si>
  <si>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</si>
  <si>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</si>
  <si>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</si>
  <si>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</si>
  <si>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Básico.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</si>
  <si>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</si>
  <si>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</si>
  <si>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</si>
  <si>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</si>
  <si>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</si>
  <si>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</si>
  <si>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</si>
  <si>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</si>
  <si>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</si>
  <si>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</si>
  <si>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</si>
  <si>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</si>
  <si>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</si>
  <si>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</si>
  <si>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Básico.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</si>
  <si>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</si>
  <si>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</si>
  <si>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</si>
  <si>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</si>
  <si>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</si>
  <si>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</si>
  <si>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</si>
  <si>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</si>
  <si>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</si>
  <si>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</si>
  <si>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</si>
  <si>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</si>
  <si>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</si>
  <si>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</si>
  <si>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</si>
  <si>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</si>
  <si>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</si>
  <si>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</si>
  <si>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</si>
  <si>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</si>
  <si>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</si>
  <si>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</si>
  <si>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</si>
  <si>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</si>
  <si>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</si>
  <si>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</si>
  <si>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</si>
  <si>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</si>
  <si>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9656/2012 - Licitação - PROJETO BÁSICO PARA CONTRATAÇÃO PRESTAÇÃO DE SERVIÇOS AUXILIARES DE SERVIÇOS GERAIS - URGÊNCIA NA TRAMITAÇÃO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</si>
  <si>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</si>
  <si>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</si>
  <si>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</si>
  <si>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</si>
  <si>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</si>
  <si>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</si>
  <si>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</si>
  <si>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</si>
  <si>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</si>
  <si>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</si>
  <si>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</si>
  <si>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</si>
  <si>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</si>
  <si>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</si>
  <si>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</si>
  <si>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</si>
  <si>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</si>
  <si>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</si>
  <si>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</si>
  <si>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</si>
  <si>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</si>
  <si>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</si>
  <si>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</si>
  <si>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</si>
  <si>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</si>
  <si>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</si>
  <si>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</si>
  <si>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</si>
  <si>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</si>
  <si>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</si>
  <si>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</si>
  <si>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</si>
  <si>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</si>
  <si>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</si>
  <si>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</si>
  <si>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</si>
  <si>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</si>
  <si>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</si>
  <si>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</si>
  <si>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</si>
  <si>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</si>
  <si>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</si>
  <si>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</si>
  <si>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</si>
  <si>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</si>
  <si>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</si>
  <si>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</si>
  <si>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</si>
  <si>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</si>
  <si>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</si>
  <si>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</si>
  <si>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</si>
  <si>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</si>
  <si>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</si>
  <si>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</si>
  <si>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</si>
  <si>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</si>
  <si>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</si>
  <si>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</si>
  <si>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</si>
  <si>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</si>
  <si>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</si>
  <si>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</si>
  <si>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</si>
  <si>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</si>
  <si>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</si>
  <si>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</si>
  <si>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</si>
  <si>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</si>
  <si>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</si>
  <si>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</si>
  <si>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</si>
  <si>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</si>
  <si>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</si>
  <si>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</si>
  <si>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</si>
  <si>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</si>
  <si>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</si>
  <si>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</si>
  <si>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</si>
  <si>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outlier desconsiderado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</si>
  <si>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</si>
  <si>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</si>
  <si>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</si>
  <si>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</si>
  <si>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</si>
  <si>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</si>
  <si>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</si>
  <si>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</si>
  <si>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</si>
  <si>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</si>
  <si>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</si>
  <si>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</si>
  <si>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</si>
  <si>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</si>
  <si>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</si>
  <si>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</si>
  <si>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</si>
  <si>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</si>
  <si>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</si>
  <si>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</si>
  <si>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</si>
  <si>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</si>
  <si>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</si>
  <si>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</si>
  <si>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</si>
  <si>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</si>
  <si>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</si>
  <si>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</si>
  <si>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</si>
  <si>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</si>
  <si>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</si>
  <si>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</si>
  <si>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</si>
  <si>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</si>
  <si>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</si>
  <si>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</si>
  <si>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</si>
  <si>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</si>
  <si>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</si>
  <si>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</si>
  <si>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</si>
  <si>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</si>
  <si>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</si>
  <si>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</si>
  <si>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</si>
  <si>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</si>
  <si>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</si>
  <si>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</si>
  <si>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</si>
  <si>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</si>
  <si>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</si>
  <si>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</si>
  <si>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</si>
  <si>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</si>
  <si>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</si>
  <si>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</si>
  <si>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</si>
  <si>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</si>
  <si>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</si>
  <si>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</si>
  <si>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</si>
  <si>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</si>
  <si>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</si>
  <si>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</si>
  <si>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</si>
  <si>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</si>
  <si>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</si>
  <si>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</si>
  <si>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</si>
  <si>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</si>
  <si>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</si>
  <si>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</si>
  <si>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</si>
  <si>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</si>
  <si>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</si>
  <si>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</si>
  <si>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</si>
  <si>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</si>
  <si>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</si>
  <si>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</si>
  <si>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</si>
  <si>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</si>
  <si>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</si>
  <si>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</si>
  <si>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</si>
  <si>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</si>
  <si>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</si>
  <si>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</si>
  <si>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</si>
  <si>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</si>
  <si>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</si>
  <si>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</si>
  <si>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</si>
  <si>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</si>
  <si>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</si>
  <si>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</si>
  <si>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</si>
  <si>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</si>
  <si>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?</t>
  </si>
  <si>
    <t>MÉDIA GERAL DE 31 PADS</t>
  </si>
  <si>
    <t>SOMA GERAL EM DIAS 31 PADS</t>
  </si>
  <si>
    <t>outlier desconsiderado- EXPLICAR CONCEITO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</si>
  <si>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</si>
  <si>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</si>
  <si>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</si>
  <si>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</si>
  <si>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23/08/2016 às 17:59</t>
  </si>
  <si>
    <t>DT INICIO</t>
  </si>
  <si>
    <t>DT FIM</t>
  </si>
  <si>
    <t>HR INICIO</t>
  </si>
  <si>
    <t>HR FIM</t>
  </si>
  <si>
    <t>DT INI SERIAL</t>
  </si>
  <si>
    <t>DT FIM SERIAL</t>
  </si>
  <si>
    <t>DIF DT FIM - DT INI</t>
  </si>
  <si>
    <t>NUM DIAS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</si>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</sst>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F400]h:mm:ss\ AM/PM"/>
    <numFmt numFmtId="166" formatCode="dd&quot; d&quot;\ hh&quot; h&quot;\ mm&quot; m&quot;"/>
    <numFmt numFmtId="167" formatCode="0.00000"/>
    <numFmt numFmtId="168" formatCode="0.000000000"/>
    <numFmt numFmtId="169" formatCode="[h]:mm:ss;@"/>
  </numFmts>
  <fonts count="22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FF0000"/>
      <name val="Verdana"/>
      <family val="2"/>
    </font>
    <font>
      <b/>
      <sz val="8"/>
      <color theme="9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2" fontId="14" fillId="0" borderId="0" xfId="0" applyNumberFormat="1" applyFont="1" applyAlignment="1">
      <alignment horizontal="center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165" fontId="6" fillId="3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/>
    <xf numFmtId="165" fontId="8" fillId="2" borderId="0" xfId="0" applyNumberFormat="1" applyFont="1" applyFill="1" applyAlignment="1">
      <alignment horizontal="justify" vertical="center" wrapText="1"/>
    </xf>
    <xf numFmtId="165" fontId="6" fillId="0" borderId="0" xfId="0" applyNumberFormat="1" applyFont="1" applyBorder="1" applyAlignment="1">
      <alignment horizontal="justify" vertical="center" wrapText="1"/>
    </xf>
    <xf numFmtId="165" fontId="6" fillId="0" borderId="0" xfId="0" applyNumberFormat="1" applyFont="1" applyAlignment="1">
      <alignment horizontal="justify" vertical="center" wrapText="1"/>
    </xf>
    <xf numFmtId="165" fontId="6" fillId="5" borderId="0" xfId="0" applyNumberFormat="1" applyFont="1" applyFill="1" applyAlignment="1">
      <alignment horizontal="justify" vertical="center" wrapText="1"/>
    </xf>
    <xf numFmtId="165" fontId="6" fillId="5" borderId="0" xfId="0" applyNumberFormat="1" applyFont="1" applyFill="1"/>
    <xf numFmtId="165" fontId="6" fillId="4" borderId="0" xfId="0" applyNumberFormat="1" applyFont="1" applyFill="1" applyBorder="1" applyAlignment="1">
      <alignment horizontal="left" vertical="top" wrapText="1"/>
    </xf>
    <xf numFmtId="165" fontId="6" fillId="5" borderId="0" xfId="0" applyNumberFormat="1" applyFont="1" applyFill="1" applyBorder="1" applyAlignment="1">
      <alignment horizontal="left" vertical="top" wrapText="1"/>
    </xf>
    <xf numFmtId="165" fontId="6" fillId="8" borderId="0" xfId="0" applyNumberFormat="1" applyFont="1" applyFill="1" applyBorder="1" applyAlignment="1">
      <alignment horizontal="left" vertical="top" wrapText="1"/>
    </xf>
    <xf numFmtId="165" fontId="6" fillId="6" borderId="0" xfId="0" applyNumberFormat="1" applyFont="1" applyFill="1"/>
    <xf numFmtId="165" fontId="6" fillId="0" borderId="0" xfId="0" applyNumberFormat="1" applyFont="1" applyBorder="1"/>
    <xf numFmtId="165" fontId="6" fillId="0" borderId="0" xfId="0" applyNumberFormat="1" applyFont="1" applyFill="1" applyBorder="1"/>
    <xf numFmtId="165" fontId="6" fillId="8" borderId="0" xfId="0" applyNumberFormat="1" applyFont="1" applyFill="1" applyBorder="1"/>
    <xf numFmtId="166" fontId="6" fillId="8" borderId="0" xfId="0" applyNumberFormat="1" applyFont="1" applyFill="1"/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16" fillId="9" borderId="27" xfId="0" applyFont="1" applyFill="1" applyBorder="1" applyAlignment="1">
      <alignment vertical="center" textRotation="90" wrapText="1"/>
    </xf>
    <xf numFmtId="0" fontId="6" fillId="7" borderId="1" xfId="0" applyFont="1" applyFill="1" applyBorder="1" applyAlignment="1">
      <alignment horizontal="left" vertical="top" wrapText="1"/>
    </xf>
    <xf numFmtId="2" fontId="6" fillId="4" borderId="0" xfId="0" applyNumberFormat="1" applyFont="1" applyFill="1" applyBorder="1" applyAlignment="1">
      <alignment horizontal="left" vertical="top" wrapText="1"/>
    </xf>
    <xf numFmtId="1" fontId="6" fillId="4" borderId="0" xfId="0" applyNumberFormat="1" applyFont="1" applyFill="1" applyBorder="1" applyAlignment="1">
      <alignment horizontal="left" vertical="top" wrapText="1"/>
    </xf>
    <xf numFmtId="46" fontId="6" fillId="4" borderId="0" xfId="0" applyNumberFormat="1" applyFont="1" applyFill="1" applyBorder="1" applyAlignment="1">
      <alignment horizontal="left" vertical="top" wrapText="1"/>
    </xf>
    <xf numFmtId="167" fontId="6" fillId="4" borderId="0" xfId="0" applyNumberFormat="1" applyFont="1" applyFill="1" applyBorder="1" applyAlignment="1">
      <alignment horizontal="left" vertical="top" wrapText="1"/>
    </xf>
    <xf numFmtId="168" fontId="6" fillId="4" borderId="0" xfId="0" applyNumberFormat="1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6" fillId="0" borderId="0" xfId="0" applyFont="1" applyFill="1" applyBorder="1"/>
    <xf numFmtId="169" fontId="6" fillId="3" borderId="0" xfId="0" applyNumberFormat="1" applyFont="1" applyFill="1" applyBorder="1" applyAlignment="1">
      <alignment horizontal="left" vertical="top" wrapText="1"/>
    </xf>
    <xf numFmtId="14" fontId="20" fillId="3" borderId="0" xfId="0" applyNumberFormat="1" applyFont="1" applyFill="1" applyBorder="1" applyAlignment="1">
      <alignment horizontal="left" vertical="top" wrapText="1"/>
    </xf>
    <xf numFmtId="165" fontId="20" fillId="3" borderId="0" xfId="0" applyNumberFormat="1" applyFont="1" applyFill="1" applyBorder="1" applyAlignment="1">
      <alignment horizontal="left" vertical="top" wrapText="1"/>
    </xf>
    <xf numFmtId="1" fontId="6" fillId="8" borderId="0" xfId="0" applyNumberFormat="1" applyFont="1" applyFill="1" applyBorder="1" applyAlignment="1">
      <alignment horizontal="left" vertical="top" wrapText="1"/>
    </xf>
    <xf numFmtId="168" fontId="6" fillId="8" borderId="0" xfId="0" applyNumberFormat="1" applyFont="1" applyFill="1" applyBorder="1" applyAlignment="1">
      <alignment horizontal="left" vertical="top" wrapText="1"/>
    </xf>
    <xf numFmtId="167" fontId="6" fillId="8" borderId="0" xfId="0" applyNumberFormat="1" applyFont="1" applyFill="1" applyBorder="1" applyAlignment="1">
      <alignment horizontal="left" vertical="top" wrapText="1"/>
    </xf>
    <xf numFmtId="46" fontId="6" fillId="8" borderId="0" xfId="0" applyNumberFormat="1" applyFont="1" applyFill="1" applyBorder="1" applyAlignment="1">
      <alignment horizontal="left" vertical="top" wrapText="1"/>
    </xf>
    <xf numFmtId="2" fontId="6" fillId="8" borderId="0" xfId="0" applyNumberFormat="1" applyFont="1" applyFill="1"/>
    <xf numFmtId="2" fontId="21" fillId="3" borderId="0" xfId="0" applyNumberFormat="1" applyFont="1" applyFill="1" applyBorder="1" applyAlignment="1">
      <alignment horizontal="left" vertical="top" wrapText="1"/>
    </xf>
    <xf numFmtId="0" fontId="16" fillId="9" borderId="26" xfId="0" applyFont="1" applyFill="1" applyBorder="1" applyAlignment="1">
      <alignment horizontal="center" vertical="center" textRotation="90" wrapText="1"/>
    </xf>
    <xf numFmtId="0" fontId="16" fillId="9" borderId="27" xfId="0" applyFont="1" applyFill="1" applyBorder="1" applyAlignment="1">
      <alignment horizontal="center" vertical="center" textRotation="90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6" fillId="9" borderId="9" xfId="0" applyFont="1" applyFill="1" applyBorder="1" applyAlignment="1">
      <alignment horizontal="center" vertical="center" textRotation="90" wrapText="1"/>
    </xf>
    <xf numFmtId="0" fontId="16" fillId="9" borderId="0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537"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'02-PADs'!$W$31:$W$48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'02-PADs'!$U$31:$U$48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38624"/>
        <c:axId val="170260672"/>
      </c:barChart>
      <c:catAx>
        <c:axId val="13813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60672"/>
        <c:crosses val="autoZero"/>
        <c:auto val="1"/>
        <c:lblAlgn val="ctr"/>
        <c:lblOffset val="100"/>
        <c:noMultiLvlLbl val="0"/>
      </c:catAx>
      <c:valAx>
        <c:axId val="1702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38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'02-PADs'!$W$532:$W$553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'02-PADs'!$U$532:$U$553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37536"/>
        <c:axId val="144228352"/>
      </c:barChart>
      <c:catAx>
        <c:axId val="1727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28352"/>
        <c:crosses val="autoZero"/>
        <c:auto val="1"/>
        <c:lblAlgn val="ctr"/>
        <c:lblOffset val="100"/>
        <c:noMultiLvlLbl val="0"/>
      </c:catAx>
      <c:valAx>
        <c:axId val="1442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3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'02-PADs'!$W$637:$W$647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'02-PADs'!$U$637:$U$647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19488"/>
        <c:axId val="144229504"/>
      </c:barChart>
      <c:catAx>
        <c:axId val="13951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29504"/>
        <c:crosses val="autoZero"/>
        <c:auto val="1"/>
        <c:lblAlgn val="ctr"/>
        <c:lblOffset val="100"/>
        <c:noMultiLvlLbl val="0"/>
      </c:catAx>
      <c:valAx>
        <c:axId val="1442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1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'02-PADs'!$Y$30:$Y$41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'02-PADs'!$Z$30:$Z$41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20000"/>
        <c:axId val="144231232"/>
      </c:barChart>
      <c:catAx>
        <c:axId val="13952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31232"/>
        <c:crosses val="autoZero"/>
        <c:auto val="1"/>
        <c:lblAlgn val="ctr"/>
        <c:lblOffset val="100"/>
        <c:noMultiLvlLbl val="0"/>
      </c:catAx>
      <c:valAx>
        <c:axId val="1442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2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21536"/>
        <c:axId val="200904064"/>
      </c:barChart>
      <c:catAx>
        <c:axId val="1395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04064"/>
        <c:crosses val="autoZero"/>
        <c:auto val="1"/>
        <c:lblAlgn val="ctr"/>
        <c:lblOffset val="100"/>
        <c:noMultiLvlLbl val="0"/>
      </c:catAx>
      <c:valAx>
        <c:axId val="200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2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6512"/>
        <c:axId val="200905792"/>
      </c:barChart>
      <c:catAx>
        <c:axId val="1455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05792"/>
        <c:crosses val="autoZero"/>
        <c:auto val="1"/>
        <c:lblAlgn val="ctr"/>
        <c:lblOffset val="100"/>
        <c:noMultiLvlLbl val="0"/>
      </c:catAx>
      <c:valAx>
        <c:axId val="2009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53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'02-PADs'!$W$2:$Y$23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'02-PADs'!$AA$2:$AA$23</c:f>
              <c:numCache>
                <c:formatCode>0.0</c:formatCode>
                <c:ptCount val="22"/>
                <c:pt idx="0">
                  <c:v>5.5</c:v>
                </c:pt>
                <c:pt idx="2">
                  <c:v>4260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14218</c:v>
                </c:pt>
                <c:pt idx="7">
                  <c:v>35</c:v>
                </c:pt>
                <c:pt idx="9">
                  <c:v>21324.5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38048"/>
        <c:axId val="138289152"/>
      </c:barChart>
      <c:catAx>
        <c:axId val="145538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8289152"/>
        <c:crosses val="autoZero"/>
        <c:auto val="1"/>
        <c:lblAlgn val="ctr"/>
        <c:lblOffset val="100"/>
        <c:noMultiLvlLbl val="0"/>
      </c:catAx>
      <c:valAx>
        <c:axId val="138289152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4553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4468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72832"/>
        <c:axId val="138289728"/>
      </c:barChart>
      <c:catAx>
        <c:axId val="1452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89728"/>
        <c:crosses val="autoZero"/>
        <c:auto val="1"/>
        <c:lblAlgn val="ctr"/>
        <c:lblOffset val="100"/>
        <c:noMultiLvlLbl val="0"/>
      </c:catAx>
      <c:valAx>
        <c:axId val="1382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27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4440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73344"/>
        <c:axId val="138291456"/>
      </c:barChart>
      <c:catAx>
        <c:axId val="1452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91456"/>
        <c:crosses val="autoZero"/>
        <c:auto val="1"/>
        <c:lblAlgn val="ctr"/>
        <c:lblOffset val="100"/>
        <c:noMultiLvlLbl val="0"/>
      </c:catAx>
      <c:valAx>
        <c:axId val="1382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27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74880"/>
        <c:axId val="138293760"/>
      </c:barChart>
      <c:catAx>
        <c:axId val="14527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8293760"/>
        <c:crosses val="autoZero"/>
        <c:auto val="0"/>
        <c:lblAlgn val="ctr"/>
        <c:lblOffset val="100"/>
        <c:noMultiLvlLbl val="0"/>
      </c:catAx>
      <c:valAx>
        <c:axId val="138293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52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'02-PADs'!$W$78:$W$92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'02-PADs'!$U$78:$U$92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39136"/>
        <c:axId val="195929792"/>
      </c:barChart>
      <c:catAx>
        <c:axId val="13813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29792"/>
        <c:crosses val="autoZero"/>
        <c:auto val="1"/>
        <c:lblAlgn val="ctr"/>
        <c:lblOffset val="100"/>
        <c:noMultiLvlLbl val="0"/>
      </c:catAx>
      <c:valAx>
        <c:axId val="19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3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'02-PADs'!$W$114:$W$131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'02-PADs'!$U$114:$U$131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39648"/>
        <c:axId val="195931520"/>
      </c:barChart>
      <c:catAx>
        <c:axId val="13813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31520"/>
        <c:crosses val="autoZero"/>
        <c:auto val="1"/>
        <c:lblAlgn val="ctr"/>
        <c:lblOffset val="100"/>
        <c:noMultiLvlLbl val="0"/>
      </c:catAx>
      <c:valAx>
        <c:axId val="1959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3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'02-PADs'!$W$153:$W$169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'02-PADs'!$U$153:$U$169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40160"/>
        <c:axId val="195933248"/>
      </c:barChart>
      <c:catAx>
        <c:axId val="1381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33248"/>
        <c:crosses val="autoZero"/>
        <c:auto val="1"/>
        <c:lblAlgn val="ctr"/>
        <c:lblOffset val="100"/>
        <c:noMultiLvlLbl val="0"/>
      </c:catAx>
      <c:valAx>
        <c:axId val="1959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4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'02-PADs'!$W$196:$W$210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'02-PADs'!$U$196:$U$210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40672"/>
        <c:axId val="195934976"/>
      </c:barChart>
      <c:catAx>
        <c:axId val="13814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34976"/>
        <c:crosses val="autoZero"/>
        <c:auto val="1"/>
        <c:lblAlgn val="ctr"/>
        <c:lblOffset val="100"/>
        <c:noMultiLvlLbl val="0"/>
      </c:catAx>
      <c:valAx>
        <c:axId val="1959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4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'02-PADs'!$W$238:$W$251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'02-PADs'!$U$238:$U$251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41184"/>
        <c:axId val="139420224"/>
      </c:barChart>
      <c:catAx>
        <c:axId val="13814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420224"/>
        <c:crosses val="autoZero"/>
        <c:auto val="1"/>
        <c:lblAlgn val="ctr"/>
        <c:lblOffset val="100"/>
        <c:noMultiLvlLbl val="0"/>
      </c:catAx>
      <c:valAx>
        <c:axId val="1394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4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'02-PADs'!$W$274:$W$297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'02-PADs'!$U$274:$U$297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17952"/>
        <c:axId val="139422528"/>
      </c:barChart>
      <c:catAx>
        <c:axId val="13951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422528"/>
        <c:crosses val="autoZero"/>
        <c:auto val="1"/>
        <c:lblAlgn val="ctr"/>
        <c:lblOffset val="100"/>
        <c:noMultiLvlLbl val="0"/>
      </c:catAx>
      <c:valAx>
        <c:axId val="1394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1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'02-PADs'!$W$438:$W$456</c:f>
              <c:numCache>
                <c:formatCode>General</c:formatCode>
                <c:ptCount val="19"/>
                <c:pt idx="0">
                  <c:v>42643</c:v>
                </c:pt>
                <c:pt idx="1">
                  <c:v>42472</c:v>
                </c:pt>
                <c:pt idx="2">
                  <c:v>127582</c:v>
                </c:pt>
                <c:pt idx="3">
                  <c:v>340613</c:v>
                </c:pt>
                <c:pt idx="4">
                  <c:v>42671</c:v>
                </c:pt>
                <c:pt idx="5">
                  <c:v>42534</c:v>
                </c:pt>
                <c:pt idx="6">
                  <c:v>42638</c:v>
                </c:pt>
                <c:pt idx="7">
                  <c:v>127852</c:v>
                </c:pt>
                <c:pt idx="8">
                  <c:v>6</c:v>
                </c:pt>
                <c:pt idx="9">
                  <c:v>42613</c:v>
                </c:pt>
                <c:pt idx="10">
                  <c:v>85265</c:v>
                </c:pt>
                <c:pt idx="11">
                  <c:v>9</c:v>
                </c:pt>
                <c:pt idx="12">
                  <c:v>42619</c:v>
                </c:pt>
                <c:pt idx="13">
                  <c:v>42619</c:v>
                </c:pt>
                <c:pt idx="14">
                  <c:v>2</c:v>
                </c:pt>
                <c:pt idx="15">
                  <c:v>1</c:v>
                </c:pt>
                <c:pt idx="16">
                  <c:v>42648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'02-PADs'!$U$438:$U$456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18464"/>
        <c:axId val="139423680"/>
      </c:barChart>
      <c:catAx>
        <c:axId val="13951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423680"/>
        <c:crosses val="autoZero"/>
        <c:auto val="1"/>
        <c:lblAlgn val="ctr"/>
        <c:lblOffset val="100"/>
        <c:noMultiLvlLbl val="0"/>
      </c:catAx>
      <c:valAx>
        <c:axId val="1394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1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'02-PADs'!$W$499:$W$511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'02-PADs'!$U$499:$U$511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18976"/>
        <c:axId val="139425408"/>
      </c:barChart>
      <c:catAx>
        <c:axId val="13951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425408"/>
        <c:crosses val="autoZero"/>
        <c:auto val="1"/>
        <c:lblAlgn val="ctr"/>
        <c:lblOffset val="100"/>
        <c:noMultiLvlLbl val="0"/>
      </c:catAx>
      <c:valAx>
        <c:axId val="1394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1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266700</xdr:colOff>
      <xdr:row>29</xdr:row>
      <xdr:rowOff>447675</xdr:rowOff>
    </xdr:from>
    <xdr:to>
      <xdr:col>44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72</xdr:row>
      <xdr:rowOff>76200</xdr:rowOff>
    </xdr:from>
    <xdr:to>
      <xdr:col>44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47625</xdr:colOff>
      <xdr:row>112</xdr:row>
      <xdr:rowOff>38100</xdr:rowOff>
    </xdr:from>
    <xdr:to>
      <xdr:col>44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104775</xdr:colOff>
      <xdr:row>150</xdr:row>
      <xdr:rowOff>238125</xdr:rowOff>
    </xdr:from>
    <xdr:to>
      <xdr:col>45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114300</xdr:colOff>
      <xdr:row>193</xdr:row>
      <xdr:rowOff>209550</xdr:rowOff>
    </xdr:from>
    <xdr:to>
      <xdr:col>46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581025</xdr:colOff>
      <xdr:row>236</xdr:row>
      <xdr:rowOff>76200</xdr:rowOff>
    </xdr:from>
    <xdr:to>
      <xdr:col>45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273</xdr:row>
      <xdr:rowOff>134470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132521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132523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134122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132524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132521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190500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219075</xdr:colOff>
      <xdr:row>273</xdr:row>
      <xdr:rowOff>123825</xdr:rowOff>
    </xdr:from>
    <xdr:to>
      <xdr:col>47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275</xdr:row>
      <xdr:rowOff>132521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276</xdr:row>
      <xdr:rowOff>132523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134122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279</xdr:row>
      <xdr:rowOff>132524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295</xdr:row>
      <xdr:rowOff>132521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333375</xdr:colOff>
      <xdr:row>435</xdr:row>
      <xdr:rowOff>152400</xdr:rowOff>
    </xdr:from>
    <xdr:to>
      <xdr:col>46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123825</xdr:colOff>
      <xdr:row>497</xdr:row>
      <xdr:rowOff>142875</xdr:rowOff>
    </xdr:from>
    <xdr:to>
      <xdr:col>44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180975</xdr:colOff>
      <xdr:row>530</xdr:row>
      <xdr:rowOff>9525</xdr:rowOff>
    </xdr:from>
    <xdr:to>
      <xdr:col>44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495300</xdr:colOff>
      <xdr:row>635</xdr:row>
      <xdr:rowOff>19050</xdr:rowOff>
    </xdr:from>
    <xdr:to>
      <xdr:col>44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295275</xdr:colOff>
      <xdr:row>29</xdr:row>
      <xdr:rowOff>257175</xdr:rowOff>
    </xdr:from>
    <xdr:to>
      <xdr:col>46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462804</xdr:colOff>
      <xdr:row>8</xdr:row>
      <xdr:rowOff>163045</xdr:rowOff>
    </xdr:from>
    <xdr:to>
      <xdr:col>15</xdr:col>
      <xdr:colOff>181535</xdr:colOff>
      <xdr:row>21</xdr:row>
      <xdr:rowOff>20170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383802</xdr:colOff>
      <xdr:row>24</xdr:row>
      <xdr:rowOff>120463</xdr:rowOff>
    </xdr:from>
    <xdr:to>
      <xdr:col>15</xdr:col>
      <xdr:colOff>102533</xdr:colOff>
      <xdr:row>36</xdr:row>
      <xdr:rowOff>168088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133350</xdr:rowOff>
    </xdr:from>
    <xdr:to>
      <xdr:col>10</xdr:col>
      <xdr:colOff>523875</xdr:colOff>
      <xdr:row>54</xdr:row>
      <xdr:rowOff>19050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403412</xdr:colOff>
      <xdr:row>8</xdr:row>
      <xdr:rowOff>156882</xdr:rowOff>
    </xdr:from>
    <xdr:to>
      <xdr:col>23</xdr:col>
      <xdr:colOff>122144</xdr:colOff>
      <xdr:row>21</xdr:row>
      <xdr:rowOff>14007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369792</xdr:colOff>
      <xdr:row>38</xdr:row>
      <xdr:rowOff>100854</xdr:rowOff>
    </xdr:from>
    <xdr:to>
      <xdr:col>21</xdr:col>
      <xdr:colOff>242638</xdr:colOff>
      <xdr:row>57</xdr:row>
      <xdr:rowOff>27290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7" y="8650942"/>
          <a:ext cx="5318905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s%20files/PADS_Consolidador_MEDIAS_FEVEREI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ORGANOGRAMA"/>
      <sheetName val="02-PADs"/>
      <sheetName val="03-COMPARATIVOS ÁREAS FOCO"/>
      <sheetName val="04-DADOS COMPARATIVOS GERAIS"/>
      <sheetName val="Areas TRE"/>
      <sheetName val="05-GRAFICO COMPARATIVO GERAL"/>
      <sheetName val="DADOS PARA MINITAB"/>
    </sheetNames>
    <sheetDataSet>
      <sheetData sheetId="0"/>
      <sheetData sheetId="1">
        <row r="30">
          <cell r="N30" t="str">
            <v>041ZE</v>
          </cell>
          <cell r="O30">
            <v>4</v>
          </cell>
        </row>
        <row r="31">
          <cell r="N31" t="e">
            <v>#N/A</v>
          </cell>
          <cell r="O31">
            <v>3</v>
          </cell>
        </row>
        <row r="32">
          <cell r="N32" t="str">
            <v>ASSISEG</v>
          </cell>
          <cell r="O32">
            <v>30</v>
          </cell>
        </row>
        <row r="33">
          <cell r="N33" t="str">
            <v>CAA</v>
          </cell>
          <cell r="O33">
            <v>9</v>
          </cell>
        </row>
        <row r="34">
          <cell r="N34" t="str">
            <v>SECADM</v>
          </cell>
          <cell r="O34">
            <v>4</v>
          </cell>
        </row>
        <row r="35">
          <cell r="N35" t="str">
            <v>SPO</v>
          </cell>
          <cell r="O35">
            <v>1</v>
          </cell>
        </row>
        <row r="36">
          <cell r="N36" t="str">
            <v>CO</v>
          </cell>
          <cell r="O36">
            <v>1</v>
          </cell>
        </row>
        <row r="37">
          <cell r="N37" t="str">
            <v>SECOFC</v>
          </cell>
          <cell r="O37">
            <v>3</v>
          </cell>
        </row>
        <row r="38">
          <cell r="N38" t="str">
            <v>CLC</v>
          </cell>
          <cell r="O38">
            <v>7</v>
          </cell>
        </row>
        <row r="39">
          <cell r="N39" t="str">
            <v>SC</v>
          </cell>
          <cell r="O39">
            <v>17</v>
          </cell>
        </row>
        <row r="40">
          <cell r="N40" t="str">
            <v>SCON</v>
          </cell>
          <cell r="O40">
            <v>18</v>
          </cell>
        </row>
        <row r="41">
          <cell r="N41" t="str">
            <v>SECOFC</v>
          </cell>
          <cell r="O41">
            <v>3</v>
          </cell>
        </row>
        <row r="42">
          <cell r="N42" t="str">
            <v>SPO</v>
          </cell>
          <cell r="O42">
            <v>1</v>
          </cell>
        </row>
        <row r="43">
          <cell r="N43" t="str">
            <v>CO</v>
          </cell>
          <cell r="O43">
            <v>2</v>
          </cell>
        </row>
        <row r="44">
          <cell r="N44" t="str">
            <v>CPL</v>
          </cell>
          <cell r="O44">
            <v>3</v>
          </cell>
        </row>
        <row r="45">
          <cell r="N45" t="str">
            <v>ASSDG</v>
          </cell>
          <cell r="O45">
            <v>7</v>
          </cell>
        </row>
        <row r="46">
          <cell r="N46" t="str">
            <v>ACO</v>
          </cell>
          <cell r="O46">
            <v>2</v>
          </cell>
        </row>
        <row r="47">
          <cell r="N47" t="str">
            <v>SAEO</v>
          </cell>
          <cell r="O47">
            <v>1</v>
          </cell>
        </row>
        <row r="48">
          <cell r="N48" t="str">
            <v/>
          </cell>
        </row>
        <row r="49">
          <cell r="N49" t="str">
            <v>TOTAL</v>
          </cell>
        </row>
        <row r="53">
          <cell r="N53" t="str">
            <v/>
          </cell>
        </row>
        <row r="54">
          <cell r="N54" t="str">
            <v/>
          </cell>
        </row>
        <row r="55">
          <cell r="N55" t="str">
            <v/>
          </cell>
        </row>
        <row r="56">
          <cell r="N56" t="str">
            <v/>
          </cell>
        </row>
        <row r="57">
          <cell r="N57" t="str">
            <v/>
          </cell>
        </row>
        <row r="58">
          <cell r="N58" t="str">
            <v/>
          </cell>
        </row>
        <row r="59">
          <cell r="N59" t="str">
            <v/>
          </cell>
        </row>
        <row r="60">
          <cell r="N60" t="str">
            <v/>
          </cell>
        </row>
        <row r="61">
          <cell r="N61" t="str">
            <v/>
          </cell>
        </row>
        <row r="62">
          <cell r="N62" t="str">
            <v/>
          </cell>
        </row>
        <row r="63">
          <cell r="N63" t="str">
            <v/>
          </cell>
        </row>
        <row r="64">
          <cell r="N64" t="str">
            <v/>
          </cell>
        </row>
        <row r="65">
          <cell r="N65" t="str">
            <v/>
          </cell>
        </row>
        <row r="75">
          <cell r="N75" t="str">
            <v>DADOS AGRUPADOS:</v>
          </cell>
        </row>
        <row r="76">
          <cell r="N76" t="str">
            <v/>
          </cell>
        </row>
        <row r="77">
          <cell r="N77" t="str">
            <v>140ZE</v>
          </cell>
          <cell r="O77">
            <v>10</v>
          </cell>
        </row>
        <row r="78">
          <cell r="N78" t="str">
            <v>ASSISEG</v>
          </cell>
          <cell r="O78">
            <v>1</v>
          </cell>
        </row>
        <row r="79">
          <cell r="N79" t="str">
            <v>CAA</v>
          </cell>
          <cell r="O79">
            <v>5</v>
          </cell>
        </row>
        <row r="80">
          <cell r="N80" t="str">
            <v>SECADM</v>
          </cell>
          <cell r="O80">
            <v>2</v>
          </cell>
        </row>
        <row r="81">
          <cell r="N81" t="str">
            <v>SPO</v>
          </cell>
          <cell r="O81">
            <v>2</v>
          </cell>
        </row>
        <row r="82">
          <cell r="N82" t="str">
            <v>CO</v>
          </cell>
          <cell r="O82">
            <v>2</v>
          </cell>
        </row>
        <row r="83">
          <cell r="N83" t="str">
            <v>SECOFC</v>
          </cell>
          <cell r="O83">
            <v>2</v>
          </cell>
        </row>
        <row r="84">
          <cell r="N84" t="str">
            <v>CLC</v>
          </cell>
          <cell r="O84">
            <v>6</v>
          </cell>
        </row>
        <row r="85">
          <cell r="N85" t="str">
            <v>SC</v>
          </cell>
          <cell r="O85">
            <v>12</v>
          </cell>
        </row>
        <row r="86">
          <cell r="N86" t="str">
            <v>SCON</v>
          </cell>
          <cell r="O86">
            <v>32</v>
          </cell>
        </row>
        <row r="87">
          <cell r="N87" t="str">
            <v>ASSDG</v>
          </cell>
          <cell r="O87">
            <v>6</v>
          </cell>
        </row>
        <row r="88">
          <cell r="N88" t="str">
            <v>CLC</v>
          </cell>
          <cell r="O88">
            <v>8</v>
          </cell>
        </row>
        <row r="89">
          <cell r="N89" t="str">
            <v>DG</v>
          </cell>
          <cell r="O89">
            <v>2</v>
          </cell>
        </row>
        <row r="90">
          <cell r="N90" t="str">
            <v>ACO</v>
          </cell>
          <cell r="O90">
            <v>1</v>
          </cell>
        </row>
        <row r="91">
          <cell r="N91" t="str">
            <v>SAEO</v>
          </cell>
          <cell r="O91">
            <v>2</v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N95" t="str">
            <v/>
          </cell>
        </row>
        <row r="96">
          <cell r="N96" t="str">
            <v/>
          </cell>
        </row>
        <row r="97">
          <cell r="N97" t="str">
            <v/>
          </cell>
        </row>
        <row r="98">
          <cell r="N98" t="str">
            <v/>
          </cell>
        </row>
        <row r="99">
          <cell r="N99" t="str">
            <v/>
          </cell>
        </row>
        <row r="100">
          <cell r="N100" t="str">
            <v/>
          </cell>
        </row>
        <row r="101">
          <cell r="N101" t="str">
            <v/>
          </cell>
        </row>
        <row r="102">
          <cell r="N102" t="str">
            <v/>
          </cell>
        </row>
        <row r="103">
          <cell r="N103" t="str">
            <v/>
          </cell>
        </row>
        <row r="104">
          <cell r="N104" t="str">
            <v/>
          </cell>
        </row>
        <row r="105">
          <cell r="N105" t="str">
            <v/>
          </cell>
        </row>
        <row r="106">
          <cell r="N106" t="str">
            <v/>
          </cell>
        </row>
        <row r="107">
          <cell r="N107" t="str">
            <v/>
          </cell>
        </row>
        <row r="108">
          <cell r="N108" t="str">
            <v/>
          </cell>
        </row>
        <row r="109">
          <cell r="N109" t="str">
            <v/>
          </cell>
        </row>
        <row r="110">
          <cell r="N110" t="str">
            <v/>
          </cell>
        </row>
        <row r="111">
          <cell r="N111" t="str">
            <v>DADOS AGRUPADOS:</v>
          </cell>
        </row>
        <row r="112">
          <cell r="N112" t="str">
            <v/>
          </cell>
        </row>
        <row r="113">
          <cell r="N113" t="str">
            <v>150ZE</v>
          </cell>
          <cell r="O113">
            <v>1</v>
          </cell>
        </row>
        <row r="114">
          <cell r="N114" t="str">
            <v>SESEG</v>
          </cell>
          <cell r="O114">
            <v>1</v>
          </cell>
        </row>
        <row r="115">
          <cell r="N115" t="str">
            <v>CSTA</v>
          </cell>
          <cell r="O115">
            <v>4</v>
          </cell>
        </row>
        <row r="116">
          <cell r="N116" t="str">
            <v>SECGS</v>
          </cell>
          <cell r="O116">
            <v>1</v>
          </cell>
        </row>
        <row r="117">
          <cell r="N117" t="str">
            <v>SECOFC</v>
          </cell>
          <cell r="O117">
            <v>3</v>
          </cell>
        </row>
        <row r="118">
          <cell r="N118" t="str">
            <v>CO</v>
          </cell>
          <cell r="O118">
            <v>3</v>
          </cell>
        </row>
        <row r="119">
          <cell r="N119" t="str">
            <v>SPO</v>
          </cell>
          <cell r="O119">
            <v>1</v>
          </cell>
        </row>
        <row r="120">
          <cell r="N120" t="str">
            <v>CLC</v>
          </cell>
          <cell r="O120">
            <v>11</v>
          </cell>
        </row>
        <row r="121">
          <cell r="N121" t="str">
            <v>SASG</v>
          </cell>
          <cell r="O121">
            <v>6</v>
          </cell>
        </row>
        <row r="122">
          <cell r="N122" t="str">
            <v>SC</v>
          </cell>
          <cell r="O122">
            <v>2</v>
          </cell>
        </row>
        <row r="123">
          <cell r="N123" t="str">
            <v>SCON</v>
          </cell>
          <cell r="O123">
            <v>26</v>
          </cell>
        </row>
        <row r="124">
          <cell r="N124" t="str">
            <v>SECGA</v>
          </cell>
          <cell r="O124">
            <v>2</v>
          </cell>
        </row>
        <row r="125">
          <cell r="N125" t="str">
            <v>ASSDG</v>
          </cell>
          <cell r="O125">
            <v>1</v>
          </cell>
        </row>
        <row r="126">
          <cell r="N126" t="str">
            <v>DG</v>
          </cell>
          <cell r="O126">
            <v>4</v>
          </cell>
        </row>
        <row r="127">
          <cell r="N127" t="str">
            <v>ACO</v>
          </cell>
          <cell r="O127">
            <v>3</v>
          </cell>
        </row>
        <row r="128">
          <cell r="N128" t="str">
            <v>SAEO</v>
          </cell>
          <cell r="O128">
            <v>3</v>
          </cell>
        </row>
        <row r="129">
          <cell r="N129" t="str">
            <v>SACONT</v>
          </cell>
          <cell r="O129">
            <v>1</v>
          </cell>
        </row>
        <row r="130">
          <cell r="N130" t="str">
            <v>ACFIC</v>
          </cell>
          <cell r="O130">
            <v>1</v>
          </cell>
        </row>
        <row r="131">
          <cell r="N131" t="str">
            <v/>
          </cell>
        </row>
        <row r="132">
          <cell r="N132" t="str">
            <v/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/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>DADOS AGRUPADOS:</v>
          </cell>
        </row>
        <row r="151">
          <cell r="N151" t="str">
            <v/>
          </cell>
        </row>
        <row r="152">
          <cell r="N152" t="str">
            <v>020ZE</v>
          </cell>
          <cell r="O152">
            <v>2</v>
          </cell>
        </row>
        <row r="153">
          <cell r="N153" t="str">
            <v>ASSISEG</v>
          </cell>
          <cell r="O153">
            <v>121</v>
          </cell>
        </row>
        <row r="154">
          <cell r="N154" t="str">
            <v>CIP</v>
          </cell>
          <cell r="O154">
            <v>9</v>
          </cell>
        </row>
        <row r="155">
          <cell r="N155" t="str">
            <v>COGSA</v>
          </cell>
          <cell r="O155">
            <v>20</v>
          </cell>
        </row>
        <row r="156">
          <cell r="N156" t="str">
            <v>SECADM</v>
          </cell>
          <cell r="O156">
            <v>1</v>
          </cell>
        </row>
        <row r="157">
          <cell r="N157" t="str">
            <v>CSTA</v>
          </cell>
          <cell r="O157">
            <v>3</v>
          </cell>
        </row>
        <row r="158">
          <cell r="N158" t="str">
            <v>CLC</v>
          </cell>
          <cell r="O158">
            <v>10</v>
          </cell>
        </row>
        <row r="159">
          <cell r="N159" t="e">
            <v>#N/A</v>
          </cell>
          <cell r="O159">
            <v>1</v>
          </cell>
        </row>
        <row r="160">
          <cell r="N160" t="str">
            <v>CO</v>
          </cell>
          <cell r="O160">
            <v>2</v>
          </cell>
        </row>
        <row r="161">
          <cell r="N161" t="str">
            <v>SECOFC</v>
          </cell>
          <cell r="O161">
            <v>2</v>
          </cell>
        </row>
        <row r="162">
          <cell r="N162" t="str">
            <v>SC</v>
          </cell>
          <cell r="O162">
            <v>9</v>
          </cell>
        </row>
        <row r="163">
          <cell r="N163" t="str">
            <v>SCON</v>
          </cell>
          <cell r="O163">
            <v>31</v>
          </cell>
        </row>
        <row r="164">
          <cell r="N164" t="str">
            <v>SECGA</v>
          </cell>
          <cell r="O164">
            <v>1</v>
          </cell>
        </row>
        <row r="165">
          <cell r="N165" t="str">
            <v>ASSDG</v>
          </cell>
          <cell r="O165">
            <v>1</v>
          </cell>
        </row>
        <row r="166">
          <cell r="N166" t="str">
            <v>DG</v>
          </cell>
          <cell r="O166">
            <v>3</v>
          </cell>
        </row>
        <row r="167">
          <cell r="N167" t="str">
            <v>ACO</v>
          </cell>
          <cell r="O167">
            <v>2</v>
          </cell>
        </row>
        <row r="168">
          <cell r="N168" t="str">
            <v>SAEO</v>
          </cell>
          <cell r="O168">
            <v>1</v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N177" t="str">
            <v/>
          </cell>
        </row>
        <row r="178">
          <cell r="N178" t="str">
            <v/>
          </cell>
        </row>
        <row r="179">
          <cell r="N179" t="str">
            <v/>
          </cell>
        </row>
        <row r="180">
          <cell r="N180" t="str">
            <v/>
          </cell>
        </row>
        <row r="181">
          <cell r="N181" t="str">
            <v/>
          </cell>
        </row>
        <row r="182"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/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1">
          <cell r="N191" t="str">
            <v/>
          </cell>
        </row>
        <row r="192">
          <cell r="N192" t="str">
            <v/>
          </cell>
        </row>
        <row r="193">
          <cell r="N193" t="str">
            <v>DADOS AGRUPADOS:</v>
          </cell>
        </row>
        <row r="194">
          <cell r="N194" t="str">
            <v/>
          </cell>
        </row>
        <row r="195">
          <cell r="N195" t="str">
            <v>155ZE</v>
          </cell>
          <cell r="O195">
            <v>65</v>
          </cell>
        </row>
        <row r="196">
          <cell r="N196" t="str">
            <v>ASSISEG</v>
          </cell>
          <cell r="O196">
            <v>50</v>
          </cell>
        </row>
        <row r="197">
          <cell r="N197" t="str">
            <v>CAA</v>
          </cell>
          <cell r="O197">
            <v>8</v>
          </cell>
        </row>
        <row r="198">
          <cell r="N198" t="str">
            <v>55ZE</v>
          </cell>
          <cell r="O198">
            <v>19</v>
          </cell>
        </row>
        <row r="199">
          <cell r="N199" t="str">
            <v>SECADM</v>
          </cell>
          <cell r="O199">
            <v>3</v>
          </cell>
        </row>
        <row r="200">
          <cell r="N200" t="str">
            <v>SPO</v>
          </cell>
          <cell r="O200">
            <v>3</v>
          </cell>
        </row>
        <row r="201">
          <cell r="N201" t="str">
            <v>CO</v>
          </cell>
          <cell r="O201">
            <v>3</v>
          </cell>
        </row>
        <row r="202">
          <cell r="N202" t="str">
            <v>SECOFC</v>
          </cell>
          <cell r="O202">
            <v>2</v>
          </cell>
        </row>
        <row r="203">
          <cell r="N203" t="str">
            <v>CLC</v>
          </cell>
          <cell r="O203">
            <v>10</v>
          </cell>
        </row>
        <row r="204">
          <cell r="N204" t="str">
            <v>SC</v>
          </cell>
          <cell r="O204">
            <v>27</v>
          </cell>
        </row>
        <row r="205">
          <cell r="N205" t="str">
            <v>SCON</v>
          </cell>
          <cell r="O205">
            <v>24</v>
          </cell>
        </row>
        <row r="206">
          <cell r="N206" t="str">
            <v>ASSDG</v>
          </cell>
          <cell r="O206">
            <v>3</v>
          </cell>
        </row>
        <row r="207">
          <cell r="N207" t="str">
            <v>DG</v>
          </cell>
          <cell r="O207">
            <v>2</v>
          </cell>
        </row>
        <row r="208">
          <cell r="N208" t="str">
            <v>ACO</v>
          </cell>
          <cell r="O208">
            <v>4</v>
          </cell>
        </row>
        <row r="209">
          <cell r="N209" t="str">
            <v>SAEO</v>
          </cell>
          <cell r="O209">
            <v>2</v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/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>DADOS AGRUPADOS:</v>
          </cell>
        </row>
        <row r="236">
          <cell r="N236" t="str">
            <v/>
          </cell>
        </row>
        <row r="237">
          <cell r="N237" t="str">
            <v>147ZE</v>
          </cell>
          <cell r="O237">
            <v>6</v>
          </cell>
        </row>
        <row r="238">
          <cell r="N238" t="str">
            <v>ASSISEG</v>
          </cell>
          <cell r="O238">
            <v>34</v>
          </cell>
        </row>
        <row r="239">
          <cell r="N239" t="str">
            <v>CAA</v>
          </cell>
          <cell r="O239">
            <v>2</v>
          </cell>
        </row>
        <row r="240">
          <cell r="N240" t="str">
            <v>SECADM</v>
          </cell>
          <cell r="O240">
            <v>2</v>
          </cell>
        </row>
        <row r="241">
          <cell r="N241" t="str">
            <v>PO</v>
          </cell>
          <cell r="O241">
            <v>1</v>
          </cell>
        </row>
        <row r="242">
          <cell r="N242" t="str">
            <v>CO</v>
          </cell>
          <cell r="O242">
            <v>3</v>
          </cell>
        </row>
        <row r="243">
          <cell r="N243" t="str">
            <v>SECOFC</v>
          </cell>
          <cell r="O243">
            <v>2</v>
          </cell>
        </row>
        <row r="244">
          <cell r="N244" t="str">
            <v>CLC</v>
          </cell>
          <cell r="O244">
            <v>21</v>
          </cell>
        </row>
        <row r="245">
          <cell r="N245" t="str">
            <v>SC</v>
          </cell>
          <cell r="O245">
            <v>13</v>
          </cell>
        </row>
        <row r="246">
          <cell r="N246" t="str">
            <v>SCON</v>
          </cell>
          <cell r="O246">
            <v>20</v>
          </cell>
        </row>
        <row r="247">
          <cell r="N247" t="str">
            <v>ASSDG</v>
          </cell>
          <cell r="O247">
            <v>3</v>
          </cell>
        </row>
        <row r="248">
          <cell r="N248" t="str">
            <v>DG</v>
          </cell>
          <cell r="O248">
            <v>3</v>
          </cell>
        </row>
        <row r="249">
          <cell r="N249" t="str">
            <v>ACO</v>
          </cell>
          <cell r="O249">
            <v>2</v>
          </cell>
        </row>
        <row r="250">
          <cell r="N250" t="str">
            <v>SAEO</v>
          </cell>
          <cell r="O250">
            <v>2</v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>DADOS AGRUPADOS</v>
          </cell>
        </row>
        <row r="272">
          <cell r="N272" t="str">
            <v>DEPTO</v>
          </cell>
          <cell r="O272" t="str">
            <v>NR DIAS</v>
          </cell>
        </row>
        <row r="273">
          <cell r="N273" t="str">
            <v>SAPC</v>
          </cell>
          <cell r="O273">
            <v>108</v>
          </cell>
        </row>
        <row r="274">
          <cell r="N274" t="str">
            <v>CAA</v>
          </cell>
          <cell r="O274">
            <v>42</v>
          </cell>
        </row>
        <row r="275">
          <cell r="N275" t="str">
            <v>SECADM</v>
          </cell>
          <cell r="O275">
            <v>12</v>
          </cell>
        </row>
        <row r="276">
          <cell r="N276" t="str">
            <v>CLC</v>
          </cell>
          <cell r="O276">
            <v>17</v>
          </cell>
        </row>
        <row r="277">
          <cell r="N277" t="str">
            <v>SC</v>
          </cell>
          <cell r="O277">
            <v>53</v>
          </cell>
        </row>
        <row r="278">
          <cell r="N278" t="str">
            <v>SPO</v>
          </cell>
          <cell r="O278">
            <v>3</v>
          </cell>
        </row>
        <row r="279">
          <cell r="N279" t="str">
            <v>CO</v>
          </cell>
          <cell r="O279">
            <v>11</v>
          </cell>
        </row>
        <row r="280">
          <cell r="N280" t="str">
            <v>SECOFC</v>
          </cell>
          <cell r="O280">
            <v>6</v>
          </cell>
        </row>
        <row r="281">
          <cell r="N281" t="str">
            <v>SLIC</v>
          </cell>
          <cell r="O281">
            <v>46</v>
          </cell>
        </row>
        <row r="282">
          <cell r="N282" t="str">
            <v>SCON</v>
          </cell>
          <cell r="O282">
            <v>50</v>
          </cell>
        </row>
        <row r="283">
          <cell r="N283" t="str">
            <v>CPL</v>
          </cell>
          <cell r="O283">
            <v>57</v>
          </cell>
        </row>
        <row r="284">
          <cell r="N284" t="str">
            <v>ASSDG</v>
          </cell>
          <cell r="O284">
            <v>12</v>
          </cell>
        </row>
        <row r="285">
          <cell r="N285" t="str">
            <v>DG</v>
          </cell>
          <cell r="O285">
            <v>14</v>
          </cell>
        </row>
        <row r="286">
          <cell r="N286" t="str">
            <v>ACO</v>
          </cell>
          <cell r="O286">
            <v>8</v>
          </cell>
        </row>
        <row r="287">
          <cell r="N287" t="e">
            <v>#N/A</v>
          </cell>
          <cell r="O287">
            <v>7</v>
          </cell>
        </row>
        <row r="288">
          <cell r="N288" t="str">
            <v>SMOP</v>
          </cell>
          <cell r="O288">
            <v>1</v>
          </cell>
        </row>
        <row r="289">
          <cell r="N289" t="str">
            <v>SAPRE</v>
          </cell>
          <cell r="O289">
            <v>53</v>
          </cell>
        </row>
        <row r="290">
          <cell r="N290" t="str">
            <v>SACONT</v>
          </cell>
          <cell r="O290">
            <v>2</v>
          </cell>
        </row>
        <row r="291">
          <cell r="N291" t="str">
            <v>ACFIC</v>
          </cell>
          <cell r="O291">
            <v>10</v>
          </cell>
        </row>
        <row r="292">
          <cell r="N292" t="str">
            <v>SPCF</v>
          </cell>
          <cell r="O292">
            <v>2</v>
          </cell>
        </row>
        <row r="293">
          <cell r="N293" t="str">
            <v>CFIC</v>
          </cell>
          <cell r="O293">
            <v>1</v>
          </cell>
        </row>
        <row r="294">
          <cell r="N294" t="str">
            <v>SCL</v>
          </cell>
          <cell r="O294">
            <v>1</v>
          </cell>
        </row>
        <row r="295">
          <cell r="N295" t="str">
            <v>CIP</v>
          </cell>
          <cell r="O295">
            <v>6</v>
          </cell>
        </row>
        <row r="296">
          <cell r="N296" t="str">
            <v>CCLC</v>
          </cell>
          <cell r="O296">
            <v>1</v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N306" t="str">
            <v/>
          </cell>
        </row>
        <row r="307">
          <cell r="N307" t="str">
            <v/>
          </cell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N334" t="str">
            <v/>
          </cell>
        </row>
        <row r="335">
          <cell r="N335" t="str">
            <v/>
          </cell>
        </row>
        <row r="336"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4">
          <cell r="N364" t="str">
            <v/>
          </cell>
        </row>
        <row r="365">
          <cell r="N365" t="str">
            <v/>
          </cell>
        </row>
        <row r="366">
          <cell r="N366" t="str">
            <v/>
          </cell>
        </row>
        <row r="367">
          <cell r="N367" t="str">
            <v/>
          </cell>
        </row>
        <row r="368">
          <cell r="N368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N383" t="str">
            <v/>
          </cell>
        </row>
        <row r="384">
          <cell r="N384" t="str">
            <v/>
          </cell>
        </row>
        <row r="385">
          <cell r="N385" t="str">
            <v/>
          </cell>
        </row>
        <row r="386">
          <cell r="N386" t="str">
            <v/>
          </cell>
        </row>
        <row r="387">
          <cell r="N387" t="str">
            <v/>
          </cell>
        </row>
        <row r="388">
          <cell r="N388" t="str">
            <v/>
          </cell>
        </row>
        <row r="389">
          <cell r="N389" t="str">
            <v/>
          </cell>
        </row>
        <row r="390">
          <cell r="N390" t="str">
            <v/>
          </cell>
        </row>
        <row r="391">
          <cell r="N391" t="str">
            <v/>
          </cell>
        </row>
        <row r="392">
          <cell r="N392" t="str">
            <v/>
          </cell>
        </row>
        <row r="393">
          <cell r="N393" t="str">
            <v/>
          </cell>
        </row>
        <row r="394">
          <cell r="N394" t="str">
            <v/>
          </cell>
        </row>
        <row r="395">
          <cell r="N395" t="str">
            <v/>
          </cell>
        </row>
        <row r="396">
          <cell r="N396" t="str">
            <v/>
          </cell>
        </row>
        <row r="397">
          <cell r="N397" t="str">
            <v/>
          </cell>
        </row>
        <row r="398">
          <cell r="N398" t="str">
            <v/>
          </cell>
        </row>
        <row r="399">
          <cell r="N399" t="str">
            <v/>
          </cell>
        </row>
        <row r="400">
          <cell r="N400" t="str">
            <v/>
          </cell>
        </row>
        <row r="401">
          <cell r="N401" t="str">
            <v/>
          </cell>
        </row>
        <row r="402">
          <cell r="N402" t="str">
            <v/>
          </cell>
        </row>
        <row r="403">
          <cell r="N403" t="str">
            <v/>
          </cell>
        </row>
        <row r="404">
          <cell r="N404" t="str">
            <v/>
          </cell>
        </row>
        <row r="405">
          <cell r="N405" t="str">
            <v/>
          </cell>
        </row>
        <row r="406">
          <cell r="N406" t="str">
            <v/>
          </cell>
        </row>
        <row r="407">
          <cell r="N407" t="str">
            <v/>
          </cell>
        </row>
        <row r="408">
          <cell r="N408" t="str">
            <v/>
          </cell>
        </row>
        <row r="409">
          <cell r="N409" t="str">
            <v/>
          </cell>
        </row>
        <row r="410">
          <cell r="N410" t="str">
            <v/>
          </cell>
        </row>
        <row r="411">
          <cell r="N411" t="str">
            <v/>
          </cell>
        </row>
        <row r="412">
          <cell r="N412" t="str">
            <v/>
          </cell>
        </row>
        <row r="413">
          <cell r="N413" t="str">
            <v/>
          </cell>
        </row>
        <row r="414">
          <cell r="N414" t="str">
            <v/>
          </cell>
        </row>
        <row r="415">
          <cell r="N415" t="str">
            <v/>
          </cell>
        </row>
        <row r="416">
          <cell r="N416" t="str">
            <v/>
          </cell>
        </row>
        <row r="417">
          <cell r="N417" t="str">
            <v/>
          </cell>
        </row>
        <row r="418">
          <cell r="N418" t="str">
            <v/>
          </cell>
        </row>
        <row r="419">
          <cell r="N419" t="str">
            <v/>
          </cell>
        </row>
        <row r="420">
          <cell r="N420" t="str">
            <v/>
          </cell>
        </row>
        <row r="421">
          <cell r="N421" t="str">
            <v/>
          </cell>
        </row>
        <row r="422">
          <cell r="N422" t="str">
            <v/>
          </cell>
        </row>
        <row r="423">
          <cell r="N423" t="str">
            <v/>
          </cell>
        </row>
        <row r="424">
          <cell r="N424" t="str">
            <v/>
          </cell>
        </row>
        <row r="425">
          <cell r="N425" t="str">
            <v/>
          </cell>
        </row>
        <row r="426">
          <cell r="N426" t="str">
            <v/>
          </cell>
        </row>
        <row r="427">
          <cell r="N427" t="str">
            <v/>
          </cell>
        </row>
        <row r="428">
          <cell r="N428" t="str">
            <v/>
          </cell>
        </row>
        <row r="429">
          <cell r="N429" t="str">
            <v/>
          </cell>
        </row>
        <row r="430">
          <cell r="N430" t="str">
            <v/>
          </cell>
        </row>
        <row r="431">
          <cell r="N431" t="str">
            <v/>
          </cell>
        </row>
        <row r="432">
          <cell r="N432" t="str">
            <v/>
          </cell>
        </row>
        <row r="433">
          <cell r="N433" t="str">
            <v/>
          </cell>
        </row>
        <row r="434">
          <cell r="N434" t="str">
            <v/>
          </cell>
        </row>
        <row r="435">
          <cell r="N435" t="str">
            <v>DADOS AGRUPADOS:</v>
          </cell>
        </row>
        <row r="436">
          <cell r="N436" t="str">
            <v/>
          </cell>
        </row>
        <row r="437">
          <cell r="N437" t="str">
            <v>SMOP</v>
          </cell>
          <cell r="O437">
            <v>74</v>
          </cell>
        </row>
        <row r="438">
          <cell r="N438" t="str">
            <v>CIP</v>
          </cell>
          <cell r="O438">
            <v>13</v>
          </cell>
        </row>
        <row r="439">
          <cell r="N439" t="str">
            <v>SECADM</v>
          </cell>
          <cell r="O439">
            <v>3</v>
          </cell>
        </row>
        <row r="440">
          <cell r="N440" t="str">
            <v>CLC</v>
          </cell>
          <cell r="O440">
            <v>15</v>
          </cell>
        </row>
        <row r="441">
          <cell r="N441" t="str">
            <v>SC</v>
          </cell>
          <cell r="O441">
            <v>103</v>
          </cell>
        </row>
        <row r="442">
          <cell r="N442" t="str">
            <v>CLC</v>
          </cell>
          <cell r="O442">
            <v>1</v>
          </cell>
        </row>
        <row r="443">
          <cell r="N443" t="str">
            <v>SPO</v>
          </cell>
          <cell r="O443">
            <v>21</v>
          </cell>
        </row>
        <row r="444">
          <cell r="N444" t="str">
            <v>SLIC</v>
          </cell>
          <cell r="O444">
            <v>11</v>
          </cell>
        </row>
        <row r="445">
          <cell r="N445" t="str">
            <v>SCON</v>
          </cell>
          <cell r="O445">
            <v>13</v>
          </cell>
        </row>
        <row r="446">
          <cell r="N446" t="str">
            <v>SECGA</v>
          </cell>
          <cell r="O446">
            <v>2</v>
          </cell>
        </row>
        <row r="447">
          <cell r="N447" t="str">
            <v>CPL</v>
          </cell>
          <cell r="O447">
            <v>22</v>
          </cell>
        </row>
        <row r="448">
          <cell r="N448" t="str">
            <v>ASSDG</v>
          </cell>
          <cell r="O448">
            <v>9</v>
          </cell>
        </row>
        <row r="449">
          <cell r="N449" t="str">
            <v>CO</v>
          </cell>
          <cell r="O449">
            <v>2</v>
          </cell>
        </row>
        <row r="450">
          <cell r="N450" t="str">
            <v>SECOFC</v>
          </cell>
          <cell r="O450">
            <v>2</v>
          </cell>
        </row>
        <row r="451">
          <cell r="N451" t="str">
            <v>DG</v>
          </cell>
          <cell r="O451">
            <v>8</v>
          </cell>
        </row>
        <row r="452">
          <cell r="N452" t="str">
            <v>GABDG</v>
          </cell>
          <cell r="O452">
            <v>1</v>
          </cell>
        </row>
        <row r="453">
          <cell r="N453" t="str">
            <v>SMIC</v>
          </cell>
          <cell r="O453">
            <v>1</v>
          </cell>
        </row>
        <row r="454">
          <cell r="N454" t="str">
            <v>ACO</v>
          </cell>
          <cell r="O454">
            <v>3</v>
          </cell>
        </row>
        <row r="455">
          <cell r="N455" t="str">
            <v>SAEO</v>
          </cell>
          <cell r="O455">
            <v>1</v>
          </cell>
        </row>
        <row r="456">
          <cell r="N456" t="str">
            <v/>
          </cell>
        </row>
        <row r="457">
          <cell r="N457" t="str">
            <v/>
          </cell>
        </row>
        <row r="458">
          <cell r="N458" t="str">
            <v/>
          </cell>
        </row>
        <row r="459">
          <cell r="N459" t="str">
            <v/>
          </cell>
        </row>
        <row r="460">
          <cell r="N460" t="str">
            <v/>
          </cell>
        </row>
        <row r="461">
          <cell r="N461" t="str">
            <v/>
          </cell>
        </row>
        <row r="462">
          <cell r="N462" t="str">
            <v/>
          </cell>
        </row>
        <row r="463">
          <cell r="N463" t="str">
            <v/>
          </cell>
        </row>
        <row r="464">
          <cell r="N464" t="str">
            <v/>
          </cell>
        </row>
        <row r="465">
          <cell r="N465" t="str">
            <v/>
          </cell>
        </row>
        <row r="466">
          <cell r="N466" t="str">
            <v/>
          </cell>
        </row>
        <row r="467">
          <cell r="N467" t="str">
            <v/>
          </cell>
        </row>
        <row r="468">
          <cell r="N468" t="str">
            <v/>
          </cell>
        </row>
        <row r="469">
          <cell r="N469" t="str">
            <v/>
          </cell>
        </row>
        <row r="470">
          <cell r="N470" t="str">
            <v/>
          </cell>
        </row>
        <row r="471">
          <cell r="N471" t="str">
            <v/>
          </cell>
        </row>
        <row r="472">
          <cell r="N472" t="str">
            <v/>
          </cell>
        </row>
        <row r="473">
          <cell r="N473" t="str">
            <v/>
          </cell>
        </row>
        <row r="474">
          <cell r="N474" t="str">
            <v/>
          </cell>
        </row>
        <row r="475">
          <cell r="N475" t="str">
            <v/>
          </cell>
        </row>
        <row r="476">
          <cell r="N476" t="str">
            <v/>
          </cell>
        </row>
        <row r="477">
          <cell r="N477" t="str">
            <v/>
          </cell>
        </row>
        <row r="478">
          <cell r="N478" t="str">
            <v/>
          </cell>
        </row>
        <row r="479">
          <cell r="N479" t="str">
            <v/>
          </cell>
        </row>
        <row r="480">
          <cell r="N480" t="str">
            <v/>
          </cell>
        </row>
        <row r="481">
          <cell r="N481" t="str">
            <v/>
          </cell>
        </row>
        <row r="482">
          <cell r="N482" t="str">
            <v/>
          </cell>
        </row>
        <row r="483">
          <cell r="N483" t="str">
            <v/>
          </cell>
        </row>
        <row r="484">
          <cell r="N484" t="str">
            <v/>
          </cell>
        </row>
        <row r="485">
          <cell r="N485" t="str">
            <v/>
          </cell>
        </row>
        <row r="486">
          <cell r="N486" t="str">
            <v/>
          </cell>
        </row>
        <row r="487">
          <cell r="N487" t="str">
            <v/>
          </cell>
        </row>
        <row r="488">
          <cell r="N488" t="str">
            <v/>
          </cell>
        </row>
        <row r="489">
          <cell r="N489" t="str">
            <v/>
          </cell>
        </row>
        <row r="490">
          <cell r="N490" t="str">
            <v/>
          </cell>
        </row>
        <row r="491">
          <cell r="N491" t="str">
            <v/>
          </cell>
        </row>
        <row r="492">
          <cell r="N492" t="str">
            <v/>
          </cell>
        </row>
        <row r="493">
          <cell r="N493" t="str">
            <v/>
          </cell>
        </row>
        <row r="494">
          <cell r="N494" t="str">
            <v/>
          </cell>
        </row>
        <row r="495">
          <cell r="N495" t="str">
            <v/>
          </cell>
        </row>
        <row r="496">
          <cell r="N496" t="str">
            <v>DADOS AGRUPADOS</v>
          </cell>
        </row>
        <row r="497">
          <cell r="N497" t="str">
            <v/>
          </cell>
        </row>
        <row r="498">
          <cell r="N498" t="str">
            <v>SAPRE</v>
          </cell>
          <cell r="O498">
            <v>58</v>
          </cell>
        </row>
        <row r="499">
          <cell r="N499" t="str">
            <v>CIP</v>
          </cell>
          <cell r="O499">
            <v>13</v>
          </cell>
        </row>
        <row r="500">
          <cell r="N500" t="str">
            <v>SECGS</v>
          </cell>
          <cell r="O500">
            <v>1</v>
          </cell>
        </row>
        <row r="501">
          <cell r="N501" t="str">
            <v>SECGA</v>
          </cell>
          <cell r="O501">
            <v>4</v>
          </cell>
        </row>
        <row r="502">
          <cell r="N502" t="str">
            <v>CLC</v>
          </cell>
          <cell r="O502">
            <v>16</v>
          </cell>
        </row>
        <row r="503">
          <cell r="N503" t="str">
            <v>SC</v>
          </cell>
          <cell r="O503">
            <v>37</v>
          </cell>
        </row>
        <row r="504">
          <cell r="N504" t="str">
            <v>SPO</v>
          </cell>
          <cell r="O504">
            <v>1</v>
          </cell>
        </row>
        <row r="505">
          <cell r="N505" t="str">
            <v>CO</v>
          </cell>
          <cell r="O505">
            <v>1</v>
          </cell>
        </row>
        <row r="506">
          <cell r="N506" t="str">
            <v>SECOFC</v>
          </cell>
          <cell r="O506">
            <v>1</v>
          </cell>
        </row>
        <row r="507">
          <cell r="N507" t="str">
            <v>SLIC</v>
          </cell>
          <cell r="O507">
            <v>4</v>
          </cell>
        </row>
        <row r="508">
          <cell r="N508" t="str">
            <v>CPL</v>
          </cell>
          <cell r="O508">
            <v>16</v>
          </cell>
        </row>
        <row r="509">
          <cell r="N509" t="str">
            <v>ASSDG</v>
          </cell>
          <cell r="O509">
            <v>3</v>
          </cell>
        </row>
        <row r="510">
          <cell r="N510" t="str">
            <v>DG</v>
          </cell>
          <cell r="O510">
            <v>1</v>
          </cell>
        </row>
        <row r="511">
          <cell r="N511" t="str">
            <v/>
          </cell>
        </row>
        <row r="512">
          <cell r="N512" t="str">
            <v/>
          </cell>
        </row>
        <row r="513">
          <cell r="N513" t="str">
            <v/>
          </cell>
        </row>
        <row r="514">
          <cell r="N514" t="str">
            <v/>
          </cell>
        </row>
        <row r="515">
          <cell r="N515" t="str">
            <v/>
          </cell>
        </row>
        <row r="516">
          <cell r="N516" t="str">
            <v/>
          </cell>
        </row>
        <row r="517">
          <cell r="N517" t="str">
            <v/>
          </cell>
        </row>
        <row r="518">
          <cell r="N518" t="str">
            <v/>
          </cell>
        </row>
        <row r="519">
          <cell r="N519" t="str">
            <v/>
          </cell>
        </row>
        <row r="520">
          <cell r="N520" t="str">
            <v/>
          </cell>
        </row>
        <row r="521">
          <cell r="N521" t="str">
            <v/>
          </cell>
        </row>
        <row r="522">
          <cell r="N522" t="str">
            <v/>
          </cell>
        </row>
        <row r="523">
          <cell r="N523" t="str">
            <v/>
          </cell>
        </row>
        <row r="524">
          <cell r="N524" t="str">
            <v/>
          </cell>
        </row>
        <row r="525">
          <cell r="N525" t="str">
            <v/>
          </cell>
        </row>
        <row r="526">
          <cell r="N526" t="str">
            <v/>
          </cell>
        </row>
        <row r="527">
          <cell r="N527" t="str">
            <v/>
          </cell>
        </row>
        <row r="528">
          <cell r="N528" t="str">
            <v/>
          </cell>
        </row>
        <row r="529">
          <cell r="N529" t="str">
            <v>DADOS AGRUPADOS</v>
          </cell>
        </row>
        <row r="530">
          <cell r="N530" t="str">
            <v/>
          </cell>
        </row>
        <row r="531">
          <cell r="N531" t="str">
            <v>SAPC</v>
          </cell>
          <cell r="O531">
            <v>65</v>
          </cell>
        </row>
        <row r="532">
          <cell r="N532" t="str">
            <v>CAA</v>
          </cell>
          <cell r="O532">
            <v>21</v>
          </cell>
        </row>
        <row r="533">
          <cell r="N533" t="str">
            <v>SGMC</v>
          </cell>
          <cell r="O533">
            <v>1</v>
          </cell>
        </row>
        <row r="534">
          <cell r="N534" t="str">
            <v>SGPA</v>
          </cell>
          <cell r="O534">
            <v>2</v>
          </cell>
        </row>
        <row r="535">
          <cell r="N535" t="str">
            <v>CMP</v>
          </cell>
          <cell r="O535">
            <v>2</v>
          </cell>
        </row>
        <row r="536">
          <cell r="N536" t="str">
            <v>CGATI</v>
          </cell>
          <cell r="O536">
            <v>1</v>
          </cell>
        </row>
        <row r="537">
          <cell r="N537" t="str">
            <v>CEPCST</v>
          </cell>
          <cell r="O537">
            <v>10</v>
          </cell>
        </row>
        <row r="538">
          <cell r="N538" t="str">
            <v>CLC</v>
          </cell>
          <cell r="O538">
            <v>14</v>
          </cell>
        </row>
        <row r="539">
          <cell r="N539" t="str">
            <v>SC</v>
          </cell>
          <cell r="O539">
            <v>29</v>
          </cell>
        </row>
        <row r="540">
          <cell r="N540" t="str">
            <v>SPO</v>
          </cell>
          <cell r="O540">
            <v>18</v>
          </cell>
        </row>
        <row r="541">
          <cell r="N541" t="str">
            <v>CO</v>
          </cell>
          <cell r="O541">
            <v>7</v>
          </cell>
        </row>
        <row r="542">
          <cell r="N542" t="str">
            <v>SECOFC</v>
          </cell>
          <cell r="O542">
            <v>6</v>
          </cell>
        </row>
        <row r="543">
          <cell r="N543" t="e">
            <v>#N/A</v>
          </cell>
          <cell r="O543">
            <v>4</v>
          </cell>
        </row>
        <row r="544">
          <cell r="N544" t="str">
            <v>SECADM</v>
          </cell>
          <cell r="O544">
            <v>5</v>
          </cell>
        </row>
        <row r="545">
          <cell r="N545" t="str">
            <v>SLIC</v>
          </cell>
          <cell r="O545">
            <v>12</v>
          </cell>
        </row>
        <row r="546">
          <cell r="N546" t="str">
            <v>SCON</v>
          </cell>
          <cell r="O546">
            <v>15</v>
          </cell>
        </row>
        <row r="547">
          <cell r="N547" t="str">
            <v>CPL</v>
          </cell>
          <cell r="O547">
            <v>33</v>
          </cell>
        </row>
        <row r="548">
          <cell r="N548" t="str">
            <v>ASSDG</v>
          </cell>
          <cell r="O548">
            <v>3</v>
          </cell>
        </row>
        <row r="549">
          <cell r="N549" t="str">
            <v>DG</v>
          </cell>
          <cell r="O549">
            <v>4</v>
          </cell>
        </row>
        <row r="550">
          <cell r="N550" t="str">
            <v>ACO</v>
          </cell>
          <cell r="O550">
            <v>3</v>
          </cell>
        </row>
        <row r="551">
          <cell r="N551" t="str">
            <v>SIASG</v>
          </cell>
          <cell r="O551">
            <v>2</v>
          </cell>
        </row>
        <row r="552">
          <cell r="N552" t="str">
            <v/>
          </cell>
        </row>
        <row r="553">
          <cell r="N553" t="str">
            <v/>
          </cell>
        </row>
        <row r="554">
          <cell r="N554" t="str">
            <v/>
          </cell>
        </row>
        <row r="555">
          <cell r="N555" t="str">
            <v/>
          </cell>
        </row>
        <row r="556">
          <cell r="N556" t="str">
            <v/>
          </cell>
        </row>
        <row r="557">
          <cell r="N557" t="str">
            <v/>
          </cell>
        </row>
        <row r="558">
          <cell r="N558" t="str">
            <v/>
          </cell>
        </row>
        <row r="559">
          <cell r="N559" t="str">
            <v/>
          </cell>
        </row>
        <row r="560">
          <cell r="N560" t="str">
            <v/>
          </cell>
        </row>
        <row r="561">
          <cell r="N561" t="str">
            <v/>
          </cell>
        </row>
        <row r="562">
          <cell r="N562" t="str">
            <v/>
          </cell>
        </row>
        <row r="563">
          <cell r="N563" t="str">
            <v/>
          </cell>
        </row>
        <row r="564">
          <cell r="N564" t="str">
            <v/>
          </cell>
        </row>
        <row r="565">
          <cell r="N565" t="str">
            <v/>
          </cell>
        </row>
        <row r="566">
          <cell r="N566" t="str">
            <v/>
          </cell>
        </row>
        <row r="567">
          <cell r="N567" t="str">
            <v/>
          </cell>
        </row>
        <row r="568">
          <cell r="N568" t="str">
            <v/>
          </cell>
        </row>
        <row r="569">
          <cell r="N569" t="str">
            <v/>
          </cell>
        </row>
        <row r="570">
          <cell r="N570" t="str">
            <v/>
          </cell>
        </row>
        <row r="571">
          <cell r="N571" t="str">
            <v/>
          </cell>
        </row>
        <row r="572">
          <cell r="N572" t="str">
            <v/>
          </cell>
        </row>
        <row r="573">
          <cell r="N573" t="str">
            <v/>
          </cell>
        </row>
        <row r="574">
          <cell r="N574" t="str">
            <v/>
          </cell>
        </row>
        <row r="575">
          <cell r="N575" t="str">
            <v/>
          </cell>
        </row>
        <row r="576">
          <cell r="N576" t="str">
            <v/>
          </cell>
        </row>
        <row r="577">
          <cell r="N577" t="str">
            <v/>
          </cell>
        </row>
        <row r="578">
          <cell r="N578" t="str">
            <v/>
          </cell>
        </row>
        <row r="579">
          <cell r="N579" t="str">
            <v/>
          </cell>
        </row>
        <row r="580">
          <cell r="N580" t="str">
            <v/>
          </cell>
        </row>
        <row r="581">
          <cell r="N581" t="str">
            <v/>
          </cell>
        </row>
        <row r="582">
          <cell r="N582" t="str">
            <v/>
          </cell>
        </row>
        <row r="583">
          <cell r="N583" t="str">
            <v/>
          </cell>
        </row>
        <row r="584">
          <cell r="N584" t="str">
            <v/>
          </cell>
        </row>
        <row r="585">
          <cell r="N585" t="str">
            <v/>
          </cell>
        </row>
        <row r="586">
          <cell r="N586" t="str">
            <v/>
          </cell>
        </row>
        <row r="587">
          <cell r="N587" t="str">
            <v/>
          </cell>
        </row>
        <row r="588">
          <cell r="N588" t="str">
            <v/>
          </cell>
        </row>
        <row r="589">
          <cell r="N589" t="str">
            <v/>
          </cell>
        </row>
        <row r="590">
          <cell r="N590" t="str">
            <v/>
          </cell>
        </row>
        <row r="591">
          <cell r="N591" t="str">
            <v/>
          </cell>
        </row>
        <row r="592">
          <cell r="N592" t="str">
            <v/>
          </cell>
        </row>
        <row r="593">
          <cell r="N593" t="str">
            <v/>
          </cell>
        </row>
        <row r="594">
          <cell r="N594" t="str">
            <v/>
          </cell>
        </row>
        <row r="595">
          <cell r="N595" t="str">
            <v/>
          </cell>
        </row>
        <row r="596">
          <cell r="N596" t="str">
            <v/>
          </cell>
        </row>
        <row r="597">
          <cell r="N597" t="str">
            <v/>
          </cell>
        </row>
        <row r="598">
          <cell r="N598" t="str">
            <v/>
          </cell>
        </row>
        <row r="599">
          <cell r="N599" t="str">
            <v/>
          </cell>
        </row>
        <row r="600">
          <cell r="N600" t="str">
            <v/>
          </cell>
        </row>
        <row r="601">
          <cell r="N601" t="str">
            <v/>
          </cell>
        </row>
        <row r="602">
          <cell r="N602" t="str">
            <v/>
          </cell>
        </row>
        <row r="603">
          <cell r="N603" t="str">
            <v/>
          </cell>
        </row>
        <row r="604">
          <cell r="N604" t="str">
            <v/>
          </cell>
        </row>
        <row r="605">
          <cell r="N605" t="str">
            <v/>
          </cell>
        </row>
        <row r="606">
          <cell r="N606" t="str">
            <v/>
          </cell>
        </row>
        <row r="607">
          <cell r="N607" t="str">
            <v/>
          </cell>
        </row>
        <row r="608">
          <cell r="N608" t="str">
            <v/>
          </cell>
        </row>
        <row r="609">
          <cell r="N609" t="str">
            <v/>
          </cell>
        </row>
        <row r="610">
          <cell r="N610" t="str">
            <v/>
          </cell>
        </row>
        <row r="611">
          <cell r="N611" t="str">
            <v/>
          </cell>
        </row>
        <row r="612">
          <cell r="N612" t="str">
            <v/>
          </cell>
        </row>
        <row r="613">
          <cell r="N613" t="str">
            <v/>
          </cell>
        </row>
        <row r="614">
          <cell r="N614" t="str">
            <v/>
          </cell>
        </row>
        <row r="615">
          <cell r="N615" t="str">
            <v/>
          </cell>
        </row>
        <row r="616">
          <cell r="N616" t="str">
            <v/>
          </cell>
        </row>
        <row r="617">
          <cell r="N617" t="str">
            <v/>
          </cell>
        </row>
        <row r="618">
          <cell r="N618" t="str">
            <v/>
          </cell>
        </row>
        <row r="619">
          <cell r="N619" t="str">
            <v/>
          </cell>
        </row>
        <row r="620">
          <cell r="N620" t="str">
            <v/>
          </cell>
        </row>
        <row r="621">
          <cell r="N621" t="str">
            <v/>
          </cell>
        </row>
        <row r="622">
          <cell r="N622" t="str">
            <v/>
          </cell>
        </row>
        <row r="623">
          <cell r="N623" t="str">
            <v/>
          </cell>
        </row>
        <row r="624">
          <cell r="N624" t="str">
            <v/>
          </cell>
        </row>
        <row r="625">
          <cell r="N625" t="str">
            <v/>
          </cell>
        </row>
        <row r="626">
          <cell r="N626" t="str">
            <v/>
          </cell>
        </row>
        <row r="627">
          <cell r="N627" t="str">
            <v/>
          </cell>
        </row>
        <row r="628">
          <cell r="N628" t="str">
            <v/>
          </cell>
        </row>
        <row r="629">
          <cell r="N629" t="str">
            <v/>
          </cell>
        </row>
        <row r="630">
          <cell r="N630" t="str">
            <v/>
          </cell>
        </row>
        <row r="631">
          <cell r="N631" t="str">
            <v/>
          </cell>
        </row>
        <row r="632">
          <cell r="N632" t="str">
            <v/>
          </cell>
        </row>
        <row r="633">
          <cell r="N633" t="str">
            <v/>
          </cell>
        </row>
        <row r="634">
          <cell r="N634" t="str">
            <v>DADOS AGRUPADOS</v>
          </cell>
        </row>
        <row r="635">
          <cell r="N635" t="str">
            <v/>
          </cell>
        </row>
        <row r="636">
          <cell r="N636" t="str">
            <v>SMOEP</v>
          </cell>
          <cell r="O636">
            <v>61</v>
          </cell>
        </row>
        <row r="637">
          <cell r="N637" t="str">
            <v>CAA</v>
          </cell>
          <cell r="O637">
            <v>22</v>
          </cell>
        </row>
        <row r="638">
          <cell r="N638" t="str">
            <v>SECADM</v>
          </cell>
          <cell r="O638">
            <v>3</v>
          </cell>
        </row>
        <row r="639">
          <cell r="N639" t="str">
            <v>ACO</v>
          </cell>
          <cell r="O639">
            <v>1</v>
          </cell>
        </row>
        <row r="640">
          <cell r="N640" t="str">
            <v>CO</v>
          </cell>
          <cell r="O640">
            <v>5</v>
          </cell>
        </row>
        <row r="641">
          <cell r="N641" t="str">
            <v>SECOFC</v>
          </cell>
          <cell r="O641">
            <v>3</v>
          </cell>
        </row>
        <row r="642">
          <cell r="N642" t="str">
            <v>CLC</v>
          </cell>
          <cell r="O642">
            <v>8</v>
          </cell>
        </row>
        <row r="643">
          <cell r="N643" t="str">
            <v>SC</v>
          </cell>
          <cell r="O643">
            <v>57</v>
          </cell>
        </row>
        <row r="644">
          <cell r="N644" t="str">
            <v>SPO</v>
          </cell>
          <cell r="O644">
            <v>44</v>
          </cell>
        </row>
        <row r="645">
          <cell r="N645" t="str">
            <v>DG</v>
          </cell>
          <cell r="O645">
            <v>1</v>
          </cell>
        </row>
        <row r="646">
          <cell r="N646" t="str">
            <v/>
          </cell>
        </row>
        <row r="647">
          <cell r="N647" t="str">
            <v/>
          </cell>
        </row>
        <row r="648">
          <cell r="N648" t="str">
            <v/>
          </cell>
        </row>
        <row r="649">
          <cell r="N649" t="str">
            <v/>
          </cell>
        </row>
        <row r="650">
          <cell r="N650" t="str">
            <v/>
          </cell>
        </row>
        <row r="651">
          <cell r="N651" t="str">
            <v/>
          </cell>
        </row>
        <row r="652">
          <cell r="N652" t="str">
            <v/>
          </cell>
        </row>
        <row r="653">
          <cell r="N653" t="str">
            <v/>
          </cell>
        </row>
        <row r="654">
          <cell r="N654" t="str">
            <v/>
          </cell>
        </row>
        <row r="655">
          <cell r="N655" t="str">
            <v/>
          </cell>
        </row>
        <row r="656">
          <cell r="N656" t="str">
            <v/>
          </cell>
        </row>
        <row r="657">
          <cell r="N657" t="str">
            <v/>
          </cell>
        </row>
        <row r="658">
          <cell r="N658" t="str">
            <v/>
          </cell>
        </row>
        <row r="659">
          <cell r="N659" t="str">
            <v/>
          </cell>
        </row>
        <row r="660">
          <cell r="N660" t="str">
            <v/>
          </cell>
        </row>
        <row r="661">
          <cell r="N661" t="str">
            <v/>
          </cell>
        </row>
        <row r="662">
          <cell r="N662" t="str">
            <v/>
          </cell>
        </row>
        <row r="663">
          <cell r="N663" t="str">
            <v/>
          </cell>
        </row>
        <row r="664">
          <cell r="N664" t="str">
            <v/>
          </cell>
        </row>
        <row r="665">
          <cell r="N665" t="str">
            <v/>
          </cell>
        </row>
        <row r="666">
          <cell r="N666" t="str">
            <v/>
          </cell>
        </row>
        <row r="667">
          <cell r="N667" t="str">
            <v/>
          </cell>
        </row>
        <row r="668">
          <cell r="N668" t="str">
            <v/>
          </cell>
        </row>
        <row r="669">
          <cell r="N669" t="str">
            <v/>
          </cell>
        </row>
        <row r="670">
          <cell r="N670" t="str">
            <v/>
          </cell>
        </row>
        <row r="671">
          <cell r="N671" t="str">
            <v/>
          </cell>
        </row>
        <row r="672">
          <cell r="N672" t="str">
            <v/>
          </cell>
        </row>
        <row r="673">
          <cell r="N673" t="str">
            <v/>
          </cell>
        </row>
        <row r="674">
          <cell r="N674" t="str">
            <v>DADOS AGRUPADOS</v>
          </cell>
        </row>
        <row r="675">
          <cell r="N675" t="str">
            <v/>
          </cell>
        </row>
        <row r="676">
          <cell r="N676" t="str">
            <v>SGACI</v>
          </cell>
          <cell r="O676">
            <v>99</v>
          </cell>
        </row>
        <row r="677">
          <cell r="N677" t="str">
            <v>CAA</v>
          </cell>
          <cell r="O677">
            <v>8</v>
          </cell>
        </row>
        <row r="678">
          <cell r="N678" t="str">
            <v>SECADM</v>
          </cell>
          <cell r="O678">
            <v>3</v>
          </cell>
        </row>
        <row r="679">
          <cell r="N679" t="str">
            <v>CLC</v>
          </cell>
          <cell r="O679">
            <v>10</v>
          </cell>
        </row>
        <row r="680">
          <cell r="N680" t="str">
            <v>SC</v>
          </cell>
          <cell r="O680">
            <v>58</v>
          </cell>
        </row>
        <row r="681">
          <cell r="N681" t="str">
            <v>SPO</v>
          </cell>
          <cell r="O681">
            <v>4</v>
          </cell>
        </row>
        <row r="682">
          <cell r="N682" t="str">
            <v>COBRAS</v>
          </cell>
          <cell r="O682">
            <v>4</v>
          </cell>
        </row>
        <row r="683">
          <cell r="N683" t="str">
            <v>CO</v>
          </cell>
          <cell r="O683">
            <v>4</v>
          </cell>
        </row>
        <row r="684">
          <cell r="N684" t="str">
            <v>SECOFC</v>
          </cell>
          <cell r="O684">
            <v>2</v>
          </cell>
        </row>
        <row r="685">
          <cell r="N685" t="str">
            <v>SLIC</v>
          </cell>
          <cell r="O685">
            <v>15</v>
          </cell>
        </row>
        <row r="686">
          <cell r="N686" t="str">
            <v>SCON</v>
          </cell>
          <cell r="O686">
            <v>5</v>
          </cell>
        </row>
        <row r="687">
          <cell r="N687" t="str">
            <v>CPL</v>
          </cell>
          <cell r="O687">
            <v>23</v>
          </cell>
        </row>
        <row r="688">
          <cell r="N688" t="str">
            <v>ASSDG</v>
          </cell>
          <cell r="O688">
            <v>3</v>
          </cell>
        </row>
        <row r="689">
          <cell r="N689" t="str">
            <v>DG</v>
          </cell>
          <cell r="O689">
            <v>4</v>
          </cell>
        </row>
        <row r="690">
          <cell r="N690" t="str">
            <v>ACO</v>
          </cell>
          <cell r="O690">
            <v>3</v>
          </cell>
        </row>
        <row r="691">
          <cell r="N691" t="str">
            <v/>
          </cell>
        </row>
        <row r="692">
          <cell r="N692" t="str">
            <v/>
          </cell>
        </row>
        <row r="693">
          <cell r="N693" t="str">
            <v/>
          </cell>
        </row>
        <row r="694">
          <cell r="N694" t="str">
            <v/>
          </cell>
        </row>
        <row r="695">
          <cell r="N695" t="str">
            <v/>
          </cell>
        </row>
        <row r="696">
          <cell r="N696" t="str">
            <v/>
          </cell>
        </row>
        <row r="697">
          <cell r="N697" t="str">
            <v/>
          </cell>
        </row>
        <row r="698">
          <cell r="N698" t="str">
            <v/>
          </cell>
        </row>
        <row r="699">
          <cell r="N699" t="str">
            <v/>
          </cell>
        </row>
        <row r="700">
          <cell r="N700" t="str">
            <v/>
          </cell>
        </row>
        <row r="701">
          <cell r="N701" t="str">
            <v/>
          </cell>
        </row>
        <row r="702">
          <cell r="N702" t="str">
            <v/>
          </cell>
        </row>
        <row r="703">
          <cell r="N703" t="str">
            <v/>
          </cell>
        </row>
        <row r="704">
          <cell r="N704" t="str">
            <v/>
          </cell>
        </row>
        <row r="705">
          <cell r="N705" t="str">
            <v/>
          </cell>
        </row>
        <row r="706">
          <cell r="N706" t="str">
            <v/>
          </cell>
        </row>
        <row r="707">
          <cell r="N707" t="str">
            <v/>
          </cell>
        </row>
        <row r="708">
          <cell r="N708" t="str">
            <v/>
          </cell>
        </row>
        <row r="709">
          <cell r="N709" t="str">
            <v/>
          </cell>
        </row>
        <row r="710">
          <cell r="N710" t="str">
            <v/>
          </cell>
        </row>
        <row r="711">
          <cell r="N711" t="str">
            <v/>
          </cell>
        </row>
        <row r="712">
          <cell r="N712" t="str">
            <v/>
          </cell>
        </row>
        <row r="713">
          <cell r="N713" t="str">
            <v/>
          </cell>
        </row>
        <row r="714">
          <cell r="N714" t="str">
            <v/>
          </cell>
        </row>
        <row r="715">
          <cell r="N715" t="str">
            <v/>
          </cell>
        </row>
        <row r="716">
          <cell r="N716" t="str">
            <v/>
          </cell>
        </row>
        <row r="717">
          <cell r="N717" t="str">
            <v/>
          </cell>
        </row>
        <row r="718">
          <cell r="N718" t="str">
            <v/>
          </cell>
        </row>
        <row r="719">
          <cell r="N719" t="str">
            <v/>
          </cell>
        </row>
        <row r="720">
          <cell r="N720" t="str">
            <v/>
          </cell>
        </row>
        <row r="721">
          <cell r="N721" t="str">
            <v/>
          </cell>
        </row>
        <row r="722">
          <cell r="N722" t="str">
            <v/>
          </cell>
        </row>
        <row r="723">
          <cell r="N723" t="str">
            <v/>
          </cell>
        </row>
        <row r="724">
          <cell r="N724" t="str">
            <v/>
          </cell>
        </row>
        <row r="725">
          <cell r="N725" t="str">
            <v/>
          </cell>
        </row>
        <row r="726">
          <cell r="N726" t="str">
            <v/>
          </cell>
        </row>
        <row r="727">
          <cell r="N727" t="str">
            <v>DADOS AGRUPADOS</v>
          </cell>
        </row>
        <row r="728">
          <cell r="N728" t="str">
            <v/>
          </cell>
        </row>
        <row r="729">
          <cell r="N729" t="str">
            <v>SMOEP</v>
          </cell>
          <cell r="O729">
            <v>11</v>
          </cell>
        </row>
        <row r="730">
          <cell r="N730" t="str">
            <v>CAA</v>
          </cell>
          <cell r="O730">
            <v>11</v>
          </cell>
        </row>
        <row r="731">
          <cell r="N731" t="str">
            <v>SECADM</v>
          </cell>
          <cell r="O731">
            <v>9</v>
          </cell>
        </row>
        <row r="732">
          <cell r="N732" t="str">
            <v>SECTI</v>
          </cell>
          <cell r="O732">
            <v>107</v>
          </cell>
        </row>
        <row r="733">
          <cell r="N733" t="str">
            <v>ASSTI</v>
          </cell>
          <cell r="O733">
            <v>1</v>
          </cell>
        </row>
        <row r="734">
          <cell r="N734" t="str">
            <v>CSUP</v>
          </cell>
          <cell r="O734">
            <v>3</v>
          </cell>
        </row>
        <row r="735">
          <cell r="N735" t="e">
            <v>#N/A</v>
          </cell>
          <cell r="O735">
            <v>58</v>
          </cell>
        </row>
        <row r="736">
          <cell r="N736" t="str">
            <v>CGEU</v>
          </cell>
          <cell r="O736">
            <v>8</v>
          </cell>
        </row>
        <row r="737">
          <cell r="N737" t="str">
            <v>SMOP</v>
          </cell>
          <cell r="O737">
            <v>10</v>
          </cell>
        </row>
        <row r="738">
          <cell r="N738" t="str">
            <v>CIP</v>
          </cell>
          <cell r="O738">
            <v>19</v>
          </cell>
        </row>
        <row r="739">
          <cell r="N739" t="str">
            <v>SECGA</v>
          </cell>
          <cell r="O739">
            <v>4</v>
          </cell>
        </row>
        <row r="740">
          <cell r="N740" t="str">
            <v>SECGS</v>
          </cell>
          <cell r="O740">
            <v>3</v>
          </cell>
        </row>
        <row r="741">
          <cell r="N741" t="str">
            <v>SMIC</v>
          </cell>
          <cell r="O741">
            <v>1</v>
          </cell>
        </row>
        <row r="742">
          <cell r="N742" t="str">
            <v>CLC</v>
          </cell>
          <cell r="O742">
            <v>18</v>
          </cell>
        </row>
        <row r="743">
          <cell r="N743" t="str">
            <v>SOP</v>
          </cell>
          <cell r="O743">
            <v>14</v>
          </cell>
        </row>
        <row r="744">
          <cell r="N744" t="str">
            <v>SC</v>
          </cell>
          <cell r="O744">
            <v>7</v>
          </cell>
        </row>
        <row r="745">
          <cell r="N745" t="str">
            <v>SPO</v>
          </cell>
          <cell r="O745">
            <v>1</v>
          </cell>
        </row>
        <row r="746">
          <cell r="N746" t="str">
            <v>CO</v>
          </cell>
          <cell r="O746">
            <v>2</v>
          </cell>
        </row>
        <row r="747">
          <cell r="N747" t="str">
            <v>SECOFC</v>
          </cell>
          <cell r="O747">
            <v>1</v>
          </cell>
        </row>
        <row r="748">
          <cell r="N748" t="str">
            <v>SLIC</v>
          </cell>
          <cell r="O748">
            <v>9</v>
          </cell>
        </row>
        <row r="749">
          <cell r="N749" t="str">
            <v>CPL</v>
          </cell>
          <cell r="O749">
            <v>18</v>
          </cell>
        </row>
        <row r="750">
          <cell r="N750" t="str">
            <v>ASSDG</v>
          </cell>
          <cell r="O750">
            <v>3</v>
          </cell>
        </row>
        <row r="751">
          <cell r="N751" t="str">
            <v>DG</v>
          </cell>
          <cell r="O751">
            <v>4</v>
          </cell>
        </row>
        <row r="752">
          <cell r="N752" t="str">
            <v/>
          </cell>
        </row>
        <row r="753">
          <cell r="N753" t="str">
            <v/>
          </cell>
        </row>
        <row r="754">
          <cell r="N754" t="str">
            <v/>
          </cell>
        </row>
        <row r="755">
          <cell r="N755" t="str">
            <v/>
          </cell>
        </row>
        <row r="756">
          <cell r="N756" t="str">
            <v/>
          </cell>
        </row>
        <row r="757">
          <cell r="N757" t="str">
            <v/>
          </cell>
        </row>
        <row r="758">
          <cell r="N758" t="str">
            <v/>
          </cell>
        </row>
        <row r="759">
          <cell r="N759" t="str">
            <v/>
          </cell>
        </row>
        <row r="760">
          <cell r="N760" t="str">
            <v/>
          </cell>
        </row>
        <row r="761">
          <cell r="N761" t="str">
            <v/>
          </cell>
        </row>
        <row r="762">
          <cell r="N762" t="str">
            <v/>
          </cell>
        </row>
        <row r="763">
          <cell r="N763" t="str">
            <v/>
          </cell>
        </row>
        <row r="764">
          <cell r="N764" t="str">
            <v/>
          </cell>
        </row>
        <row r="765">
          <cell r="N765" t="str">
            <v/>
          </cell>
        </row>
        <row r="766">
          <cell r="N766" t="str">
            <v/>
          </cell>
        </row>
        <row r="767">
          <cell r="N767" t="str">
            <v/>
          </cell>
        </row>
        <row r="768">
          <cell r="N768" t="str">
            <v/>
          </cell>
        </row>
        <row r="769">
          <cell r="N769" t="str">
            <v/>
          </cell>
        </row>
        <row r="770">
          <cell r="N770" t="str">
            <v/>
          </cell>
        </row>
        <row r="771">
          <cell r="N771" t="str">
            <v/>
          </cell>
        </row>
        <row r="772">
          <cell r="N772" t="str">
            <v/>
          </cell>
        </row>
        <row r="773">
          <cell r="N773" t="str">
            <v/>
          </cell>
        </row>
        <row r="774">
          <cell r="N774" t="str">
            <v/>
          </cell>
        </row>
        <row r="775">
          <cell r="N775" t="str">
            <v/>
          </cell>
        </row>
        <row r="776">
          <cell r="N776" t="str">
            <v/>
          </cell>
        </row>
        <row r="777">
          <cell r="N777" t="str">
            <v/>
          </cell>
        </row>
        <row r="778">
          <cell r="N778" t="str">
            <v/>
          </cell>
        </row>
        <row r="779">
          <cell r="N779" t="str">
            <v/>
          </cell>
        </row>
        <row r="780">
          <cell r="N780" t="str">
            <v/>
          </cell>
        </row>
        <row r="781">
          <cell r="N781" t="str">
            <v/>
          </cell>
        </row>
        <row r="782">
          <cell r="N782" t="str">
            <v/>
          </cell>
        </row>
        <row r="783">
          <cell r="N783" t="str">
            <v/>
          </cell>
        </row>
        <row r="784">
          <cell r="N784" t="str">
            <v/>
          </cell>
        </row>
        <row r="785">
          <cell r="N785" t="str">
            <v/>
          </cell>
        </row>
        <row r="786">
          <cell r="N786" t="str">
            <v/>
          </cell>
        </row>
        <row r="787">
          <cell r="N787" t="str">
            <v/>
          </cell>
        </row>
        <row r="788">
          <cell r="N788" t="str">
            <v/>
          </cell>
        </row>
        <row r="789">
          <cell r="N789" t="str">
            <v/>
          </cell>
        </row>
        <row r="790">
          <cell r="N790" t="str">
            <v/>
          </cell>
        </row>
        <row r="791">
          <cell r="N791" t="str">
            <v/>
          </cell>
        </row>
        <row r="792">
          <cell r="N792" t="str">
            <v>DADOS AGRUPADOS</v>
          </cell>
        </row>
        <row r="793">
          <cell r="N793" t="str">
            <v/>
          </cell>
        </row>
        <row r="794">
          <cell r="N794" t="str">
            <v>SMOEP</v>
          </cell>
          <cell r="O794">
            <v>1</v>
          </cell>
        </row>
        <row r="795">
          <cell r="N795" t="str">
            <v>CAA</v>
          </cell>
          <cell r="O795">
            <v>1</v>
          </cell>
        </row>
        <row r="796">
          <cell r="N796" t="str">
            <v>SECADM</v>
          </cell>
          <cell r="O796">
            <v>10</v>
          </cell>
        </row>
        <row r="797">
          <cell r="N797" t="str">
            <v>SPO</v>
          </cell>
          <cell r="O797">
            <v>1</v>
          </cell>
        </row>
        <row r="798">
          <cell r="N798" t="str">
            <v>CO</v>
          </cell>
          <cell r="O798">
            <v>2</v>
          </cell>
        </row>
        <row r="799">
          <cell r="N799" t="e">
            <v>#N/A</v>
          </cell>
          <cell r="O799">
            <v>1</v>
          </cell>
        </row>
        <row r="800">
          <cell r="N800" t="str">
            <v>CLC</v>
          </cell>
          <cell r="O800">
            <v>9</v>
          </cell>
        </row>
        <row r="801">
          <cell r="N801" t="str">
            <v>SC</v>
          </cell>
          <cell r="O801">
            <v>6</v>
          </cell>
        </row>
        <row r="802">
          <cell r="N802" t="str">
            <v>SCON</v>
          </cell>
          <cell r="O802">
            <v>7</v>
          </cell>
        </row>
        <row r="803">
          <cell r="N803" t="str">
            <v>ASSDG</v>
          </cell>
          <cell r="O803">
            <v>1</v>
          </cell>
        </row>
        <row r="804">
          <cell r="N804" t="str">
            <v>DG</v>
          </cell>
          <cell r="O804">
            <v>1</v>
          </cell>
        </row>
        <row r="805">
          <cell r="N805" t="str">
            <v/>
          </cell>
        </row>
        <row r="806">
          <cell r="N806" t="str">
            <v/>
          </cell>
        </row>
        <row r="807">
          <cell r="N807" t="str">
            <v/>
          </cell>
        </row>
        <row r="808">
          <cell r="N808" t="str">
            <v/>
          </cell>
        </row>
        <row r="809">
          <cell r="N809" t="str">
            <v/>
          </cell>
        </row>
        <row r="810">
          <cell r="N810" t="str">
            <v/>
          </cell>
        </row>
        <row r="811">
          <cell r="N811" t="str">
            <v/>
          </cell>
        </row>
        <row r="812">
          <cell r="N812" t="str">
            <v/>
          </cell>
        </row>
        <row r="813">
          <cell r="N813" t="str">
            <v/>
          </cell>
        </row>
        <row r="814">
          <cell r="N814" t="str">
            <v/>
          </cell>
        </row>
        <row r="815">
          <cell r="N815" t="str">
            <v/>
          </cell>
        </row>
        <row r="816">
          <cell r="N816" t="str">
            <v/>
          </cell>
        </row>
        <row r="817">
          <cell r="N817" t="str">
            <v/>
          </cell>
        </row>
        <row r="818">
          <cell r="N818" t="str">
            <v/>
          </cell>
        </row>
        <row r="819">
          <cell r="N819" t="str">
            <v/>
          </cell>
        </row>
        <row r="820">
          <cell r="N820" t="str">
            <v>DADOS AGRUPADOS</v>
          </cell>
        </row>
        <row r="821">
          <cell r="N821" t="str">
            <v/>
          </cell>
        </row>
        <row r="822">
          <cell r="N822" t="str">
            <v>SMOEP</v>
          </cell>
          <cell r="O822">
            <v>3</v>
          </cell>
        </row>
        <row r="823">
          <cell r="N823" t="str">
            <v>CAA</v>
          </cell>
          <cell r="O823">
            <v>3</v>
          </cell>
        </row>
        <row r="824">
          <cell r="N824" t="str">
            <v>SECADM</v>
          </cell>
          <cell r="O824">
            <v>5</v>
          </cell>
        </row>
        <row r="825">
          <cell r="N825" t="str">
            <v>CLC</v>
          </cell>
          <cell r="O825">
            <v>9</v>
          </cell>
        </row>
        <row r="826">
          <cell r="N826" t="str">
            <v>SC</v>
          </cell>
          <cell r="O826">
            <v>20</v>
          </cell>
        </row>
        <row r="827">
          <cell r="N827" t="str">
            <v>SPO</v>
          </cell>
          <cell r="O827">
            <v>3</v>
          </cell>
        </row>
        <row r="828">
          <cell r="N828" t="str">
            <v>CO</v>
          </cell>
          <cell r="O828">
            <v>3</v>
          </cell>
        </row>
        <row r="829">
          <cell r="N829" t="str">
            <v>SECOFC</v>
          </cell>
          <cell r="O829">
            <v>2</v>
          </cell>
        </row>
        <row r="830">
          <cell r="N830" t="str">
            <v>SLIC</v>
          </cell>
          <cell r="O830">
            <v>19</v>
          </cell>
        </row>
        <row r="831">
          <cell r="N831" t="str">
            <v>SCON</v>
          </cell>
          <cell r="O831">
            <v>8</v>
          </cell>
        </row>
        <row r="832">
          <cell r="N832" t="str">
            <v>CPL</v>
          </cell>
          <cell r="O832">
            <v>25</v>
          </cell>
        </row>
        <row r="833">
          <cell r="N833" t="str">
            <v>ASSDG</v>
          </cell>
          <cell r="O833">
            <v>6</v>
          </cell>
        </row>
        <row r="834">
          <cell r="N834" t="str">
            <v>DG</v>
          </cell>
          <cell r="O834">
            <v>2</v>
          </cell>
        </row>
        <row r="835">
          <cell r="N835" t="str">
            <v>ACO</v>
          </cell>
          <cell r="O835">
            <v>1</v>
          </cell>
        </row>
        <row r="836">
          <cell r="N836" t="str">
            <v/>
          </cell>
        </row>
        <row r="837">
          <cell r="N837" t="str">
            <v/>
          </cell>
        </row>
        <row r="838">
          <cell r="N838" t="str">
            <v/>
          </cell>
        </row>
        <row r="839">
          <cell r="N839" t="str">
            <v/>
          </cell>
        </row>
        <row r="840">
          <cell r="N840" t="str">
            <v/>
          </cell>
        </row>
        <row r="841">
          <cell r="N841" t="str">
            <v/>
          </cell>
        </row>
        <row r="842">
          <cell r="N842" t="str">
            <v/>
          </cell>
        </row>
        <row r="843">
          <cell r="N843" t="str">
            <v/>
          </cell>
        </row>
        <row r="844">
          <cell r="N844" t="str">
            <v/>
          </cell>
        </row>
        <row r="845">
          <cell r="N845" t="str">
            <v/>
          </cell>
        </row>
        <row r="846">
          <cell r="N846" t="str">
            <v/>
          </cell>
        </row>
        <row r="847">
          <cell r="N847" t="str">
            <v/>
          </cell>
        </row>
        <row r="848">
          <cell r="N848" t="str">
            <v/>
          </cell>
        </row>
        <row r="849">
          <cell r="N849" t="str">
            <v/>
          </cell>
        </row>
        <row r="850">
          <cell r="N850" t="str">
            <v/>
          </cell>
        </row>
        <row r="851">
          <cell r="N851" t="str">
            <v/>
          </cell>
        </row>
        <row r="852">
          <cell r="N852" t="str">
            <v/>
          </cell>
        </row>
        <row r="853">
          <cell r="N853" t="str">
            <v/>
          </cell>
        </row>
        <row r="854">
          <cell r="N854" t="str">
            <v/>
          </cell>
        </row>
        <row r="855">
          <cell r="N855" t="str">
            <v/>
          </cell>
        </row>
        <row r="856">
          <cell r="N856" t="str">
            <v/>
          </cell>
        </row>
        <row r="857">
          <cell r="N857" t="str">
            <v/>
          </cell>
        </row>
        <row r="858">
          <cell r="N858" t="str">
            <v/>
          </cell>
        </row>
        <row r="859">
          <cell r="N859" t="str">
            <v/>
          </cell>
        </row>
        <row r="860">
          <cell r="N860" t="str">
            <v/>
          </cell>
        </row>
        <row r="861">
          <cell r="N861" t="str">
            <v/>
          </cell>
        </row>
        <row r="862">
          <cell r="N862" t="str">
            <v/>
          </cell>
        </row>
        <row r="863">
          <cell r="N863" t="str">
            <v/>
          </cell>
        </row>
        <row r="864">
          <cell r="N864" t="str">
            <v/>
          </cell>
        </row>
        <row r="865">
          <cell r="N865" t="str">
            <v/>
          </cell>
        </row>
        <row r="866">
          <cell r="N866" t="str">
            <v/>
          </cell>
        </row>
        <row r="867">
          <cell r="N867" t="str">
            <v/>
          </cell>
        </row>
        <row r="868">
          <cell r="N868" t="str">
            <v>DADOS AGRUPADOS</v>
          </cell>
        </row>
        <row r="869">
          <cell r="N869" t="str">
            <v/>
          </cell>
        </row>
        <row r="870">
          <cell r="N870" t="str">
            <v>SMOEP</v>
          </cell>
          <cell r="O870">
            <v>27</v>
          </cell>
        </row>
        <row r="871">
          <cell r="N871" t="str">
            <v>CAA</v>
          </cell>
          <cell r="O871">
            <v>1</v>
          </cell>
        </row>
        <row r="872">
          <cell r="N872" t="str">
            <v>SECADM</v>
          </cell>
          <cell r="O872">
            <v>4</v>
          </cell>
        </row>
        <row r="873">
          <cell r="N873" t="str">
            <v>DG</v>
          </cell>
          <cell r="O873">
            <v>3</v>
          </cell>
        </row>
        <row r="874">
          <cell r="N874" t="str">
            <v>SPO</v>
          </cell>
          <cell r="O874">
            <v>1</v>
          </cell>
        </row>
        <row r="875">
          <cell r="N875" t="str">
            <v>CO</v>
          </cell>
          <cell r="O875">
            <v>2</v>
          </cell>
        </row>
        <row r="876">
          <cell r="N876" t="str">
            <v>SECOFC</v>
          </cell>
          <cell r="O876">
            <v>1</v>
          </cell>
        </row>
        <row r="877">
          <cell r="N877" t="str">
            <v>CLC</v>
          </cell>
          <cell r="O877">
            <v>6</v>
          </cell>
        </row>
        <row r="878">
          <cell r="N878" t="str">
            <v>SC</v>
          </cell>
          <cell r="O878">
            <v>19</v>
          </cell>
        </row>
        <row r="879">
          <cell r="N879" t="str">
            <v>SLIC</v>
          </cell>
          <cell r="O879">
            <v>8</v>
          </cell>
        </row>
        <row r="880">
          <cell r="N880" t="str">
            <v>CPL</v>
          </cell>
          <cell r="O880">
            <v>27</v>
          </cell>
        </row>
        <row r="881">
          <cell r="N881" t="str">
            <v>ASSDG</v>
          </cell>
          <cell r="O881">
            <v>5</v>
          </cell>
        </row>
        <row r="882">
          <cell r="N882" t="str">
            <v>SCON</v>
          </cell>
          <cell r="O882">
            <v>1</v>
          </cell>
        </row>
        <row r="883">
          <cell r="N883" t="str">
            <v/>
          </cell>
        </row>
        <row r="884">
          <cell r="N884" t="str">
            <v/>
          </cell>
        </row>
        <row r="885">
          <cell r="N885" t="str">
            <v/>
          </cell>
        </row>
        <row r="886">
          <cell r="N886" t="str">
            <v/>
          </cell>
        </row>
        <row r="887">
          <cell r="N887" t="str">
            <v/>
          </cell>
        </row>
        <row r="888">
          <cell r="N888" t="str">
            <v/>
          </cell>
        </row>
        <row r="889">
          <cell r="N889" t="str">
            <v/>
          </cell>
        </row>
        <row r="890">
          <cell r="N890" t="str">
            <v/>
          </cell>
        </row>
        <row r="891">
          <cell r="N891" t="str">
            <v/>
          </cell>
        </row>
        <row r="892">
          <cell r="N892" t="str">
            <v/>
          </cell>
        </row>
        <row r="893">
          <cell r="N893" t="str">
            <v/>
          </cell>
        </row>
        <row r="894">
          <cell r="N894" t="str">
            <v/>
          </cell>
        </row>
        <row r="895">
          <cell r="N895" t="str">
            <v/>
          </cell>
        </row>
        <row r="896">
          <cell r="N896" t="str">
            <v/>
          </cell>
        </row>
        <row r="897">
          <cell r="N897" t="str">
            <v/>
          </cell>
        </row>
        <row r="898">
          <cell r="N898" t="str">
            <v/>
          </cell>
        </row>
        <row r="899">
          <cell r="N899" t="str">
            <v/>
          </cell>
        </row>
        <row r="900">
          <cell r="N900" t="str">
            <v/>
          </cell>
        </row>
        <row r="901">
          <cell r="N901" t="str">
            <v/>
          </cell>
        </row>
        <row r="902">
          <cell r="N902" t="str">
            <v/>
          </cell>
        </row>
        <row r="903">
          <cell r="N903" t="str">
            <v/>
          </cell>
        </row>
        <row r="904">
          <cell r="N904" t="str">
            <v/>
          </cell>
        </row>
        <row r="905">
          <cell r="N905" t="str">
            <v>DADOS AGRUPADOS</v>
          </cell>
        </row>
        <row r="906">
          <cell r="N906" t="str">
            <v/>
          </cell>
        </row>
        <row r="907">
          <cell r="N907" t="str">
            <v>SMOEP</v>
          </cell>
          <cell r="O907">
            <v>4</v>
          </cell>
        </row>
        <row r="908">
          <cell r="N908" t="str">
            <v>CAA</v>
          </cell>
          <cell r="O908">
            <v>7</v>
          </cell>
        </row>
        <row r="909">
          <cell r="N909" t="str">
            <v>SECADM</v>
          </cell>
          <cell r="O909">
            <v>3</v>
          </cell>
        </row>
        <row r="910">
          <cell r="N910" t="str">
            <v>SPO</v>
          </cell>
          <cell r="O910">
            <v>2</v>
          </cell>
        </row>
        <row r="911">
          <cell r="N911" t="str">
            <v>CO</v>
          </cell>
          <cell r="O911">
            <v>1</v>
          </cell>
        </row>
        <row r="912">
          <cell r="N912" t="str">
            <v>SECOFC</v>
          </cell>
          <cell r="O912">
            <v>1</v>
          </cell>
        </row>
        <row r="913">
          <cell r="N913" t="str">
            <v>CLC</v>
          </cell>
          <cell r="O913">
            <v>12</v>
          </cell>
        </row>
        <row r="914">
          <cell r="N914" t="str">
            <v>SC</v>
          </cell>
          <cell r="O914">
            <v>10</v>
          </cell>
        </row>
        <row r="915">
          <cell r="N915" t="str">
            <v>CAA</v>
          </cell>
          <cell r="O915">
            <v>6</v>
          </cell>
        </row>
        <row r="916">
          <cell r="N916" t="str">
            <v>SMOEP</v>
          </cell>
          <cell r="O916">
            <v>7</v>
          </cell>
        </row>
        <row r="917">
          <cell r="N917" t="str">
            <v>SECADM</v>
          </cell>
          <cell r="O917">
            <v>5</v>
          </cell>
        </row>
        <row r="918">
          <cell r="N918" t="str">
            <v>SLIC</v>
          </cell>
          <cell r="O918">
            <v>26</v>
          </cell>
        </row>
        <row r="919">
          <cell r="N919" t="str">
            <v>SCON</v>
          </cell>
          <cell r="O919">
            <v>1</v>
          </cell>
        </row>
        <row r="920">
          <cell r="N920" t="str">
            <v>CPL</v>
          </cell>
          <cell r="O920">
            <v>37</v>
          </cell>
        </row>
        <row r="921">
          <cell r="N921" t="str">
            <v>ASSDG</v>
          </cell>
          <cell r="O921">
            <v>7</v>
          </cell>
        </row>
        <row r="922">
          <cell r="N922" t="str">
            <v>DG</v>
          </cell>
          <cell r="O922">
            <v>2</v>
          </cell>
        </row>
        <row r="923">
          <cell r="N923" t="str">
            <v>CO</v>
          </cell>
          <cell r="O923">
            <v>1</v>
          </cell>
        </row>
        <row r="924">
          <cell r="N924" t="str">
            <v/>
          </cell>
        </row>
        <row r="925">
          <cell r="N925" t="str">
            <v/>
          </cell>
        </row>
        <row r="926">
          <cell r="N926" t="str">
            <v/>
          </cell>
        </row>
        <row r="927">
          <cell r="N927" t="str">
            <v/>
          </cell>
        </row>
        <row r="928">
          <cell r="N928" t="str">
            <v/>
          </cell>
        </row>
        <row r="929">
          <cell r="N929" t="str">
            <v/>
          </cell>
        </row>
        <row r="930">
          <cell r="N930" t="str">
            <v/>
          </cell>
        </row>
        <row r="931">
          <cell r="N931" t="str">
            <v/>
          </cell>
        </row>
        <row r="932">
          <cell r="N932" t="str">
            <v/>
          </cell>
        </row>
        <row r="933">
          <cell r="N933" t="str">
            <v/>
          </cell>
        </row>
        <row r="934">
          <cell r="N934" t="str">
            <v/>
          </cell>
        </row>
        <row r="935">
          <cell r="N935" t="str">
            <v/>
          </cell>
        </row>
        <row r="936">
          <cell r="N936" t="str">
            <v/>
          </cell>
        </row>
        <row r="937">
          <cell r="N937" t="str">
            <v/>
          </cell>
        </row>
        <row r="938">
          <cell r="N938" t="str">
            <v/>
          </cell>
        </row>
        <row r="939">
          <cell r="N939" t="str">
            <v/>
          </cell>
        </row>
        <row r="940">
          <cell r="N940" t="str">
            <v/>
          </cell>
        </row>
        <row r="941">
          <cell r="N941" t="str">
            <v/>
          </cell>
        </row>
        <row r="942">
          <cell r="N942" t="str">
            <v/>
          </cell>
        </row>
        <row r="943">
          <cell r="N943" t="str">
            <v/>
          </cell>
        </row>
        <row r="944">
          <cell r="N944" t="str">
            <v/>
          </cell>
        </row>
        <row r="945">
          <cell r="N945" t="str">
            <v/>
          </cell>
        </row>
        <row r="946">
          <cell r="N946" t="str">
            <v/>
          </cell>
        </row>
        <row r="947">
          <cell r="N947" t="str">
            <v/>
          </cell>
        </row>
        <row r="948">
          <cell r="N948" t="str">
            <v/>
          </cell>
        </row>
        <row r="949">
          <cell r="N949" t="str">
            <v/>
          </cell>
        </row>
        <row r="950">
          <cell r="N950" t="str">
            <v/>
          </cell>
        </row>
        <row r="951">
          <cell r="N951" t="str">
            <v/>
          </cell>
        </row>
        <row r="952">
          <cell r="N952" t="str">
            <v/>
          </cell>
        </row>
        <row r="953">
          <cell r="N953" t="str">
            <v/>
          </cell>
        </row>
        <row r="954">
          <cell r="N954" t="str">
            <v/>
          </cell>
        </row>
        <row r="955">
          <cell r="N955" t="str">
            <v/>
          </cell>
        </row>
        <row r="956">
          <cell r="N956" t="str">
            <v/>
          </cell>
        </row>
        <row r="957">
          <cell r="N957" t="str">
            <v/>
          </cell>
        </row>
        <row r="958">
          <cell r="N958" t="str">
            <v>DADOS AGRUPADOS</v>
          </cell>
        </row>
        <row r="959">
          <cell r="N959" t="str">
            <v/>
          </cell>
        </row>
        <row r="960">
          <cell r="N960" t="str">
            <v>086ZE</v>
          </cell>
          <cell r="O960">
            <v>1</v>
          </cell>
        </row>
        <row r="961">
          <cell r="N961" t="str">
            <v>SMIN</v>
          </cell>
          <cell r="O961">
            <v>36</v>
          </cell>
        </row>
        <row r="962">
          <cell r="N962" t="str">
            <v>CIP</v>
          </cell>
          <cell r="O962">
            <v>4</v>
          </cell>
        </row>
        <row r="963">
          <cell r="N963" t="str">
            <v>SECGS</v>
          </cell>
          <cell r="O963">
            <v>1</v>
          </cell>
        </row>
        <row r="964">
          <cell r="N964" t="str">
            <v>CLC</v>
          </cell>
          <cell r="O964">
            <v>11</v>
          </cell>
        </row>
        <row r="965">
          <cell r="N965" t="str">
            <v>SPO</v>
          </cell>
          <cell r="O965">
            <v>1</v>
          </cell>
        </row>
        <row r="966">
          <cell r="N966" t="str">
            <v>CO</v>
          </cell>
          <cell r="O966">
            <v>2</v>
          </cell>
        </row>
        <row r="967">
          <cell r="N967" t="str">
            <v>SECOFC</v>
          </cell>
          <cell r="O967">
            <v>1</v>
          </cell>
        </row>
        <row r="968">
          <cell r="N968" t="str">
            <v>SC</v>
          </cell>
          <cell r="O968">
            <v>5</v>
          </cell>
        </row>
        <row r="969">
          <cell r="N969" t="str">
            <v>SECGA</v>
          </cell>
          <cell r="O969">
            <v>1</v>
          </cell>
        </row>
        <row r="970">
          <cell r="N970" t="str">
            <v>DG</v>
          </cell>
          <cell r="O970">
            <v>1</v>
          </cell>
        </row>
        <row r="971">
          <cell r="N971" t="str">
            <v/>
          </cell>
        </row>
        <row r="972">
          <cell r="N972" t="str">
            <v/>
          </cell>
        </row>
        <row r="973">
          <cell r="N973" t="str">
            <v/>
          </cell>
        </row>
        <row r="974">
          <cell r="N974" t="str">
            <v/>
          </cell>
        </row>
        <row r="975">
          <cell r="N975" t="str">
            <v/>
          </cell>
        </row>
        <row r="979">
          <cell r="N979" t="str">
            <v/>
          </cell>
        </row>
        <row r="980">
          <cell r="N980" t="str">
            <v/>
          </cell>
        </row>
        <row r="983">
          <cell r="N983" t="str">
            <v>DADOS AGRUPADOS</v>
          </cell>
        </row>
        <row r="984">
          <cell r="N984" t="str">
            <v/>
          </cell>
        </row>
        <row r="985">
          <cell r="N985" t="str">
            <v>SMIN</v>
          </cell>
          <cell r="O985">
            <v>17</v>
          </cell>
        </row>
        <row r="986">
          <cell r="N986" t="str">
            <v>CIP</v>
          </cell>
          <cell r="O986">
            <v>13</v>
          </cell>
        </row>
        <row r="987">
          <cell r="N987" t="str">
            <v>SECGS</v>
          </cell>
          <cell r="O987">
            <v>19</v>
          </cell>
        </row>
        <row r="988">
          <cell r="N988" t="str">
            <v>GABSOFC</v>
          </cell>
          <cell r="O988">
            <v>1</v>
          </cell>
        </row>
        <row r="989">
          <cell r="N989" t="str">
            <v>CO</v>
          </cell>
          <cell r="O989">
            <v>4</v>
          </cell>
        </row>
        <row r="990">
          <cell r="N990" t="str">
            <v>SPO</v>
          </cell>
          <cell r="O990">
            <v>2</v>
          </cell>
        </row>
        <row r="991">
          <cell r="N991" t="str">
            <v>SECOFC</v>
          </cell>
          <cell r="O991">
            <v>2</v>
          </cell>
        </row>
        <row r="992">
          <cell r="N992" t="str">
            <v>CLC</v>
          </cell>
          <cell r="O992">
            <v>30</v>
          </cell>
        </row>
        <row r="993">
          <cell r="N993" t="str">
            <v>SECGA</v>
          </cell>
          <cell r="O993">
            <v>3</v>
          </cell>
        </row>
        <row r="994">
          <cell r="N994" t="str">
            <v>SC</v>
          </cell>
          <cell r="O994">
            <v>8</v>
          </cell>
        </row>
        <row r="995">
          <cell r="N995" t="str">
            <v>DG</v>
          </cell>
          <cell r="O995">
            <v>1</v>
          </cell>
        </row>
        <row r="996">
          <cell r="N996" t="e">
            <v>#N/A</v>
          </cell>
          <cell r="O996">
            <v>1</v>
          </cell>
        </row>
        <row r="997">
          <cell r="N997" t="str">
            <v/>
          </cell>
        </row>
        <row r="998">
          <cell r="N998" t="str">
            <v/>
          </cell>
        </row>
        <row r="999">
          <cell r="N999" t="str">
            <v/>
          </cell>
        </row>
        <row r="1000">
          <cell r="N1000" t="str">
            <v/>
          </cell>
        </row>
        <row r="1001">
          <cell r="N1001" t="str">
            <v/>
          </cell>
        </row>
        <row r="1002">
          <cell r="N1002" t="str">
            <v/>
          </cell>
        </row>
        <row r="1003">
          <cell r="N1003" t="str">
            <v/>
          </cell>
        </row>
        <row r="1004">
          <cell r="N1004" t="str">
            <v/>
          </cell>
        </row>
        <row r="1005">
          <cell r="N1005" t="str">
            <v/>
          </cell>
        </row>
        <row r="1006">
          <cell r="N1006" t="str">
            <v/>
          </cell>
        </row>
        <row r="1007">
          <cell r="N1007" t="str">
            <v/>
          </cell>
        </row>
        <row r="1008">
          <cell r="N1008" t="str">
            <v/>
          </cell>
        </row>
        <row r="1009">
          <cell r="N1009" t="str">
            <v/>
          </cell>
        </row>
        <row r="1010">
          <cell r="N1010" t="str">
            <v/>
          </cell>
        </row>
        <row r="1011">
          <cell r="N1011" t="str">
            <v/>
          </cell>
        </row>
        <row r="1012">
          <cell r="N1012" t="str">
            <v/>
          </cell>
        </row>
        <row r="1013">
          <cell r="N1013" t="str">
            <v/>
          </cell>
        </row>
        <row r="1014">
          <cell r="N1014" t="str">
            <v/>
          </cell>
        </row>
        <row r="1015">
          <cell r="N1015" t="str">
            <v/>
          </cell>
        </row>
        <row r="1016">
          <cell r="N1016" t="str">
            <v/>
          </cell>
        </row>
        <row r="1017">
          <cell r="N1017" t="str">
            <v/>
          </cell>
        </row>
        <row r="1018">
          <cell r="N1018" t="str">
            <v/>
          </cell>
        </row>
        <row r="1019">
          <cell r="N1019" t="str">
            <v/>
          </cell>
        </row>
        <row r="1020">
          <cell r="N1020" t="str">
            <v>DADOS AGRUPADOS</v>
          </cell>
        </row>
        <row r="1021">
          <cell r="N1021" t="str">
            <v/>
          </cell>
        </row>
        <row r="1022">
          <cell r="N1022" t="str">
            <v>SMCI</v>
          </cell>
          <cell r="O1022">
            <v>36</v>
          </cell>
        </row>
        <row r="1023">
          <cell r="N1023" t="str">
            <v>CAA</v>
          </cell>
          <cell r="O1023">
            <v>3</v>
          </cell>
        </row>
        <row r="1024">
          <cell r="N1024" t="str">
            <v>SECADM</v>
          </cell>
          <cell r="O1024">
            <v>5</v>
          </cell>
        </row>
        <row r="1025">
          <cell r="N1025" t="str">
            <v>CLC</v>
          </cell>
          <cell r="O1025">
            <v>6</v>
          </cell>
        </row>
        <row r="1026">
          <cell r="N1026" t="str">
            <v>SC</v>
          </cell>
          <cell r="O1026">
            <v>3</v>
          </cell>
        </row>
        <row r="1027">
          <cell r="N1027" t="str">
            <v>SLIC</v>
          </cell>
          <cell r="O1027">
            <v>4</v>
          </cell>
        </row>
        <row r="1028">
          <cell r="N1028" t="str">
            <v>CPL</v>
          </cell>
          <cell r="O1028">
            <v>25</v>
          </cell>
        </row>
        <row r="1029">
          <cell r="N1029" t="str">
            <v>ASSDG</v>
          </cell>
          <cell r="O1029">
            <v>4</v>
          </cell>
        </row>
        <row r="1030">
          <cell r="N1030" t="str">
            <v>DG</v>
          </cell>
          <cell r="O1030">
            <v>3</v>
          </cell>
        </row>
        <row r="1031">
          <cell r="N1031" t="str">
            <v>CMP</v>
          </cell>
          <cell r="O1031">
            <v>7</v>
          </cell>
        </row>
        <row r="1032">
          <cell r="N1032" t="str">
            <v/>
          </cell>
        </row>
        <row r="1033">
          <cell r="N1033" t="str">
            <v/>
          </cell>
        </row>
        <row r="1034">
          <cell r="N1034" t="str">
            <v/>
          </cell>
        </row>
        <row r="1035">
          <cell r="N1035" t="str">
            <v/>
          </cell>
        </row>
        <row r="1036">
          <cell r="N1036" t="str">
            <v/>
          </cell>
        </row>
        <row r="1037">
          <cell r="N1037" t="str">
            <v/>
          </cell>
        </row>
        <row r="1038">
          <cell r="N1038" t="str">
            <v/>
          </cell>
        </row>
        <row r="1039">
          <cell r="N1039" t="str">
            <v/>
          </cell>
        </row>
        <row r="1040">
          <cell r="N1040" t="str">
            <v/>
          </cell>
        </row>
        <row r="1041">
          <cell r="N1041" t="str">
            <v/>
          </cell>
        </row>
        <row r="1042">
          <cell r="N1042" t="str">
            <v/>
          </cell>
        </row>
        <row r="1043">
          <cell r="N1043" t="str">
            <v/>
          </cell>
        </row>
        <row r="1044">
          <cell r="N1044" t="str">
            <v/>
          </cell>
        </row>
        <row r="1045">
          <cell r="N1045" t="str">
            <v/>
          </cell>
        </row>
        <row r="1046">
          <cell r="N1046" t="str">
            <v/>
          </cell>
        </row>
        <row r="1047">
          <cell r="N1047" t="str">
            <v/>
          </cell>
        </row>
        <row r="1048">
          <cell r="N1048" t="str">
            <v/>
          </cell>
        </row>
        <row r="1049">
          <cell r="N1049" t="str">
            <v/>
          </cell>
        </row>
        <row r="1050">
          <cell r="N1050" t="str">
            <v/>
          </cell>
        </row>
        <row r="1051">
          <cell r="N1051" t="str">
            <v/>
          </cell>
        </row>
        <row r="1052">
          <cell r="N1052" t="str">
            <v/>
          </cell>
        </row>
        <row r="1053">
          <cell r="N1053" t="str">
            <v/>
          </cell>
        </row>
        <row r="1054">
          <cell r="N1054" t="str">
            <v/>
          </cell>
        </row>
        <row r="1055">
          <cell r="N1055" t="str">
            <v/>
          </cell>
        </row>
        <row r="1056">
          <cell r="N1056" t="str">
            <v/>
          </cell>
        </row>
        <row r="1057">
          <cell r="N1057" t="str">
            <v/>
          </cell>
        </row>
        <row r="1058">
          <cell r="N1058" t="str">
            <v/>
          </cell>
        </row>
        <row r="1059">
          <cell r="N1059" t="str">
            <v/>
          </cell>
        </row>
        <row r="1060">
          <cell r="N1060" t="str">
            <v/>
          </cell>
        </row>
        <row r="1061">
          <cell r="N1061" t="str">
            <v>DADOS AGRUPADOS</v>
          </cell>
        </row>
        <row r="1062">
          <cell r="N1062" t="str">
            <v/>
          </cell>
        </row>
        <row r="1063">
          <cell r="N1063" t="str">
            <v>SMOI</v>
          </cell>
          <cell r="O1063">
            <v>35</v>
          </cell>
        </row>
        <row r="1064">
          <cell r="N1064" t="str">
            <v>CIP</v>
          </cell>
          <cell r="O1064">
            <v>30</v>
          </cell>
        </row>
        <row r="1065">
          <cell r="N1065" t="str">
            <v>SECADM</v>
          </cell>
          <cell r="O1065">
            <v>6</v>
          </cell>
        </row>
        <row r="1066">
          <cell r="N1066" t="str">
            <v>CLC</v>
          </cell>
          <cell r="O1066">
            <v>16</v>
          </cell>
        </row>
        <row r="1067">
          <cell r="N1067" t="str">
            <v>SC</v>
          </cell>
          <cell r="O1067">
            <v>50</v>
          </cell>
        </row>
        <row r="1068">
          <cell r="N1068" t="str">
            <v>SLIC</v>
          </cell>
          <cell r="O1068">
            <v>21</v>
          </cell>
        </row>
        <row r="1069">
          <cell r="N1069" t="str">
            <v>CPL</v>
          </cell>
          <cell r="O1069">
            <v>37</v>
          </cell>
        </row>
        <row r="1070">
          <cell r="N1070" t="str">
            <v>ASSDG</v>
          </cell>
          <cell r="O1070">
            <v>22</v>
          </cell>
        </row>
        <row r="1071">
          <cell r="N1071" t="str">
            <v>SECGA</v>
          </cell>
          <cell r="O1071">
            <v>1</v>
          </cell>
        </row>
        <row r="1072">
          <cell r="N1072" t="str">
            <v>DG</v>
          </cell>
          <cell r="O1072">
            <v>8</v>
          </cell>
        </row>
        <row r="1073">
          <cell r="N1073" t="str">
            <v>SMIN</v>
          </cell>
          <cell r="O1073">
            <v>51</v>
          </cell>
        </row>
        <row r="1074">
          <cell r="N1074" t="str">
            <v>CMP</v>
          </cell>
          <cell r="O1074">
            <v>1</v>
          </cell>
        </row>
        <row r="1075">
          <cell r="N1075" t="str">
            <v/>
          </cell>
        </row>
        <row r="1076">
          <cell r="N1076" t="str">
            <v/>
          </cell>
        </row>
        <row r="1077">
          <cell r="N1077" t="str">
            <v/>
          </cell>
        </row>
        <row r="1078">
          <cell r="N1078" t="str">
            <v/>
          </cell>
        </row>
        <row r="1079">
          <cell r="N1079" t="str">
            <v/>
          </cell>
        </row>
        <row r="1080">
          <cell r="N1080" t="str">
            <v/>
          </cell>
        </row>
        <row r="1081">
          <cell r="N1081" t="str">
            <v/>
          </cell>
        </row>
        <row r="1082">
          <cell r="N1082" t="str">
            <v/>
          </cell>
        </row>
        <row r="1083">
          <cell r="N1083" t="str">
            <v/>
          </cell>
        </row>
        <row r="1084">
          <cell r="N1084" t="str">
            <v/>
          </cell>
        </row>
        <row r="1085">
          <cell r="N1085" t="str">
            <v/>
          </cell>
        </row>
        <row r="1086">
          <cell r="N1086" t="str">
            <v/>
          </cell>
        </row>
        <row r="1087">
          <cell r="N1087" t="str">
            <v/>
          </cell>
        </row>
        <row r="1088">
          <cell r="N1088" t="str">
            <v/>
          </cell>
        </row>
        <row r="1089">
          <cell r="N1089" t="str">
            <v/>
          </cell>
        </row>
        <row r="1090">
          <cell r="N1090" t="str">
            <v/>
          </cell>
        </row>
        <row r="1091">
          <cell r="N1091" t="str">
            <v/>
          </cell>
        </row>
        <row r="1092">
          <cell r="N1092" t="str">
            <v/>
          </cell>
        </row>
        <row r="1093">
          <cell r="N1093" t="str">
            <v/>
          </cell>
        </row>
        <row r="1094">
          <cell r="N1094" t="str">
            <v/>
          </cell>
        </row>
        <row r="1095">
          <cell r="N1095" t="str">
            <v/>
          </cell>
        </row>
        <row r="1096">
          <cell r="N1096" t="str">
            <v/>
          </cell>
        </row>
        <row r="1097">
          <cell r="N1097" t="str">
            <v/>
          </cell>
        </row>
        <row r="1098">
          <cell r="N1098" t="str">
            <v/>
          </cell>
        </row>
        <row r="1099">
          <cell r="N1099" t="str">
            <v/>
          </cell>
        </row>
        <row r="1100">
          <cell r="N1100" t="str">
            <v/>
          </cell>
        </row>
        <row r="1101">
          <cell r="N1101" t="str">
            <v/>
          </cell>
        </row>
        <row r="1102">
          <cell r="N1102" t="str">
            <v/>
          </cell>
        </row>
        <row r="1103">
          <cell r="N1103" t="str">
            <v/>
          </cell>
        </row>
        <row r="1104">
          <cell r="N1104" t="str">
            <v/>
          </cell>
        </row>
        <row r="1105">
          <cell r="N1105" t="str">
            <v/>
          </cell>
        </row>
        <row r="1106">
          <cell r="N1106" t="str">
            <v/>
          </cell>
        </row>
        <row r="1107">
          <cell r="N1107" t="str">
            <v/>
          </cell>
        </row>
        <row r="1108">
          <cell r="N1108" t="str">
            <v/>
          </cell>
        </row>
        <row r="1109">
          <cell r="N1109" t="str">
            <v>DADOS AGRUPADOS</v>
          </cell>
        </row>
        <row r="1110">
          <cell r="N1110" t="str">
            <v/>
          </cell>
        </row>
        <row r="1111">
          <cell r="N1111" t="str">
            <v>SMOEP</v>
          </cell>
          <cell r="O1111">
            <v>1</v>
          </cell>
        </row>
        <row r="1112">
          <cell r="N1112" t="str">
            <v>CAA</v>
          </cell>
          <cell r="O1112">
            <v>1</v>
          </cell>
        </row>
        <row r="1113">
          <cell r="N1113" t="str">
            <v>SECADM</v>
          </cell>
          <cell r="O1113">
            <v>5</v>
          </cell>
        </row>
        <row r="1114">
          <cell r="N1114" t="str">
            <v>CEPCST</v>
          </cell>
          <cell r="O1114">
            <v>9</v>
          </cell>
        </row>
        <row r="1115">
          <cell r="N1115" t="str">
            <v>CLC</v>
          </cell>
          <cell r="O1115">
            <v>12</v>
          </cell>
        </row>
        <row r="1116">
          <cell r="N1116" t="str">
            <v>SC</v>
          </cell>
          <cell r="O1116">
            <v>10</v>
          </cell>
        </row>
        <row r="1117">
          <cell r="N1117" t="str">
            <v>CO</v>
          </cell>
          <cell r="O1117">
            <v>4</v>
          </cell>
        </row>
        <row r="1118">
          <cell r="N1118" t="str">
            <v>SPO</v>
          </cell>
          <cell r="O1118">
            <v>30</v>
          </cell>
        </row>
        <row r="1119">
          <cell r="N1119" t="str">
            <v>SECOFC</v>
          </cell>
          <cell r="O1119">
            <v>2</v>
          </cell>
        </row>
        <row r="1120">
          <cell r="N1120" t="str">
            <v>DG</v>
          </cell>
          <cell r="O1120">
            <v>3</v>
          </cell>
        </row>
        <row r="1121">
          <cell r="N1121" t="str">
            <v>SLIC</v>
          </cell>
          <cell r="O1121">
            <v>5</v>
          </cell>
        </row>
        <row r="1122">
          <cell r="N1122" t="str">
            <v>CPL</v>
          </cell>
          <cell r="O1122">
            <v>41</v>
          </cell>
        </row>
        <row r="1123">
          <cell r="N1123" t="str">
            <v>ASSDG</v>
          </cell>
          <cell r="O1123">
            <v>2</v>
          </cell>
        </row>
        <row r="1124">
          <cell r="N1124" t="e">
            <v>#N/A</v>
          </cell>
          <cell r="O1124">
            <v>2</v>
          </cell>
        </row>
        <row r="1125">
          <cell r="N1125" t="str">
            <v>SECIA</v>
          </cell>
          <cell r="O1125">
            <v>1</v>
          </cell>
        </row>
        <row r="1126">
          <cell r="N1126" t="str">
            <v>CCLCE</v>
          </cell>
          <cell r="O1126">
            <v>1</v>
          </cell>
        </row>
        <row r="1127">
          <cell r="N1127" t="str">
            <v>SCON</v>
          </cell>
          <cell r="O1127">
            <v>15</v>
          </cell>
        </row>
        <row r="1128">
          <cell r="N1128" t="str">
            <v>SIASG</v>
          </cell>
          <cell r="O1128">
            <v>1</v>
          </cell>
        </row>
        <row r="1129">
          <cell r="N1129" t="str">
            <v>SAEO</v>
          </cell>
          <cell r="O1129">
            <v>4</v>
          </cell>
        </row>
        <row r="1130">
          <cell r="N1130" t="str">
            <v>ACO</v>
          </cell>
          <cell r="O1130">
            <v>1</v>
          </cell>
        </row>
        <row r="1131">
          <cell r="N1131" t="str">
            <v/>
          </cell>
        </row>
        <row r="1132">
          <cell r="N1132" t="str">
            <v/>
          </cell>
        </row>
        <row r="1133">
          <cell r="N1133" t="str">
            <v/>
          </cell>
        </row>
        <row r="1134">
          <cell r="N1134" t="str">
            <v/>
          </cell>
        </row>
        <row r="1135">
          <cell r="N1135" t="str">
            <v/>
          </cell>
        </row>
        <row r="1136">
          <cell r="N1136" t="str">
            <v/>
          </cell>
        </row>
        <row r="1137">
          <cell r="N1137" t="str">
            <v/>
          </cell>
        </row>
        <row r="1138">
          <cell r="N1138" t="str">
            <v/>
          </cell>
        </row>
        <row r="1139">
          <cell r="N1139" t="str">
            <v/>
          </cell>
        </row>
        <row r="1140">
          <cell r="N1140" t="str">
            <v/>
          </cell>
        </row>
        <row r="1141">
          <cell r="N1141" t="str">
            <v/>
          </cell>
        </row>
        <row r="1142">
          <cell r="N1142" t="str">
            <v/>
          </cell>
        </row>
        <row r="1143">
          <cell r="N1143" t="str">
            <v/>
          </cell>
        </row>
        <row r="1144">
          <cell r="N1144" t="str">
            <v/>
          </cell>
        </row>
        <row r="1145">
          <cell r="N1145" t="str">
            <v/>
          </cell>
        </row>
        <row r="1146">
          <cell r="N1146" t="str">
            <v/>
          </cell>
        </row>
        <row r="1147">
          <cell r="N1147" t="str">
            <v/>
          </cell>
        </row>
        <row r="1148">
          <cell r="N1148" t="str">
            <v/>
          </cell>
        </row>
        <row r="1149">
          <cell r="N1149" t="str">
            <v/>
          </cell>
        </row>
        <row r="1150">
          <cell r="N1150" t="str">
            <v/>
          </cell>
        </row>
        <row r="1151">
          <cell r="N1151" t="str">
            <v/>
          </cell>
        </row>
        <row r="1152">
          <cell r="N1152" t="str">
            <v/>
          </cell>
        </row>
        <row r="1153">
          <cell r="N1153" t="str">
            <v/>
          </cell>
        </row>
        <row r="1154">
          <cell r="N1154" t="str">
            <v/>
          </cell>
        </row>
        <row r="1155">
          <cell r="N1155" t="str">
            <v/>
          </cell>
        </row>
        <row r="1156">
          <cell r="N1156" t="str">
            <v/>
          </cell>
        </row>
        <row r="1157">
          <cell r="N1157" t="str">
            <v/>
          </cell>
        </row>
        <row r="1158">
          <cell r="N1158" t="str">
            <v/>
          </cell>
        </row>
        <row r="1159">
          <cell r="N1159" t="str">
            <v/>
          </cell>
        </row>
        <row r="1160">
          <cell r="N1160" t="str">
            <v/>
          </cell>
        </row>
        <row r="1161">
          <cell r="N1161" t="str">
            <v>DADOS AGRUPADOS</v>
          </cell>
        </row>
        <row r="1162">
          <cell r="N1162" t="str">
            <v/>
          </cell>
        </row>
        <row r="1163">
          <cell r="N1163" t="str">
            <v>SMCI</v>
          </cell>
          <cell r="O1163">
            <v>20</v>
          </cell>
        </row>
        <row r="1164">
          <cell r="N1164" t="str">
            <v>SMOEP</v>
          </cell>
          <cell r="O1164">
            <v>1</v>
          </cell>
        </row>
        <row r="1165">
          <cell r="N1165" t="str">
            <v>SECADM</v>
          </cell>
          <cell r="O1165">
            <v>4</v>
          </cell>
        </row>
        <row r="1166">
          <cell r="N1166" t="str">
            <v>DG</v>
          </cell>
          <cell r="O1166">
            <v>4</v>
          </cell>
        </row>
        <row r="1167">
          <cell r="N1167" t="str">
            <v>SC</v>
          </cell>
          <cell r="O1167">
            <v>1</v>
          </cell>
        </row>
        <row r="1168">
          <cell r="N1168" t="str">
            <v>CLC</v>
          </cell>
          <cell r="O1168">
            <v>3</v>
          </cell>
        </row>
        <row r="1169">
          <cell r="N1169" t="str">
            <v>SLIC</v>
          </cell>
          <cell r="O1169">
            <v>9</v>
          </cell>
        </row>
        <row r="1170">
          <cell r="N1170" t="str">
            <v>GABSA</v>
          </cell>
          <cell r="O1170">
            <v>3</v>
          </cell>
        </row>
        <row r="1171">
          <cell r="N1171" t="str">
            <v>CPL</v>
          </cell>
          <cell r="O1171">
            <v>20</v>
          </cell>
        </row>
        <row r="1172">
          <cell r="N1172" t="str">
            <v>ASSDG</v>
          </cell>
          <cell r="O1172">
            <v>2</v>
          </cell>
        </row>
        <row r="1173">
          <cell r="N1173" t="str">
            <v>CAA</v>
          </cell>
          <cell r="O1173">
            <v>22</v>
          </cell>
        </row>
        <row r="1174">
          <cell r="N1174" t="str">
            <v>SCCLC</v>
          </cell>
          <cell r="O1174">
            <v>1</v>
          </cell>
        </row>
        <row r="1175">
          <cell r="N1175" t="str">
            <v/>
          </cell>
        </row>
        <row r="1176">
          <cell r="N1176" t="str">
            <v/>
          </cell>
        </row>
        <row r="1177">
          <cell r="N1177" t="str">
            <v/>
          </cell>
        </row>
        <row r="1178">
          <cell r="N1178" t="str">
            <v/>
          </cell>
        </row>
        <row r="1179">
          <cell r="N1179" t="str">
            <v/>
          </cell>
        </row>
        <row r="1180">
          <cell r="N1180" t="str">
            <v/>
          </cell>
        </row>
        <row r="1181">
          <cell r="N1181" t="str">
            <v/>
          </cell>
        </row>
        <row r="1182">
          <cell r="N1182" t="str">
            <v/>
          </cell>
        </row>
        <row r="1183">
          <cell r="N1183" t="str">
            <v/>
          </cell>
        </row>
        <row r="1184">
          <cell r="N1184" t="str">
            <v/>
          </cell>
        </row>
        <row r="1185">
          <cell r="N1185" t="str">
            <v/>
          </cell>
        </row>
        <row r="1186">
          <cell r="N1186" t="str">
            <v/>
          </cell>
        </row>
        <row r="1187">
          <cell r="N1187" t="str">
            <v/>
          </cell>
        </row>
        <row r="1188">
          <cell r="N1188" t="str">
            <v/>
          </cell>
        </row>
        <row r="1189">
          <cell r="N1189" t="str">
            <v/>
          </cell>
        </row>
        <row r="1190">
          <cell r="N1190" t="str">
            <v/>
          </cell>
        </row>
        <row r="1191">
          <cell r="N1191" t="str">
            <v/>
          </cell>
        </row>
        <row r="1192">
          <cell r="N1192" t="str">
            <v/>
          </cell>
        </row>
        <row r="1193">
          <cell r="N1193" t="str">
            <v/>
          </cell>
        </row>
        <row r="1194">
          <cell r="N1194" t="str">
            <v/>
          </cell>
        </row>
        <row r="1195">
          <cell r="N1195" t="str">
            <v>DADOS AGRUPADOS</v>
          </cell>
        </row>
        <row r="1196">
          <cell r="N1196" t="str">
            <v/>
          </cell>
        </row>
        <row r="1197">
          <cell r="N1197" t="str">
            <v>SMOEP</v>
          </cell>
          <cell r="O1197">
            <v>741</v>
          </cell>
        </row>
        <row r="1198">
          <cell r="N1198" t="str">
            <v>CAA</v>
          </cell>
          <cell r="O1198">
            <v>1</v>
          </cell>
        </row>
        <row r="1199">
          <cell r="N1199" t="str">
            <v>SECADM</v>
          </cell>
          <cell r="O1199">
            <v>5</v>
          </cell>
        </row>
        <row r="1200">
          <cell r="N1200" t="str">
            <v>CLC</v>
          </cell>
          <cell r="O1200">
            <v>4</v>
          </cell>
        </row>
        <row r="1201">
          <cell r="N1201" t="str">
            <v>SC</v>
          </cell>
          <cell r="O1201">
            <v>7</v>
          </cell>
        </row>
        <row r="1202">
          <cell r="N1202" t="str">
            <v>SLIC</v>
          </cell>
          <cell r="O1202">
            <v>26</v>
          </cell>
        </row>
        <row r="1203">
          <cell r="N1203" t="str">
            <v>CPL</v>
          </cell>
          <cell r="O1203">
            <v>45</v>
          </cell>
        </row>
        <row r="1204">
          <cell r="N1204" t="str">
            <v>ASSDG</v>
          </cell>
          <cell r="O1204">
            <v>7</v>
          </cell>
        </row>
        <row r="1205">
          <cell r="N1205" t="str">
            <v>DG</v>
          </cell>
          <cell r="O1205">
            <v>4</v>
          </cell>
        </row>
        <row r="1206">
          <cell r="N1206" t="str">
            <v>GABDG</v>
          </cell>
          <cell r="O1206">
            <v>1</v>
          </cell>
        </row>
        <row r="1207">
          <cell r="N1207" t="str">
            <v>CMP</v>
          </cell>
          <cell r="O1207">
            <v>1</v>
          </cell>
        </row>
        <row r="1208">
          <cell r="N1208" t="str">
            <v/>
          </cell>
        </row>
        <row r="1209">
          <cell r="N1209" t="str">
            <v/>
          </cell>
        </row>
        <row r="1210">
          <cell r="N1210" t="str">
            <v/>
          </cell>
        </row>
        <row r="1211">
          <cell r="N1211" t="str">
            <v/>
          </cell>
        </row>
        <row r="1212">
          <cell r="N1212" t="str">
            <v/>
          </cell>
        </row>
        <row r="1213">
          <cell r="N1213" t="str">
            <v/>
          </cell>
        </row>
        <row r="1214">
          <cell r="N1214" t="str">
            <v/>
          </cell>
        </row>
        <row r="1215">
          <cell r="N1215" t="str">
            <v/>
          </cell>
        </row>
        <row r="1216">
          <cell r="N1216" t="str">
            <v/>
          </cell>
        </row>
        <row r="1217">
          <cell r="N1217" t="str">
            <v/>
          </cell>
        </row>
        <row r="1218">
          <cell r="N1218" t="str">
            <v/>
          </cell>
        </row>
        <row r="1219">
          <cell r="N1219" t="str">
            <v/>
          </cell>
        </row>
        <row r="1220">
          <cell r="N1220" t="str">
            <v/>
          </cell>
        </row>
        <row r="1221">
          <cell r="N1221" t="str">
            <v/>
          </cell>
        </row>
        <row r="1222">
          <cell r="N1222" t="str">
            <v/>
          </cell>
        </row>
        <row r="1223">
          <cell r="N1223" t="str">
            <v/>
          </cell>
        </row>
        <row r="1224">
          <cell r="N1224" t="str">
            <v/>
          </cell>
        </row>
        <row r="1225">
          <cell r="N1225" t="str">
            <v/>
          </cell>
        </row>
        <row r="1226">
          <cell r="N1226" t="str">
            <v/>
          </cell>
        </row>
        <row r="1227">
          <cell r="N1227" t="str">
            <v/>
          </cell>
        </row>
        <row r="1228">
          <cell r="N1228" t="str">
            <v/>
          </cell>
        </row>
        <row r="1229">
          <cell r="N1229" t="str">
            <v/>
          </cell>
        </row>
        <row r="1230">
          <cell r="N1230" t="str">
            <v/>
          </cell>
        </row>
        <row r="1231">
          <cell r="N1231" t="str">
            <v/>
          </cell>
        </row>
        <row r="1232">
          <cell r="N1232" t="str">
            <v/>
          </cell>
        </row>
        <row r="1233">
          <cell r="N1233" t="str">
            <v/>
          </cell>
        </row>
        <row r="1234">
          <cell r="N1234" t="str">
            <v/>
          </cell>
        </row>
        <row r="1235">
          <cell r="N1235" t="str">
            <v/>
          </cell>
        </row>
        <row r="1236">
          <cell r="N1236" t="str">
            <v/>
          </cell>
        </row>
        <row r="1237">
          <cell r="N1237" t="str">
            <v/>
          </cell>
        </row>
        <row r="1238">
          <cell r="N1238" t="str">
            <v/>
          </cell>
        </row>
        <row r="1239">
          <cell r="N1239" t="str">
            <v/>
          </cell>
        </row>
        <row r="1240">
          <cell r="N1240" t="str">
            <v/>
          </cell>
        </row>
        <row r="1241">
          <cell r="N1241" t="str">
            <v/>
          </cell>
        </row>
        <row r="1242">
          <cell r="N1242" t="str">
            <v/>
          </cell>
        </row>
        <row r="1243">
          <cell r="N1243" t="str">
            <v/>
          </cell>
        </row>
        <row r="1244">
          <cell r="N1244" t="str">
            <v/>
          </cell>
        </row>
        <row r="1245">
          <cell r="N1245" t="str">
            <v/>
          </cell>
        </row>
        <row r="1246">
          <cell r="N1246" t="str">
            <v/>
          </cell>
        </row>
        <row r="1247">
          <cell r="N1247" t="str">
            <v/>
          </cell>
        </row>
        <row r="1248">
          <cell r="N1248" t="str">
            <v/>
          </cell>
        </row>
        <row r="1249">
          <cell r="N1249" t="str">
            <v/>
          </cell>
        </row>
        <row r="1250">
          <cell r="N1250" t="str">
            <v/>
          </cell>
        </row>
        <row r="1251">
          <cell r="N1251" t="str">
            <v/>
          </cell>
        </row>
        <row r="1252">
          <cell r="N1252" t="str">
            <v/>
          </cell>
        </row>
        <row r="1253">
          <cell r="N1253" t="str">
            <v/>
          </cell>
        </row>
        <row r="1254">
          <cell r="N1254" t="str">
            <v>DADOS AGRUPADOS</v>
          </cell>
        </row>
        <row r="1255">
          <cell r="N1255" t="str">
            <v/>
          </cell>
        </row>
        <row r="1256">
          <cell r="N1256" t="str">
            <v>SMCI</v>
          </cell>
          <cell r="O1256">
            <v>29</v>
          </cell>
        </row>
        <row r="1257">
          <cell r="N1257" t="str">
            <v>CAA</v>
          </cell>
          <cell r="O1257">
            <v>1</v>
          </cell>
        </row>
        <row r="1258">
          <cell r="N1258" t="str">
            <v>SECADM</v>
          </cell>
          <cell r="O1258">
            <v>13</v>
          </cell>
        </row>
        <row r="1259">
          <cell r="N1259" t="str">
            <v>CLC</v>
          </cell>
          <cell r="O1259">
            <v>4</v>
          </cell>
        </row>
        <row r="1260">
          <cell r="N1260" t="str">
            <v>SC</v>
          </cell>
          <cell r="O1260">
            <v>60</v>
          </cell>
        </row>
        <row r="1261">
          <cell r="N1261" t="str">
            <v>DG</v>
          </cell>
          <cell r="O1261">
            <v>3</v>
          </cell>
        </row>
        <row r="1262">
          <cell r="N1262" t="str">
            <v>SLIC</v>
          </cell>
          <cell r="O1262">
            <v>22</v>
          </cell>
        </row>
        <row r="1263">
          <cell r="N1263" t="str">
            <v>CPL</v>
          </cell>
          <cell r="O1263">
            <v>26</v>
          </cell>
        </row>
        <row r="1264">
          <cell r="N1264" t="str">
            <v>ASSDG</v>
          </cell>
          <cell r="O1264">
            <v>2</v>
          </cell>
        </row>
        <row r="1265">
          <cell r="N1265" t="str">
            <v>CMP</v>
          </cell>
          <cell r="O1265">
            <v>1</v>
          </cell>
        </row>
        <row r="1266">
          <cell r="N1266" t="str">
            <v/>
          </cell>
        </row>
        <row r="1267">
          <cell r="N1267" t="str">
            <v/>
          </cell>
        </row>
        <row r="1268">
          <cell r="N1268" t="str">
            <v/>
          </cell>
        </row>
        <row r="1269">
          <cell r="N1269" t="str">
            <v/>
          </cell>
        </row>
        <row r="1270">
          <cell r="N1270" t="str">
            <v/>
          </cell>
        </row>
        <row r="1271">
          <cell r="N1271" t="str">
            <v/>
          </cell>
        </row>
        <row r="1272">
          <cell r="N1272" t="str">
            <v/>
          </cell>
        </row>
        <row r="1273">
          <cell r="N1273" t="str">
            <v/>
          </cell>
        </row>
        <row r="1274">
          <cell r="N1274" t="str">
            <v/>
          </cell>
        </row>
        <row r="1275">
          <cell r="N1275" t="str">
            <v/>
          </cell>
        </row>
        <row r="1276">
          <cell r="N1276" t="str">
            <v/>
          </cell>
        </row>
        <row r="1277">
          <cell r="N1277" t="str">
            <v/>
          </cell>
        </row>
        <row r="1278">
          <cell r="N1278" t="str">
            <v/>
          </cell>
        </row>
        <row r="1279">
          <cell r="N1279" t="str">
            <v/>
          </cell>
        </row>
        <row r="1280">
          <cell r="N1280" t="str">
            <v/>
          </cell>
        </row>
        <row r="1281">
          <cell r="N1281" t="str">
            <v/>
          </cell>
        </row>
        <row r="1282">
          <cell r="N1282" t="str">
            <v/>
          </cell>
        </row>
        <row r="1283">
          <cell r="N1283" t="str">
            <v/>
          </cell>
        </row>
        <row r="1284">
          <cell r="N1284" t="str">
            <v/>
          </cell>
        </row>
        <row r="1285">
          <cell r="N1285" t="str">
            <v/>
          </cell>
        </row>
        <row r="1286">
          <cell r="N1286" t="str">
            <v/>
          </cell>
        </row>
        <row r="1287">
          <cell r="N1287" t="str">
            <v/>
          </cell>
        </row>
        <row r="1288">
          <cell r="N1288" t="str">
            <v>DADOS AGRUPADOS</v>
          </cell>
        </row>
        <row r="1289">
          <cell r="N1289" t="str">
            <v/>
          </cell>
        </row>
        <row r="1290">
          <cell r="N1290" t="str">
            <v>SMCI</v>
          </cell>
          <cell r="O1290">
            <v>8</v>
          </cell>
        </row>
        <row r="1291">
          <cell r="N1291" t="str">
            <v>CAA</v>
          </cell>
          <cell r="O1291">
            <v>10</v>
          </cell>
        </row>
        <row r="1292">
          <cell r="N1292" t="str">
            <v>SECADM</v>
          </cell>
          <cell r="O1292">
            <v>16</v>
          </cell>
        </row>
        <row r="1293">
          <cell r="N1293" t="str">
            <v>CLC</v>
          </cell>
          <cell r="O1293">
            <v>18</v>
          </cell>
        </row>
        <row r="1294">
          <cell r="N1294" t="str">
            <v>SC</v>
          </cell>
          <cell r="O1294">
            <v>22</v>
          </cell>
        </row>
        <row r="1295">
          <cell r="N1295" t="str">
            <v>DG</v>
          </cell>
          <cell r="O1295">
            <v>4</v>
          </cell>
        </row>
        <row r="1296">
          <cell r="N1296" t="str">
            <v>SLIC</v>
          </cell>
          <cell r="O1296">
            <v>38</v>
          </cell>
        </row>
        <row r="1297">
          <cell r="N1297" t="str">
            <v>CPL</v>
          </cell>
          <cell r="O1297">
            <v>95</v>
          </cell>
        </row>
        <row r="1298">
          <cell r="N1298" t="str">
            <v>ASSDG</v>
          </cell>
          <cell r="O1298">
            <v>13</v>
          </cell>
        </row>
        <row r="1299">
          <cell r="N1299" t="str">
            <v>CMP</v>
          </cell>
          <cell r="O1299">
            <v>3</v>
          </cell>
        </row>
        <row r="1300">
          <cell r="N1300" t="str">
            <v/>
          </cell>
        </row>
        <row r="1301">
          <cell r="N1301" t="str">
            <v/>
          </cell>
        </row>
        <row r="1302">
          <cell r="N1302" t="str">
            <v/>
          </cell>
        </row>
        <row r="1303">
          <cell r="N1303" t="str">
            <v/>
          </cell>
        </row>
        <row r="1304">
          <cell r="N1304" t="str">
            <v/>
          </cell>
        </row>
        <row r="1305">
          <cell r="N1305" t="str">
            <v/>
          </cell>
        </row>
        <row r="1306">
          <cell r="N1306" t="str">
            <v/>
          </cell>
        </row>
        <row r="1307">
          <cell r="N1307" t="str">
            <v/>
          </cell>
        </row>
        <row r="1308">
          <cell r="N1308" t="str">
            <v/>
          </cell>
        </row>
        <row r="1309">
          <cell r="N1309" t="str">
            <v/>
          </cell>
        </row>
        <row r="1310">
          <cell r="N1310" t="str">
            <v/>
          </cell>
        </row>
        <row r="1311">
          <cell r="N1311" t="str">
            <v/>
          </cell>
        </row>
        <row r="1312">
          <cell r="N1312" t="str">
            <v/>
          </cell>
        </row>
        <row r="1313">
          <cell r="N1313" t="str">
            <v/>
          </cell>
        </row>
        <row r="1314">
          <cell r="N1314" t="str">
            <v/>
          </cell>
        </row>
        <row r="1315">
          <cell r="N1315" t="str">
            <v/>
          </cell>
        </row>
        <row r="1316">
          <cell r="N1316" t="str">
            <v/>
          </cell>
        </row>
        <row r="1317">
          <cell r="N1317" t="str">
            <v/>
          </cell>
        </row>
        <row r="1318">
          <cell r="N1318" t="str">
            <v/>
          </cell>
        </row>
        <row r="1319">
          <cell r="N1319" t="str">
            <v/>
          </cell>
        </row>
        <row r="1320">
          <cell r="N1320" t="str">
            <v/>
          </cell>
        </row>
        <row r="1321">
          <cell r="N1321" t="str">
            <v/>
          </cell>
        </row>
        <row r="1322">
          <cell r="N1322" t="str">
            <v/>
          </cell>
        </row>
        <row r="1323">
          <cell r="N1323" t="str">
            <v/>
          </cell>
        </row>
        <row r="1324">
          <cell r="N1324" t="str">
            <v/>
          </cell>
        </row>
        <row r="1325">
          <cell r="N1325" t="str">
            <v/>
          </cell>
        </row>
        <row r="1326">
          <cell r="N1326" t="str">
            <v/>
          </cell>
        </row>
        <row r="1327">
          <cell r="N1327" t="str">
            <v/>
          </cell>
        </row>
        <row r="1328">
          <cell r="N1328" t="str">
            <v/>
          </cell>
        </row>
        <row r="1329">
          <cell r="N1329" t="str">
            <v/>
          </cell>
        </row>
        <row r="1330">
          <cell r="N1330" t="str">
            <v/>
          </cell>
        </row>
        <row r="1331">
          <cell r="N1331" t="str">
            <v/>
          </cell>
        </row>
        <row r="1332">
          <cell r="N1332" t="str">
            <v/>
          </cell>
        </row>
        <row r="1333">
          <cell r="N1333" t="str">
            <v/>
          </cell>
        </row>
        <row r="1334">
          <cell r="N1334" t="str">
            <v/>
          </cell>
        </row>
        <row r="1335">
          <cell r="N1335" t="str">
            <v/>
          </cell>
        </row>
        <row r="1336">
          <cell r="N1336" t="str">
            <v/>
          </cell>
        </row>
        <row r="1337">
          <cell r="N1337" t="str">
            <v/>
          </cell>
        </row>
        <row r="1338">
          <cell r="N1338" t="str">
            <v/>
          </cell>
        </row>
        <row r="1339">
          <cell r="N1339" t="str">
            <v/>
          </cell>
        </row>
        <row r="1340">
          <cell r="N1340" t="str">
            <v/>
          </cell>
        </row>
        <row r="1341">
          <cell r="N1341" t="str">
            <v/>
          </cell>
        </row>
        <row r="1342">
          <cell r="N1342" t="str">
            <v/>
          </cell>
        </row>
        <row r="1343">
          <cell r="N1343" t="str">
            <v/>
          </cell>
        </row>
        <row r="1344">
          <cell r="N1344" t="str">
            <v/>
          </cell>
        </row>
        <row r="1345">
          <cell r="N1345" t="str">
            <v/>
          </cell>
        </row>
        <row r="1346">
          <cell r="N1346" t="str">
            <v/>
          </cell>
        </row>
        <row r="1347">
          <cell r="N1347" t="str">
            <v/>
          </cell>
        </row>
        <row r="1348">
          <cell r="N1348" t="str">
            <v>DADOS AGRUPADOS</v>
          </cell>
        </row>
        <row r="1349">
          <cell r="N1349" t="str">
            <v/>
          </cell>
        </row>
        <row r="1350">
          <cell r="N1350" t="str">
            <v>SMOEP</v>
          </cell>
          <cell r="O1350">
            <v>725</v>
          </cell>
        </row>
        <row r="1351">
          <cell r="N1351" t="str">
            <v>CAA</v>
          </cell>
          <cell r="O1351">
            <v>1</v>
          </cell>
        </row>
        <row r="1352">
          <cell r="N1352" t="str">
            <v>SECADM</v>
          </cell>
          <cell r="O1352">
            <v>4</v>
          </cell>
        </row>
        <row r="1353">
          <cell r="N1353" t="str">
            <v>CLC</v>
          </cell>
          <cell r="O1353">
            <v>5</v>
          </cell>
        </row>
        <row r="1354">
          <cell r="N1354" t="str">
            <v>SC</v>
          </cell>
          <cell r="O1354">
            <v>47</v>
          </cell>
        </row>
        <row r="1355">
          <cell r="N1355" t="str">
            <v>SLIC</v>
          </cell>
          <cell r="O1355">
            <v>16</v>
          </cell>
        </row>
        <row r="1356">
          <cell r="N1356" t="str">
            <v>CPL</v>
          </cell>
          <cell r="O1356">
            <v>24</v>
          </cell>
        </row>
        <row r="1357">
          <cell r="N1357" t="str">
            <v>ASSDG</v>
          </cell>
          <cell r="O1357">
            <v>2</v>
          </cell>
        </row>
        <row r="1358">
          <cell r="N1358" t="str">
            <v>DG</v>
          </cell>
          <cell r="O1358">
            <v>2</v>
          </cell>
        </row>
        <row r="1359">
          <cell r="N1359" t="str">
            <v>CMP</v>
          </cell>
          <cell r="O1359">
            <v>2</v>
          </cell>
        </row>
        <row r="1360">
          <cell r="N1360" t="str">
            <v>GABDG</v>
          </cell>
          <cell r="O1360">
            <v>1</v>
          </cell>
        </row>
        <row r="1361">
          <cell r="N1361" t="str">
            <v/>
          </cell>
        </row>
        <row r="1362">
          <cell r="N1362" t="str">
            <v/>
          </cell>
        </row>
        <row r="1363">
          <cell r="N1363" t="str">
            <v/>
          </cell>
        </row>
        <row r="1364">
          <cell r="N1364" t="str">
            <v/>
          </cell>
        </row>
        <row r="1365">
          <cell r="N1365" t="str">
            <v/>
          </cell>
        </row>
        <row r="1366">
          <cell r="N1366" t="str">
            <v/>
          </cell>
        </row>
        <row r="1367">
          <cell r="N1367" t="str">
            <v/>
          </cell>
        </row>
        <row r="1368">
          <cell r="N1368" t="str">
            <v/>
          </cell>
        </row>
        <row r="1369">
          <cell r="N1369" t="str">
            <v/>
          </cell>
        </row>
        <row r="1370">
          <cell r="N1370" t="str">
            <v/>
          </cell>
        </row>
        <row r="1371">
          <cell r="N1371" t="str">
            <v/>
          </cell>
        </row>
        <row r="1372">
          <cell r="N1372" t="str">
            <v/>
          </cell>
        </row>
        <row r="1373">
          <cell r="N1373" t="str">
            <v/>
          </cell>
        </row>
        <row r="1374">
          <cell r="N1374" t="str">
            <v/>
          </cell>
        </row>
        <row r="1375">
          <cell r="N1375" t="str">
            <v/>
          </cell>
        </row>
        <row r="1376">
          <cell r="N1376" t="str">
            <v/>
          </cell>
        </row>
        <row r="1377">
          <cell r="N1377" t="str">
            <v/>
          </cell>
        </row>
        <row r="1378">
          <cell r="N1378" t="str">
            <v/>
          </cell>
        </row>
        <row r="1379">
          <cell r="N1379" t="str">
            <v/>
          </cell>
        </row>
        <row r="1380">
          <cell r="N1380" t="str">
            <v/>
          </cell>
        </row>
        <row r="1381">
          <cell r="N1381" t="str">
            <v/>
          </cell>
        </row>
        <row r="1382">
          <cell r="N1382" t="str">
            <v>DADOS AGRUPADOS</v>
          </cell>
        </row>
        <row r="1383">
          <cell r="N1383" t="str">
            <v/>
          </cell>
        </row>
        <row r="1384">
          <cell r="N1384" t="str">
            <v>SST</v>
          </cell>
          <cell r="O1384">
            <v>14</v>
          </cell>
        </row>
        <row r="1385">
          <cell r="N1385" t="str">
            <v>CAA</v>
          </cell>
          <cell r="O1385">
            <v>1</v>
          </cell>
        </row>
        <row r="1386">
          <cell r="N1386" t="str">
            <v>SECADM</v>
          </cell>
          <cell r="O1386">
            <v>29</v>
          </cell>
        </row>
        <row r="1387">
          <cell r="N1387" t="str">
            <v>CLC</v>
          </cell>
          <cell r="O1387">
            <v>15</v>
          </cell>
        </row>
        <row r="1388">
          <cell r="N1388" t="str">
            <v>SST</v>
          </cell>
          <cell r="O1388">
            <v>4</v>
          </cell>
        </row>
        <row r="1389">
          <cell r="N1389" t="str">
            <v>SPO</v>
          </cell>
          <cell r="O1389">
            <v>2</v>
          </cell>
        </row>
        <row r="1390">
          <cell r="N1390" t="str">
            <v>SST</v>
          </cell>
          <cell r="O1390">
            <v>2</v>
          </cell>
        </row>
        <row r="1391">
          <cell r="N1391" t="str">
            <v>SPO</v>
          </cell>
          <cell r="O1391">
            <v>2</v>
          </cell>
        </row>
        <row r="1392">
          <cell r="N1392" t="str">
            <v>CO</v>
          </cell>
          <cell r="O1392">
            <v>1</v>
          </cell>
        </row>
        <row r="1393">
          <cell r="N1393" t="str">
            <v>SECOFC</v>
          </cell>
          <cell r="O1393">
            <v>6</v>
          </cell>
        </row>
        <row r="1394">
          <cell r="N1394" t="str">
            <v>CLC</v>
          </cell>
          <cell r="O1394">
            <v>27</v>
          </cell>
        </row>
        <row r="1395">
          <cell r="N1395" t="str">
            <v>SECADM</v>
          </cell>
          <cell r="O1395">
            <v>9</v>
          </cell>
        </row>
        <row r="1396">
          <cell r="N1396" t="str">
            <v>CIP</v>
          </cell>
          <cell r="O1396">
            <v>33</v>
          </cell>
        </row>
        <row r="1397">
          <cell r="N1397" t="str">
            <v>ST</v>
          </cell>
          <cell r="O1397">
            <v>16</v>
          </cell>
        </row>
        <row r="1398">
          <cell r="N1398" t="str">
            <v>CIP</v>
          </cell>
          <cell r="O1398">
            <v>1</v>
          </cell>
        </row>
        <row r="1399">
          <cell r="N1399" t="str">
            <v>SECADM</v>
          </cell>
          <cell r="O1399">
            <v>1</v>
          </cell>
        </row>
        <row r="1400">
          <cell r="N1400" t="str">
            <v>CLC</v>
          </cell>
          <cell r="O1400">
            <v>1</v>
          </cell>
        </row>
        <row r="1401">
          <cell r="N1401" t="str">
            <v>SC</v>
          </cell>
          <cell r="O1401">
            <v>3</v>
          </cell>
        </row>
        <row r="1451">
          <cell r="N1451" t="str">
            <v/>
          </cell>
        </row>
        <row r="1452">
          <cell r="N1452" t="str">
            <v/>
          </cell>
        </row>
        <row r="1453">
          <cell r="N1453" t="str">
            <v>DADOS AGRUPADOS</v>
          </cell>
        </row>
        <row r="1454">
          <cell r="N1454" t="str">
            <v/>
          </cell>
        </row>
        <row r="1455">
          <cell r="N1455" t="str">
            <v>CAA</v>
          </cell>
          <cell r="O1455">
            <v>5</v>
          </cell>
        </row>
        <row r="1456">
          <cell r="N1456" t="str">
            <v>SECADM</v>
          </cell>
          <cell r="O1456">
            <v>4</v>
          </cell>
        </row>
        <row r="1457">
          <cell r="N1457" t="str">
            <v>ACO</v>
          </cell>
          <cell r="O1457">
            <v>1</v>
          </cell>
        </row>
        <row r="1458">
          <cell r="N1458" t="str">
            <v>SPO</v>
          </cell>
          <cell r="O1458">
            <v>2</v>
          </cell>
        </row>
        <row r="1459">
          <cell r="N1459" t="str">
            <v>CO</v>
          </cell>
          <cell r="O1459">
            <v>4</v>
          </cell>
        </row>
        <row r="1460">
          <cell r="N1460" t="str">
            <v>SECOFC</v>
          </cell>
          <cell r="O1460">
            <v>3</v>
          </cell>
        </row>
        <row r="1461">
          <cell r="N1461" t="str">
            <v>CLC</v>
          </cell>
          <cell r="O1461">
            <v>6</v>
          </cell>
        </row>
        <row r="1462">
          <cell r="N1462" t="str">
            <v>SC</v>
          </cell>
          <cell r="O1462">
            <v>4</v>
          </cell>
        </row>
        <row r="1463">
          <cell r="N1463" t="str">
            <v>DG</v>
          </cell>
          <cell r="O1463">
            <v>2</v>
          </cell>
        </row>
        <row r="1464">
          <cell r="N1464" t="str">
            <v>SLIC</v>
          </cell>
          <cell r="O1464">
            <v>9</v>
          </cell>
        </row>
        <row r="1465">
          <cell r="N1465" t="str">
            <v>SCON</v>
          </cell>
          <cell r="O1465">
            <v>2</v>
          </cell>
        </row>
        <row r="1466">
          <cell r="N1466" t="str">
            <v>CPL</v>
          </cell>
          <cell r="O1466">
            <v>17</v>
          </cell>
        </row>
        <row r="1467">
          <cell r="N1467" t="str">
            <v>ASSDG</v>
          </cell>
          <cell r="O1467">
            <v>2</v>
          </cell>
        </row>
        <row r="1468">
          <cell r="N1468" t="str">
            <v/>
          </cell>
        </row>
        <row r="1469">
          <cell r="N1469" t="str">
            <v/>
          </cell>
        </row>
        <row r="1470">
          <cell r="N1470" t="str">
            <v/>
          </cell>
        </row>
        <row r="1471">
          <cell r="N1471" t="str">
            <v/>
          </cell>
        </row>
        <row r="1472">
          <cell r="N1472" t="str">
            <v/>
          </cell>
        </row>
        <row r="1473">
          <cell r="N1473" t="str">
            <v/>
          </cell>
        </row>
        <row r="1474">
          <cell r="N1474" t="str">
            <v/>
          </cell>
        </row>
        <row r="1475">
          <cell r="N1475" t="str">
            <v/>
          </cell>
        </row>
        <row r="1476">
          <cell r="N1476" t="str">
            <v/>
          </cell>
        </row>
        <row r="1477">
          <cell r="N1477" t="str">
            <v/>
          </cell>
        </row>
        <row r="1478">
          <cell r="N1478" t="str">
            <v/>
          </cell>
        </row>
        <row r="1479">
          <cell r="N1479" t="str">
            <v/>
          </cell>
        </row>
        <row r="1480">
          <cell r="N1480" t="str">
            <v/>
          </cell>
        </row>
        <row r="1481">
          <cell r="N1481" t="str">
            <v/>
          </cell>
        </row>
        <row r="1482">
          <cell r="N1482" t="str">
            <v/>
          </cell>
        </row>
        <row r="1483">
          <cell r="N1483" t="str">
            <v/>
          </cell>
        </row>
        <row r="1484">
          <cell r="N1484" t="str">
            <v/>
          </cell>
        </row>
        <row r="1485">
          <cell r="N1485" t="str">
            <v/>
          </cell>
        </row>
        <row r="1486">
          <cell r="N1486" t="str">
            <v/>
          </cell>
        </row>
        <row r="1487">
          <cell r="N1487" t="str">
            <v/>
          </cell>
        </row>
        <row r="1488">
          <cell r="N1488" t="str">
            <v/>
          </cell>
        </row>
        <row r="1489">
          <cell r="N1489" t="str">
            <v/>
          </cell>
        </row>
        <row r="1490">
          <cell r="N1490" t="str">
            <v/>
          </cell>
        </row>
        <row r="1491">
          <cell r="N1491" t="str">
            <v/>
          </cell>
        </row>
        <row r="1492">
          <cell r="N1492" t="str">
            <v/>
          </cell>
        </row>
        <row r="1493">
          <cell r="N1493" t="str">
            <v/>
          </cell>
        </row>
        <row r="1494">
          <cell r="N1494" t="str">
            <v/>
          </cell>
        </row>
        <row r="1495">
          <cell r="N1495" t="str">
            <v/>
          </cell>
        </row>
        <row r="1496">
          <cell r="N1496" t="str">
            <v>DADOS AGRUPADOS</v>
          </cell>
        </row>
        <row r="1497">
          <cell r="N1497" t="str">
            <v/>
          </cell>
        </row>
        <row r="1498">
          <cell r="N1498" t="str">
            <v>SMI</v>
          </cell>
          <cell r="O1498">
            <v>5</v>
          </cell>
        </row>
        <row r="1499">
          <cell r="N1499" t="str">
            <v>CCS</v>
          </cell>
          <cell r="O1499">
            <v>2</v>
          </cell>
        </row>
        <row r="1500">
          <cell r="N1500" t="str">
            <v>SECPEG</v>
          </cell>
          <cell r="O1500">
            <v>1</v>
          </cell>
        </row>
        <row r="1501">
          <cell r="N1501" t="str">
            <v>SECADM</v>
          </cell>
          <cell r="O1501">
            <v>3</v>
          </cell>
        </row>
        <row r="1502">
          <cell r="N1502" t="str">
            <v>CLC</v>
          </cell>
          <cell r="O1502">
            <v>6</v>
          </cell>
        </row>
        <row r="1503">
          <cell r="N1503" t="str">
            <v>SC</v>
          </cell>
          <cell r="O1503">
            <v>6</v>
          </cell>
        </row>
        <row r="1504">
          <cell r="N1504" t="str">
            <v>SPO</v>
          </cell>
          <cell r="O1504">
            <v>26</v>
          </cell>
        </row>
        <row r="1505">
          <cell r="N1505" t="str">
            <v>CO</v>
          </cell>
          <cell r="O1505">
            <v>1</v>
          </cell>
        </row>
        <row r="1506">
          <cell r="N1506" t="str">
            <v>SECOFC</v>
          </cell>
          <cell r="O1506">
            <v>1</v>
          </cell>
        </row>
        <row r="1507">
          <cell r="N1507" t="str">
            <v>DG</v>
          </cell>
          <cell r="O1507">
            <v>2</v>
          </cell>
        </row>
        <row r="1508">
          <cell r="N1508" t="e">
            <v>#N/A</v>
          </cell>
          <cell r="O1508">
            <v>29</v>
          </cell>
        </row>
        <row r="1509">
          <cell r="N1509" t="str">
            <v>SCON</v>
          </cell>
          <cell r="O1509">
            <v>6</v>
          </cell>
        </row>
        <row r="1510">
          <cell r="N1510" t="str">
            <v>CPL</v>
          </cell>
          <cell r="O1510">
            <v>33</v>
          </cell>
        </row>
        <row r="1511">
          <cell r="N1511" t="str">
            <v>ASSDG</v>
          </cell>
          <cell r="O1511">
            <v>5</v>
          </cell>
        </row>
        <row r="1512">
          <cell r="N1512" t="str">
            <v/>
          </cell>
        </row>
        <row r="1513">
          <cell r="N1513" t="str">
            <v/>
          </cell>
        </row>
        <row r="1514">
          <cell r="N1514" t="str">
            <v/>
          </cell>
        </row>
        <row r="1515">
          <cell r="N1515" t="str">
            <v/>
          </cell>
        </row>
        <row r="1516">
          <cell r="N1516" t="str">
            <v/>
          </cell>
        </row>
        <row r="1517">
          <cell r="N1517" t="str">
            <v/>
          </cell>
        </row>
        <row r="1518">
          <cell r="N1518" t="str">
            <v/>
          </cell>
        </row>
        <row r="1519">
          <cell r="N1519" t="str">
            <v/>
          </cell>
        </row>
        <row r="1520">
          <cell r="N1520" t="str">
            <v/>
          </cell>
        </row>
        <row r="1521">
          <cell r="N1521" t="str">
            <v/>
          </cell>
        </row>
        <row r="1522">
          <cell r="N1522" t="str">
            <v/>
          </cell>
        </row>
        <row r="1523">
          <cell r="N1523" t="str">
            <v/>
          </cell>
        </row>
        <row r="1524">
          <cell r="N1524" t="str">
            <v/>
          </cell>
        </row>
        <row r="1525">
          <cell r="N1525" t="str">
            <v/>
          </cell>
        </row>
        <row r="1526">
          <cell r="N1526" t="str">
            <v/>
          </cell>
        </row>
        <row r="1527">
          <cell r="N1527" t="str">
            <v/>
          </cell>
        </row>
        <row r="1528">
          <cell r="N1528" t="str">
            <v/>
          </cell>
        </row>
        <row r="1529">
          <cell r="N1529" t="str">
            <v/>
          </cell>
        </row>
        <row r="1530">
          <cell r="N1530" t="str">
            <v/>
          </cell>
        </row>
        <row r="1531">
          <cell r="N1531" t="str">
            <v/>
          </cell>
        </row>
        <row r="1532">
          <cell r="N1532" t="str">
            <v/>
          </cell>
        </row>
        <row r="1533">
          <cell r="N1533" t="str">
            <v/>
          </cell>
        </row>
        <row r="1534">
          <cell r="N1534" t="str">
            <v/>
          </cell>
        </row>
        <row r="1535">
          <cell r="N1535" t="str">
            <v/>
          </cell>
        </row>
        <row r="1536">
          <cell r="N1536" t="str">
            <v/>
          </cell>
        </row>
        <row r="1537">
          <cell r="N1537" t="str">
            <v/>
          </cell>
        </row>
        <row r="1538">
          <cell r="N1538" t="str">
            <v/>
          </cell>
        </row>
        <row r="1539">
          <cell r="N1539" t="str">
            <v/>
          </cell>
        </row>
        <row r="1540">
          <cell r="N1540" t="str">
            <v>DADOS AGRUPADOS</v>
          </cell>
        </row>
        <row r="1541">
          <cell r="N1541" t="str">
            <v/>
          </cell>
        </row>
        <row r="1542">
          <cell r="N1542" t="str">
            <v>SMI</v>
          </cell>
          <cell r="O1542">
            <v>20</v>
          </cell>
        </row>
        <row r="1543">
          <cell r="N1543" t="str">
            <v>CCS</v>
          </cell>
          <cell r="O1543">
            <v>14</v>
          </cell>
        </row>
        <row r="1544">
          <cell r="N1544" t="str">
            <v>CLC</v>
          </cell>
          <cell r="O1544">
            <v>79</v>
          </cell>
        </row>
        <row r="1545">
          <cell r="N1545" t="str">
            <v>SECPEG</v>
          </cell>
          <cell r="O1545">
            <v>1</v>
          </cell>
        </row>
        <row r="1546">
          <cell r="N1546" t="str">
            <v>SECADM</v>
          </cell>
          <cell r="O1546">
            <v>22</v>
          </cell>
        </row>
        <row r="1547">
          <cell r="N1547" t="str">
            <v>SC</v>
          </cell>
          <cell r="O1547">
            <v>77</v>
          </cell>
        </row>
        <row r="1548">
          <cell r="N1548" t="str">
            <v>SIASG</v>
          </cell>
          <cell r="O1548">
            <v>9</v>
          </cell>
        </row>
        <row r="1549">
          <cell r="N1549" t="str">
            <v>SPO</v>
          </cell>
          <cell r="O1549">
            <v>12</v>
          </cell>
        </row>
        <row r="1550">
          <cell r="N1550" t="str">
            <v>CO</v>
          </cell>
          <cell r="O1550">
            <v>4</v>
          </cell>
        </row>
        <row r="1551">
          <cell r="N1551" t="str">
            <v>SECOFC</v>
          </cell>
          <cell r="O1551">
            <v>3</v>
          </cell>
        </row>
        <row r="1552">
          <cell r="N1552" t="str">
            <v>SLIC</v>
          </cell>
          <cell r="O1552">
            <v>43</v>
          </cell>
        </row>
        <row r="1553">
          <cell r="N1553" t="str">
            <v>SSG</v>
          </cell>
          <cell r="O1553">
            <v>57</v>
          </cell>
        </row>
        <row r="1554">
          <cell r="N1554" t="str">
            <v>DG</v>
          </cell>
          <cell r="O1554">
            <v>2</v>
          </cell>
        </row>
        <row r="1555">
          <cell r="N1555" t="str">
            <v>SCON</v>
          </cell>
          <cell r="O1555">
            <v>17</v>
          </cell>
        </row>
        <row r="1556">
          <cell r="N1556" t="str">
            <v>CPL</v>
          </cell>
          <cell r="O1556">
            <v>1</v>
          </cell>
        </row>
        <row r="1557">
          <cell r="N1557" t="str">
            <v>ASSDG</v>
          </cell>
          <cell r="O1557">
            <v>1</v>
          </cell>
        </row>
        <row r="1558">
          <cell r="N1558" t="str">
            <v>SASG</v>
          </cell>
          <cell r="O1558">
            <v>24</v>
          </cell>
        </row>
        <row r="1559">
          <cell r="N1559" t="str">
            <v>COGSA</v>
          </cell>
          <cell r="O1559">
            <v>53</v>
          </cell>
        </row>
        <row r="1560">
          <cell r="N1560" t="str">
            <v>CSTA</v>
          </cell>
          <cell r="O1560">
            <v>37</v>
          </cell>
        </row>
        <row r="1561">
          <cell r="N1561" t="str">
            <v>SECGS</v>
          </cell>
          <cell r="O1561">
            <v>8</v>
          </cell>
        </row>
        <row r="1562">
          <cell r="N1562" t="str">
            <v>SECGA</v>
          </cell>
          <cell r="O156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BH1652"/>
  <sheetViews>
    <sheetView showGridLines="0" tabSelected="1" topLeftCell="G447" zoomScale="115" zoomScaleNormal="115" workbookViewId="0">
      <selection activeCell="J455" sqref="J455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8.375" style="1" bestFit="1" customWidth="1"/>
    <col min="4" max="4" width="15.5" style="1" customWidth="1"/>
    <col min="5" max="7" width="8.75" style="1" customWidth="1"/>
    <col min="8" max="9" width="8.75" style="145" customWidth="1"/>
    <col min="10" max="13" width="13.125" style="145" customWidth="1"/>
    <col min="14" max="14" width="25.125" style="145" customWidth="1"/>
    <col min="15" max="15" width="9.375" style="1" customWidth="1"/>
    <col min="16" max="16" width="74.25" style="1" bestFit="1" customWidth="1"/>
    <col min="17" max="17" width="9.125" style="1"/>
    <col min="18" max="18" width="14.25" style="1" customWidth="1"/>
    <col min="19" max="20" width="9.125" style="1" customWidth="1"/>
    <col min="21" max="21" width="13.125" style="1" customWidth="1"/>
    <col min="22" max="22" width="10.25" style="1" customWidth="1"/>
    <col min="23" max="23" width="9.125" style="1"/>
    <col min="24" max="24" width="9.25" style="1" customWidth="1"/>
    <col min="25" max="25" width="13.875" style="1" customWidth="1"/>
    <col min="26" max="26" width="9.125" style="1"/>
    <col min="27" max="27" width="10.375" style="1" customWidth="1"/>
    <col min="28" max="29" width="14.25" style="1" customWidth="1"/>
    <col min="30" max="30" width="9.125" style="1" customWidth="1"/>
    <col min="31" max="31" width="12" style="1" customWidth="1"/>
    <col min="32" max="32" width="9.125" style="1" customWidth="1"/>
    <col min="33" max="16384" width="9.125" style="1"/>
  </cols>
  <sheetData>
    <row r="1" spans="23:46" ht="45" customHeight="1" thickBot="1" x14ac:dyDescent="0.3">
      <c r="Y1" s="75" t="s">
        <v>3415</v>
      </c>
      <c r="Z1" s="127" t="s">
        <v>3537</v>
      </c>
      <c r="AA1" s="128" t="s">
        <v>3536</v>
      </c>
      <c r="AG1"/>
      <c r="AH1"/>
      <c r="AI1"/>
      <c r="AJ1"/>
      <c r="AK1"/>
      <c r="AL1"/>
      <c r="AM1"/>
      <c r="AN1"/>
      <c r="AO1"/>
      <c r="AP1"/>
      <c r="AQ1"/>
      <c r="AR1" s="43"/>
      <c r="AS1" s="43"/>
      <c r="AT1" s="43"/>
    </row>
    <row r="2" spans="23:46" ht="11.25" customHeight="1" x14ac:dyDescent="0.25">
      <c r="W2" s="192" t="s">
        <v>3381</v>
      </c>
      <c r="X2" s="193"/>
      <c r="Y2" s="84" t="s">
        <v>3383</v>
      </c>
      <c r="Z2" s="87">
        <f t="shared" ref="Z2:Z17" si="0">SUMIFS($Z$31:$Z$2016,$Y$31:$Y$2016,Y2)</f>
        <v>33</v>
      </c>
      <c r="AA2" s="102">
        <f>AVERAGEIF($V$31:$V$2114,Y2,$W$31:$W$2114)</f>
        <v>5.5</v>
      </c>
      <c r="AB2" s="88"/>
      <c r="AG2"/>
      <c r="AH2"/>
      <c r="AI2"/>
      <c r="AJ2"/>
      <c r="AK2"/>
      <c r="AL2"/>
      <c r="AM2"/>
      <c r="AN2"/>
      <c r="AO2"/>
      <c r="AP2"/>
      <c r="AQ2"/>
      <c r="AR2" s="44"/>
      <c r="AS2" s="44"/>
      <c r="AT2" s="44"/>
    </row>
    <row r="3" spans="23:46" ht="13.5" customHeight="1" thickBot="1" x14ac:dyDescent="0.3">
      <c r="W3" s="194"/>
      <c r="X3" s="195"/>
      <c r="Y3" s="84" t="s">
        <v>3387</v>
      </c>
      <c r="Z3" s="87">
        <f t="shared" si="0"/>
        <v>0</v>
      </c>
      <c r="AA3" s="102"/>
      <c r="AB3" s="88"/>
      <c r="AG3"/>
      <c r="AH3"/>
      <c r="AI3"/>
      <c r="AJ3"/>
      <c r="AK3"/>
      <c r="AL3"/>
      <c r="AM3"/>
      <c r="AN3"/>
      <c r="AO3"/>
      <c r="AP3"/>
      <c r="AQ3"/>
      <c r="AR3" s="44"/>
      <c r="AS3" s="44"/>
      <c r="AT3" s="44"/>
    </row>
    <row r="4" spans="23:46" ht="10.5" customHeight="1" x14ac:dyDescent="0.25">
      <c r="W4" s="188" t="s">
        <v>3520</v>
      </c>
      <c r="X4" s="189"/>
      <c r="Y4" s="69" t="s">
        <v>3385</v>
      </c>
      <c r="Z4" s="70">
        <f t="shared" si="0"/>
        <v>42600</v>
      </c>
      <c r="AA4" s="103">
        <f t="shared" ref="AA4:AA23" si="1">AVERAGEIF($V$31:$V$2114,Y4,$W$31:$W$2114)</f>
        <v>4260</v>
      </c>
      <c r="AB4" s="88"/>
      <c r="AG4"/>
      <c r="AH4"/>
      <c r="AI4"/>
      <c r="AJ4"/>
      <c r="AK4"/>
      <c r="AL4"/>
      <c r="AM4"/>
      <c r="AN4"/>
      <c r="AO4"/>
      <c r="AP4"/>
      <c r="AQ4"/>
      <c r="AR4" s="44"/>
      <c r="AS4" s="44"/>
      <c r="AT4" s="44"/>
    </row>
    <row r="5" spans="23:46" ht="10.5" customHeight="1" x14ac:dyDescent="0.25">
      <c r="W5" s="190"/>
      <c r="X5" s="191"/>
      <c r="Y5" s="61" t="s">
        <v>3389</v>
      </c>
      <c r="Z5" s="71">
        <f t="shared" si="0"/>
        <v>111</v>
      </c>
      <c r="AA5" s="104">
        <f t="shared" si="1"/>
        <v>55.5</v>
      </c>
      <c r="AB5" s="88"/>
      <c r="AG5"/>
      <c r="AH5"/>
      <c r="AI5"/>
      <c r="AJ5"/>
      <c r="AK5"/>
      <c r="AL5"/>
      <c r="AM5"/>
      <c r="AN5"/>
      <c r="AO5"/>
      <c r="AP5"/>
      <c r="AQ5"/>
      <c r="AR5" s="44"/>
      <c r="AS5" s="44"/>
      <c r="AT5" s="44"/>
    </row>
    <row r="6" spans="23:46" ht="10.5" customHeight="1" x14ac:dyDescent="0.25">
      <c r="W6" s="190"/>
      <c r="X6" s="191"/>
      <c r="Y6" s="61" t="s">
        <v>3424</v>
      </c>
      <c r="Z6" s="71">
        <f t="shared" si="0"/>
        <v>191</v>
      </c>
      <c r="AA6" s="104">
        <f t="shared" si="1"/>
        <v>8.304347826086957</v>
      </c>
      <c r="AB6" s="88"/>
      <c r="AG6"/>
      <c r="AH6"/>
      <c r="AI6"/>
      <c r="AJ6"/>
      <c r="AK6"/>
      <c r="AL6"/>
      <c r="AM6"/>
      <c r="AN6"/>
      <c r="AO6"/>
      <c r="AP6"/>
      <c r="AQ6"/>
      <c r="AR6" s="44"/>
      <c r="AS6" s="44"/>
      <c r="AT6" s="44"/>
    </row>
    <row r="7" spans="23:46" ht="10.5" customHeight="1" x14ac:dyDescent="0.25">
      <c r="W7" s="190"/>
      <c r="X7" s="191"/>
      <c r="Y7" s="61" t="s">
        <v>3425</v>
      </c>
      <c r="Z7" s="71">
        <f t="shared" si="0"/>
        <v>116</v>
      </c>
      <c r="AA7" s="104">
        <f>AVERAGEIF($V$31:$V$2114,Y7,$W$31:$W$2114)</f>
        <v>12.888888888888889</v>
      </c>
      <c r="AB7" s="88"/>
      <c r="AG7"/>
      <c r="AH7"/>
      <c r="AI7"/>
      <c r="AJ7"/>
      <c r="AK7"/>
      <c r="AL7"/>
      <c r="AM7"/>
      <c r="AN7"/>
      <c r="AO7"/>
      <c r="AP7"/>
      <c r="AQ7"/>
      <c r="AR7" s="44"/>
      <c r="AS7" s="44"/>
      <c r="AT7" s="44"/>
    </row>
    <row r="8" spans="23:46" ht="10.5" customHeight="1" x14ac:dyDescent="0.25">
      <c r="W8" s="190"/>
      <c r="X8" s="191"/>
      <c r="Y8" s="61" t="s">
        <v>3426</v>
      </c>
      <c r="Z8" s="71">
        <f t="shared" si="0"/>
        <v>42654</v>
      </c>
      <c r="AA8" s="104">
        <f t="shared" si="1"/>
        <v>14218</v>
      </c>
      <c r="AB8" s="88"/>
      <c r="AG8"/>
      <c r="AH8"/>
      <c r="AI8"/>
      <c r="AJ8"/>
      <c r="AK8"/>
      <c r="AL8"/>
      <c r="AM8"/>
      <c r="AN8"/>
      <c r="AO8"/>
      <c r="AP8"/>
      <c r="AQ8"/>
      <c r="AR8" s="44"/>
      <c r="AS8" s="44"/>
      <c r="AT8" s="44"/>
    </row>
    <row r="9" spans="23:46" ht="10.5" customHeight="1" x14ac:dyDescent="0.25">
      <c r="W9" s="190"/>
      <c r="X9" s="191"/>
      <c r="Y9" s="61" t="s">
        <v>3427</v>
      </c>
      <c r="Z9" s="71">
        <f t="shared" si="0"/>
        <v>35</v>
      </c>
      <c r="AA9" s="104">
        <f t="shared" si="1"/>
        <v>35</v>
      </c>
      <c r="AB9" s="88"/>
      <c r="AG9"/>
      <c r="AH9"/>
      <c r="AI9"/>
      <c r="AJ9"/>
      <c r="AK9"/>
      <c r="AL9"/>
      <c r="AM9"/>
      <c r="AN9"/>
      <c r="AO9"/>
      <c r="AP9"/>
      <c r="AQ9"/>
      <c r="AR9" s="44"/>
      <c r="AS9" s="44"/>
      <c r="AT9" s="44"/>
    </row>
    <row r="10" spans="23:46" ht="10.5" customHeight="1" x14ac:dyDescent="0.25">
      <c r="W10" s="190"/>
      <c r="X10" s="191"/>
      <c r="Y10" s="61" t="s">
        <v>3428</v>
      </c>
      <c r="Z10" s="71">
        <f t="shared" si="0"/>
        <v>99</v>
      </c>
      <c r="AA10" s="105"/>
      <c r="AB10" s="137" t="s">
        <v>3538</v>
      </c>
      <c r="AG10"/>
      <c r="AH10"/>
      <c r="AI10"/>
      <c r="AJ10"/>
      <c r="AK10"/>
      <c r="AL10"/>
      <c r="AM10"/>
      <c r="AN10"/>
      <c r="AO10"/>
      <c r="AP10"/>
      <c r="AQ10"/>
      <c r="AR10" s="44"/>
      <c r="AS10" s="44"/>
      <c r="AT10" s="44"/>
    </row>
    <row r="11" spans="23:46" ht="10.5" customHeight="1" x14ac:dyDescent="0.25">
      <c r="W11" s="190"/>
      <c r="X11" s="191"/>
      <c r="Y11" s="61" t="s">
        <v>3391</v>
      </c>
      <c r="Z11" s="71">
        <f t="shared" si="0"/>
        <v>42649</v>
      </c>
      <c r="AA11" s="104">
        <f t="shared" si="1"/>
        <v>21324.5</v>
      </c>
      <c r="AB11" s="126" t="s">
        <v>3535</v>
      </c>
      <c r="AG11"/>
      <c r="AH11"/>
      <c r="AI11"/>
      <c r="AJ11"/>
      <c r="AK11"/>
      <c r="AL11"/>
      <c r="AM11"/>
      <c r="AN11"/>
      <c r="AO11"/>
      <c r="AP11"/>
      <c r="AQ11"/>
      <c r="AR11" s="44"/>
      <c r="AS11" s="44"/>
      <c r="AT11" s="44"/>
    </row>
    <row r="12" spans="23:46" ht="10.5" customHeight="1" x14ac:dyDescent="0.25">
      <c r="W12" s="190"/>
      <c r="X12" s="191"/>
      <c r="Y12" s="61" t="s">
        <v>3393</v>
      </c>
      <c r="Z12" s="71">
        <f t="shared" si="0"/>
        <v>104</v>
      </c>
      <c r="AA12" s="104">
        <f t="shared" si="1"/>
        <v>34.666666666666664</v>
      </c>
      <c r="AB12" s="88"/>
      <c r="AG12"/>
      <c r="AH12"/>
      <c r="AI12"/>
      <c r="AJ12"/>
      <c r="AK12"/>
      <c r="AL12"/>
      <c r="AM12"/>
      <c r="AN12"/>
      <c r="AO12"/>
      <c r="AP12"/>
      <c r="AQ12"/>
      <c r="AR12" s="44"/>
      <c r="AS12" s="44"/>
      <c r="AT12" s="44"/>
    </row>
    <row r="13" spans="23:46" ht="10.5" customHeight="1" x14ac:dyDescent="0.25">
      <c r="W13" s="190"/>
      <c r="X13" s="191"/>
      <c r="Y13" s="61" t="s">
        <v>3395</v>
      </c>
      <c r="Z13" s="71">
        <f t="shared" si="0"/>
        <v>14</v>
      </c>
      <c r="AA13" s="104">
        <f t="shared" si="1"/>
        <v>14</v>
      </c>
      <c r="AB13" s="88"/>
      <c r="AG13"/>
      <c r="AH13"/>
      <c r="AI13"/>
      <c r="AJ13"/>
      <c r="AK13"/>
      <c r="AL13"/>
      <c r="AM13"/>
      <c r="AN13"/>
      <c r="AO13"/>
      <c r="AP13"/>
      <c r="AQ13"/>
      <c r="AR13" s="44"/>
      <c r="AS13" s="44"/>
      <c r="AT13" s="44"/>
    </row>
    <row r="14" spans="23:46" ht="10.5" customHeight="1" x14ac:dyDescent="0.25">
      <c r="W14" s="201" t="s">
        <v>3380</v>
      </c>
      <c r="X14" s="202"/>
      <c r="Y14" s="58" t="s">
        <v>3397</v>
      </c>
      <c r="Z14" s="72">
        <f t="shared" si="0"/>
        <v>44</v>
      </c>
      <c r="AA14" s="106">
        <f t="shared" si="1"/>
        <v>14.666666666666666</v>
      </c>
      <c r="AB14" s="88"/>
      <c r="AG14"/>
      <c r="AH14"/>
      <c r="AI14"/>
      <c r="AJ14"/>
      <c r="AK14"/>
      <c r="AL14"/>
      <c r="AM14"/>
      <c r="AN14"/>
      <c r="AO14"/>
      <c r="AP14"/>
      <c r="AQ14"/>
      <c r="AR14" s="44"/>
      <c r="AS14" s="44"/>
      <c r="AT14" s="44"/>
    </row>
    <row r="15" spans="23:46" ht="10.5" customHeight="1" x14ac:dyDescent="0.25">
      <c r="W15" s="201"/>
      <c r="X15" s="202"/>
      <c r="Y15" s="58" t="s">
        <v>3399</v>
      </c>
      <c r="Z15" s="72">
        <f t="shared" si="0"/>
        <v>0</v>
      </c>
      <c r="AA15" s="105"/>
      <c r="AB15" s="138" t="s">
        <v>3436</v>
      </c>
      <c r="AG15"/>
      <c r="AH15"/>
      <c r="AI15"/>
      <c r="AJ15"/>
      <c r="AK15"/>
      <c r="AL15"/>
      <c r="AM15"/>
      <c r="AN15"/>
      <c r="AO15"/>
      <c r="AP15"/>
      <c r="AQ15"/>
      <c r="AR15" s="44"/>
      <c r="AS15" s="44"/>
      <c r="AT15" s="44"/>
    </row>
    <row r="16" spans="23:46" ht="10.5" customHeight="1" x14ac:dyDescent="0.25">
      <c r="W16" s="201"/>
      <c r="X16" s="202"/>
      <c r="Y16" s="58" t="s">
        <v>3401</v>
      </c>
      <c r="Z16" s="72">
        <f t="shared" si="0"/>
        <v>16</v>
      </c>
      <c r="AA16" s="106">
        <f t="shared" si="1"/>
        <v>16</v>
      </c>
      <c r="AB16" s="88"/>
      <c r="AG16"/>
      <c r="AH16"/>
      <c r="AI16"/>
      <c r="AJ16"/>
      <c r="AK16"/>
      <c r="AL16"/>
      <c r="AM16"/>
      <c r="AN16"/>
      <c r="AO16"/>
      <c r="AP16"/>
      <c r="AQ16"/>
      <c r="AR16" s="44"/>
      <c r="AS16" s="44"/>
      <c r="AT16" s="44"/>
    </row>
    <row r="17" spans="1:46" ht="10.5" customHeight="1" x14ac:dyDescent="0.25">
      <c r="W17" s="201"/>
      <c r="X17" s="202"/>
      <c r="Y17" s="58" t="s">
        <v>3416</v>
      </c>
      <c r="Z17" s="72">
        <f t="shared" si="0"/>
        <v>236</v>
      </c>
      <c r="AA17" s="106">
        <f t="shared" si="1"/>
        <v>47.2</v>
      </c>
      <c r="AB17" s="88"/>
      <c r="AG17"/>
      <c r="AH17"/>
      <c r="AI17"/>
      <c r="AJ17"/>
      <c r="AK17"/>
      <c r="AL17"/>
      <c r="AM17"/>
      <c r="AN17"/>
      <c r="AO17"/>
      <c r="AP17"/>
      <c r="AQ17"/>
      <c r="AR17" s="44"/>
      <c r="AS17" s="44"/>
      <c r="AT17" s="44"/>
    </row>
    <row r="18" spans="1:46" ht="10.5" customHeight="1" x14ac:dyDescent="0.25">
      <c r="W18" s="201"/>
      <c r="X18" s="202"/>
      <c r="Y18" s="58" t="s">
        <v>3404</v>
      </c>
      <c r="Z18" s="72">
        <f t="shared" ref="Z18:Z23" si="2">SUMIFS($Z$31:$Z$2016,$Y$31:$Y$2016,Y18)</f>
        <v>1</v>
      </c>
      <c r="AA18" s="105"/>
      <c r="AB18" s="138" t="s">
        <v>3436</v>
      </c>
      <c r="AG18"/>
      <c r="AH18"/>
      <c r="AI18"/>
      <c r="AJ18"/>
      <c r="AK18"/>
      <c r="AL18"/>
      <c r="AM18"/>
      <c r="AN18"/>
      <c r="AO18"/>
      <c r="AP18"/>
      <c r="AQ18"/>
      <c r="AR18" s="44"/>
      <c r="AS18" s="44"/>
      <c r="AT18" s="44"/>
    </row>
    <row r="19" spans="1:46" ht="10.5" customHeight="1" x14ac:dyDescent="0.15">
      <c r="W19" s="201"/>
      <c r="X19" s="202"/>
      <c r="Y19" s="58" t="s">
        <v>3429</v>
      </c>
      <c r="Z19" s="72">
        <f t="shared" si="2"/>
        <v>20</v>
      </c>
      <c r="AA19" s="106">
        <f t="shared" si="1"/>
        <v>6.666666666666667</v>
      </c>
      <c r="AB19" s="88"/>
      <c r="AH19" s="21"/>
      <c r="AI19" s="44"/>
      <c r="AO19" s="44"/>
      <c r="AP19" s="44"/>
      <c r="AQ19" s="44"/>
      <c r="AR19" s="44"/>
      <c r="AS19" s="44"/>
      <c r="AT19" s="44"/>
    </row>
    <row r="20" spans="1:46" ht="10.5" customHeight="1" x14ac:dyDescent="0.15">
      <c r="W20" s="201"/>
      <c r="X20" s="202"/>
      <c r="Y20" s="58" t="s">
        <v>3430</v>
      </c>
      <c r="Z20" s="72">
        <f t="shared" si="2"/>
        <v>25</v>
      </c>
      <c r="AA20" s="106">
        <f t="shared" si="1"/>
        <v>12.5</v>
      </c>
      <c r="AB20" s="88"/>
      <c r="AH20" s="21"/>
      <c r="AI20" s="44"/>
      <c r="AO20" s="44"/>
      <c r="AP20" s="44"/>
      <c r="AQ20" s="44"/>
      <c r="AR20" s="44"/>
      <c r="AS20" s="44"/>
      <c r="AT20" s="44"/>
    </row>
    <row r="21" spans="1:46" ht="10.5" customHeight="1" x14ac:dyDescent="0.15">
      <c r="W21" s="201"/>
      <c r="X21" s="202"/>
      <c r="Y21" s="58" t="s">
        <v>3431</v>
      </c>
      <c r="Z21" s="72">
        <f t="shared" si="2"/>
        <v>0</v>
      </c>
      <c r="AA21" s="105"/>
      <c r="AB21" s="138" t="s">
        <v>3436</v>
      </c>
      <c r="AH21" s="21"/>
      <c r="AI21" s="44"/>
      <c r="AO21" s="44"/>
      <c r="AP21" s="44"/>
      <c r="AQ21" s="44"/>
      <c r="AR21" s="44"/>
      <c r="AS21" s="44"/>
      <c r="AT21" s="44"/>
    </row>
    <row r="22" spans="1:46" ht="10.5" customHeight="1" x14ac:dyDescent="0.15">
      <c r="W22" s="201"/>
      <c r="X22" s="202"/>
      <c r="Y22" s="58" t="s">
        <v>3432</v>
      </c>
      <c r="Z22" s="72">
        <f t="shared" si="2"/>
        <v>0</v>
      </c>
      <c r="AA22" s="105"/>
      <c r="AB22" s="138" t="s">
        <v>3436</v>
      </c>
      <c r="AH22" s="21"/>
      <c r="AI22" s="44"/>
      <c r="AO22" s="44"/>
      <c r="AP22" s="44"/>
      <c r="AQ22" s="44"/>
      <c r="AR22" s="44"/>
      <c r="AS22" s="44"/>
      <c r="AT22" s="44"/>
    </row>
    <row r="23" spans="1:46" ht="10.5" customHeight="1" thickBot="1" x14ac:dyDescent="0.2">
      <c r="W23" s="203"/>
      <c r="X23" s="204"/>
      <c r="Y23" s="64" t="s">
        <v>3433</v>
      </c>
      <c r="Z23" s="95">
        <f t="shared" si="2"/>
        <v>73</v>
      </c>
      <c r="AA23" s="107">
        <f t="shared" si="1"/>
        <v>36.5</v>
      </c>
      <c r="AB23" s="88"/>
      <c r="AH23" s="21"/>
      <c r="AI23" s="44"/>
      <c r="AO23" s="44"/>
      <c r="AP23" s="44"/>
      <c r="AQ23" s="44"/>
      <c r="AR23" s="44"/>
      <c r="AS23" s="44"/>
      <c r="AT23" s="44"/>
    </row>
    <row r="24" spans="1:46" x14ac:dyDescent="0.15">
      <c r="Z24" s="21"/>
      <c r="AI24" s="44"/>
      <c r="AO24" s="44"/>
      <c r="AP24" s="44"/>
      <c r="AQ24" s="44"/>
      <c r="AR24" s="44"/>
      <c r="AS24" s="44"/>
      <c r="AT24" s="44"/>
    </row>
    <row r="25" spans="1:46" x14ac:dyDescent="0.15">
      <c r="Z25" s="21"/>
      <c r="AI25" s="44"/>
      <c r="AO25" s="44"/>
      <c r="AP25" s="44"/>
      <c r="AQ25" s="44"/>
      <c r="AR25" s="44"/>
      <c r="AS25" s="44"/>
      <c r="AT25" s="44"/>
    </row>
    <row r="26" spans="1:46" ht="15" customHeight="1" x14ac:dyDescent="0.15">
      <c r="R26" s="199" t="s">
        <v>572</v>
      </c>
      <c r="S26" s="199"/>
      <c r="U26" s="199" t="s">
        <v>3329</v>
      </c>
      <c r="V26" s="199"/>
      <c r="W26" s="199"/>
    </row>
    <row r="27" spans="1:46" x14ac:dyDescent="0.15">
      <c r="R27" s="199"/>
      <c r="S27" s="199"/>
      <c r="U27" s="199"/>
      <c r="V27" s="199"/>
      <c r="W27" s="199"/>
    </row>
    <row r="28" spans="1:46" ht="15" customHeight="1" x14ac:dyDescent="0.15">
      <c r="S28" s="198" t="s">
        <v>3412</v>
      </c>
      <c r="W28" s="198" t="s">
        <v>3412</v>
      </c>
      <c r="X28" s="197"/>
    </row>
    <row r="29" spans="1:46" ht="15" customHeight="1" thickBot="1" x14ac:dyDescent="0.2">
      <c r="R29" s="200" t="s">
        <v>3413</v>
      </c>
      <c r="S29" s="198"/>
      <c r="U29" s="200"/>
      <c r="V29" s="200" t="s">
        <v>3420</v>
      </c>
      <c r="W29" s="198"/>
      <c r="X29" s="197"/>
      <c r="AB29" s="6"/>
      <c r="AC29" s="6"/>
    </row>
    <row r="30" spans="1:46" ht="42" customHeight="1" thickBot="1" x14ac:dyDescent="0.2">
      <c r="A30" s="184" t="s">
        <v>3414</v>
      </c>
      <c r="B30" s="55" t="s">
        <v>3408</v>
      </c>
      <c r="C30" s="56" t="s">
        <v>3411</v>
      </c>
      <c r="D30" s="56" t="s">
        <v>3410</v>
      </c>
      <c r="E30" s="56"/>
      <c r="F30" s="56"/>
      <c r="G30" s="56"/>
      <c r="H30" s="146"/>
      <c r="I30" s="146"/>
      <c r="J30" s="146"/>
      <c r="K30" s="146"/>
      <c r="L30" s="146"/>
      <c r="M30" s="146"/>
      <c r="N30" s="146"/>
      <c r="O30" s="57" t="s">
        <v>3409</v>
      </c>
      <c r="P30" s="4" t="s">
        <v>131</v>
      </c>
      <c r="R30" s="200"/>
      <c r="S30" s="198"/>
      <c r="U30" s="200"/>
      <c r="V30" s="200"/>
      <c r="W30" s="198"/>
      <c r="X30" s="197"/>
      <c r="Y30" s="91" t="s">
        <v>3357</v>
      </c>
      <c r="Z30" s="92"/>
      <c r="AA30" s="92"/>
      <c r="AB30" s="93"/>
      <c r="AC30" s="6"/>
    </row>
    <row r="31" spans="1:46" ht="10.5" customHeight="1" x14ac:dyDescent="0.15">
      <c r="A31" s="185"/>
      <c r="B31" s="66" t="s">
        <v>0</v>
      </c>
      <c r="C31" s="3" t="s">
        <v>1</v>
      </c>
      <c r="D31" s="3" t="s">
        <v>2</v>
      </c>
      <c r="E31" s="3" t="s">
        <v>3</v>
      </c>
      <c r="F31" s="8"/>
      <c r="G31" s="8"/>
      <c r="H31" s="147"/>
      <c r="I31" s="147"/>
      <c r="J31" s="147"/>
      <c r="K31" s="147"/>
      <c r="L31" s="147"/>
      <c r="M31" s="147"/>
      <c r="N31" s="147"/>
      <c r="O31" s="2">
        <f t="shared" ref="O31:O72" si="3">VALUE(IF(LEFT(E31,1)="&lt;",1,LEFT(E31,2)))</f>
        <v>1</v>
      </c>
      <c r="P31" s="3" t="s">
        <v>1</v>
      </c>
      <c r="R31" s="7" t="str">
        <f t="shared" ref="R31:R41" si="4">RIGHT(B31,LEN(B31)-4)</f>
        <v>041ZE  </v>
      </c>
      <c r="S31" s="1">
        <f t="shared" ref="S31:S72" si="5">SUMIFS($O$31:$O$72,$R$31:$R$72,R31)</f>
        <v>4</v>
      </c>
      <c r="U31" s="1" t="s">
        <v>588</v>
      </c>
      <c r="V31" s="1" t="str">
        <f>TRIM(SUBSTITUTE(U31,CHAR(160),CHAR(32)))</f>
        <v>041ZE</v>
      </c>
      <c r="W31" s="1">
        <v>4</v>
      </c>
      <c r="Y31" s="94" t="s">
        <v>3383</v>
      </c>
      <c r="Z31" s="82">
        <f t="shared" ref="Z31:Z52" si="6">SUMIFS($W$31:$W$60,$V$31:$V$60,Y31)</f>
        <v>0</v>
      </c>
      <c r="AA31" s="82"/>
      <c r="AB31" s="83"/>
    </row>
    <row r="32" spans="1:46" ht="10.5" customHeight="1" x14ac:dyDescent="0.15">
      <c r="A32" s="185"/>
      <c r="B32" s="66" t="s">
        <v>4</v>
      </c>
      <c r="C32" s="3" t="s">
        <v>2</v>
      </c>
      <c r="D32" s="3" t="s">
        <v>5</v>
      </c>
      <c r="E32" s="3" t="s">
        <v>3</v>
      </c>
      <c r="F32" s="8"/>
      <c r="G32" s="8"/>
      <c r="H32" s="147"/>
      <c r="I32" s="147"/>
      <c r="J32" s="147"/>
      <c r="K32" s="147"/>
      <c r="L32" s="147"/>
      <c r="M32" s="147"/>
      <c r="N32" s="147"/>
      <c r="O32" s="2">
        <f t="shared" si="3"/>
        <v>1</v>
      </c>
      <c r="P32" s="3" t="s">
        <v>6</v>
      </c>
      <c r="R32" s="7" t="str">
        <f t="shared" si="4"/>
        <v>DG  </v>
      </c>
      <c r="S32" s="1">
        <f t="shared" si="5"/>
        <v>3</v>
      </c>
      <c r="U32" s="1" t="s">
        <v>584</v>
      </c>
      <c r="V32" s="1" t="str">
        <f t="shared" ref="V32:V95" si="7">TRIM(SUBSTITUTE(U32,CHAR(160),CHAR(32)))</f>
        <v>DG</v>
      </c>
      <c r="W32" s="1">
        <v>3</v>
      </c>
      <c r="Y32" s="84" t="s">
        <v>3387</v>
      </c>
      <c r="Z32" s="85">
        <f t="shared" si="6"/>
        <v>0</v>
      </c>
      <c r="AA32" s="85"/>
      <c r="AB32" s="86"/>
    </row>
    <row r="33" spans="1:29" ht="10.5" customHeight="1" x14ac:dyDescent="0.15">
      <c r="A33" s="185"/>
      <c r="B33" s="66" t="s">
        <v>7</v>
      </c>
      <c r="C33" s="3" t="s">
        <v>5</v>
      </c>
      <c r="D33" s="3" t="s">
        <v>8</v>
      </c>
      <c r="E33" s="3" t="s">
        <v>9</v>
      </c>
      <c r="F33" s="8"/>
      <c r="G33" s="8"/>
      <c r="H33" s="147"/>
      <c r="I33" s="147"/>
      <c r="J33" s="147"/>
      <c r="K33" s="147"/>
      <c r="L33" s="147"/>
      <c r="M33" s="147"/>
      <c r="N33" s="147"/>
      <c r="O33" s="2">
        <f t="shared" si="3"/>
        <v>19</v>
      </c>
      <c r="P33" s="3" t="s">
        <v>10</v>
      </c>
      <c r="R33" s="7" t="str">
        <f t="shared" si="4"/>
        <v>ASSISEG  </v>
      </c>
      <c r="S33" s="1">
        <f t="shared" si="5"/>
        <v>30</v>
      </c>
      <c r="U33" s="1" t="s">
        <v>574</v>
      </c>
      <c r="V33" s="1" t="str">
        <f t="shared" si="7"/>
        <v>ASSISEG</v>
      </c>
      <c r="W33" s="1">
        <v>30</v>
      </c>
      <c r="Y33" s="61" t="s">
        <v>3385</v>
      </c>
      <c r="Z33" s="62">
        <f t="shared" si="6"/>
        <v>0</v>
      </c>
      <c r="AA33" s="62"/>
      <c r="AB33" s="63"/>
    </row>
    <row r="34" spans="1:29" ht="10.5" customHeight="1" x14ac:dyDescent="0.15">
      <c r="A34" s="185"/>
      <c r="B34" s="66" t="s">
        <v>11</v>
      </c>
      <c r="C34" s="3" t="s">
        <v>8</v>
      </c>
      <c r="D34" s="3" t="s">
        <v>12</v>
      </c>
      <c r="E34" s="3" t="s">
        <v>13</v>
      </c>
      <c r="F34" s="8"/>
      <c r="G34" s="8"/>
      <c r="H34" s="147"/>
      <c r="I34" s="147"/>
      <c r="J34" s="147"/>
      <c r="K34" s="147"/>
      <c r="L34" s="147"/>
      <c r="M34" s="147"/>
      <c r="N34" s="147"/>
      <c r="O34" s="2">
        <f t="shared" si="3"/>
        <v>4</v>
      </c>
      <c r="P34" s="3" t="s">
        <v>14</v>
      </c>
      <c r="R34" s="1" t="str">
        <f t="shared" si="4"/>
        <v>CAA  </v>
      </c>
      <c r="S34" s="1">
        <f t="shared" si="5"/>
        <v>9</v>
      </c>
      <c r="U34" s="1" t="s">
        <v>575</v>
      </c>
      <c r="V34" s="1" t="str">
        <f t="shared" si="7"/>
        <v>CAA</v>
      </c>
      <c r="W34" s="1">
        <v>9</v>
      </c>
      <c r="Y34" s="61" t="s">
        <v>3389</v>
      </c>
      <c r="Z34" s="62">
        <f t="shared" si="6"/>
        <v>0</v>
      </c>
      <c r="AA34" s="62"/>
      <c r="AB34" s="63"/>
      <c r="AC34" s="8"/>
    </row>
    <row r="35" spans="1:29" ht="10.5" customHeight="1" x14ac:dyDescent="0.15">
      <c r="A35" s="185"/>
      <c r="B35" s="66" t="s">
        <v>15</v>
      </c>
      <c r="C35" s="3" t="s">
        <v>12</v>
      </c>
      <c r="D35" s="3" t="s">
        <v>16</v>
      </c>
      <c r="E35" s="3" t="s">
        <v>17</v>
      </c>
      <c r="F35" s="8"/>
      <c r="G35" s="8"/>
      <c r="H35" s="147"/>
      <c r="I35" s="147"/>
      <c r="J35" s="147"/>
      <c r="K35" s="147"/>
      <c r="L35" s="147"/>
      <c r="M35" s="147"/>
      <c r="N35" s="147"/>
      <c r="O35" s="2">
        <f t="shared" si="3"/>
        <v>2</v>
      </c>
      <c r="P35" s="3" t="s">
        <v>18</v>
      </c>
      <c r="R35" s="1" t="str">
        <f t="shared" si="4"/>
        <v>ASSISEG  </v>
      </c>
      <c r="S35" s="1">
        <f t="shared" si="5"/>
        <v>30</v>
      </c>
      <c r="U35" s="1" t="s">
        <v>576</v>
      </c>
      <c r="V35" s="1" t="str">
        <f t="shared" si="7"/>
        <v>SECADM</v>
      </c>
      <c r="W35" s="1">
        <v>4</v>
      </c>
      <c r="Y35" s="61" t="s">
        <v>3424</v>
      </c>
      <c r="Z35" s="62">
        <f t="shared" si="6"/>
        <v>9</v>
      </c>
      <c r="AA35" s="62"/>
      <c r="AB35" s="63"/>
      <c r="AC35" s="8"/>
    </row>
    <row r="36" spans="1:29" ht="10.5" customHeight="1" x14ac:dyDescent="0.15">
      <c r="A36" s="185"/>
      <c r="B36" s="66" t="s">
        <v>19</v>
      </c>
      <c r="C36" s="3" t="s">
        <v>16</v>
      </c>
      <c r="D36" s="3" t="s">
        <v>20</v>
      </c>
      <c r="E36" s="3" t="s">
        <v>21</v>
      </c>
      <c r="F36" s="8"/>
      <c r="G36" s="8"/>
      <c r="H36" s="147"/>
      <c r="I36" s="147"/>
      <c r="J36" s="147"/>
      <c r="K36" s="147"/>
      <c r="L36" s="147"/>
      <c r="M36" s="147"/>
      <c r="N36" s="147"/>
      <c r="O36" s="2">
        <f t="shared" si="3"/>
        <v>3</v>
      </c>
      <c r="P36" s="3" t="s">
        <v>22</v>
      </c>
      <c r="R36" s="1" t="str">
        <f t="shared" si="4"/>
        <v>041ZE  </v>
      </c>
      <c r="S36" s="1">
        <f t="shared" si="5"/>
        <v>4</v>
      </c>
      <c r="U36" s="1" t="s">
        <v>589</v>
      </c>
      <c r="V36" s="1" t="str">
        <f t="shared" si="7"/>
        <v>SPO</v>
      </c>
      <c r="W36" s="1">
        <v>1</v>
      </c>
      <c r="Y36" s="61" t="s">
        <v>3425</v>
      </c>
      <c r="Z36" s="62">
        <f t="shared" si="6"/>
        <v>0</v>
      </c>
      <c r="AA36" s="62"/>
      <c r="AB36" s="63"/>
      <c r="AC36" s="8"/>
    </row>
    <row r="37" spans="1:29" ht="10.5" customHeight="1" x14ac:dyDescent="0.15">
      <c r="A37" s="185"/>
      <c r="B37" s="66" t="s">
        <v>23</v>
      </c>
      <c r="C37" s="3" t="s">
        <v>20</v>
      </c>
      <c r="D37" s="3" t="s">
        <v>24</v>
      </c>
      <c r="E37" s="3" t="s">
        <v>25</v>
      </c>
      <c r="F37" s="8"/>
      <c r="G37" s="8"/>
      <c r="H37" s="147"/>
      <c r="I37" s="147"/>
      <c r="J37" s="147"/>
      <c r="K37" s="147"/>
      <c r="L37" s="147"/>
      <c r="M37" s="147"/>
      <c r="N37" s="147"/>
      <c r="O37" s="2">
        <f t="shared" si="3"/>
        <v>9</v>
      </c>
      <c r="P37" s="3" t="s">
        <v>26</v>
      </c>
      <c r="R37" s="1" t="str">
        <f t="shared" si="4"/>
        <v>ASSISEG  </v>
      </c>
      <c r="S37" s="1">
        <f t="shared" si="5"/>
        <v>30</v>
      </c>
      <c r="U37" s="1" t="s">
        <v>590</v>
      </c>
      <c r="V37" s="1" t="str">
        <f t="shared" si="7"/>
        <v>CO</v>
      </c>
      <c r="W37" s="1">
        <v>1</v>
      </c>
      <c r="Y37" s="61" t="s">
        <v>3426</v>
      </c>
      <c r="Z37" s="62">
        <f t="shared" si="6"/>
        <v>0</v>
      </c>
      <c r="AA37" s="62"/>
      <c r="AB37" s="63"/>
    </row>
    <row r="38" spans="1:29" ht="10.5" customHeight="1" x14ac:dyDescent="0.15">
      <c r="A38" s="185"/>
      <c r="B38" s="66" t="s">
        <v>27</v>
      </c>
      <c r="C38" s="3" t="s">
        <v>24</v>
      </c>
      <c r="D38" s="3" t="s">
        <v>28</v>
      </c>
      <c r="E38" s="3" t="s">
        <v>13</v>
      </c>
      <c r="F38" s="8"/>
      <c r="G38" s="8"/>
      <c r="H38" s="147"/>
      <c r="I38" s="147"/>
      <c r="J38" s="147"/>
      <c r="K38" s="147"/>
      <c r="L38" s="147"/>
      <c r="M38" s="147"/>
      <c r="N38" s="147"/>
      <c r="O38" s="2">
        <f t="shared" si="3"/>
        <v>4</v>
      </c>
      <c r="P38" s="3" t="s">
        <v>29</v>
      </c>
      <c r="R38" s="1" t="str">
        <f t="shared" si="4"/>
        <v>CAA  </v>
      </c>
      <c r="S38" s="1">
        <f t="shared" si="5"/>
        <v>9</v>
      </c>
      <c r="U38" s="1" t="s">
        <v>579</v>
      </c>
      <c r="V38" s="1" t="str">
        <f t="shared" si="7"/>
        <v>SECOFC</v>
      </c>
      <c r="W38" s="1">
        <v>3</v>
      </c>
      <c r="Y38" s="61" t="s">
        <v>3427</v>
      </c>
      <c r="Z38" s="62">
        <f t="shared" si="6"/>
        <v>0</v>
      </c>
      <c r="AA38" s="62"/>
      <c r="AB38" s="63"/>
    </row>
    <row r="39" spans="1:29" ht="10.5" customHeight="1" x14ac:dyDescent="0.15">
      <c r="A39" s="185"/>
      <c r="B39" s="66" t="s">
        <v>30</v>
      </c>
      <c r="C39" s="3" t="s">
        <v>28</v>
      </c>
      <c r="D39" s="3" t="s">
        <v>31</v>
      </c>
      <c r="E39" s="3" t="s">
        <v>3</v>
      </c>
      <c r="F39" s="8"/>
      <c r="G39" s="8"/>
      <c r="H39" s="147"/>
      <c r="I39" s="147"/>
      <c r="J39" s="147"/>
      <c r="K39" s="147"/>
      <c r="L39" s="147"/>
      <c r="M39" s="147"/>
      <c r="N39" s="147"/>
      <c r="O39" s="2">
        <f t="shared" si="3"/>
        <v>1</v>
      </c>
      <c r="P39" s="3" t="s">
        <v>32</v>
      </c>
      <c r="R39" s="1" t="str">
        <f t="shared" si="4"/>
        <v>SECADM  </v>
      </c>
      <c r="S39" s="1">
        <f t="shared" si="5"/>
        <v>4</v>
      </c>
      <c r="U39" s="1" t="s">
        <v>580</v>
      </c>
      <c r="V39" s="1" t="str">
        <f t="shared" si="7"/>
        <v>CLC</v>
      </c>
      <c r="W39" s="1">
        <v>7</v>
      </c>
      <c r="Y39" s="61" t="s">
        <v>3428</v>
      </c>
      <c r="Z39" s="62">
        <f t="shared" si="6"/>
        <v>0</v>
      </c>
      <c r="AA39" s="62"/>
      <c r="AB39" s="63"/>
    </row>
    <row r="40" spans="1:29" ht="10.5" customHeight="1" x14ac:dyDescent="0.15">
      <c r="A40" s="185"/>
      <c r="B40" s="66" t="s">
        <v>33</v>
      </c>
      <c r="C40" s="3" t="s">
        <v>31</v>
      </c>
      <c r="D40" s="3" t="s">
        <v>34</v>
      </c>
      <c r="E40" s="3" t="s">
        <v>3</v>
      </c>
      <c r="F40" s="8"/>
      <c r="G40" s="8"/>
      <c r="H40" s="147"/>
      <c r="I40" s="147"/>
      <c r="J40" s="147"/>
      <c r="K40" s="147"/>
      <c r="L40" s="147"/>
      <c r="M40" s="147"/>
      <c r="N40" s="147"/>
      <c r="O40" s="2">
        <f t="shared" si="3"/>
        <v>1</v>
      </c>
      <c r="P40" s="3" t="s">
        <v>35</v>
      </c>
      <c r="R40" s="1" t="str">
        <f t="shared" si="4"/>
        <v xml:space="preserve"> SPO  </v>
      </c>
      <c r="S40" s="1">
        <f t="shared" si="5"/>
        <v>1</v>
      </c>
      <c r="U40" s="1" t="s">
        <v>581</v>
      </c>
      <c r="V40" s="1" t="str">
        <f t="shared" si="7"/>
        <v>SC</v>
      </c>
      <c r="W40" s="1">
        <v>17</v>
      </c>
      <c r="Y40" s="61" t="s">
        <v>3391</v>
      </c>
      <c r="Z40" s="62">
        <f t="shared" si="6"/>
        <v>0</v>
      </c>
      <c r="AA40" s="62"/>
      <c r="AB40" s="63"/>
    </row>
    <row r="41" spans="1:29" ht="10.5" customHeight="1" x14ac:dyDescent="0.15">
      <c r="A41" s="185"/>
      <c r="B41" s="66" t="s">
        <v>36</v>
      </c>
      <c r="C41" s="3" t="s">
        <v>34</v>
      </c>
      <c r="D41" s="3" t="s">
        <v>37</v>
      </c>
      <c r="E41" s="3" t="s">
        <v>3</v>
      </c>
      <c r="F41" s="8"/>
      <c r="G41" s="8"/>
      <c r="H41" s="147"/>
      <c r="I41" s="147"/>
      <c r="J41" s="147"/>
      <c r="K41" s="147"/>
      <c r="L41" s="147"/>
      <c r="M41" s="147"/>
      <c r="N41" s="147"/>
      <c r="O41" s="2">
        <f t="shared" si="3"/>
        <v>1</v>
      </c>
      <c r="P41" s="3" t="s">
        <v>38</v>
      </c>
      <c r="R41" s="1" t="str">
        <f t="shared" si="4"/>
        <v xml:space="preserve"> CO  </v>
      </c>
      <c r="S41" s="1">
        <f t="shared" si="5"/>
        <v>1</v>
      </c>
      <c r="U41" s="1" t="s">
        <v>582</v>
      </c>
      <c r="V41" s="1" t="str">
        <f t="shared" si="7"/>
        <v>SCON</v>
      </c>
      <c r="W41" s="1">
        <v>18</v>
      </c>
      <c r="Y41" s="61" t="s">
        <v>3393</v>
      </c>
      <c r="Z41" s="62">
        <f t="shared" si="6"/>
        <v>0</v>
      </c>
      <c r="AA41" s="62"/>
      <c r="AB41" s="63"/>
    </row>
    <row r="42" spans="1:29" ht="10.5" customHeight="1" x14ac:dyDescent="0.15">
      <c r="A42" s="185"/>
      <c r="B42" s="66" t="s">
        <v>39</v>
      </c>
      <c r="C42" s="3" t="s">
        <v>37</v>
      </c>
      <c r="D42" s="3" t="s">
        <v>40</v>
      </c>
      <c r="E42" s="3" t="s">
        <v>3</v>
      </c>
      <c r="F42" s="8"/>
      <c r="G42" s="8"/>
      <c r="H42" s="147"/>
      <c r="I42" s="147"/>
      <c r="J42" s="147"/>
      <c r="K42" s="147"/>
      <c r="L42" s="147"/>
      <c r="M42" s="147"/>
      <c r="N42" s="147"/>
      <c r="O42" s="2">
        <f t="shared" si="3"/>
        <v>1</v>
      </c>
      <c r="P42" s="3" t="s">
        <v>41</v>
      </c>
      <c r="R42" s="1" t="str">
        <f t="shared" ref="R42:R72" si="8">RIGHT(B42,LEN(B42)-5)</f>
        <v>SECOFC  </v>
      </c>
      <c r="S42" s="1">
        <f t="shared" si="5"/>
        <v>3</v>
      </c>
      <c r="U42" s="1" t="s">
        <v>579</v>
      </c>
      <c r="V42" s="1" t="str">
        <f>TRIM(SUBSTITUTE(U42,CHAR(160),CHAR(32)))</f>
        <v>SECOFC</v>
      </c>
      <c r="W42" s="1">
        <v>3</v>
      </c>
      <c r="Y42" s="61" t="s">
        <v>3395</v>
      </c>
      <c r="Z42" s="62">
        <f t="shared" si="6"/>
        <v>0</v>
      </c>
      <c r="AA42" s="62"/>
      <c r="AB42" s="63"/>
    </row>
    <row r="43" spans="1:29" ht="10.5" customHeight="1" x14ac:dyDescent="0.15">
      <c r="A43" s="185"/>
      <c r="B43" s="66" t="s">
        <v>42</v>
      </c>
      <c r="C43" s="3" t="s">
        <v>40</v>
      </c>
      <c r="D43" s="3" t="s">
        <v>43</v>
      </c>
      <c r="E43" s="3" t="s">
        <v>3</v>
      </c>
      <c r="F43" s="8"/>
      <c r="G43" s="8"/>
      <c r="H43" s="147"/>
      <c r="I43" s="147"/>
      <c r="J43" s="147"/>
      <c r="K43" s="147"/>
      <c r="L43" s="147"/>
      <c r="M43" s="147"/>
      <c r="N43" s="147"/>
      <c r="O43" s="2">
        <f t="shared" si="3"/>
        <v>1</v>
      </c>
      <c r="P43" s="3" t="s">
        <v>44</v>
      </c>
      <c r="R43" s="1" t="str">
        <f t="shared" si="8"/>
        <v>CLC  </v>
      </c>
      <c r="S43" s="1">
        <f t="shared" si="5"/>
        <v>7</v>
      </c>
      <c r="U43" s="1" t="s">
        <v>577</v>
      </c>
      <c r="V43" s="1" t="str">
        <f t="shared" si="7"/>
        <v>SPO</v>
      </c>
      <c r="W43" s="1">
        <v>1</v>
      </c>
      <c r="Y43" s="58" t="s">
        <v>3397</v>
      </c>
      <c r="Z43" s="59">
        <f t="shared" si="6"/>
        <v>0</v>
      </c>
      <c r="AA43" s="59"/>
      <c r="AB43" s="60"/>
    </row>
    <row r="44" spans="1:29" ht="10.5" customHeight="1" x14ac:dyDescent="0.15">
      <c r="A44" s="185"/>
      <c r="B44" s="66" t="s">
        <v>45</v>
      </c>
      <c r="C44" s="3" t="s">
        <v>43</v>
      </c>
      <c r="D44" s="3" t="s">
        <v>46</v>
      </c>
      <c r="E44" s="3" t="s">
        <v>47</v>
      </c>
      <c r="F44" s="8"/>
      <c r="G44" s="8"/>
      <c r="H44" s="147"/>
      <c r="I44" s="147"/>
      <c r="J44" s="147"/>
      <c r="K44" s="147"/>
      <c r="L44" s="147"/>
      <c r="M44" s="147"/>
      <c r="N44" s="147"/>
      <c r="O44" s="2">
        <f t="shared" si="3"/>
        <v>6</v>
      </c>
      <c r="P44" s="3" t="s">
        <v>48</v>
      </c>
      <c r="R44" s="1" t="str">
        <f t="shared" si="8"/>
        <v>SC  </v>
      </c>
      <c r="S44" s="1">
        <f t="shared" si="5"/>
        <v>17</v>
      </c>
      <c r="U44" s="1" t="s">
        <v>578</v>
      </c>
      <c r="V44" s="1" t="str">
        <f t="shared" si="7"/>
        <v>CO</v>
      </c>
      <c r="W44" s="1">
        <v>2</v>
      </c>
      <c r="Y44" s="58" t="s">
        <v>3399</v>
      </c>
      <c r="Z44" s="59">
        <f t="shared" si="6"/>
        <v>0</v>
      </c>
      <c r="AA44" s="59"/>
      <c r="AB44" s="60"/>
    </row>
    <row r="45" spans="1:29" ht="10.5" customHeight="1" x14ac:dyDescent="0.15">
      <c r="A45" s="185"/>
      <c r="B45" s="66" t="s">
        <v>49</v>
      </c>
      <c r="C45" s="3" t="s">
        <v>46</v>
      </c>
      <c r="D45" s="3" t="s">
        <v>50</v>
      </c>
      <c r="E45" s="3" t="s">
        <v>3</v>
      </c>
      <c r="F45" s="8"/>
      <c r="G45" s="8"/>
      <c r="H45" s="147"/>
      <c r="I45" s="147"/>
      <c r="J45" s="147"/>
      <c r="K45" s="147"/>
      <c r="L45" s="147"/>
      <c r="M45" s="147"/>
      <c r="N45" s="147"/>
      <c r="O45" s="2">
        <f t="shared" si="3"/>
        <v>1</v>
      </c>
      <c r="P45" s="3" t="s">
        <v>51</v>
      </c>
      <c r="R45" s="1" t="str">
        <f t="shared" si="8"/>
        <v>CLC  </v>
      </c>
      <c r="S45" s="1">
        <f t="shared" si="5"/>
        <v>7</v>
      </c>
      <c r="U45" s="1" t="s">
        <v>591</v>
      </c>
      <c r="V45" s="1" t="str">
        <f t="shared" si="7"/>
        <v>CPL</v>
      </c>
      <c r="W45" s="1">
        <v>3</v>
      </c>
      <c r="Y45" s="58" t="s">
        <v>3401</v>
      </c>
      <c r="Z45" s="59">
        <f t="shared" si="6"/>
        <v>0</v>
      </c>
      <c r="AA45" s="59"/>
      <c r="AB45" s="60"/>
    </row>
    <row r="46" spans="1:29" ht="10.5" customHeight="1" x14ac:dyDescent="0.15">
      <c r="A46" s="185"/>
      <c r="B46" s="66" t="s">
        <v>52</v>
      </c>
      <c r="C46" s="3" t="s">
        <v>50</v>
      </c>
      <c r="D46" s="3" t="s">
        <v>53</v>
      </c>
      <c r="E46" s="3" t="s">
        <v>54</v>
      </c>
      <c r="F46" s="8"/>
      <c r="G46" s="8"/>
      <c r="H46" s="147"/>
      <c r="I46" s="147"/>
      <c r="J46" s="147"/>
      <c r="K46" s="147"/>
      <c r="L46" s="147"/>
      <c r="M46" s="147"/>
      <c r="N46" s="147"/>
      <c r="O46" s="2">
        <f t="shared" si="3"/>
        <v>1</v>
      </c>
      <c r="P46" s="3" t="s">
        <v>55</v>
      </c>
      <c r="R46" s="1" t="str">
        <f t="shared" si="8"/>
        <v>SCON  </v>
      </c>
      <c r="S46" s="1">
        <f t="shared" si="5"/>
        <v>18</v>
      </c>
      <c r="U46" s="1" t="s">
        <v>583</v>
      </c>
      <c r="V46" s="1" t="str">
        <f t="shared" si="7"/>
        <v>ASSDG</v>
      </c>
      <c r="W46" s="1">
        <v>7</v>
      </c>
      <c r="Y46" s="58" t="s">
        <v>3416</v>
      </c>
      <c r="Z46" s="59">
        <f t="shared" si="6"/>
        <v>30</v>
      </c>
      <c r="AA46" s="59"/>
      <c r="AB46" s="60"/>
    </row>
    <row r="47" spans="1:29" ht="10.5" customHeight="1" x14ac:dyDescent="0.15">
      <c r="A47" s="185"/>
      <c r="B47" s="66" t="s">
        <v>56</v>
      </c>
      <c r="C47" s="3" t="s">
        <v>53</v>
      </c>
      <c r="D47" s="3" t="s">
        <v>57</v>
      </c>
      <c r="E47" s="3" t="s">
        <v>3</v>
      </c>
      <c r="F47" s="8"/>
      <c r="G47" s="8"/>
      <c r="H47" s="147"/>
      <c r="I47" s="147"/>
      <c r="J47" s="147"/>
      <c r="K47" s="147"/>
      <c r="L47" s="147"/>
      <c r="M47" s="147"/>
      <c r="N47" s="147"/>
      <c r="O47" s="2">
        <f t="shared" si="3"/>
        <v>1</v>
      </c>
      <c r="P47" s="3" t="s">
        <v>58</v>
      </c>
      <c r="R47" s="1" t="str">
        <f t="shared" si="8"/>
        <v>CAA  </v>
      </c>
      <c r="S47" s="1">
        <f t="shared" si="5"/>
        <v>9</v>
      </c>
      <c r="U47" s="1" t="s">
        <v>585</v>
      </c>
      <c r="V47" s="1" t="str">
        <f t="shared" si="7"/>
        <v>ACO</v>
      </c>
      <c r="W47" s="1">
        <v>2</v>
      </c>
      <c r="Y47" s="58" t="s">
        <v>3404</v>
      </c>
      <c r="Z47" s="59">
        <f t="shared" si="6"/>
        <v>0</v>
      </c>
      <c r="AA47" s="59"/>
      <c r="AB47" s="60"/>
    </row>
    <row r="48" spans="1:29" ht="10.5" customHeight="1" x14ac:dyDescent="0.15">
      <c r="A48" s="185"/>
      <c r="B48" s="66" t="s">
        <v>59</v>
      </c>
      <c r="C48" s="3" t="s">
        <v>57</v>
      </c>
      <c r="D48" s="3" t="s">
        <v>60</v>
      </c>
      <c r="E48" s="3" t="s">
        <v>3</v>
      </c>
      <c r="F48" s="8"/>
      <c r="G48" s="8"/>
      <c r="H48" s="147"/>
      <c r="I48" s="147"/>
      <c r="J48" s="147"/>
      <c r="K48" s="147"/>
      <c r="L48" s="147"/>
      <c r="M48" s="147"/>
      <c r="N48" s="147"/>
      <c r="O48" s="2">
        <f t="shared" si="3"/>
        <v>1</v>
      </c>
      <c r="P48" s="3" t="s">
        <v>61</v>
      </c>
      <c r="R48" s="1" t="str">
        <f t="shared" si="8"/>
        <v>SPO  </v>
      </c>
      <c r="S48" s="1">
        <f t="shared" si="5"/>
        <v>1</v>
      </c>
      <c r="U48" s="1" t="s">
        <v>586</v>
      </c>
      <c r="V48" s="1" t="str">
        <f t="shared" si="7"/>
        <v>SAEO</v>
      </c>
      <c r="W48" s="1">
        <v>1</v>
      </c>
      <c r="Y48" s="58" t="s">
        <v>3429</v>
      </c>
      <c r="Z48" s="59">
        <f t="shared" si="6"/>
        <v>0</v>
      </c>
      <c r="AA48" s="59"/>
      <c r="AB48" s="60"/>
    </row>
    <row r="49" spans="1:28" ht="10.5" customHeight="1" x14ac:dyDescent="0.25">
      <c r="A49" s="185"/>
      <c r="B49" s="66" t="s">
        <v>62</v>
      </c>
      <c r="C49" s="3" t="s">
        <v>60</v>
      </c>
      <c r="D49" s="3" t="s">
        <v>63</v>
      </c>
      <c r="E49" s="3" t="s">
        <v>3</v>
      </c>
      <c r="F49" s="8"/>
      <c r="G49" s="8"/>
      <c r="H49" s="147"/>
      <c r="I49" s="147"/>
      <c r="J49" s="147"/>
      <c r="K49" s="147"/>
      <c r="L49" s="147"/>
      <c r="M49" s="147"/>
      <c r="N49" s="147"/>
      <c r="O49" s="2">
        <f t="shared" si="3"/>
        <v>1</v>
      </c>
      <c r="P49" s="3" t="s">
        <v>64</v>
      </c>
      <c r="R49" s="1" t="str">
        <f t="shared" si="8"/>
        <v>CO  </v>
      </c>
      <c r="S49" s="1">
        <f t="shared" si="5"/>
        <v>2</v>
      </c>
      <c r="U49"/>
      <c r="V49" s="98" t="s">
        <v>3434</v>
      </c>
      <c r="W49">
        <f>SUM(W31:W48)</f>
        <v>116</v>
      </c>
      <c r="Y49" s="58" t="s">
        <v>3430</v>
      </c>
      <c r="Z49" s="59">
        <f t="shared" si="6"/>
        <v>0</v>
      </c>
      <c r="AA49" s="59"/>
      <c r="AB49" s="60"/>
    </row>
    <row r="50" spans="1:28" ht="10.5" customHeight="1" x14ac:dyDescent="0.25">
      <c r="A50" s="185"/>
      <c r="B50" s="66" t="s">
        <v>65</v>
      </c>
      <c r="C50" s="3" t="s">
        <v>63</v>
      </c>
      <c r="D50" s="3" t="s">
        <v>66</v>
      </c>
      <c r="E50" s="3" t="s">
        <v>3</v>
      </c>
      <c r="F50" s="8"/>
      <c r="G50" s="8"/>
      <c r="H50" s="147"/>
      <c r="I50" s="147"/>
      <c r="J50" s="147"/>
      <c r="K50" s="147"/>
      <c r="L50" s="147"/>
      <c r="M50" s="147"/>
      <c r="N50" s="147"/>
      <c r="O50" s="2">
        <f t="shared" si="3"/>
        <v>1</v>
      </c>
      <c r="P50" s="3" t="s">
        <v>41</v>
      </c>
      <c r="R50" s="1" t="str">
        <f t="shared" si="8"/>
        <v>SECOFC  </v>
      </c>
      <c r="S50" s="1">
        <f t="shared" si="5"/>
        <v>3</v>
      </c>
      <c r="U50"/>
      <c r="V50" s="98" t="s">
        <v>3435</v>
      </c>
      <c r="W50"/>
      <c r="Y50" s="58" t="s">
        <v>3431</v>
      </c>
      <c r="Z50" s="59">
        <f t="shared" si="6"/>
        <v>0</v>
      </c>
      <c r="AA50" s="59"/>
      <c r="AB50" s="60"/>
    </row>
    <row r="51" spans="1:28" ht="10.5" customHeight="1" x14ac:dyDescent="0.15">
      <c r="A51" s="185"/>
      <c r="B51" s="66" t="s">
        <v>67</v>
      </c>
      <c r="C51" s="3" t="s">
        <v>66</v>
      </c>
      <c r="D51" s="3" t="s">
        <v>68</v>
      </c>
      <c r="E51" s="3" t="s">
        <v>3</v>
      </c>
      <c r="F51" s="8"/>
      <c r="G51" s="8"/>
      <c r="H51" s="147"/>
      <c r="I51" s="147"/>
      <c r="J51" s="147"/>
      <c r="K51" s="147"/>
      <c r="L51" s="147"/>
      <c r="M51" s="147"/>
      <c r="N51" s="147"/>
      <c r="O51" s="2">
        <f t="shared" si="3"/>
        <v>1</v>
      </c>
      <c r="P51" s="3" t="s">
        <v>44</v>
      </c>
      <c r="R51" s="1" t="str">
        <f t="shared" si="8"/>
        <v>CLC  </v>
      </c>
      <c r="S51" s="1">
        <f t="shared" si="5"/>
        <v>7</v>
      </c>
      <c r="Y51" s="58" t="s">
        <v>3432</v>
      </c>
      <c r="Z51" s="59">
        <f t="shared" si="6"/>
        <v>0</v>
      </c>
      <c r="AA51" s="59"/>
      <c r="AB51" s="60"/>
    </row>
    <row r="52" spans="1:28" ht="10.5" customHeight="1" thickBot="1" x14ac:dyDescent="0.2">
      <c r="A52" s="185"/>
      <c r="B52" s="66" t="s">
        <v>69</v>
      </c>
      <c r="C52" s="3" t="s">
        <v>68</v>
      </c>
      <c r="D52" s="3" t="s">
        <v>70</v>
      </c>
      <c r="E52" s="3" t="s">
        <v>71</v>
      </c>
      <c r="F52" s="8"/>
      <c r="G52" s="8"/>
      <c r="H52" s="147"/>
      <c r="I52" s="147"/>
      <c r="J52" s="147"/>
      <c r="K52" s="147"/>
      <c r="L52" s="147"/>
      <c r="M52" s="147"/>
      <c r="N52" s="147"/>
      <c r="O52" s="2">
        <f t="shared" si="3"/>
        <v>11</v>
      </c>
      <c r="P52" s="3" t="s">
        <v>72</v>
      </c>
      <c r="R52" s="1" t="str">
        <f t="shared" si="8"/>
        <v>SC  </v>
      </c>
      <c r="S52" s="1">
        <f t="shared" si="5"/>
        <v>17</v>
      </c>
      <c r="Y52" s="64" t="s">
        <v>3433</v>
      </c>
      <c r="Z52" s="89">
        <f t="shared" si="6"/>
        <v>0</v>
      </c>
      <c r="AA52" s="89"/>
      <c r="AB52" s="65"/>
    </row>
    <row r="53" spans="1:28" ht="10.5" customHeight="1" x14ac:dyDescent="0.25">
      <c r="A53" s="185"/>
      <c r="B53" s="66" t="s">
        <v>73</v>
      </c>
      <c r="C53" s="3" t="s">
        <v>70</v>
      </c>
      <c r="D53" s="3" t="s">
        <v>74</v>
      </c>
      <c r="E53" s="3" t="s">
        <v>3</v>
      </c>
      <c r="F53" s="8"/>
      <c r="G53" s="8"/>
      <c r="H53" s="147"/>
      <c r="I53" s="147"/>
      <c r="J53" s="147"/>
      <c r="K53" s="147"/>
      <c r="L53" s="147"/>
      <c r="M53" s="147"/>
      <c r="N53" s="147"/>
      <c r="O53" s="2">
        <f t="shared" si="3"/>
        <v>1</v>
      </c>
      <c r="P53" s="3" t="s">
        <v>75</v>
      </c>
      <c r="R53" s="1" t="str">
        <f t="shared" si="8"/>
        <v>CLC  </v>
      </c>
      <c r="S53" s="1">
        <f t="shared" si="5"/>
        <v>7</v>
      </c>
      <c r="U53"/>
      <c r="W53"/>
    </row>
    <row r="54" spans="1:28" ht="10.5" customHeight="1" x14ac:dyDescent="0.25">
      <c r="A54" s="185"/>
      <c r="B54" s="66" t="s">
        <v>76</v>
      </c>
      <c r="C54" s="3" t="s">
        <v>74</v>
      </c>
      <c r="D54" s="3" t="s">
        <v>77</v>
      </c>
      <c r="E54" s="3" t="s">
        <v>47</v>
      </c>
      <c r="F54" s="8"/>
      <c r="G54" s="8"/>
      <c r="H54" s="147"/>
      <c r="I54" s="147"/>
      <c r="J54" s="147"/>
      <c r="K54" s="147"/>
      <c r="L54" s="147"/>
      <c r="M54" s="147"/>
      <c r="N54" s="147"/>
      <c r="O54" s="2">
        <f t="shared" si="3"/>
        <v>6</v>
      </c>
      <c r="P54" s="3" t="s">
        <v>78</v>
      </c>
      <c r="R54" s="1" t="str">
        <f t="shared" si="8"/>
        <v>SCON  </v>
      </c>
      <c r="S54" s="1">
        <f t="shared" si="5"/>
        <v>18</v>
      </c>
      <c r="U54"/>
      <c r="V54" s="1" t="str">
        <f t="shared" si="7"/>
        <v/>
      </c>
      <c r="W54"/>
    </row>
    <row r="55" spans="1:28" ht="10.5" customHeight="1" x14ac:dyDescent="0.25">
      <c r="A55" s="185"/>
      <c r="B55" s="66" t="s">
        <v>79</v>
      </c>
      <c r="C55" s="3" t="s">
        <v>77</v>
      </c>
      <c r="D55" s="3" t="s">
        <v>80</v>
      </c>
      <c r="E55" s="3" t="s">
        <v>3</v>
      </c>
      <c r="F55" s="8"/>
      <c r="G55" s="8"/>
      <c r="H55" s="147"/>
      <c r="I55" s="147"/>
      <c r="J55" s="147"/>
      <c r="K55" s="147"/>
      <c r="L55" s="147"/>
      <c r="M55" s="147"/>
      <c r="N55" s="147"/>
      <c r="O55" s="2">
        <f t="shared" si="3"/>
        <v>1</v>
      </c>
      <c r="P55" s="3" t="s">
        <v>81</v>
      </c>
      <c r="R55" s="1" t="str">
        <f t="shared" si="8"/>
        <v>CLC  </v>
      </c>
      <c r="S55" s="1">
        <f t="shared" si="5"/>
        <v>7</v>
      </c>
      <c r="U55"/>
      <c r="V55" s="1" t="str">
        <f t="shared" si="7"/>
        <v/>
      </c>
      <c r="W55"/>
    </row>
    <row r="56" spans="1:28" ht="10.5" customHeight="1" x14ac:dyDescent="0.25">
      <c r="A56" s="185"/>
      <c r="B56" s="66" t="s">
        <v>82</v>
      </c>
      <c r="C56" s="3" t="s">
        <v>80</v>
      </c>
      <c r="D56" s="3" t="s">
        <v>83</v>
      </c>
      <c r="E56" s="3" t="s">
        <v>3</v>
      </c>
      <c r="F56" s="8"/>
      <c r="G56" s="8"/>
      <c r="H56" s="147"/>
      <c r="I56" s="147"/>
      <c r="J56" s="147"/>
      <c r="K56" s="147"/>
      <c r="L56" s="147"/>
      <c r="M56" s="147"/>
      <c r="N56" s="147"/>
      <c r="O56" s="2">
        <f t="shared" si="3"/>
        <v>1</v>
      </c>
      <c r="P56" s="3" t="s">
        <v>84</v>
      </c>
      <c r="R56" s="1" t="str">
        <f t="shared" si="8"/>
        <v>SECADM  </v>
      </c>
      <c r="S56" s="1">
        <f t="shared" si="5"/>
        <v>4</v>
      </c>
      <c r="U56"/>
      <c r="V56" s="1" t="str">
        <f t="shared" si="7"/>
        <v/>
      </c>
      <c r="W56"/>
    </row>
    <row r="57" spans="1:28" ht="10.5" customHeight="1" x14ac:dyDescent="0.25">
      <c r="A57" s="185"/>
      <c r="B57" s="66" t="s">
        <v>85</v>
      </c>
      <c r="C57" s="3" t="s">
        <v>83</v>
      </c>
      <c r="D57" s="3" t="s">
        <v>86</v>
      </c>
      <c r="E57" s="3" t="s">
        <v>3</v>
      </c>
      <c r="F57" s="8"/>
      <c r="G57" s="8"/>
      <c r="H57" s="147"/>
      <c r="I57" s="147"/>
      <c r="J57" s="147"/>
      <c r="K57" s="147"/>
      <c r="L57" s="147"/>
      <c r="M57" s="147"/>
      <c r="N57" s="147"/>
      <c r="O57" s="2">
        <f t="shared" si="3"/>
        <v>1</v>
      </c>
      <c r="P57" s="3" t="s">
        <v>87</v>
      </c>
      <c r="R57" s="1" t="str">
        <f t="shared" si="8"/>
        <v>SCON  </v>
      </c>
      <c r="S57" s="1">
        <f t="shared" si="5"/>
        <v>18</v>
      </c>
      <c r="U57"/>
      <c r="V57" s="1" t="str">
        <f t="shared" si="7"/>
        <v/>
      </c>
      <c r="W57"/>
    </row>
    <row r="58" spans="1:28" ht="10.5" customHeight="1" x14ac:dyDescent="0.25">
      <c r="A58" s="185"/>
      <c r="B58" s="66" t="s">
        <v>88</v>
      </c>
      <c r="C58" s="3" t="s">
        <v>86</v>
      </c>
      <c r="D58" s="3" t="s">
        <v>89</v>
      </c>
      <c r="E58" s="3" t="s">
        <v>3</v>
      </c>
      <c r="F58" s="8"/>
      <c r="G58" s="8"/>
      <c r="H58" s="147"/>
      <c r="I58" s="147"/>
      <c r="J58" s="147"/>
      <c r="K58" s="147"/>
      <c r="L58" s="147"/>
      <c r="M58" s="147"/>
      <c r="N58" s="147"/>
      <c r="O58" s="2">
        <f t="shared" si="3"/>
        <v>1</v>
      </c>
      <c r="P58" s="3" t="s">
        <v>87</v>
      </c>
      <c r="R58" s="1" t="str">
        <f t="shared" si="8"/>
        <v>SECADM  </v>
      </c>
      <c r="S58" s="1">
        <f t="shared" si="5"/>
        <v>4</v>
      </c>
      <c r="U58"/>
      <c r="V58" s="1" t="str">
        <f t="shared" si="7"/>
        <v/>
      </c>
      <c r="W58"/>
    </row>
    <row r="59" spans="1:28" ht="10.5" customHeight="1" x14ac:dyDescent="0.25">
      <c r="A59" s="185"/>
      <c r="B59" s="66" t="s">
        <v>90</v>
      </c>
      <c r="C59" s="3" t="s">
        <v>89</v>
      </c>
      <c r="D59" s="3" t="s">
        <v>91</v>
      </c>
      <c r="E59" s="3" t="s">
        <v>21</v>
      </c>
      <c r="F59" s="8"/>
      <c r="G59" s="8"/>
      <c r="H59" s="147"/>
      <c r="I59" s="147"/>
      <c r="J59" s="147"/>
      <c r="K59" s="147"/>
      <c r="L59" s="147"/>
      <c r="M59" s="147"/>
      <c r="N59" s="147"/>
      <c r="O59" s="2">
        <f t="shared" si="3"/>
        <v>3</v>
      </c>
      <c r="P59" s="3" t="s">
        <v>92</v>
      </c>
      <c r="R59" s="1" t="str">
        <f t="shared" si="8"/>
        <v>CPL  </v>
      </c>
      <c r="S59" s="1">
        <f t="shared" si="5"/>
        <v>3</v>
      </c>
      <c r="U59"/>
      <c r="V59" s="1" t="str">
        <f t="shared" si="7"/>
        <v/>
      </c>
      <c r="W59"/>
    </row>
    <row r="60" spans="1:28" ht="10.5" customHeight="1" x14ac:dyDescent="0.25">
      <c r="A60" s="185"/>
      <c r="B60" s="66" t="s">
        <v>93</v>
      </c>
      <c r="C60" s="3" t="s">
        <v>91</v>
      </c>
      <c r="D60" s="3" t="s">
        <v>94</v>
      </c>
      <c r="E60" s="3" t="s">
        <v>3</v>
      </c>
      <c r="F60" s="8"/>
      <c r="G60" s="8"/>
      <c r="H60" s="147"/>
      <c r="I60" s="147"/>
      <c r="J60" s="147"/>
      <c r="K60" s="147"/>
      <c r="L60" s="147"/>
      <c r="M60" s="147"/>
      <c r="N60" s="147"/>
      <c r="O60" s="2">
        <f t="shared" si="3"/>
        <v>1</v>
      </c>
      <c r="P60" s="3" t="s">
        <v>95</v>
      </c>
      <c r="R60" s="1" t="str">
        <f t="shared" si="8"/>
        <v>ASSDG  </v>
      </c>
      <c r="S60" s="1">
        <f t="shared" si="5"/>
        <v>7</v>
      </c>
      <c r="U60"/>
      <c r="V60" s="1" t="str">
        <f t="shared" si="7"/>
        <v/>
      </c>
      <c r="W60"/>
    </row>
    <row r="61" spans="1:28" ht="10.5" customHeight="1" x14ac:dyDescent="0.25">
      <c r="A61" s="185"/>
      <c r="B61" s="66" t="s">
        <v>96</v>
      </c>
      <c r="C61" s="3" t="s">
        <v>94</v>
      </c>
      <c r="D61" s="3" t="s">
        <v>97</v>
      </c>
      <c r="E61" s="3" t="s">
        <v>3</v>
      </c>
      <c r="F61" s="8"/>
      <c r="G61" s="8"/>
      <c r="H61" s="147"/>
      <c r="I61" s="147"/>
      <c r="J61" s="147"/>
      <c r="K61" s="147"/>
      <c r="L61" s="147"/>
      <c r="M61" s="147"/>
      <c r="N61" s="147"/>
      <c r="O61" s="2">
        <f t="shared" si="3"/>
        <v>1</v>
      </c>
      <c r="P61" s="3" t="s">
        <v>98</v>
      </c>
      <c r="R61" s="1" t="str">
        <f t="shared" si="8"/>
        <v>SECADM  </v>
      </c>
      <c r="S61" s="1">
        <f t="shared" si="5"/>
        <v>4</v>
      </c>
      <c r="U61"/>
      <c r="V61" s="1" t="str">
        <f t="shared" si="7"/>
        <v/>
      </c>
      <c r="W61"/>
    </row>
    <row r="62" spans="1:28" ht="10.5" customHeight="1" x14ac:dyDescent="0.25">
      <c r="A62" s="185"/>
      <c r="B62" s="66" t="s">
        <v>99</v>
      </c>
      <c r="C62" s="3" t="s">
        <v>97</v>
      </c>
      <c r="D62" s="3" t="s">
        <v>100</v>
      </c>
      <c r="E62" s="3" t="s">
        <v>47</v>
      </c>
      <c r="F62" s="8"/>
      <c r="G62" s="8"/>
      <c r="H62" s="147"/>
      <c r="I62" s="147"/>
      <c r="J62" s="147"/>
      <c r="K62" s="147"/>
      <c r="L62" s="147"/>
      <c r="M62" s="147"/>
      <c r="N62" s="147"/>
      <c r="O62" s="2">
        <f t="shared" si="3"/>
        <v>6</v>
      </c>
      <c r="P62" s="3" t="s">
        <v>101</v>
      </c>
      <c r="R62" s="1" t="str">
        <f t="shared" si="8"/>
        <v>ASSDG  </v>
      </c>
      <c r="S62" s="1">
        <f t="shared" si="5"/>
        <v>7</v>
      </c>
      <c r="U62"/>
      <c r="V62" s="1" t="str">
        <f t="shared" si="7"/>
        <v/>
      </c>
      <c r="W62"/>
    </row>
    <row r="63" spans="1:28" ht="10.5" customHeight="1" x14ac:dyDescent="0.25">
      <c r="A63" s="185"/>
      <c r="B63" s="66" t="s">
        <v>102</v>
      </c>
      <c r="C63" s="3" t="s">
        <v>100</v>
      </c>
      <c r="D63" s="3" t="s">
        <v>103</v>
      </c>
      <c r="E63" s="3" t="s">
        <v>3</v>
      </c>
      <c r="F63" s="8"/>
      <c r="G63" s="8"/>
      <c r="H63" s="147"/>
      <c r="I63" s="147"/>
      <c r="J63" s="147"/>
      <c r="K63" s="147"/>
      <c r="L63" s="147"/>
      <c r="M63" s="147"/>
      <c r="N63" s="147"/>
      <c r="O63" s="2">
        <f t="shared" si="3"/>
        <v>1</v>
      </c>
      <c r="P63" s="3" t="s">
        <v>104</v>
      </c>
      <c r="R63" s="1" t="str">
        <f t="shared" si="8"/>
        <v>DG  </v>
      </c>
      <c r="S63" s="1">
        <f t="shared" si="5"/>
        <v>3</v>
      </c>
      <c r="U63"/>
      <c r="V63" s="1" t="str">
        <f t="shared" si="7"/>
        <v/>
      </c>
      <c r="W63"/>
    </row>
    <row r="64" spans="1:28" ht="10.5" customHeight="1" x14ac:dyDescent="0.25">
      <c r="A64" s="185"/>
      <c r="B64" s="66" t="s">
        <v>105</v>
      </c>
      <c r="C64" s="3" t="s">
        <v>103</v>
      </c>
      <c r="D64" s="3" t="s">
        <v>106</v>
      </c>
      <c r="E64" s="3" t="s">
        <v>3</v>
      </c>
      <c r="F64" s="8"/>
      <c r="G64" s="8"/>
      <c r="H64" s="147"/>
      <c r="I64" s="147"/>
      <c r="J64" s="147"/>
      <c r="K64" s="147"/>
      <c r="L64" s="147"/>
      <c r="M64" s="147"/>
      <c r="N64" s="147"/>
      <c r="O64" s="2">
        <f t="shared" si="3"/>
        <v>1</v>
      </c>
      <c r="P64" s="3" t="s">
        <v>107</v>
      </c>
      <c r="R64" s="1" t="str">
        <f t="shared" si="8"/>
        <v>CO  </v>
      </c>
      <c r="S64" s="1">
        <f t="shared" si="5"/>
        <v>2</v>
      </c>
      <c r="U64"/>
      <c r="V64" s="1" t="str">
        <f t="shared" si="7"/>
        <v/>
      </c>
      <c r="W64"/>
    </row>
    <row r="65" spans="1:29" ht="10.5" customHeight="1" x14ac:dyDescent="0.25">
      <c r="A65" s="185"/>
      <c r="B65" s="66" t="s">
        <v>108</v>
      </c>
      <c r="C65" s="3" t="s">
        <v>106</v>
      </c>
      <c r="D65" s="3" t="s">
        <v>109</v>
      </c>
      <c r="E65" s="3" t="s">
        <v>54</v>
      </c>
      <c r="F65" s="8"/>
      <c r="G65" s="8"/>
      <c r="H65" s="147"/>
      <c r="I65" s="147"/>
      <c r="J65" s="147"/>
      <c r="K65" s="147"/>
      <c r="L65" s="147"/>
      <c r="M65" s="147"/>
      <c r="N65" s="147"/>
      <c r="O65" s="2">
        <f t="shared" si="3"/>
        <v>1</v>
      </c>
      <c r="P65" s="3" t="s">
        <v>110</v>
      </c>
      <c r="R65" s="1" t="str">
        <f t="shared" si="8"/>
        <v>ACO  </v>
      </c>
      <c r="S65" s="1">
        <f t="shared" si="5"/>
        <v>2</v>
      </c>
      <c r="U65"/>
      <c r="V65" s="1" t="str">
        <f t="shared" si="7"/>
        <v/>
      </c>
      <c r="W65"/>
    </row>
    <row r="66" spans="1:29" ht="10.5" customHeight="1" x14ac:dyDescent="0.25">
      <c r="A66" s="185"/>
      <c r="B66" s="66" t="s">
        <v>111</v>
      </c>
      <c r="C66" s="3" t="s">
        <v>109</v>
      </c>
      <c r="D66" s="3" t="s">
        <v>112</v>
      </c>
      <c r="E66" s="3" t="s">
        <v>3</v>
      </c>
      <c r="F66" s="8"/>
      <c r="G66" s="8"/>
      <c r="H66" s="147"/>
      <c r="I66" s="147"/>
      <c r="J66" s="147"/>
      <c r="K66" s="147"/>
      <c r="L66" s="147"/>
      <c r="M66" s="147"/>
      <c r="N66" s="147"/>
      <c r="O66" s="2">
        <f t="shared" si="3"/>
        <v>1</v>
      </c>
      <c r="P66" s="3" t="s">
        <v>1</v>
      </c>
      <c r="R66" s="1" t="str">
        <f t="shared" si="8"/>
        <v>SECOFC  </v>
      </c>
      <c r="S66" s="1">
        <f t="shared" si="5"/>
        <v>3</v>
      </c>
      <c r="U66"/>
      <c r="V66" s="1" t="str">
        <f t="shared" si="7"/>
        <v/>
      </c>
      <c r="W66"/>
    </row>
    <row r="67" spans="1:29" ht="10.5" customHeight="1" x14ac:dyDescent="0.25">
      <c r="A67" s="185"/>
      <c r="B67" s="66" t="s">
        <v>113</v>
      </c>
      <c r="C67" s="3" t="s">
        <v>109</v>
      </c>
      <c r="D67" s="3" t="s">
        <v>114</v>
      </c>
      <c r="E67" s="3" t="s">
        <v>3</v>
      </c>
      <c r="F67" s="8"/>
      <c r="G67" s="8"/>
      <c r="H67" s="147"/>
      <c r="I67" s="147"/>
      <c r="J67" s="147"/>
      <c r="K67" s="147"/>
      <c r="L67" s="147"/>
      <c r="M67" s="147"/>
      <c r="N67" s="147"/>
      <c r="O67" s="2">
        <f t="shared" si="3"/>
        <v>1</v>
      </c>
      <c r="P67" s="3" t="s">
        <v>1</v>
      </c>
      <c r="R67" s="1" t="str">
        <f t="shared" si="8"/>
        <v>DG  </v>
      </c>
      <c r="S67" s="1">
        <f t="shared" si="5"/>
        <v>3</v>
      </c>
      <c r="U67"/>
    </row>
    <row r="68" spans="1:29" ht="10.5" customHeight="1" x14ac:dyDescent="0.25">
      <c r="A68" s="185"/>
      <c r="B68" s="66" t="s">
        <v>115</v>
      </c>
      <c r="C68" s="3" t="s">
        <v>114</v>
      </c>
      <c r="D68" s="3" t="s">
        <v>116</v>
      </c>
      <c r="E68" s="3" t="s">
        <v>3</v>
      </c>
      <c r="F68" s="8"/>
      <c r="G68" s="8"/>
      <c r="H68" s="147"/>
      <c r="I68" s="147"/>
      <c r="J68" s="147"/>
      <c r="K68" s="147"/>
      <c r="L68" s="147"/>
      <c r="M68" s="147"/>
      <c r="N68" s="147"/>
      <c r="O68" s="2">
        <f t="shared" si="3"/>
        <v>1</v>
      </c>
      <c r="P68" s="3" t="s">
        <v>117</v>
      </c>
      <c r="R68" s="1" t="str">
        <f t="shared" si="8"/>
        <v>ACO  </v>
      </c>
      <c r="S68" s="1">
        <f t="shared" si="5"/>
        <v>2</v>
      </c>
      <c r="U68"/>
    </row>
    <row r="69" spans="1:29" ht="10.5" customHeight="1" x14ac:dyDescent="0.25">
      <c r="A69" s="185"/>
      <c r="B69" s="66" t="s">
        <v>118</v>
      </c>
      <c r="C69" s="3" t="s">
        <v>116</v>
      </c>
      <c r="D69" s="3" t="s">
        <v>119</v>
      </c>
      <c r="E69" s="3" t="s">
        <v>3</v>
      </c>
      <c r="F69" s="8"/>
      <c r="G69" s="8"/>
      <c r="H69" s="147"/>
      <c r="I69" s="147"/>
      <c r="J69" s="147"/>
      <c r="K69" s="147"/>
      <c r="L69" s="147"/>
      <c r="M69" s="147"/>
      <c r="N69" s="147"/>
      <c r="O69" s="2">
        <f t="shared" si="3"/>
        <v>1</v>
      </c>
      <c r="P69" s="3" t="s">
        <v>120</v>
      </c>
      <c r="R69" s="1" t="str">
        <f t="shared" si="8"/>
        <v>SAEO  </v>
      </c>
      <c r="S69" s="1">
        <f t="shared" si="5"/>
        <v>1</v>
      </c>
      <c r="U69"/>
    </row>
    <row r="70" spans="1:29" ht="10.5" customHeight="1" x14ac:dyDescent="0.25">
      <c r="A70" s="185"/>
      <c r="B70" s="66" t="s">
        <v>121</v>
      </c>
      <c r="C70" s="3" t="s">
        <v>119</v>
      </c>
      <c r="D70" s="3" t="s">
        <v>122</v>
      </c>
      <c r="E70" s="3" t="s">
        <v>3</v>
      </c>
      <c r="F70" s="8"/>
      <c r="G70" s="8"/>
      <c r="H70" s="147"/>
      <c r="I70" s="147"/>
      <c r="J70" s="147"/>
      <c r="K70" s="147"/>
      <c r="L70" s="147"/>
      <c r="M70" s="147"/>
      <c r="N70" s="147"/>
      <c r="O70" s="2">
        <f t="shared" si="3"/>
        <v>1</v>
      </c>
      <c r="P70" s="3" t="s">
        <v>123</v>
      </c>
      <c r="R70" s="1" t="str">
        <f t="shared" si="8"/>
        <v>CLC  </v>
      </c>
      <c r="S70" s="1">
        <f t="shared" si="5"/>
        <v>7</v>
      </c>
      <c r="U70"/>
    </row>
    <row r="71" spans="1:29" ht="10.5" customHeight="1" x14ac:dyDescent="0.25">
      <c r="A71" s="185"/>
      <c r="B71" s="66" t="s">
        <v>124</v>
      </c>
      <c r="C71" s="3" t="s">
        <v>122</v>
      </c>
      <c r="D71" s="3" t="s">
        <v>125</v>
      </c>
      <c r="E71" s="3" t="s">
        <v>126</v>
      </c>
      <c r="F71" s="8"/>
      <c r="G71" s="8"/>
      <c r="H71" s="147"/>
      <c r="I71" s="147"/>
      <c r="J71" s="147"/>
      <c r="K71" s="147"/>
      <c r="L71" s="147"/>
      <c r="M71" s="147"/>
      <c r="N71" s="147"/>
      <c r="O71" s="2">
        <f t="shared" si="3"/>
        <v>10</v>
      </c>
      <c r="P71" s="3" t="s">
        <v>127</v>
      </c>
      <c r="R71" s="1" t="str">
        <f t="shared" si="8"/>
        <v>SCON  </v>
      </c>
      <c r="S71" s="1">
        <f t="shared" si="5"/>
        <v>18</v>
      </c>
      <c r="U71"/>
    </row>
    <row r="72" spans="1:29" ht="10.5" customHeight="1" thickBot="1" x14ac:dyDescent="0.3">
      <c r="A72" s="196"/>
      <c r="B72" s="66" t="s">
        <v>128</v>
      </c>
      <c r="C72" s="3" t="s">
        <v>125</v>
      </c>
      <c r="D72" s="3" t="s">
        <v>129</v>
      </c>
      <c r="E72" s="3" t="s">
        <v>3</v>
      </c>
      <c r="F72" s="8"/>
      <c r="G72" s="8"/>
      <c r="H72" s="147"/>
      <c r="I72" s="147"/>
      <c r="J72" s="147"/>
      <c r="K72" s="147"/>
      <c r="L72" s="147"/>
      <c r="M72" s="147"/>
      <c r="N72" s="147"/>
      <c r="O72" s="2">
        <f t="shared" si="3"/>
        <v>1</v>
      </c>
      <c r="P72" s="3" t="s">
        <v>130</v>
      </c>
      <c r="R72" s="1" t="str">
        <f t="shared" si="8"/>
        <v>CLC  </v>
      </c>
      <c r="S72" s="1">
        <f t="shared" si="5"/>
        <v>7</v>
      </c>
      <c r="U72"/>
    </row>
    <row r="73" spans="1:29" ht="10.5" customHeight="1" x14ac:dyDescent="0.25">
      <c r="B73" s="2"/>
      <c r="C73" s="2"/>
      <c r="D73" s="2"/>
      <c r="E73" s="2"/>
      <c r="F73" s="2"/>
      <c r="G73" s="2"/>
      <c r="H73" s="148"/>
      <c r="I73" s="148"/>
      <c r="J73" s="148"/>
      <c r="K73" s="148"/>
      <c r="L73" s="148"/>
      <c r="M73" s="148"/>
      <c r="N73" s="148"/>
      <c r="O73" s="2"/>
      <c r="P73" s="2"/>
      <c r="U73"/>
    </row>
    <row r="74" spans="1:29" ht="10.5" customHeight="1" x14ac:dyDescent="0.15">
      <c r="B74" s="2"/>
      <c r="C74" s="2"/>
      <c r="D74" s="2"/>
      <c r="E74" s="2"/>
      <c r="F74" s="2"/>
      <c r="G74" s="2"/>
      <c r="H74" s="148"/>
      <c r="I74" s="148"/>
      <c r="J74" s="148"/>
      <c r="K74" s="148"/>
      <c r="L74" s="148"/>
      <c r="M74" s="148"/>
      <c r="N74" s="148"/>
      <c r="O74" s="2"/>
      <c r="P74" s="2"/>
    </row>
    <row r="75" spans="1:29" ht="10.5" customHeight="1" thickBot="1" x14ac:dyDescent="0.2">
      <c r="B75" s="2"/>
      <c r="C75" s="2"/>
      <c r="D75" s="2"/>
      <c r="E75" s="2"/>
      <c r="F75" s="2"/>
      <c r="G75" s="2"/>
      <c r="H75" s="148"/>
      <c r="I75" s="148"/>
      <c r="J75" s="148"/>
      <c r="K75" s="148"/>
      <c r="L75" s="148"/>
      <c r="M75" s="148"/>
      <c r="N75" s="148"/>
      <c r="O75" s="2"/>
      <c r="P75" s="2"/>
      <c r="R75" s="6" t="s">
        <v>572</v>
      </c>
    </row>
    <row r="76" spans="1:29" ht="11.25" customHeight="1" thickBot="1" x14ac:dyDescent="0.2">
      <c r="A76" s="184" t="s">
        <v>3407</v>
      </c>
      <c r="C76" s="2"/>
      <c r="D76" s="2"/>
      <c r="E76" s="2"/>
      <c r="F76" s="2"/>
      <c r="G76" s="2"/>
      <c r="H76" s="148"/>
      <c r="I76" s="148"/>
      <c r="J76" s="148"/>
      <c r="K76" s="148"/>
      <c r="L76" s="148"/>
      <c r="M76" s="148"/>
      <c r="N76" s="148"/>
      <c r="P76" s="4" t="s">
        <v>216</v>
      </c>
      <c r="R76" s="6" t="s">
        <v>571</v>
      </c>
      <c r="S76" s="6" t="s">
        <v>587</v>
      </c>
      <c r="U76" s="6" t="s">
        <v>607</v>
      </c>
      <c r="V76" s="1" t="str">
        <f t="shared" si="7"/>
        <v>DADOS AGRUPADOS:</v>
      </c>
      <c r="Y76" s="6"/>
      <c r="Z76" s="6"/>
      <c r="AC76" s="6"/>
    </row>
    <row r="77" spans="1:29" ht="10.5" customHeight="1" thickBot="1" x14ac:dyDescent="0.2">
      <c r="A77" s="185"/>
      <c r="B77" s="2" t="s">
        <v>132</v>
      </c>
      <c r="C77" s="2" t="s">
        <v>1</v>
      </c>
      <c r="D77" s="2" t="s">
        <v>133</v>
      </c>
      <c r="E77" s="2" t="s">
        <v>47</v>
      </c>
      <c r="F77" s="2"/>
      <c r="G77" s="2"/>
      <c r="H77" s="148"/>
      <c r="I77" s="148"/>
      <c r="J77" s="148"/>
      <c r="K77" s="148"/>
      <c r="L77" s="148"/>
      <c r="M77" s="148"/>
      <c r="N77" s="148"/>
      <c r="O77" s="2">
        <f t="shared" ref="O77:O92" si="9">VALUE(IF(LEFT(E77,1)="&lt;",1,LEFT(E77,2)))</f>
        <v>6</v>
      </c>
      <c r="P77" s="2" t="s">
        <v>1</v>
      </c>
      <c r="R77" s="7" t="str">
        <f t="shared" ref="R77:R85" si="10">RIGHT(B77,LEN(B77)-4)</f>
        <v>140ZE  </v>
      </c>
      <c r="S77" s="1">
        <f t="shared" ref="S77:S109" si="11">SUMIFS($O$77:$O$109,$R$77:$R$109,R77)</f>
        <v>10</v>
      </c>
      <c r="V77" s="1" t="str">
        <f t="shared" si="7"/>
        <v/>
      </c>
      <c r="Y77" s="90" t="s">
        <v>3357</v>
      </c>
      <c r="Z77" s="43"/>
      <c r="AA77" s="43"/>
      <c r="AB77" s="42"/>
    </row>
    <row r="78" spans="1:29" ht="10.5" customHeight="1" x14ac:dyDescent="0.15">
      <c r="A78" s="185"/>
      <c r="B78" s="2" t="s">
        <v>134</v>
      </c>
      <c r="C78" s="2" t="s">
        <v>133</v>
      </c>
      <c r="D78" s="2" t="s">
        <v>135</v>
      </c>
      <c r="E78" s="2" t="s">
        <v>3</v>
      </c>
      <c r="F78" s="2"/>
      <c r="G78" s="2"/>
      <c r="H78" s="148"/>
      <c r="I78" s="148"/>
      <c r="J78" s="148"/>
      <c r="K78" s="148"/>
      <c r="L78" s="148"/>
      <c r="M78" s="148"/>
      <c r="N78" s="148"/>
      <c r="O78" s="2">
        <f t="shared" si="9"/>
        <v>1</v>
      </c>
      <c r="P78" s="2" t="s">
        <v>136</v>
      </c>
      <c r="R78" s="1" t="str">
        <f t="shared" si="10"/>
        <v>ASSISEG  </v>
      </c>
      <c r="S78" s="1">
        <f t="shared" si="11"/>
        <v>5</v>
      </c>
      <c r="U78" s="1" t="s">
        <v>573</v>
      </c>
      <c r="V78" s="1" t="str">
        <f t="shared" si="7"/>
        <v>140ZE</v>
      </c>
      <c r="W78" s="1">
        <v>10</v>
      </c>
      <c r="Y78" s="84" t="s">
        <v>3383</v>
      </c>
      <c r="Z78" s="82">
        <f>SUMIFS($W$78:$W$107,$V$78:$V$107,Y78)</f>
        <v>0</v>
      </c>
      <c r="AA78" s="82"/>
      <c r="AB78" s="83"/>
      <c r="AC78" s="7"/>
    </row>
    <row r="79" spans="1:29" ht="10.5" customHeight="1" x14ac:dyDescent="0.15">
      <c r="A79" s="185"/>
      <c r="B79" s="2" t="s">
        <v>137</v>
      </c>
      <c r="C79" s="2" t="s">
        <v>135</v>
      </c>
      <c r="D79" s="2" t="s">
        <v>138</v>
      </c>
      <c r="E79" s="2" t="s">
        <v>13</v>
      </c>
      <c r="F79" s="2"/>
      <c r="G79" s="2"/>
      <c r="H79" s="148"/>
      <c r="I79" s="148"/>
      <c r="J79" s="148"/>
      <c r="K79" s="148"/>
      <c r="L79" s="148"/>
      <c r="M79" s="148"/>
      <c r="N79" s="148"/>
      <c r="O79" s="2">
        <f t="shared" si="9"/>
        <v>4</v>
      </c>
      <c r="P79" s="2" t="s">
        <v>22</v>
      </c>
      <c r="R79" s="1" t="str">
        <f t="shared" si="10"/>
        <v>140ZE  </v>
      </c>
      <c r="S79" s="1">
        <f t="shared" si="11"/>
        <v>10</v>
      </c>
      <c r="U79" s="1" t="s">
        <v>574</v>
      </c>
      <c r="V79" s="1" t="str">
        <f t="shared" si="7"/>
        <v>ASSISEG</v>
      </c>
      <c r="W79" s="1">
        <v>1</v>
      </c>
      <c r="Y79" s="84" t="s">
        <v>3387</v>
      </c>
      <c r="Z79" s="85">
        <f t="shared" ref="Z79:Z99" si="12">SUMIFS($W$78:$W$107,$V$78:$V$107,Y79)</f>
        <v>0</v>
      </c>
      <c r="AA79" s="85"/>
      <c r="AB79" s="86"/>
      <c r="AC79" s="7"/>
    </row>
    <row r="80" spans="1:29" ht="10.5" customHeight="1" x14ac:dyDescent="0.15">
      <c r="A80" s="185"/>
      <c r="B80" s="2" t="s">
        <v>139</v>
      </c>
      <c r="C80" s="2" t="s">
        <v>138</v>
      </c>
      <c r="D80" s="2" t="s">
        <v>140</v>
      </c>
      <c r="E80" s="2" t="s">
        <v>13</v>
      </c>
      <c r="F80" s="2"/>
      <c r="G80" s="2"/>
      <c r="H80" s="148"/>
      <c r="I80" s="148"/>
      <c r="J80" s="148"/>
      <c r="K80" s="148"/>
      <c r="L80" s="148"/>
      <c r="M80" s="148"/>
      <c r="N80" s="148"/>
      <c r="O80" s="2">
        <f t="shared" si="9"/>
        <v>4</v>
      </c>
      <c r="P80" s="2" t="s">
        <v>141</v>
      </c>
      <c r="R80" s="1" t="str">
        <f t="shared" si="10"/>
        <v>ASSISEG  </v>
      </c>
      <c r="S80" s="1">
        <f t="shared" si="11"/>
        <v>5</v>
      </c>
      <c r="U80" s="1" t="s">
        <v>575</v>
      </c>
      <c r="V80" s="1" t="str">
        <f t="shared" si="7"/>
        <v>CAA</v>
      </c>
      <c r="W80" s="1">
        <v>5</v>
      </c>
      <c r="Y80" s="61" t="s">
        <v>3385</v>
      </c>
      <c r="Z80" s="62">
        <f t="shared" si="12"/>
        <v>0</v>
      </c>
      <c r="AA80" s="62"/>
      <c r="AB80" s="63"/>
      <c r="AC80" s="7"/>
    </row>
    <row r="81" spans="1:29" ht="10.5" customHeight="1" x14ac:dyDescent="0.15">
      <c r="A81" s="185"/>
      <c r="B81" s="2" t="s">
        <v>142</v>
      </c>
      <c r="C81" s="2" t="s">
        <v>140</v>
      </c>
      <c r="D81" s="2" t="s">
        <v>143</v>
      </c>
      <c r="E81" s="2" t="s">
        <v>144</v>
      </c>
      <c r="F81" s="2"/>
      <c r="G81" s="2"/>
      <c r="H81" s="148"/>
      <c r="I81" s="148"/>
      <c r="J81" s="148"/>
      <c r="K81" s="148"/>
      <c r="L81" s="148"/>
      <c r="M81" s="148"/>
      <c r="N81" s="148"/>
      <c r="O81" s="2">
        <f t="shared" si="9"/>
        <v>5</v>
      </c>
      <c r="P81" s="2" t="s">
        <v>14</v>
      </c>
      <c r="R81" s="1" t="str">
        <f t="shared" si="10"/>
        <v>CAA  </v>
      </c>
      <c r="S81" s="1">
        <f t="shared" si="11"/>
        <v>5</v>
      </c>
      <c r="U81" s="1" t="s">
        <v>576</v>
      </c>
      <c r="V81" s="1" t="str">
        <f t="shared" si="7"/>
        <v>SECADM</v>
      </c>
      <c r="W81" s="1">
        <v>2</v>
      </c>
      <c r="Y81" s="61" t="s">
        <v>3389</v>
      </c>
      <c r="Z81" s="62">
        <f t="shared" si="12"/>
        <v>0</v>
      </c>
      <c r="AA81" s="62"/>
      <c r="AB81" s="63"/>
      <c r="AC81" s="7"/>
    </row>
    <row r="82" spans="1:29" ht="10.5" customHeight="1" x14ac:dyDescent="0.15">
      <c r="A82" s="185"/>
      <c r="B82" s="2" t="s">
        <v>145</v>
      </c>
      <c r="C82" s="2" t="s">
        <v>143</v>
      </c>
      <c r="D82" s="2" t="s">
        <v>146</v>
      </c>
      <c r="E82" s="2" t="s">
        <v>3</v>
      </c>
      <c r="F82" s="2"/>
      <c r="G82" s="2"/>
      <c r="H82" s="148"/>
      <c r="I82" s="148"/>
      <c r="J82" s="148"/>
      <c r="K82" s="148"/>
      <c r="L82" s="148"/>
      <c r="M82" s="148"/>
      <c r="N82" s="148"/>
      <c r="O82" s="2">
        <f t="shared" si="9"/>
        <v>1</v>
      </c>
      <c r="P82" s="2" t="s">
        <v>32</v>
      </c>
      <c r="R82" s="1" t="str">
        <f t="shared" si="10"/>
        <v>SECADM  </v>
      </c>
      <c r="S82" s="1">
        <f t="shared" si="11"/>
        <v>2</v>
      </c>
      <c r="U82" s="1" t="s">
        <v>577</v>
      </c>
      <c r="V82" s="1" t="str">
        <f t="shared" si="7"/>
        <v>SPO</v>
      </c>
      <c r="W82" s="1">
        <v>2</v>
      </c>
      <c r="Y82" s="61" t="s">
        <v>3424</v>
      </c>
      <c r="Z82" s="62">
        <f t="shared" si="12"/>
        <v>5</v>
      </c>
      <c r="AA82" s="62"/>
      <c r="AB82" s="63"/>
      <c r="AC82" s="7"/>
    </row>
    <row r="83" spans="1:29" ht="10.5" customHeight="1" x14ac:dyDescent="0.15">
      <c r="A83" s="185"/>
      <c r="B83" s="2" t="s">
        <v>147</v>
      </c>
      <c r="C83" s="2" t="s">
        <v>146</v>
      </c>
      <c r="D83" s="2" t="s">
        <v>148</v>
      </c>
      <c r="E83" s="2" t="s">
        <v>3</v>
      </c>
      <c r="F83" s="2"/>
      <c r="G83" s="2"/>
      <c r="H83" s="148"/>
      <c r="I83" s="148"/>
      <c r="J83" s="148"/>
      <c r="K83" s="148"/>
      <c r="L83" s="148"/>
      <c r="M83" s="148"/>
      <c r="N83" s="148"/>
      <c r="O83" s="2">
        <f t="shared" si="9"/>
        <v>1</v>
      </c>
      <c r="P83" s="2" t="s">
        <v>149</v>
      </c>
      <c r="R83" s="1" t="str">
        <f t="shared" si="10"/>
        <v>SPO  </v>
      </c>
      <c r="S83" s="1">
        <f t="shared" si="11"/>
        <v>2</v>
      </c>
      <c r="U83" s="1" t="s">
        <v>578</v>
      </c>
      <c r="V83" s="1" t="str">
        <f t="shared" si="7"/>
        <v>CO</v>
      </c>
      <c r="W83" s="1">
        <v>2</v>
      </c>
      <c r="Y83" s="61" t="s">
        <v>3425</v>
      </c>
      <c r="Z83" s="62">
        <f t="shared" si="12"/>
        <v>0</v>
      </c>
      <c r="AA83" s="62"/>
      <c r="AB83" s="63"/>
      <c r="AC83" s="7"/>
    </row>
    <row r="84" spans="1:29" ht="10.5" customHeight="1" x14ac:dyDescent="0.15">
      <c r="A84" s="185"/>
      <c r="B84" s="2" t="s">
        <v>150</v>
      </c>
      <c r="C84" s="2" t="s">
        <v>148</v>
      </c>
      <c r="D84" s="2" t="s">
        <v>151</v>
      </c>
      <c r="E84" s="2" t="s">
        <v>3</v>
      </c>
      <c r="F84" s="2"/>
      <c r="G84" s="2"/>
      <c r="H84" s="148"/>
      <c r="I84" s="148"/>
      <c r="J84" s="148"/>
      <c r="K84" s="148"/>
      <c r="L84" s="148"/>
      <c r="M84" s="148"/>
      <c r="N84" s="148"/>
      <c r="O84" s="2">
        <f t="shared" si="9"/>
        <v>1</v>
      </c>
      <c r="P84" s="2" t="s">
        <v>64</v>
      </c>
      <c r="R84" s="1" t="str">
        <f t="shared" si="10"/>
        <v>CO  </v>
      </c>
      <c r="S84" s="1">
        <f t="shared" si="11"/>
        <v>2</v>
      </c>
      <c r="U84" s="1" t="s">
        <v>579</v>
      </c>
      <c r="V84" s="1" t="str">
        <f t="shared" si="7"/>
        <v>SECOFC</v>
      </c>
      <c r="W84" s="1">
        <v>2</v>
      </c>
      <c r="Y84" s="61" t="s">
        <v>3426</v>
      </c>
      <c r="Z84" s="62">
        <f t="shared" si="12"/>
        <v>0</v>
      </c>
      <c r="AA84" s="62"/>
      <c r="AB84" s="63"/>
      <c r="AC84" s="7"/>
    </row>
    <row r="85" spans="1:29" ht="10.5" customHeight="1" x14ac:dyDescent="0.15">
      <c r="A85" s="185"/>
      <c r="B85" s="2" t="s">
        <v>152</v>
      </c>
      <c r="C85" s="2" t="s">
        <v>151</v>
      </c>
      <c r="D85" s="2" t="s">
        <v>153</v>
      </c>
      <c r="E85" s="2" t="s">
        <v>3</v>
      </c>
      <c r="F85" s="2"/>
      <c r="G85" s="2"/>
      <c r="H85" s="148"/>
      <c r="I85" s="148"/>
      <c r="J85" s="148"/>
      <c r="K85" s="148"/>
      <c r="L85" s="148"/>
      <c r="M85" s="148"/>
      <c r="N85" s="148"/>
      <c r="O85" s="2">
        <f t="shared" si="9"/>
        <v>1</v>
      </c>
      <c r="P85" s="2" t="s">
        <v>41</v>
      </c>
      <c r="R85" s="1" t="str">
        <f t="shared" si="10"/>
        <v>SECOFC  </v>
      </c>
      <c r="S85" s="1">
        <f t="shared" si="11"/>
        <v>2</v>
      </c>
      <c r="U85" s="1" t="s">
        <v>580</v>
      </c>
      <c r="V85" s="1" t="str">
        <f t="shared" si="7"/>
        <v>CLC</v>
      </c>
      <c r="W85" s="1">
        <v>6</v>
      </c>
      <c r="Y85" s="61" t="s">
        <v>3427</v>
      </c>
      <c r="Z85" s="62">
        <f t="shared" si="12"/>
        <v>0</v>
      </c>
      <c r="AA85" s="62"/>
      <c r="AB85" s="63"/>
      <c r="AC85" s="7"/>
    </row>
    <row r="86" spans="1:29" ht="10.5" customHeight="1" x14ac:dyDescent="0.15">
      <c r="A86" s="185"/>
      <c r="B86" s="2" t="s">
        <v>154</v>
      </c>
      <c r="C86" s="2" t="s">
        <v>153</v>
      </c>
      <c r="D86" s="2" t="s">
        <v>155</v>
      </c>
      <c r="E86" s="2" t="s">
        <v>17</v>
      </c>
      <c r="F86" s="2"/>
      <c r="G86" s="2"/>
      <c r="H86" s="148"/>
      <c r="I86" s="148"/>
      <c r="J86" s="148"/>
      <c r="K86" s="148"/>
      <c r="L86" s="148"/>
      <c r="M86" s="148"/>
      <c r="N86" s="148"/>
      <c r="O86" s="2">
        <f t="shared" si="9"/>
        <v>2</v>
      </c>
      <c r="P86" s="2" t="s">
        <v>156</v>
      </c>
      <c r="R86" s="1" t="str">
        <f t="shared" ref="R86:R92" si="13">RIGHT(B86,LEN(B86)-5)</f>
        <v>CLC  </v>
      </c>
      <c r="S86" s="1">
        <f t="shared" si="11"/>
        <v>8</v>
      </c>
      <c r="U86" s="1" t="s">
        <v>581</v>
      </c>
      <c r="V86" s="1" t="str">
        <f t="shared" si="7"/>
        <v>SC</v>
      </c>
      <c r="W86" s="1">
        <v>12</v>
      </c>
      <c r="Y86" s="61" t="s">
        <v>3428</v>
      </c>
      <c r="Z86" s="62">
        <f t="shared" si="12"/>
        <v>0</v>
      </c>
      <c r="AA86" s="62"/>
      <c r="AB86" s="63"/>
      <c r="AC86" s="7"/>
    </row>
    <row r="87" spans="1:29" ht="10.5" customHeight="1" x14ac:dyDescent="0.15">
      <c r="A87" s="185"/>
      <c r="B87" s="2" t="s">
        <v>157</v>
      </c>
      <c r="C87" s="2" t="s">
        <v>155</v>
      </c>
      <c r="D87" s="2" t="s">
        <v>158</v>
      </c>
      <c r="E87" s="2" t="s">
        <v>71</v>
      </c>
      <c r="F87" s="2"/>
      <c r="G87" s="2"/>
      <c r="H87" s="148"/>
      <c r="I87" s="148"/>
      <c r="J87" s="148"/>
      <c r="K87" s="148"/>
      <c r="L87" s="148"/>
      <c r="M87" s="148"/>
      <c r="N87" s="148"/>
      <c r="O87" s="2">
        <f t="shared" si="9"/>
        <v>11</v>
      </c>
      <c r="P87" s="2" t="s">
        <v>159</v>
      </c>
      <c r="R87" s="1" t="str">
        <f t="shared" si="13"/>
        <v>SC  </v>
      </c>
      <c r="S87" s="1">
        <f t="shared" si="11"/>
        <v>15</v>
      </c>
      <c r="U87" s="1" t="s">
        <v>582</v>
      </c>
      <c r="V87" s="1" t="str">
        <f t="shared" si="7"/>
        <v>SCON</v>
      </c>
      <c r="W87" s="1">
        <v>32</v>
      </c>
      <c r="Y87" s="61" t="s">
        <v>3391</v>
      </c>
      <c r="Z87" s="62">
        <f t="shared" si="12"/>
        <v>0</v>
      </c>
      <c r="AA87" s="62"/>
      <c r="AB87" s="63"/>
      <c r="AC87" s="7"/>
    </row>
    <row r="88" spans="1:29" ht="10.5" customHeight="1" x14ac:dyDescent="0.15">
      <c r="A88" s="185"/>
      <c r="B88" s="2" t="s">
        <v>160</v>
      </c>
      <c r="C88" s="2" t="s">
        <v>158</v>
      </c>
      <c r="D88" s="2" t="s">
        <v>161</v>
      </c>
      <c r="E88" s="2" t="s">
        <v>3</v>
      </c>
      <c r="F88" s="2"/>
      <c r="G88" s="2"/>
      <c r="H88" s="148"/>
      <c r="I88" s="148"/>
      <c r="J88" s="148"/>
      <c r="K88" s="148"/>
      <c r="L88" s="148"/>
      <c r="M88" s="148"/>
      <c r="N88" s="148"/>
      <c r="O88" s="2">
        <f t="shared" si="9"/>
        <v>1</v>
      </c>
      <c r="P88" s="2" t="s">
        <v>51</v>
      </c>
      <c r="R88" s="1" t="str">
        <f t="shared" si="13"/>
        <v>CLC  </v>
      </c>
      <c r="S88" s="1">
        <f t="shared" si="11"/>
        <v>8</v>
      </c>
      <c r="U88" s="1" t="s">
        <v>583</v>
      </c>
      <c r="V88" s="1" t="str">
        <f t="shared" si="7"/>
        <v>ASSDG</v>
      </c>
      <c r="W88" s="1">
        <v>6</v>
      </c>
      <c r="Y88" s="61" t="s">
        <v>3393</v>
      </c>
      <c r="Z88" s="62">
        <f t="shared" si="12"/>
        <v>0</v>
      </c>
      <c r="AA88" s="62"/>
      <c r="AB88" s="63"/>
      <c r="AC88" s="7"/>
    </row>
    <row r="89" spans="1:29" ht="10.5" customHeight="1" x14ac:dyDescent="0.15">
      <c r="A89" s="185"/>
      <c r="B89" s="2" t="s">
        <v>162</v>
      </c>
      <c r="C89" s="2" t="s">
        <v>161</v>
      </c>
      <c r="D89" s="2" t="s">
        <v>163</v>
      </c>
      <c r="E89" s="2" t="s">
        <v>126</v>
      </c>
      <c r="F89" s="2"/>
      <c r="G89" s="2"/>
      <c r="H89" s="148"/>
      <c r="I89" s="148"/>
      <c r="J89" s="148"/>
      <c r="K89" s="148"/>
      <c r="L89" s="148"/>
      <c r="M89" s="148"/>
      <c r="N89" s="148"/>
      <c r="O89" s="2">
        <f t="shared" si="9"/>
        <v>10</v>
      </c>
      <c r="P89" s="2" t="s">
        <v>164</v>
      </c>
      <c r="R89" s="1" t="str">
        <f t="shared" si="13"/>
        <v>SCON  </v>
      </c>
      <c r="S89" s="1">
        <f t="shared" si="11"/>
        <v>32</v>
      </c>
      <c r="U89" s="1" t="s">
        <v>580</v>
      </c>
      <c r="V89" s="1" t="str">
        <f t="shared" si="7"/>
        <v>CLC</v>
      </c>
      <c r="W89" s="1">
        <v>8</v>
      </c>
      <c r="Y89" s="61" t="s">
        <v>3395</v>
      </c>
      <c r="Z89" s="62">
        <f t="shared" si="12"/>
        <v>0</v>
      </c>
      <c r="AA89" s="62"/>
      <c r="AB89" s="63"/>
      <c r="AC89" s="7"/>
    </row>
    <row r="90" spans="1:29" ht="10.5" customHeight="1" x14ac:dyDescent="0.15">
      <c r="A90" s="185"/>
      <c r="B90" s="2" t="s">
        <v>165</v>
      </c>
      <c r="C90" s="2" t="s">
        <v>163</v>
      </c>
      <c r="D90" s="2" t="s">
        <v>166</v>
      </c>
      <c r="E90" s="2" t="s">
        <v>3</v>
      </c>
      <c r="F90" s="2"/>
      <c r="G90" s="2"/>
      <c r="H90" s="148"/>
      <c r="I90" s="148"/>
      <c r="J90" s="148"/>
      <c r="K90" s="148"/>
      <c r="L90" s="148"/>
      <c r="M90" s="148"/>
      <c r="N90" s="148"/>
      <c r="O90" s="2">
        <f t="shared" si="9"/>
        <v>1</v>
      </c>
      <c r="P90" s="2" t="s">
        <v>167</v>
      </c>
      <c r="R90" s="1" t="str">
        <f t="shared" si="13"/>
        <v>CLC  </v>
      </c>
      <c r="S90" s="1">
        <f t="shared" si="11"/>
        <v>8</v>
      </c>
      <c r="U90" s="1" t="s">
        <v>584</v>
      </c>
      <c r="V90" s="1" t="str">
        <f t="shared" si="7"/>
        <v>DG</v>
      </c>
      <c r="W90" s="1">
        <v>2</v>
      </c>
      <c r="Y90" s="58" t="s">
        <v>3397</v>
      </c>
      <c r="Z90" s="59">
        <f t="shared" si="12"/>
        <v>0</v>
      </c>
      <c r="AA90" s="59"/>
      <c r="AB90" s="60"/>
      <c r="AC90" s="7"/>
    </row>
    <row r="91" spans="1:29" ht="10.5" customHeight="1" x14ac:dyDescent="0.15">
      <c r="A91" s="185"/>
      <c r="B91" s="2" t="s">
        <v>168</v>
      </c>
      <c r="C91" s="2" t="s">
        <v>166</v>
      </c>
      <c r="D91" s="2" t="s">
        <v>169</v>
      </c>
      <c r="E91" s="2" t="s">
        <v>3</v>
      </c>
      <c r="F91" s="2"/>
      <c r="G91" s="2"/>
      <c r="H91" s="148"/>
      <c r="I91" s="148"/>
      <c r="J91" s="148"/>
      <c r="K91" s="148"/>
      <c r="L91" s="148"/>
      <c r="M91" s="148"/>
      <c r="N91" s="148"/>
      <c r="O91" s="2">
        <f t="shared" si="9"/>
        <v>1</v>
      </c>
      <c r="P91" s="2" t="s">
        <v>170</v>
      </c>
      <c r="R91" s="1" t="str">
        <f t="shared" si="13"/>
        <v>SECADM  </v>
      </c>
      <c r="S91" s="1">
        <f t="shared" si="11"/>
        <v>2</v>
      </c>
      <c r="U91" s="1" t="s">
        <v>585</v>
      </c>
      <c r="V91" s="1" t="str">
        <f t="shared" si="7"/>
        <v>ACO</v>
      </c>
      <c r="W91" s="1">
        <v>1</v>
      </c>
      <c r="Y91" s="58" t="s">
        <v>3399</v>
      </c>
      <c r="Z91" s="59">
        <f t="shared" si="12"/>
        <v>0</v>
      </c>
      <c r="AA91" s="59"/>
      <c r="AB91" s="60"/>
      <c r="AC91" s="7"/>
    </row>
    <row r="92" spans="1:29" ht="10.5" customHeight="1" x14ac:dyDescent="0.15">
      <c r="A92" s="185"/>
      <c r="B92" s="2" t="s">
        <v>171</v>
      </c>
      <c r="C92" s="2" t="s">
        <v>169</v>
      </c>
      <c r="D92" s="2" t="s">
        <v>172</v>
      </c>
      <c r="E92" s="2" t="s">
        <v>47</v>
      </c>
      <c r="F92" s="2"/>
      <c r="G92" s="2"/>
      <c r="H92" s="148"/>
      <c r="I92" s="148"/>
      <c r="J92" s="148"/>
      <c r="K92" s="148"/>
      <c r="L92" s="148"/>
      <c r="M92" s="148"/>
      <c r="N92" s="148"/>
      <c r="O92" s="2">
        <f t="shared" si="9"/>
        <v>6</v>
      </c>
      <c r="P92" s="2" t="s">
        <v>173</v>
      </c>
      <c r="R92" s="1" t="str">
        <f t="shared" si="13"/>
        <v>ASSDG  </v>
      </c>
      <c r="S92" s="1">
        <f t="shared" si="11"/>
        <v>6</v>
      </c>
      <c r="U92" s="1" t="s">
        <v>586</v>
      </c>
      <c r="V92" s="1" t="str">
        <f t="shared" si="7"/>
        <v>SAEO</v>
      </c>
      <c r="W92" s="1">
        <v>2</v>
      </c>
      <c r="Y92" s="58" t="s">
        <v>3401</v>
      </c>
      <c r="Z92" s="59">
        <f t="shared" si="12"/>
        <v>0</v>
      </c>
      <c r="AA92" s="59"/>
      <c r="AB92" s="60"/>
      <c r="AC92" s="7"/>
    </row>
    <row r="93" spans="1:29" ht="10.5" customHeight="1" x14ac:dyDescent="0.25">
      <c r="A93" s="185"/>
      <c r="B93" s="2"/>
      <c r="C93" s="2"/>
      <c r="D93" s="2"/>
      <c r="E93" s="2"/>
      <c r="F93" s="2"/>
      <c r="G93" s="2"/>
      <c r="H93" s="148"/>
      <c r="I93" s="148"/>
      <c r="J93" s="148"/>
      <c r="K93" s="148"/>
      <c r="L93" s="148"/>
      <c r="M93" s="148"/>
      <c r="N93" s="148"/>
      <c r="O93" s="2"/>
      <c r="P93" s="2"/>
      <c r="S93" s="1">
        <f t="shared" si="11"/>
        <v>0</v>
      </c>
      <c r="U93"/>
      <c r="V93" s="98" t="s">
        <v>3434</v>
      </c>
      <c r="W93">
        <f>SUM(W75:W92)</f>
        <v>93</v>
      </c>
      <c r="Y93" s="58" t="s">
        <v>3416</v>
      </c>
      <c r="Z93" s="59">
        <f t="shared" si="12"/>
        <v>1</v>
      </c>
      <c r="AA93" s="59"/>
      <c r="AB93" s="60"/>
      <c r="AC93" s="7"/>
    </row>
    <row r="94" spans="1:29" ht="10.5" customHeight="1" x14ac:dyDescent="0.25">
      <c r="A94" s="185"/>
      <c r="B94" s="2" t="s">
        <v>174</v>
      </c>
      <c r="C94" s="2" t="s">
        <v>172</v>
      </c>
      <c r="D94" s="2" t="s">
        <v>175</v>
      </c>
      <c r="E94" s="2" t="s">
        <v>3</v>
      </c>
      <c r="F94" s="2"/>
      <c r="G94" s="2"/>
      <c r="H94" s="148"/>
      <c r="I94" s="148"/>
      <c r="J94" s="148"/>
      <c r="K94" s="148"/>
      <c r="L94" s="148"/>
      <c r="M94" s="148"/>
      <c r="N94" s="148"/>
      <c r="O94" s="2">
        <f t="shared" ref="O94:O109" si="14">VALUE(IF(LEFT(E94,1)="&lt;",1,LEFT(E94,2)))</f>
        <v>1</v>
      </c>
      <c r="P94" s="2" t="s">
        <v>176</v>
      </c>
      <c r="R94" s="1" t="str">
        <f t="shared" ref="R94:R109" si="15">RIGHT(B94,LEN(B94)-5)</f>
        <v>DG  </v>
      </c>
      <c r="S94" s="1">
        <f t="shared" si="11"/>
        <v>2</v>
      </c>
      <c r="U94"/>
      <c r="V94" s="1" t="str">
        <f t="shared" si="7"/>
        <v/>
      </c>
      <c r="W94"/>
      <c r="Y94" s="58" t="s">
        <v>3404</v>
      </c>
      <c r="Z94" s="59">
        <f t="shared" si="12"/>
        <v>0</v>
      </c>
      <c r="AA94" s="59"/>
      <c r="AB94" s="60"/>
      <c r="AC94" s="7"/>
    </row>
    <row r="95" spans="1:29" ht="10.5" customHeight="1" x14ac:dyDescent="0.25">
      <c r="A95" s="185"/>
      <c r="B95" s="2" t="s">
        <v>177</v>
      </c>
      <c r="C95" s="2" t="s">
        <v>175</v>
      </c>
      <c r="D95" s="2" t="s">
        <v>178</v>
      </c>
      <c r="E95" s="2" t="s">
        <v>3</v>
      </c>
      <c r="F95" s="2"/>
      <c r="G95" s="2"/>
      <c r="H95" s="148"/>
      <c r="I95" s="148"/>
      <c r="J95" s="148"/>
      <c r="K95" s="148"/>
      <c r="L95" s="148"/>
      <c r="M95" s="148"/>
      <c r="N95" s="148"/>
      <c r="O95" s="2">
        <f t="shared" si="14"/>
        <v>1</v>
      </c>
      <c r="P95" s="2" t="s">
        <v>179</v>
      </c>
      <c r="R95" s="1" t="str">
        <f t="shared" si="15"/>
        <v>CO  </v>
      </c>
      <c r="S95" s="1">
        <f t="shared" si="11"/>
        <v>2</v>
      </c>
      <c r="U95"/>
      <c r="V95" s="1" t="str">
        <f t="shared" si="7"/>
        <v/>
      </c>
      <c r="W95"/>
      <c r="Y95" s="58" t="s">
        <v>3429</v>
      </c>
      <c r="Z95" s="59">
        <f t="shared" si="12"/>
        <v>0</v>
      </c>
      <c r="AA95" s="59"/>
      <c r="AB95" s="60"/>
      <c r="AC95" s="7"/>
    </row>
    <row r="96" spans="1:29" ht="10.5" customHeight="1" x14ac:dyDescent="0.25">
      <c r="A96" s="185"/>
      <c r="B96" s="2" t="s">
        <v>180</v>
      </c>
      <c r="C96" s="2" t="s">
        <v>178</v>
      </c>
      <c r="D96" s="2" t="s">
        <v>181</v>
      </c>
      <c r="E96" s="2" t="s">
        <v>54</v>
      </c>
      <c r="F96" s="2"/>
      <c r="G96" s="2"/>
      <c r="H96" s="148"/>
      <c r="I96" s="148"/>
      <c r="J96" s="148"/>
      <c r="K96" s="148"/>
      <c r="L96" s="148"/>
      <c r="M96" s="148"/>
      <c r="N96" s="148"/>
      <c r="O96" s="2">
        <f t="shared" si="14"/>
        <v>1</v>
      </c>
      <c r="P96" s="2" t="s">
        <v>110</v>
      </c>
      <c r="R96" s="1" t="str">
        <f t="shared" si="15"/>
        <v>ACO  </v>
      </c>
      <c r="S96" s="1">
        <f t="shared" si="11"/>
        <v>2</v>
      </c>
      <c r="U96"/>
      <c r="V96" s="1" t="str">
        <f t="shared" ref="V96:V159" si="16">TRIM(SUBSTITUTE(U96,CHAR(160),CHAR(32)))</f>
        <v/>
      </c>
      <c r="W96"/>
      <c r="Y96" s="58" t="s">
        <v>3430</v>
      </c>
      <c r="Z96" s="59">
        <f t="shared" si="12"/>
        <v>0</v>
      </c>
      <c r="AA96" s="59"/>
      <c r="AB96" s="60"/>
      <c r="AC96" s="7"/>
    </row>
    <row r="97" spans="1:29" ht="10.5" customHeight="1" x14ac:dyDescent="0.25">
      <c r="A97" s="185"/>
      <c r="B97" s="2" t="s">
        <v>182</v>
      </c>
      <c r="C97" s="2" t="s">
        <v>181</v>
      </c>
      <c r="D97" s="2" t="s">
        <v>183</v>
      </c>
      <c r="E97" s="2" t="s">
        <v>3</v>
      </c>
      <c r="F97" s="2"/>
      <c r="G97" s="2"/>
      <c r="H97" s="148"/>
      <c r="I97" s="148"/>
      <c r="J97" s="148"/>
      <c r="K97" s="148"/>
      <c r="L97" s="148"/>
      <c r="M97" s="148"/>
      <c r="N97" s="148"/>
      <c r="O97" s="2">
        <f t="shared" si="14"/>
        <v>1</v>
      </c>
      <c r="P97" s="2" t="s">
        <v>1</v>
      </c>
      <c r="R97" s="1" t="str">
        <f t="shared" si="15"/>
        <v>DG  </v>
      </c>
      <c r="S97" s="1">
        <f t="shared" si="11"/>
        <v>2</v>
      </c>
      <c r="U97"/>
      <c r="V97" s="1" t="str">
        <f t="shared" si="16"/>
        <v/>
      </c>
      <c r="W97"/>
      <c r="Y97" s="58" t="s">
        <v>3431</v>
      </c>
      <c r="Z97" s="59">
        <f t="shared" si="12"/>
        <v>0</v>
      </c>
      <c r="AA97" s="59"/>
      <c r="AB97" s="60"/>
      <c r="AC97" s="7"/>
    </row>
    <row r="98" spans="1:29" ht="10.5" customHeight="1" x14ac:dyDescent="0.25">
      <c r="A98" s="185"/>
      <c r="B98" s="2" t="s">
        <v>184</v>
      </c>
      <c r="C98" s="2" t="s">
        <v>181</v>
      </c>
      <c r="D98" s="2" t="s">
        <v>185</v>
      </c>
      <c r="E98" s="2" t="s">
        <v>3</v>
      </c>
      <c r="F98" s="2"/>
      <c r="G98" s="2"/>
      <c r="H98" s="148"/>
      <c r="I98" s="148"/>
      <c r="J98" s="148"/>
      <c r="K98" s="148"/>
      <c r="L98" s="148"/>
      <c r="M98" s="148"/>
      <c r="N98" s="148"/>
      <c r="O98" s="2">
        <f t="shared" si="14"/>
        <v>1</v>
      </c>
      <c r="P98" s="2" t="s">
        <v>1</v>
      </c>
      <c r="R98" s="1" t="str">
        <f t="shared" si="15"/>
        <v>SECOFC  </v>
      </c>
      <c r="S98" s="1">
        <f t="shared" si="11"/>
        <v>2</v>
      </c>
      <c r="U98"/>
      <c r="V98" s="1" t="str">
        <f t="shared" si="16"/>
        <v/>
      </c>
      <c r="W98"/>
      <c r="Y98" s="58" t="s">
        <v>3432</v>
      </c>
      <c r="Z98" s="59">
        <f t="shared" si="12"/>
        <v>0</v>
      </c>
      <c r="AA98" s="59"/>
      <c r="AB98" s="60"/>
      <c r="AC98" s="7"/>
    </row>
    <row r="99" spans="1:29" ht="10.5" customHeight="1" thickBot="1" x14ac:dyDescent="0.3">
      <c r="A99" s="185"/>
      <c r="B99" s="2" t="s">
        <v>186</v>
      </c>
      <c r="C99" s="2" t="s">
        <v>185</v>
      </c>
      <c r="D99" s="2" t="s">
        <v>187</v>
      </c>
      <c r="E99" s="2" t="s">
        <v>3</v>
      </c>
      <c r="F99" s="2"/>
      <c r="G99" s="2"/>
      <c r="H99" s="148"/>
      <c r="I99" s="148"/>
      <c r="J99" s="148"/>
      <c r="K99" s="148"/>
      <c r="L99" s="148"/>
      <c r="M99" s="148"/>
      <c r="N99" s="148"/>
      <c r="O99" s="2">
        <f t="shared" si="14"/>
        <v>1</v>
      </c>
      <c r="P99" s="2" t="s">
        <v>117</v>
      </c>
      <c r="R99" s="1" t="str">
        <f t="shared" si="15"/>
        <v>ACO  </v>
      </c>
      <c r="S99" s="1">
        <f t="shared" si="11"/>
        <v>2</v>
      </c>
      <c r="U99"/>
      <c r="V99" s="1" t="str">
        <f t="shared" si="16"/>
        <v/>
      </c>
      <c r="W99"/>
      <c r="Y99" s="64" t="s">
        <v>3433</v>
      </c>
      <c r="Z99" s="89">
        <f t="shared" si="12"/>
        <v>0</v>
      </c>
      <c r="AA99" s="89"/>
      <c r="AB99" s="65"/>
      <c r="AC99" s="7"/>
    </row>
    <row r="100" spans="1:29" ht="10.5" customHeight="1" x14ac:dyDescent="0.25">
      <c r="A100" s="185"/>
      <c r="B100" s="2" t="s">
        <v>188</v>
      </c>
      <c r="C100" s="2" t="s">
        <v>187</v>
      </c>
      <c r="D100" s="2" t="s">
        <v>189</v>
      </c>
      <c r="E100" s="2" t="s">
        <v>3</v>
      </c>
      <c r="F100" s="2"/>
      <c r="G100" s="2"/>
      <c r="H100" s="148"/>
      <c r="I100" s="148"/>
      <c r="J100" s="148"/>
      <c r="K100" s="148"/>
      <c r="L100" s="148"/>
      <c r="M100" s="148"/>
      <c r="N100" s="148"/>
      <c r="O100" s="2">
        <f t="shared" si="14"/>
        <v>1</v>
      </c>
      <c r="P100" s="2" t="s">
        <v>120</v>
      </c>
      <c r="R100" s="1" t="str">
        <f t="shared" si="15"/>
        <v>SAEO  </v>
      </c>
      <c r="S100" s="1">
        <f t="shared" si="11"/>
        <v>2</v>
      </c>
      <c r="U100"/>
      <c r="V100" s="1" t="str">
        <f t="shared" si="16"/>
        <v/>
      </c>
      <c r="W100"/>
      <c r="AA100" s="7"/>
      <c r="AB100" s="7"/>
      <c r="AC100" s="7"/>
    </row>
    <row r="101" spans="1:29" ht="10.5" customHeight="1" x14ac:dyDescent="0.25">
      <c r="A101" s="185"/>
      <c r="B101" s="2" t="s">
        <v>190</v>
      </c>
      <c r="C101" s="2" t="s">
        <v>189</v>
      </c>
      <c r="D101" s="2" t="s">
        <v>191</v>
      </c>
      <c r="E101" s="2" t="s">
        <v>3</v>
      </c>
      <c r="F101" s="2"/>
      <c r="G101" s="2"/>
      <c r="H101" s="148"/>
      <c r="I101" s="148"/>
      <c r="J101" s="148"/>
      <c r="K101" s="148"/>
      <c r="L101" s="148"/>
      <c r="M101" s="148"/>
      <c r="N101" s="148"/>
      <c r="O101" s="2">
        <f t="shared" si="14"/>
        <v>1</v>
      </c>
      <c r="P101" s="2" t="s">
        <v>192</v>
      </c>
      <c r="R101" s="1" t="str">
        <f t="shared" si="15"/>
        <v>CLC  </v>
      </c>
      <c r="S101" s="1">
        <f t="shared" si="11"/>
        <v>8</v>
      </c>
      <c r="U101"/>
      <c r="V101" s="1" t="str">
        <f t="shared" si="16"/>
        <v/>
      </c>
      <c r="W101"/>
      <c r="AA101" s="7"/>
      <c r="AB101" s="7"/>
      <c r="AC101" s="7"/>
    </row>
    <row r="102" spans="1:29" ht="10.5" customHeight="1" x14ac:dyDescent="0.25">
      <c r="A102" s="185"/>
      <c r="B102" s="2" t="s">
        <v>193</v>
      </c>
      <c r="C102" s="2" t="s">
        <v>191</v>
      </c>
      <c r="D102" s="2" t="s">
        <v>194</v>
      </c>
      <c r="E102" s="2" t="s">
        <v>21</v>
      </c>
      <c r="F102" s="2"/>
      <c r="G102" s="2"/>
      <c r="H102" s="148"/>
      <c r="I102" s="148"/>
      <c r="J102" s="148"/>
      <c r="K102" s="148"/>
      <c r="L102" s="148"/>
      <c r="M102" s="148"/>
      <c r="N102" s="148"/>
      <c r="O102" s="2">
        <f t="shared" si="14"/>
        <v>3</v>
      </c>
      <c r="P102" s="2" t="s">
        <v>195</v>
      </c>
      <c r="R102" s="1" t="str">
        <f t="shared" si="15"/>
        <v>SC  </v>
      </c>
      <c r="S102" s="1">
        <f t="shared" si="11"/>
        <v>15</v>
      </c>
      <c r="U102"/>
      <c r="V102" s="1" t="str">
        <f t="shared" si="16"/>
        <v/>
      </c>
      <c r="W102"/>
      <c r="AA102" s="7"/>
      <c r="AB102" s="7"/>
      <c r="AC102" s="7"/>
    </row>
    <row r="103" spans="1:29" ht="10.5" customHeight="1" x14ac:dyDescent="0.25">
      <c r="A103" s="185"/>
      <c r="B103" s="2" t="s">
        <v>196</v>
      </c>
      <c r="C103" s="2" t="s">
        <v>194</v>
      </c>
      <c r="D103" s="2" t="s">
        <v>197</v>
      </c>
      <c r="E103" s="2" t="s">
        <v>3</v>
      </c>
      <c r="F103" s="2"/>
      <c r="G103" s="2"/>
      <c r="H103" s="148"/>
      <c r="I103" s="148"/>
      <c r="J103" s="148"/>
      <c r="K103" s="148"/>
      <c r="L103" s="148"/>
      <c r="M103" s="148"/>
      <c r="N103" s="148"/>
      <c r="O103" s="2">
        <f t="shared" si="14"/>
        <v>1</v>
      </c>
      <c r="P103" s="2" t="s">
        <v>198</v>
      </c>
      <c r="R103" s="1" t="str">
        <f t="shared" si="15"/>
        <v>SPO  </v>
      </c>
      <c r="S103" s="1">
        <f t="shared" si="11"/>
        <v>2</v>
      </c>
      <c r="U103"/>
      <c r="V103" s="1" t="str">
        <f t="shared" si="16"/>
        <v/>
      </c>
      <c r="W103"/>
      <c r="AA103" s="7"/>
      <c r="AB103" s="7"/>
      <c r="AC103" s="7"/>
    </row>
    <row r="104" spans="1:29" ht="10.5" customHeight="1" x14ac:dyDescent="0.25">
      <c r="A104" s="185"/>
      <c r="B104" s="2" t="s">
        <v>199</v>
      </c>
      <c r="C104" s="2" t="s">
        <v>197</v>
      </c>
      <c r="D104" s="2" t="s">
        <v>200</v>
      </c>
      <c r="E104" s="2" t="s">
        <v>3</v>
      </c>
      <c r="F104" s="2"/>
      <c r="G104" s="2"/>
      <c r="H104" s="148"/>
      <c r="I104" s="148"/>
      <c r="J104" s="148"/>
      <c r="K104" s="148"/>
      <c r="L104" s="148"/>
      <c r="M104" s="148"/>
      <c r="N104" s="148"/>
      <c r="O104" s="2">
        <f t="shared" si="14"/>
        <v>1</v>
      </c>
      <c r="P104" s="2" t="s">
        <v>120</v>
      </c>
      <c r="R104" s="1" t="str">
        <f t="shared" si="15"/>
        <v>CLC  </v>
      </c>
      <c r="S104" s="1">
        <f t="shared" si="11"/>
        <v>8</v>
      </c>
      <c r="U104"/>
      <c r="V104" s="1" t="str">
        <f t="shared" si="16"/>
        <v/>
      </c>
      <c r="W104"/>
      <c r="AA104" s="7"/>
      <c r="AB104" s="7"/>
      <c r="AC104" s="7"/>
    </row>
    <row r="105" spans="1:29" ht="10.5" customHeight="1" x14ac:dyDescent="0.25">
      <c r="A105" s="185"/>
      <c r="B105" s="2" t="s">
        <v>201</v>
      </c>
      <c r="C105" s="2" t="s">
        <v>200</v>
      </c>
      <c r="D105" s="2" t="s">
        <v>202</v>
      </c>
      <c r="E105" s="2" t="s">
        <v>3</v>
      </c>
      <c r="F105" s="2"/>
      <c r="G105" s="2"/>
      <c r="H105" s="148"/>
      <c r="I105" s="148"/>
      <c r="J105" s="148"/>
      <c r="K105" s="148"/>
      <c r="L105" s="148"/>
      <c r="M105" s="148"/>
      <c r="N105" s="148"/>
      <c r="O105" s="2">
        <f t="shared" si="14"/>
        <v>1</v>
      </c>
      <c r="P105" s="2" t="s">
        <v>203</v>
      </c>
      <c r="R105" s="1" t="str">
        <f t="shared" si="15"/>
        <v>SC  </v>
      </c>
      <c r="S105" s="1">
        <f t="shared" si="11"/>
        <v>15</v>
      </c>
      <c r="U105"/>
      <c r="V105" s="1" t="str">
        <f t="shared" si="16"/>
        <v/>
      </c>
      <c r="W105"/>
      <c r="AA105" s="7"/>
      <c r="AB105" s="7"/>
      <c r="AC105" s="7"/>
    </row>
    <row r="106" spans="1:29" ht="10.5" customHeight="1" x14ac:dyDescent="0.25">
      <c r="A106" s="185"/>
      <c r="B106" s="2" t="s">
        <v>204</v>
      </c>
      <c r="C106" s="2" t="s">
        <v>202</v>
      </c>
      <c r="D106" s="2" t="s">
        <v>205</v>
      </c>
      <c r="E106" s="2" t="s">
        <v>3</v>
      </c>
      <c r="F106" s="2"/>
      <c r="G106" s="2"/>
      <c r="H106" s="148"/>
      <c r="I106" s="148"/>
      <c r="J106" s="148"/>
      <c r="K106" s="148"/>
      <c r="L106" s="148"/>
      <c r="M106" s="148"/>
      <c r="N106" s="148"/>
      <c r="O106" s="2">
        <f t="shared" si="14"/>
        <v>1</v>
      </c>
      <c r="P106" s="2" t="s">
        <v>198</v>
      </c>
      <c r="R106" s="1" t="str">
        <f t="shared" si="15"/>
        <v>CLC  </v>
      </c>
      <c r="S106" s="1">
        <f t="shared" si="11"/>
        <v>8</v>
      </c>
      <c r="U106"/>
      <c r="V106" s="1" t="str">
        <f t="shared" si="16"/>
        <v/>
      </c>
      <c r="W106"/>
      <c r="AA106" s="7"/>
      <c r="AB106" s="7"/>
      <c r="AC106" s="7"/>
    </row>
    <row r="107" spans="1:29" ht="10.5" customHeight="1" x14ac:dyDescent="0.25">
      <c r="A107" s="185"/>
      <c r="B107" s="2" t="s">
        <v>206</v>
      </c>
      <c r="C107" s="2" t="s">
        <v>205</v>
      </c>
      <c r="D107" s="2" t="s">
        <v>207</v>
      </c>
      <c r="E107" s="2" t="s">
        <v>208</v>
      </c>
      <c r="F107" s="2"/>
      <c r="G107" s="2"/>
      <c r="H107" s="148"/>
      <c r="I107" s="148"/>
      <c r="J107" s="148"/>
      <c r="K107" s="148"/>
      <c r="L107" s="148"/>
      <c r="M107" s="148"/>
      <c r="N107" s="148"/>
      <c r="O107" s="2">
        <f t="shared" si="14"/>
        <v>22</v>
      </c>
      <c r="P107" s="2" t="s">
        <v>209</v>
      </c>
      <c r="R107" s="1" t="str">
        <f t="shared" si="15"/>
        <v>SCON  </v>
      </c>
      <c r="S107" s="1">
        <f t="shared" si="11"/>
        <v>32</v>
      </c>
      <c r="U107"/>
      <c r="V107" s="1" t="str">
        <f t="shared" si="16"/>
        <v/>
      </c>
      <c r="W107"/>
      <c r="AA107" s="7"/>
      <c r="AB107" s="7"/>
      <c r="AC107" s="7"/>
    </row>
    <row r="108" spans="1:29" ht="10.5" customHeight="1" x14ac:dyDescent="0.25">
      <c r="A108" s="185"/>
      <c r="B108" s="2" t="s">
        <v>210</v>
      </c>
      <c r="C108" s="2" t="s">
        <v>207</v>
      </c>
      <c r="D108" s="2" t="s">
        <v>211</v>
      </c>
      <c r="E108" s="2" t="s">
        <v>3</v>
      </c>
      <c r="F108" s="2"/>
      <c r="G108" s="2"/>
      <c r="H108" s="148"/>
      <c r="I108" s="148"/>
      <c r="J108" s="148"/>
      <c r="K108" s="148"/>
      <c r="L108" s="148"/>
      <c r="M108" s="148"/>
      <c r="N108" s="148"/>
      <c r="O108" s="2">
        <f t="shared" si="14"/>
        <v>1</v>
      </c>
      <c r="P108" s="2" t="s">
        <v>212</v>
      </c>
      <c r="R108" s="1" t="str">
        <f t="shared" si="15"/>
        <v>CLC  </v>
      </c>
      <c r="S108" s="1">
        <f t="shared" si="11"/>
        <v>8</v>
      </c>
      <c r="U108"/>
      <c r="V108" s="1" t="str">
        <f t="shared" si="16"/>
        <v/>
      </c>
      <c r="W108"/>
      <c r="AA108" s="7"/>
      <c r="AB108" s="7"/>
      <c r="AC108" s="7"/>
    </row>
    <row r="109" spans="1:29" ht="10.5" customHeight="1" x14ac:dyDescent="0.25">
      <c r="A109" s="185"/>
      <c r="B109" s="2" t="s">
        <v>213</v>
      </c>
      <c r="C109" s="2" t="s">
        <v>211</v>
      </c>
      <c r="D109" s="2" t="s">
        <v>214</v>
      </c>
      <c r="E109" s="2" t="s">
        <v>3</v>
      </c>
      <c r="F109" s="2"/>
      <c r="G109" s="2"/>
      <c r="H109" s="148"/>
      <c r="I109" s="148"/>
      <c r="J109" s="148"/>
      <c r="K109" s="148"/>
      <c r="L109" s="148"/>
      <c r="M109" s="148"/>
      <c r="N109" s="148"/>
      <c r="O109" s="2">
        <f t="shared" si="14"/>
        <v>1</v>
      </c>
      <c r="P109" s="2" t="s">
        <v>215</v>
      </c>
      <c r="R109" s="1" t="str">
        <f t="shared" si="15"/>
        <v>SAEO  </v>
      </c>
      <c r="S109" s="1">
        <f t="shared" si="11"/>
        <v>2</v>
      </c>
      <c r="U109"/>
      <c r="V109" s="1" t="str">
        <f t="shared" si="16"/>
        <v/>
      </c>
      <c r="W109"/>
      <c r="AA109" s="7"/>
      <c r="AB109" s="7"/>
      <c r="AC109" s="7"/>
    </row>
    <row r="110" spans="1:29" s="13" customFormat="1" ht="10.5" customHeight="1" x14ac:dyDescent="0.25">
      <c r="A110" s="162"/>
      <c r="B110" s="14"/>
      <c r="C110" s="14"/>
      <c r="D110" s="14"/>
      <c r="E110" s="14"/>
      <c r="F110" s="14"/>
      <c r="G110" s="14"/>
      <c r="H110" s="149"/>
      <c r="I110" s="149"/>
      <c r="J110" s="149"/>
      <c r="K110" s="149"/>
      <c r="L110" s="149"/>
      <c r="M110" s="149"/>
      <c r="N110" s="149"/>
      <c r="O110" s="14"/>
      <c r="P110" s="14"/>
      <c r="U110" s="18"/>
      <c r="V110" s="1" t="str">
        <f t="shared" si="16"/>
        <v/>
      </c>
      <c r="W110" s="18"/>
      <c r="AA110" s="19"/>
      <c r="AB110" s="19"/>
      <c r="AC110" s="19"/>
    </row>
    <row r="111" spans="1:29" ht="10.5" customHeight="1" x14ac:dyDescent="0.15">
      <c r="A111" s="2"/>
      <c r="B111" s="2"/>
      <c r="C111" s="2"/>
      <c r="D111" s="2"/>
      <c r="E111" s="2"/>
      <c r="F111" s="2"/>
      <c r="G111" s="2"/>
      <c r="H111" s="148"/>
      <c r="I111" s="148"/>
      <c r="J111" s="148"/>
      <c r="K111" s="148"/>
      <c r="L111" s="148"/>
      <c r="M111" s="148"/>
      <c r="N111" s="148"/>
      <c r="O111" s="2"/>
      <c r="P111" s="2"/>
      <c r="R111" s="6" t="s">
        <v>572</v>
      </c>
      <c r="V111" s="1" t="str">
        <f t="shared" si="16"/>
        <v/>
      </c>
    </row>
    <row r="112" spans="1:29" ht="11.25" customHeight="1" thickBot="1" x14ac:dyDescent="0.2">
      <c r="C112" s="2"/>
      <c r="D112" s="2"/>
      <c r="E112" s="2"/>
      <c r="F112" s="2"/>
      <c r="G112" s="2"/>
      <c r="H112" s="148"/>
      <c r="I112" s="148"/>
      <c r="J112" s="148"/>
      <c r="K112" s="148"/>
      <c r="L112" s="148"/>
      <c r="M112" s="148"/>
      <c r="N112" s="148"/>
      <c r="P112" s="5" t="s">
        <v>297</v>
      </c>
      <c r="R112" s="6" t="s">
        <v>571</v>
      </c>
      <c r="S112" s="6" t="s">
        <v>587</v>
      </c>
      <c r="U112" s="6" t="s">
        <v>607</v>
      </c>
      <c r="V112" s="1" t="str">
        <f t="shared" si="16"/>
        <v>DADOS AGRUPADOS:</v>
      </c>
      <c r="Y112" s="6"/>
    </row>
    <row r="113" spans="1:28" ht="10.5" customHeight="1" thickBot="1" x14ac:dyDescent="0.2">
      <c r="A113" s="186" t="s">
        <v>3407</v>
      </c>
      <c r="B113" s="3" t="s">
        <v>217</v>
      </c>
      <c r="C113" s="3" t="s">
        <v>1</v>
      </c>
      <c r="D113" s="3" t="s">
        <v>218</v>
      </c>
      <c r="E113" s="3" t="s">
        <v>3</v>
      </c>
      <c r="F113" s="8"/>
      <c r="G113" s="8"/>
      <c r="H113" s="147"/>
      <c r="I113" s="147"/>
      <c r="J113" s="147"/>
      <c r="K113" s="147"/>
      <c r="L113" s="147"/>
      <c r="M113" s="147"/>
      <c r="N113" s="147"/>
      <c r="O113" s="2">
        <f t="shared" ref="O113:O148" si="17">VALUE(IF(LEFT(E113,1)="&lt;",1,LEFT(E113,2)))</f>
        <v>1</v>
      </c>
      <c r="P113" s="3" t="s">
        <v>1</v>
      </c>
      <c r="R113" s="1" t="str">
        <f t="shared" ref="R113:R121" si="18">RIGHT(B113,LEN(B113)-4)</f>
        <v>150ZE  </v>
      </c>
      <c r="S113" s="1">
        <f t="shared" ref="S113:S148" si="19">SUMIFS($O$113:$O$148,$R$113:$R$148,R113)</f>
        <v>1</v>
      </c>
      <c r="V113" s="1" t="str">
        <f t="shared" si="16"/>
        <v/>
      </c>
      <c r="Y113" s="90" t="s">
        <v>3357</v>
      </c>
      <c r="Z113" s="43"/>
      <c r="AA113" s="43"/>
      <c r="AB113" s="42"/>
    </row>
    <row r="114" spans="1:28" ht="10.5" customHeight="1" x14ac:dyDescent="0.15">
      <c r="A114" s="187"/>
      <c r="B114" s="3" t="s">
        <v>219</v>
      </c>
      <c r="C114" s="3" t="s">
        <v>218</v>
      </c>
      <c r="D114" s="3" t="s">
        <v>220</v>
      </c>
      <c r="E114" s="3" t="s">
        <v>54</v>
      </c>
      <c r="F114" s="8"/>
      <c r="G114" s="8"/>
      <c r="H114" s="147"/>
      <c r="I114" s="147"/>
      <c r="J114" s="147"/>
      <c r="K114" s="147"/>
      <c r="L114" s="147"/>
      <c r="M114" s="147"/>
      <c r="N114" s="147"/>
      <c r="O114" s="2">
        <f t="shared" si="17"/>
        <v>1</v>
      </c>
      <c r="P114" s="3" t="s">
        <v>32</v>
      </c>
      <c r="R114" s="1" t="str">
        <f t="shared" si="18"/>
        <v>SESEG  </v>
      </c>
      <c r="S114" s="1">
        <f t="shared" si="19"/>
        <v>1</v>
      </c>
      <c r="U114" s="1" t="s">
        <v>592</v>
      </c>
      <c r="V114" s="1" t="str">
        <f t="shared" si="16"/>
        <v>150ZE</v>
      </c>
      <c r="W114" s="1">
        <v>1</v>
      </c>
      <c r="Y114" s="84" t="s">
        <v>3383</v>
      </c>
      <c r="Z114" s="82">
        <f>SUMIFS($W$114:$W$143,$V$114:$V$143,Y114)</f>
        <v>1</v>
      </c>
      <c r="AA114" s="82"/>
      <c r="AB114" s="83"/>
    </row>
    <row r="115" spans="1:28" ht="10.5" customHeight="1" x14ac:dyDescent="0.15">
      <c r="A115" s="187"/>
      <c r="B115" s="3" t="s">
        <v>221</v>
      </c>
      <c r="C115" s="3" t="s">
        <v>220</v>
      </c>
      <c r="D115" s="3" t="s">
        <v>222</v>
      </c>
      <c r="E115" s="3" t="s">
        <v>13</v>
      </c>
      <c r="F115" s="8"/>
      <c r="G115" s="8"/>
      <c r="H115" s="147"/>
      <c r="I115" s="147"/>
      <c r="J115" s="147"/>
      <c r="K115" s="147"/>
      <c r="L115" s="147"/>
      <c r="M115" s="147"/>
      <c r="N115" s="147"/>
      <c r="O115" s="2">
        <f t="shared" si="17"/>
        <v>4</v>
      </c>
      <c r="P115" s="3" t="s">
        <v>14</v>
      </c>
      <c r="R115" s="1" t="str">
        <f t="shared" si="18"/>
        <v>CSTA  </v>
      </c>
      <c r="S115" s="1">
        <f t="shared" si="19"/>
        <v>4</v>
      </c>
      <c r="U115" s="1" t="s">
        <v>593</v>
      </c>
      <c r="V115" s="1" t="str">
        <f t="shared" si="16"/>
        <v>SESEG</v>
      </c>
      <c r="W115" s="1">
        <v>1</v>
      </c>
      <c r="Y115" s="84" t="s">
        <v>3387</v>
      </c>
      <c r="Z115" s="85">
        <f t="shared" ref="Z115:Z135" si="20">SUMIFS($W$114:$W$143,$V$114:$V$143,Y115)</f>
        <v>0</v>
      </c>
      <c r="AA115" s="85"/>
      <c r="AB115" s="86"/>
    </row>
    <row r="116" spans="1:28" ht="10.5" customHeight="1" x14ac:dyDescent="0.15">
      <c r="A116" s="187"/>
      <c r="B116" s="3" t="s">
        <v>223</v>
      </c>
      <c r="C116" s="3" t="s">
        <v>222</v>
      </c>
      <c r="D116" s="3" t="s">
        <v>224</v>
      </c>
      <c r="E116" s="3" t="s">
        <v>3</v>
      </c>
      <c r="F116" s="8"/>
      <c r="G116" s="8"/>
      <c r="H116" s="147"/>
      <c r="I116" s="147"/>
      <c r="J116" s="147"/>
      <c r="K116" s="147"/>
      <c r="L116" s="147"/>
      <c r="M116" s="147"/>
      <c r="N116" s="147"/>
      <c r="O116" s="2">
        <f t="shared" si="17"/>
        <v>1</v>
      </c>
      <c r="P116" s="3" t="s">
        <v>225</v>
      </c>
      <c r="R116" s="1" t="str">
        <f t="shared" si="18"/>
        <v>SECGS  </v>
      </c>
      <c r="S116" s="1">
        <f t="shared" si="19"/>
        <v>1</v>
      </c>
      <c r="U116" s="1" t="s">
        <v>594</v>
      </c>
      <c r="V116" s="1" t="str">
        <f t="shared" si="16"/>
        <v>CSTA</v>
      </c>
      <c r="W116" s="1">
        <v>4</v>
      </c>
      <c r="Y116" s="61" t="s">
        <v>3385</v>
      </c>
      <c r="Z116" s="62">
        <f t="shared" si="20"/>
        <v>0</v>
      </c>
      <c r="AA116" s="62"/>
      <c r="AB116" s="63"/>
    </row>
    <row r="117" spans="1:28" ht="10.5" customHeight="1" x14ac:dyDescent="0.15">
      <c r="A117" s="187"/>
      <c r="B117" s="3" t="s">
        <v>226</v>
      </c>
      <c r="C117" s="3" t="s">
        <v>224</v>
      </c>
      <c r="D117" s="3" t="s">
        <v>227</v>
      </c>
      <c r="E117" s="3" t="s">
        <v>3</v>
      </c>
      <c r="F117" s="8"/>
      <c r="G117" s="8"/>
      <c r="H117" s="147"/>
      <c r="I117" s="147"/>
      <c r="J117" s="147"/>
      <c r="K117" s="147"/>
      <c r="L117" s="147"/>
      <c r="M117" s="147"/>
      <c r="N117" s="147"/>
      <c r="O117" s="2">
        <f t="shared" si="17"/>
        <v>1</v>
      </c>
      <c r="P117" s="3" t="s">
        <v>228</v>
      </c>
      <c r="R117" s="1" t="str">
        <f t="shared" si="18"/>
        <v>SECOFC  </v>
      </c>
      <c r="S117" s="1">
        <f t="shared" si="19"/>
        <v>3</v>
      </c>
      <c r="U117" s="1" t="s">
        <v>595</v>
      </c>
      <c r="V117" s="1" t="str">
        <f t="shared" si="16"/>
        <v>SECGS</v>
      </c>
      <c r="W117" s="1">
        <v>1</v>
      </c>
      <c r="Y117" s="61" t="s">
        <v>3389</v>
      </c>
      <c r="Z117" s="62">
        <f t="shared" si="20"/>
        <v>0</v>
      </c>
      <c r="AA117" s="62"/>
      <c r="AB117" s="63"/>
    </row>
    <row r="118" spans="1:28" ht="10.5" customHeight="1" x14ac:dyDescent="0.15">
      <c r="A118" s="187"/>
      <c r="B118" s="3" t="s">
        <v>229</v>
      </c>
      <c r="C118" s="3" t="s">
        <v>227</v>
      </c>
      <c r="D118" s="3" t="s">
        <v>230</v>
      </c>
      <c r="E118" s="3" t="s">
        <v>3</v>
      </c>
      <c r="F118" s="8"/>
      <c r="G118" s="8"/>
      <c r="H118" s="147"/>
      <c r="I118" s="147"/>
      <c r="J118" s="147"/>
      <c r="K118" s="147"/>
      <c r="L118" s="147"/>
      <c r="M118" s="147"/>
      <c r="N118" s="147"/>
      <c r="O118" s="2">
        <f t="shared" si="17"/>
        <v>1</v>
      </c>
      <c r="P118" s="3" t="s">
        <v>35</v>
      </c>
      <c r="R118" s="1" t="str">
        <f t="shared" si="18"/>
        <v>CO  </v>
      </c>
      <c r="S118" s="1">
        <f t="shared" si="19"/>
        <v>3</v>
      </c>
      <c r="U118" s="1" t="s">
        <v>579</v>
      </c>
      <c r="V118" s="1" t="str">
        <f t="shared" si="16"/>
        <v>SECOFC</v>
      </c>
      <c r="W118" s="1">
        <v>3</v>
      </c>
      <c r="Y118" s="61" t="s">
        <v>3424</v>
      </c>
      <c r="Z118" s="62">
        <f t="shared" si="20"/>
        <v>0</v>
      </c>
      <c r="AA118" s="62"/>
      <c r="AB118" s="63"/>
    </row>
    <row r="119" spans="1:28" ht="10.5" customHeight="1" x14ac:dyDescent="0.15">
      <c r="A119" s="187"/>
      <c r="B119" s="3" t="s">
        <v>147</v>
      </c>
      <c r="C119" s="3" t="s">
        <v>230</v>
      </c>
      <c r="D119" s="3" t="s">
        <v>231</v>
      </c>
      <c r="E119" s="3" t="s">
        <v>3</v>
      </c>
      <c r="F119" s="8"/>
      <c r="G119" s="8"/>
      <c r="H119" s="147"/>
      <c r="I119" s="147"/>
      <c r="J119" s="147"/>
      <c r="K119" s="147"/>
      <c r="L119" s="147"/>
      <c r="M119" s="147"/>
      <c r="N119" s="147"/>
      <c r="O119" s="2">
        <f t="shared" si="17"/>
        <v>1</v>
      </c>
      <c r="P119" s="3" t="s">
        <v>35</v>
      </c>
      <c r="R119" s="1" t="str">
        <f t="shared" si="18"/>
        <v>SPO  </v>
      </c>
      <c r="S119" s="1">
        <f t="shared" si="19"/>
        <v>1</v>
      </c>
      <c r="U119" s="1" t="s">
        <v>578</v>
      </c>
      <c r="V119" s="1" t="str">
        <f t="shared" si="16"/>
        <v>CO</v>
      </c>
      <c r="W119" s="1">
        <v>3</v>
      </c>
      <c r="Y119" s="61" t="s">
        <v>3425</v>
      </c>
      <c r="Z119" s="62">
        <f t="shared" si="20"/>
        <v>0</v>
      </c>
      <c r="AA119" s="62"/>
      <c r="AB119" s="63"/>
    </row>
    <row r="120" spans="1:28" ht="10.5" customHeight="1" x14ac:dyDescent="0.15">
      <c r="A120" s="187"/>
      <c r="B120" s="3" t="s">
        <v>150</v>
      </c>
      <c r="C120" s="3" t="s">
        <v>231</v>
      </c>
      <c r="D120" s="3" t="s">
        <v>232</v>
      </c>
      <c r="E120" s="3" t="s">
        <v>3</v>
      </c>
      <c r="F120" s="8"/>
      <c r="G120" s="8"/>
      <c r="H120" s="147"/>
      <c r="I120" s="147"/>
      <c r="J120" s="147"/>
      <c r="K120" s="147"/>
      <c r="L120" s="147"/>
      <c r="M120" s="147"/>
      <c r="N120" s="147"/>
      <c r="O120" s="2">
        <f t="shared" si="17"/>
        <v>1</v>
      </c>
      <c r="P120" s="3" t="s">
        <v>233</v>
      </c>
      <c r="R120" s="1" t="str">
        <f t="shared" si="18"/>
        <v>CO  </v>
      </c>
      <c r="S120" s="1">
        <f t="shared" si="19"/>
        <v>3</v>
      </c>
      <c r="U120" s="1" t="s">
        <v>577</v>
      </c>
      <c r="V120" s="1" t="str">
        <f t="shared" si="16"/>
        <v>SPO</v>
      </c>
      <c r="W120" s="1">
        <v>1</v>
      </c>
      <c r="Y120" s="61" t="s">
        <v>3426</v>
      </c>
      <c r="Z120" s="62">
        <f t="shared" si="20"/>
        <v>0</v>
      </c>
      <c r="AA120" s="62"/>
      <c r="AB120" s="63"/>
    </row>
    <row r="121" spans="1:28" ht="10.5" customHeight="1" x14ac:dyDescent="0.15">
      <c r="A121" s="187"/>
      <c r="B121" s="3" t="s">
        <v>152</v>
      </c>
      <c r="C121" s="3" t="s">
        <v>232</v>
      </c>
      <c r="D121" s="3" t="s">
        <v>234</v>
      </c>
      <c r="E121" s="3" t="s">
        <v>3</v>
      </c>
      <c r="F121" s="8"/>
      <c r="G121" s="8"/>
      <c r="H121" s="147"/>
      <c r="I121" s="147"/>
      <c r="J121" s="147"/>
      <c r="K121" s="147"/>
      <c r="L121" s="147"/>
      <c r="M121" s="147"/>
      <c r="N121" s="147"/>
      <c r="O121" s="2">
        <f t="shared" si="17"/>
        <v>1</v>
      </c>
      <c r="P121" s="3" t="s">
        <v>41</v>
      </c>
      <c r="R121" s="1" t="str">
        <f t="shared" si="18"/>
        <v>SECOFC  </v>
      </c>
      <c r="S121" s="1">
        <f t="shared" si="19"/>
        <v>3</v>
      </c>
      <c r="U121" s="1" t="s">
        <v>580</v>
      </c>
      <c r="V121" s="1" t="str">
        <f t="shared" si="16"/>
        <v>CLC</v>
      </c>
      <c r="W121" s="1">
        <v>11</v>
      </c>
      <c r="Y121" s="61" t="s">
        <v>3427</v>
      </c>
      <c r="Z121" s="62">
        <f t="shared" si="20"/>
        <v>0</v>
      </c>
      <c r="AA121" s="62"/>
      <c r="AB121" s="63"/>
    </row>
    <row r="122" spans="1:28" ht="10.5" customHeight="1" x14ac:dyDescent="0.15">
      <c r="A122" s="187"/>
      <c r="B122" s="3" t="s">
        <v>154</v>
      </c>
      <c r="C122" s="3" t="s">
        <v>234</v>
      </c>
      <c r="D122" s="3" t="s">
        <v>235</v>
      </c>
      <c r="E122" s="3" t="s">
        <v>54</v>
      </c>
      <c r="F122" s="8"/>
      <c r="G122" s="8"/>
      <c r="H122" s="147"/>
      <c r="I122" s="147"/>
      <c r="J122" s="147"/>
      <c r="K122" s="147"/>
      <c r="L122" s="147"/>
      <c r="M122" s="147"/>
      <c r="N122" s="147"/>
      <c r="O122" s="2">
        <f t="shared" si="17"/>
        <v>1</v>
      </c>
      <c r="P122" s="3" t="s">
        <v>44</v>
      </c>
      <c r="R122" s="1" t="str">
        <f t="shared" ref="R122:R148" si="21">RIGHT(B122,LEN(B122)-5)</f>
        <v>CLC  </v>
      </c>
      <c r="S122" s="1">
        <f t="shared" si="19"/>
        <v>11</v>
      </c>
      <c r="U122" s="1" t="s">
        <v>596</v>
      </c>
      <c r="V122" s="1" t="str">
        <f t="shared" si="16"/>
        <v>SASG</v>
      </c>
      <c r="W122" s="1">
        <v>6</v>
      </c>
      <c r="Y122" s="61" t="s">
        <v>3428</v>
      </c>
      <c r="Z122" s="62">
        <f t="shared" si="20"/>
        <v>0</v>
      </c>
      <c r="AA122" s="62"/>
      <c r="AB122" s="63"/>
    </row>
    <row r="123" spans="1:28" ht="10.5" customHeight="1" x14ac:dyDescent="0.15">
      <c r="A123" s="187"/>
      <c r="B123" s="3" t="s">
        <v>236</v>
      </c>
      <c r="C123" s="3" t="s">
        <v>235</v>
      </c>
      <c r="D123" s="3" t="s">
        <v>237</v>
      </c>
      <c r="E123" s="3" t="s">
        <v>3</v>
      </c>
      <c r="F123" s="8"/>
      <c r="G123" s="8"/>
      <c r="H123" s="147"/>
      <c r="I123" s="147"/>
      <c r="J123" s="147"/>
      <c r="K123" s="147"/>
      <c r="L123" s="147"/>
      <c r="M123" s="147"/>
      <c r="N123" s="147"/>
      <c r="O123" s="2">
        <f t="shared" si="17"/>
        <v>1</v>
      </c>
      <c r="P123" s="3" t="s">
        <v>1</v>
      </c>
      <c r="R123" s="1" t="str">
        <f t="shared" si="21"/>
        <v>SASG  </v>
      </c>
      <c r="S123" s="1">
        <f t="shared" si="19"/>
        <v>6</v>
      </c>
      <c r="U123" s="1" t="s">
        <v>581</v>
      </c>
      <c r="V123" s="1" t="str">
        <f t="shared" si="16"/>
        <v>SC</v>
      </c>
      <c r="W123" s="1">
        <v>2</v>
      </c>
      <c r="Y123" s="61" t="s">
        <v>3391</v>
      </c>
      <c r="Z123" s="62">
        <f t="shared" si="20"/>
        <v>0</v>
      </c>
      <c r="AA123" s="62"/>
      <c r="AB123" s="63"/>
    </row>
    <row r="124" spans="1:28" ht="10.5" customHeight="1" x14ac:dyDescent="0.15">
      <c r="A124" s="187"/>
      <c r="B124" s="3" t="s">
        <v>238</v>
      </c>
      <c r="C124" s="3" t="s">
        <v>235</v>
      </c>
      <c r="D124" s="3" t="s">
        <v>239</v>
      </c>
      <c r="E124" s="3" t="s">
        <v>54</v>
      </c>
      <c r="F124" s="8"/>
      <c r="G124" s="8"/>
      <c r="H124" s="147"/>
      <c r="I124" s="147"/>
      <c r="J124" s="147"/>
      <c r="K124" s="147"/>
      <c r="L124" s="147"/>
      <c r="M124" s="147"/>
      <c r="N124" s="147"/>
      <c r="O124" s="2">
        <f t="shared" si="17"/>
        <v>1</v>
      </c>
      <c r="P124" s="3" t="s">
        <v>1</v>
      </c>
      <c r="R124" s="1" t="str">
        <f t="shared" si="21"/>
        <v>SC  </v>
      </c>
      <c r="S124" s="1">
        <f t="shared" si="19"/>
        <v>2</v>
      </c>
      <c r="U124" s="1" t="s">
        <v>582</v>
      </c>
      <c r="V124" s="1" t="str">
        <f t="shared" si="16"/>
        <v>SCON</v>
      </c>
      <c r="W124" s="1">
        <v>26</v>
      </c>
      <c r="Y124" s="61" t="s">
        <v>3393</v>
      </c>
      <c r="Z124" s="62">
        <f t="shared" si="20"/>
        <v>0</v>
      </c>
      <c r="AA124" s="62"/>
      <c r="AB124" s="63"/>
    </row>
    <row r="125" spans="1:28" ht="10.5" customHeight="1" x14ac:dyDescent="0.15">
      <c r="A125" s="187"/>
      <c r="B125" s="3" t="s">
        <v>42</v>
      </c>
      <c r="C125" s="3" t="s">
        <v>239</v>
      </c>
      <c r="D125" s="3" t="s">
        <v>240</v>
      </c>
      <c r="E125" s="3" t="s">
        <v>21</v>
      </c>
      <c r="F125" s="8"/>
      <c r="G125" s="8"/>
      <c r="H125" s="147"/>
      <c r="I125" s="147"/>
      <c r="J125" s="147"/>
      <c r="K125" s="147"/>
      <c r="L125" s="147"/>
      <c r="M125" s="147"/>
      <c r="N125" s="147"/>
      <c r="O125" s="2">
        <f t="shared" si="17"/>
        <v>3</v>
      </c>
      <c r="P125" s="3" t="s">
        <v>117</v>
      </c>
      <c r="R125" s="1" t="str">
        <f t="shared" si="21"/>
        <v>CLC  </v>
      </c>
      <c r="S125" s="1">
        <f t="shared" si="19"/>
        <v>11</v>
      </c>
      <c r="U125" s="1" t="s">
        <v>597</v>
      </c>
      <c r="V125" s="1" t="str">
        <f t="shared" si="16"/>
        <v>SECGA</v>
      </c>
      <c r="W125" s="1">
        <v>2</v>
      </c>
      <c r="Y125" s="61" t="s">
        <v>3395</v>
      </c>
      <c r="Z125" s="62">
        <f t="shared" si="20"/>
        <v>0</v>
      </c>
      <c r="AA125" s="62"/>
      <c r="AB125" s="63"/>
    </row>
    <row r="126" spans="1:28" ht="10.5" customHeight="1" x14ac:dyDescent="0.15">
      <c r="A126" s="187"/>
      <c r="B126" s="3" t="s">
        <v>241</v>
      </c>
      <c r="C126" s="3" t="s">
        <v>240</v>
      </c>
      <c r="D126" s="3" t="s">
        <v>242</v>
      </c>
      <c r="E126" s="3" t="s">
        <v>47</v>
      </c>
      <c r="F126" s="8"/>
      <c r="G126" s="8"/>
      <c r="H126" s="147"/>
      <c r="I126" s="147"/>
      <c r="J126" s="147"/>
      <c r="K126" s="147"/>
      <c r="L126" s="147"/>
      <c r="M126" s="147"/>
      <c r="N126" s="147"/>
      <c r="O126" s="2">
        <f t="shared" si="17"/>
        <v>6</v>
      </c>
      <c r="P126" s="3" t="s">
        <v>243</v>
      </c>
      <c r="R126" s="1" t="str">
        <f t="shared" si="21"/>
        <v>SCON  </v>
      </c>
      <c r="S126" s="1">
        <f t="shared" si="19"/>
        <v>26</v>
      </c>
      <c r="U126" s="1" t="s">
        <v>583</v>
      </c>
      <c r="V126" s="1" t="str">
        <f t="shared" si="16"/>
        <v>ASSDG</v>
      </c>
      <c r="W126" s="1">
        <v>1</v>
      </c>
      <c r="Y126" s="58" t="s">
        <v>3397</v>
      </c>
      <c r="Z126" s="59">
        <f t="shared" si="20"/>
        <v>4</v>
      </c>
      <c r="AA126" s="59"/>
      <c r="AB126" s="60"/>
    </row>
    <row r="127" spans="1:28" ht="10.5" customHeight="1" x14ac:dyDescent="0.15">
      <c r="A127" s="187"/>
      <c r="B127" s="3" t="s">
        <v>49</v>
      </c>
      <c r="C127" s="3" t="s">
        <v>242</v>
      </c>
      <c r="D127" s="3" t="s">
        <v>244</v>
      </c>
      <c r="E127" s="3" t="s">
        <v>21</v>
      </c>
      <c r="F127" s="8"/>
      <c r="G127" s="8"/>
      <c r="H127" s="147"/>
      <c r="I127" s="147"/>
      <c r="J127" s="147"/>
      <c r="K127" s="147"/>
      <c r="L127" s="147"/>
      <c r="M127" s="147"/>
      <c r="N127" s="147"/>
      <c r="O127" s="2">
        <f t="shared" si="17"/>
        <v>3</v>
      </c>
      <c r="P127" s="3" t="s">
        <v>32</v>
      </c>
      <c r="R127" s="1" t="str">
        <f t="shared" si="21"/>
        <v>CLC  </v>
      </c>
      <c r="S127" s="1">
        <f t="shared" si="19"/>
        <v>11</v>
      </c>
      <c r="U127" s="1" t="s">
        <v>584</v>
      </c>
      <c r="V127" s="1" t="str">
        <f t="shared" si="16"/>
        <v>DG</v>
      </c>
      <c r="W127" s="1">
        <v>4</v>
      </c>
      <c r="Y127" s="58" t="s">
        <v>3399</v>
      </c>
      <c r="Z127" s="59">
        <f t="shared" si="20"/>
        <v>0</v>
      </c>
      <c r="AA127" s="59"/>
      <c r="AB127" s="60"/>
    </row>
    <row r="128" spans="1:28" ht="10.5" customHeight="1" x14ac:dyDescent="0.15">
      <c r="A128" s="187"/>
      <c r="B128" s="3" t="s">
        <v>245</v>
      </c>
      <c r="C128" s="3" t="s">
        <v>244</v>
      </c>
      <c r="D128" s="3" t="s">
        <v>246</v>
      </c>
      <c r="E128" s="3" t="s">
        <v>3</v>
      </c>
      <c r="F128" s="8"/>
      <c r="G128" s="8"/>
      <c r="H128" s="147"/>
      <c r="I128" s="147"/>
      <c r="J128" s="147"/>
      <c r="K128" s="147"/>
      <c r="L128" s="147"/>
      <c r="M128" s="147"/>
      <c r="N128" s="147"/>
      <c r="O128" s="2">
        <f t="shared" si="17"/>
        <v>1</v>
      </c>
      <c r="P128" s="3" t="s">
        <v>247</v>
      </c>
      <c r="R128" s="1" t="str">
        <f t="shared" si="21"/>
        <v>SECGA  </v>
      </c>
      <c r="S128" s="1">
        <f t="shared" si="19"/>
        <v>2</v>
      </c>
      <c r="U128" s="1" t="s">
        <v>585</v>
      </c>
      <c r="V128" s="1" t="str">
        <f t="shared" si="16"/>
        <v>ACO</v>
      </c>
      <c r="W128" s="1">
        <v>3</v>
      </c>
      <c r="Y128" s="58" t="s">
        <v>3401</v>
      </c>
      <c r="Z128" s="59">
        <f t="shared" si="20"/>
        <v>0</v>
      </c>
      <c r="AA128" s="59"/>
      <c r="AB128" s="60"/>
    </row>
    <row r="129" spans="1:28" ht="10.5" customHeight="1" x14ac:dyDescent="0.15">
      <c r="A129" s="187"/>
      <c r="B129" s="3" t="s">
        <v>248</v>
      </c>
      <c r="C129" s="3" t="s">
        <v>246</v>
      </c>
      <c r="D129" s="3" t="s">
        <v>249</v>
      </c>
      <c r="E129" s="3" t="s">
        <v>144</v>
      </c>
      <c r="F129" s="8"/>
      <c r="G129" s="8"/>
      <c r="H129" s="147"/>
      <c r="I129" s="147"/>
      <c r="J129" s="147"/>
      <c r="K129" s="147"/>
      <c r="L129" s="147"/>
      <c r="M129" s="147"/>
      <c r="N129" s="147"/>
      <c r="O129" s="2">
        <f t="shared" si="17"/>
        <v>5</v>
      </c>
      <c r="P129" s="3" t="s">
        <v>250</v>
      </c>
      <c r="R129" s="1" t="str">
        <f t="shared" si="21"/>
        <v>SASG  </v>
      </c>
      <c r="S129" s="1">
        <f t="shared" si="19"/>
        <v>6</v>
      </c>
      <c r="U129" s="1" t="s">
        <v>586</v>
      </c>
      <c r="V129" s="1" t="str">
        <f t="shared" si="16"/>
        <v>SAEO</v>
      </c>
      <c r="W129" s="1">
        <v>3</v>
      </c>
      <c r="Y129" s="58" t="s">
        <v>3416</v>
      </c>
      <c r="Z129" s="59">
        <f t="shared" si="20"/>
        <v>0</v>
      </c>
      <c r="AA129" s="59"/>
      <c r="AB129" s="60"/>
    </row>
    <row r="130" spans="1:28" ht="10.5" customHeight="1" x14ac:dyDescent="0.15">
      <c r="A130" s="187"/>
      <c r="B130" s="3" t="s">
        <v>251</v>
      </c>
      <c r="C130" s="3" t="s">
        <v>249</v>
      </c>
      <c r="D130" s="3" t="s">
        <v>252</v>
      </c>
      <c r="E130" s="3" t="s">
        <v>3</v>
      </c>
      <c r="F130" s="8"/>
      <c r="G130" s="8"/>
      <c r="H130" s="147"/>
      <c r="I130" s="147"/>
      <c r="J130" s="147"/>
      <c r="K130" s="147"/>
      <c r="L130" s="147"/>
      <c r="M130" s="147"/>
      <c r="N130" s="147"/>
      <c r="O130" s="2">
        <f t="shared" si="17"/>
        <v>1</v>
      </c>
      <c r="P130" s="3" t="s">
        <v>253</v>
      </c>
      <c r="R130" s="1" t="str">
        <f t="shared" si="21"/>
        <v>CLC  </v>
      </c>
      <c r="S130" s="1">
        <f t="shared" si="19"/>
        <v>11</v>
      </c>
      <c r="U130" s="1" t="s">
        <v>598</v>
      </c>
      <c r="V130" s="1" t="str">
        <f t="shared" si="16"/>
        <v>SACONT</v>
      </c>
      <c r="W130" s="1">
        <v>1</v>
      </c>
      <c r="Y130" s="58" t="s">
        <v>3404</v>
      </c>
      <c r="Z130" s="59">
        <f t="shared" si="20"/>
        <v>1</v>
      </c>
      <c r="AA130" s="59"/>
      <c r="AB130" s="60"/>
    </row>
    <row r="131" spans="1:28" ht="10.5" customHeight="1" x14ac:dyDescent="0.15">
      <c r="A131" s="187"/>
      <c r="B131" s="3" t="s">
        <v>254</v>
      </c>
      <c r="C131" s="3" t="s">
        <v>252</v>
      </c>
      <c r="D131" s="3" t="s">
        <v>255</v>
      </c>
      <c r="E131" s="3" t="s">
        <v>3</v>
      </c>
      <c r="F131" s="8"/>
      <c r="G131" s="8"/>
      <c r="H131" s="147"/>
      <c r="I131" s="147"/>
      <c r="J131" s="147"/>
      <c r="K131" s="147"/>
      <c r="L131" s="147"/>
      <c r="M131" s="147"/>
      <c r="N131" s="147"/>
      <c r="O131" s="2">
        <f t="shared" si="17"/>
        <v>1</v>
      </c>
      <c r="P131" s="3" t="s">
        <v>256</v>
      </c>
      <c r="R131" s="1" t="str">
        <f t="shared" si="21"/>
        <v>SECGA  </v>
      </c>
      <c r="S131" s="1">
        <f t="shared" si="19"/>
        <v>2</v>
      </c>
      <c r="U131" s="1" t="s">
        <v>599</v>
      </c>
      <c r="V131" s="1" t="str">
        <f t="shared" si="16"/>
        <v>ACFIC</v>
      </c>
      <c r="W131" s="1">
        <v>1</v>
      </c>
      <c r="Y131" s="58" t="s">
        <v>3429</v>
      </c>
      <c r="Z131" s="59">
        <f t="shared" si="20"/>
        <v>0</v>
      </c>
      <c r="AA131" s="59"/>
      <c r="AB131" s="60"/>
    </row>
    <row r="132" spans="1:28" ht="10.5" customHeight="1" x14ac:dyDescent="0.25">
      <c r="A132" s="187"/>
      <c r="B132" s="3" t="s">
        <v>257</v>
      </c>
      <c r="C132" s="3" t="s">
        <v>255</v>
      </c>
      <c r="D132" s="3" t="s">
        <v>258</v>
      </c>
      <c r="E132" s="3" t="s">
        <v>54</v>
      </c>
      <c r="F132" s="8"/>
      <c r="G132" s="8"/>
      <c r="H132" s="147"/>
      <c r="I132" s="147"/>
      <c r="J132" s="147"/>
      <c r="K132" s="147"/>
      <c r="L132" s="147"/>
      <c r="M132" s="147"/>
      <c r="N132" s="147"/>
      <c r="O132" s="2">
        <f t="shared" si="17"/>
        <v>1</v>
      </c>
      <c r="P132" s="3" t="s">
        <v>259</v>
      </c>
      <c r="R132" s="1" t="str">
        <f t="shared" si="21"/>
        <v>ASSDG  </v>
      </c>
      <c r="S132" s="1">
        <f t="shared" si="19"/>
        <v>1</v>
      </c>
      <c r="U132"/>
      <c r="V132" s="98" t="s">
        <v>3434</v>
      </c>
      <c r="W132">
        <f>SUM(W114:W131)</f>
        <v>74</v>
      </c>
      <c r="Y132" s="58" t="s">
        <v>3430</v>
      </c>
      <c r="Z132" s="59">
        <f t="shared" si="20"/>
        <v>0</v>
      </c>
      <c r="AA132" s="59"/>
      <c r="AB132" s="60"/>
    </row>
    <row r="133" spans="1:28" ht="10.5" customHeight="1" x14ac:dyDescent="0.25">
      <c r="A133" s="187"/>
      <c r="B133" s="3" t="s">
        <v>260</v>
      </c>
      <c r="C133" s="3" t="s">
        <v>258</v>
      </c>
      <c r="D133" s="3" t="s">
        <v>261</v>
      </c>
      <c r="E133" s="3" t="s">
        <v>21</v>
      </c>
      <c r="F133" s="8"/>
      <c r="G133" s="8"/>
      <c r="H133" s="147"/>
      <c r="I133" s="147"/>
      <c r="J133" s="147"/>
      <c r="K133" s="147"/>
      <c r="L133" s="147"/>
      <c r="M133" s="147"/>
      <c r="N133" s="147"/>
      <c r="O133" s="2">
        <f t="shared" si="17"/>
        <v>3</v>
      </c>
      <c r="P133" s="3" t="s">
        <v>176</v>
      </c>
      <c r="R133" s="1" t="str">
        <f t="shared" si="21"/>
        <v>DG  </v>
      </c>
      <c r="S133" s="1">
        <f t="shared" si="19"/>
        <v>4</v>
      </c>
      <c r="U133"/>
      <c r="V133" s="1" t="str">
        <f t="shared" si="16"/>
        <v/>
      </c>
      <c r="W133"/>
      <c r="Y133" s="58" t="s">
        <v>3431</v>
      </c>
      <c r="Z133" s="59">
        <f t="shared" si="20"/>
        <v>0</v>
      </c>
      <c r="AA133" s="59"/>
      <c r="AB133" s="60"/>
    </row>
    <row r="134" spans="1:28" ht="10.5" customHeight="1" x14ac:dyDescent="0.25">
      <c r="A134" s="187"/>
      <c r="B134" s="3" t="s">
        <v>262</v>
      </c>
      <c r="C134" s="3" t="s">
        <v>261</v>
      </c>
      <c r="D134" s="3" t="s">
        <v>263</v>
      </c>
      <c r="E134" s="3" t="s">
        <v>3</v>
      </c>
      <c r="F134" s="8"/>
      <c r="G134" s="8"/>
      <c r="H134" s="147"/>
      <c r="I134" s="147"/>
      <c r="J134" s="147"/>
      <c r="K134" s="147"/>
      <c r="L134" s="147"/>
      <c r="M134" s="147"/>
      <c r="N134" s="147"/>
      <c r="O134" s="2">
        <f t="shared" si="17"/>
        <v>1</v>
      </c>
      <c r="P134" s="3" t="s">
        <v>107</v>
      </c>
      <c r="R134" s="1" t="str">
        <f t="shared" si="21"/>
        <v>CO  </v>
      </c>
      <c r="S134" s="1">
        <f t="shared" si="19"/>
        <v>3</v>
      </c>
      <c r="U134"/>
      <c r="V134" s="1" t="str">
        <f t="shared" si="16"/>
        <v/>
      </c>
      <c r="W134"/>
      <c r="Y134" s="58" t="s">
        <v>3432</v>
      </c>
      <c r="Z134" s="59">
        <f t="shared" si="20"/>
        <v>0</v>
      </c>
      <c r="AA134" s="59"/>
      <c r="AB134" s="60"/>
    </row>
    <row r="135" spans="1:28" ht="10.5" customHeight="1" thickBot="1" x14ac:dyDescent="0.3">
      <c r="A135" s="187"/>
      <c r="B135" s="3" t="s">
        <v>264</v>
      </c>
      <c r="C135" s="3" t="s">
        <v>263</v>
      </c>
      <c r="D135" s="3" t="s">
        <v>265</v>
      </c>
      <c r="E135" s="3" t="s">
        <v>3</v>
      </c>
      <c r="F135" s="8"/>
      <c r="G135" s="8"/>
      <c r="H135" s="147"/>
      <c r="I135" s="147"/>
      <c r="J135" s="147"/>
      <c r="K135" s="147"/>
      <c r="L135" s="147"/>
      <c r="M135" s="147"/>
      <c r="N135" s="147"/>
      <c r="O135" s="2">
        <f t="shared" si="17"/>
        <v>1</v>
      </c>
      <c r="P135" s="3" t="s">
        <v>266</v>
      </c>
      <c r="R135" s="1" t="str">
        <f t="shared" si="21"/>
        <v>ACO  </v>
      </c>
      <c r="S135" s="1">
        <f t="shared" si="19"/>
        <v>3</v>
      </c>
      <c r="U135"/>
      <c r="V135" s="1" t="str">
        <f t="shared" si="16"/>
        <v/>
      </c>
      <c r="W135"/>
      <c r="Y135" s="64" t="s">
        <v>3433</v>
      </c>
      <c r="Z135" s="89">
        <f t="shared" si="20"/>
        <v>0</v>
      </c>
      <c r="AA135" s="89"/>
      <c r="AB135" s="65"/>
    </row>
    <row r="136" spans="1:28" ht="10.5" customHeight="1" x14ac:dyDescent="0.25">
      <c r="A136" s="187"/>
      <c r="B136" s="3" t="s">
        <v>267</v>
      </c>
      <c r="C136" s="3" t="s">
        <v>265</v>
      </c>
      <c r="D136" s="3" t="s">
        <v>268</v>
      </c>
      <c r="E136" s="3" t="s">
        <v>3</v>
      </c>
      <c r="F136" s="8"/>
      <c r="G136" s="8"/>
      <c r="H136" s="147"/>
      <c r="I136" s="147"/>
      <c r="J136" s="147"/>
      <c r="K136" s="147"/>
      <c r="L136" s="147"/>
      <c r="M136" s="147"/>
      <c r="N136" s="147"/>
      <c r="O136" s="2">
        <f t="shared" si="17"/>
        <v>1</v>
      </c>
      <c r="P136" s="3" t="s">
        <v>1</v>
      </c>
      <c r="R136" s="1" t="str">
        <f t="shared" si="21"/>
        <v>SECOFC  </v>
      </c>
      <c r="S136" s="1">
        <f t="shared" si="19"/>
        <v>3</v>
      </c>
      <c r="U136"/>
      <c r="V136" s="1" t="str">
        <f t="shared" si="16"/>
        <v/>
      </c>
      <c r="W136"/>
    </row>
    <row r="137" spans="1:28" ht="10.5" customHeight="1" x14ac:dyDescent="0.25">
      <c r="A137" s="187"/>
      <c r="B137" s="3" t="s">
        <v>269</v>
      </c>
      <c r="C137" s="3" t="s">
        <v>268</v>
      </c>
      <c r="D137" s="3" t="s">
        <v>270</v>
      </c>
      <c r="E137" s="3" t="s">
        <v>3</v>
      </c>
      <c r="F137" s="8"/>
      <c r="G137" s="8"/>
      <c r="H137" s="147"/>
      <c r="I137" s="147"/>
      <c r="J137" s="147"/>
      <c r="K137" s="147"/>
      <c r="L137" s="147"/>
      <c r="M137" s="147"/>
      <c r="N137" s="147"/>
      <c r="O137" s="2">
        <f t="shared" si="17"/>
        <v>1</v>
      </c>
      <c r="P137" s="3" t="s">
        <v>117</v>
      </c>
      <c r="R137" s="1" t="str">
        <f t="shared" si="21"/>
        <v>ACO  </v>
      </c>
      <c r="S137" s="1">
        <f t="shared" si="19"/>
        <v>3</v>
      </c>
      <c r="U137"/>
      <c r="V137" s="1" t="str">
        <f t="shared" si="16"/>
        <v/>
      </c>
      <c r="W137"/>
    </row>
    <row r="138" spans="1:28" ht="10.5" customHeight="1" x14ac:dyDescent="0.25">
      <c r="A138" s="187"/>
      <c r="B138" s="3" t="s">
        <v>271</v>
      </c>
      <c r="C138" s="3" t="s">
        <v>270</v>
      </c>
      <c r="D138" s="3" t="s">
        <v>272</v>
      </c>
      <c r="E138" s="3" t="s">
        <v>3</v>
      </c>
      <c r="F138" s="8"/>
      <c r="G138" s="8"/>
      <c r="H138" s="147"/>
      <c r="I138" s="147"/>
      <c r="J138" s="147"/>
      <c r="K138" s="147"/>
      <c r="L138" s="147"/>
      <c r="M138" s="147"/>
      <c r="N138" s="147"/>
      <c r="O138" s="2">
        <f t="shared" si="17"/>
        <v>1</v>
      </c>
      <c r="P138" s="3" t="s">
        <v>1</v>
      </c>
      <c r="R138" s="1" t="str">
        <f t="shared" si="21"/>
        <v>DG  </v>
      </c>
      <c r="S138" s="1">
        <f t="shared" si="19"/>
        <v>4</v>
      </c>
      <c r="U138"/>
      <c r="V138" s="1" t="str">
        <f t="shared" si="16"/>
        <v/>
      </c>
      <c r="W138"/>
    </row>
    <row r="139" spans="1:28" ht="10.5" customHeight="1" x14ac:dyDescent="0.25">
      <c r="A139" s="187"/>
      <c r="B139" s="3" t="s">
        <v>273</v>
      </c>
      <c r="C139" s="3" t="s">
        <v>272</v>
      </c>
      <c r="D139" s="3" t="s">
        <v>274</v>
      </c>
      <c r="E139" s="3" t="s">
        <v>3</v>
      </c>
      <c r="F139" s="8"/>
      <c r="G139" s="8"/>
      <c r="H139" s="147"/>
      <c r="I139" s="147"/>
      <c r="J139" s="147"/>
      <c r="K139" s="147"/>
      <c r="L139" s="147"/>
      <c r="M139" s="147"/>
      <c r="N139" s="147"/>
      <c r="O139" s="2">
        <f t="shared" si="17"/>
        <v>1</v>
      </c>
      <c r="P139" s="3" t="s">
        <v>117</v>
      </c>
      <c r="R139" s="1" t="str">
        <f t="shared" si="21"/>
        <v>ACO  </v>
      </c>
      <c r="S139" s="1">
        <f t="shared" si="19"/>
        <v>3</v>
      </c>
      <c r="U139"/>
      <c r="V139" s="1" t="str">
        <f t="shared" si="16"/>
        <v/>
      </c>
      <c r="W139"/>
    </row>
    <row r="140" spans="1:28" ht="10.5" customHeight="1" x14ac:dyDescent="0.25">
      <c r="A140" s="187"/>
      <c r="B140" s="3" t="s">
        <v>275</v>
      </c>
      <c r="C140" s="3" t="s">
        <v>274</v>
      </c>
      <c r="D140" s="3" t="s">
        <v>276</v>
      </c>
      <c r="E140" s="3" t="s">
        <v>3</v>
      </c>
      <c r="F140" s="8"/>
      <c r="G140" s="8"/>
      <c r="H140" s="147"/>
      <c r="I140" s="147"/>
      <c r="J140" s="147"/>
      <c r="K140" s="147"/>
      <c r="L140" s="147"/>
      <c r="M140" s="147"/>
      <c r="N140" s="147"/>
      <c r="O140" s="2">
        <f t="shared" si="17"/>
        <v>1</v>
      </c>
      <c r="P140" s="3" t="s">
        <v>120</v>
      </c>
      <c r="R140" s="1" t="str">
        <f t="shared" si="21"/>
        <v>SAEO  </v>
      </c>
      <c r="S140" s="1">
        <f t="shared" si="19"/>
        <v>3</v>
      </c>
      <c r="U140"/>
      <c r="V140" s="1" t="str">
        <f t="shared" si="16"/>
        <v/>
      </c>
      <c r="W140"/>
    </row>
    <row r="141" spans="1:28" ht="10.5" customHeight="1" x14ac:dyDescent="0.25">
      <c r="A141" s="187"/>
      <c r="B141" s="3" t="s">
        <v>204</v>
      </c>
      <c r="C141" s="3" t="s">
        <v>276</v>
      </c>
      <c r="D141" s="3" t="s">
        <v>277</v>
      </c>
      <c r="E141" s="3" t="s">
        <v>3</v>
      </c>
      <c r="F141" s="8"/>
      <c r="G141" s="8"/>
      <c r="H141" s="147"/>
      <c r="I141" s="147"/>
      <c r="J141" s="147"/>
      <c r="K141" s="147"/>
      <c r="L141" s="147"/>
      <c r="M141" s="147"/>
      <c r="N141" s="147"/>
      <c r="O141" s="2">
        <f t="shared" si="17"/>
        <v>1</v>
      </c>
      <c r="P141" s="3" t="s">
        <v>120</v>
      </c>
      <c r="R141" s="1" t="str">
        <f t="shared" si="21"/>
        <v>CLC  </v>
      </c>
      <c r="S141" s="1">
        <f t="shared" si="19"/>
        <v>11</v>
      </c>
      <c r="U141"/>
      <c r="V141" s="1" t="str">
        <f t="shared" si="16"/>
        <v/>
      </c>
      <c r="W141"/>
    </row>
    <row r="142" spans="1:28" ht="10.5" customHeight="1" x14ac:dyDescent="0.25">
      <c r="A142" s="187"/>
      <c r="B142" s="3" t="s">
        <v>278</v>
      </c>
      <c r="C142" s="3" t="s">
        <v>277</v>
      </c>
      <c r="D142" s="3" t="s">
        <v>279</v>
      </c>
      <c r="E142" s="3" t="s">
        <v>3</v>
      </c>
      <c r="F142" s="8"/>
      <c r="G142" s="8"/>
      <c r="H142" s="147"/>
      <c r="I142" s="147"/>
      <c r="J142" s="147"/>
      <c r="K142" s="147"/>
      <c r="L142" s="147"/>
      <c r="M142" s="147"/>
      <c r="N142" s="147"/>
      <c r="O142" s="2">
        <f t="shared" si="17"/>
        <v>1</v>
      </c>
      <c r="P142" s="3" t="s">
        <v>280</v>
      </c>
      <c r="R142" s="1" t="str">
        <f t="shared" si="21"/>
        <v>SC  </v>
      </c>
      <c r="S142" s="1">
        <f t="shared" si="19"/>
        <v>2</v>
      </c>
      <c r="U142"/>
      <c r="V142" s="1" t="str">
        <f t="shared" si="16"/>
        <v/>
      </c>
      <c r="W142"/>
    </row>
    <row r="143" spans="1:28" ht="10.5" customHeight="1" x14ac:dyDescent="0.25">
      <c r="A143" s="187"/>
      <c r="B143" s="3" t="s">
        <v>210</v>
      </c>
      <c r="C143" s="3" t="s">
        <v>279</v>
      </c>
      <c r="D143" s="3" t="s">
        <v>281</v>
      </c>
      <c r="E143" s="3" t="s">
        <v>3</v>
      </c>
      <c r="F143" s="8"/>
      <c r="G143" s="8"/>
      <c r="H143" s="147"/>
      <c r="I143" s="147"/>
      <c r="J143" s="147"/>
      <c r="K143" s="147"/>
      <c r="L143" s="147"/>
      <c r="M143" s="147"/>
      <c r="N143" s="147"/>
      <c r="O143" s="2">
        <f t="shared" si="17"/>
        <v>1</v>
      </c>
      <c r="P143" s="3" t="s">
        <v>282</v>
      </c>
      <c r="R143" s="1" t="str">
        <f t="shared" si="21"/>
        <v>CLC  </v>
      </c>
      <c r="S143" s="1">
        <f t="shared" si="19"/>
        <v>11</v>
      </c>
      <c r="U143"/>
      <c r="V143" s="1" t="str">
        <f t="shared" si="16"/>
        <v/>
      </c>
      <c r="W143"/>
    </row>
    <row r="144" spans="1:28" ht="10.5" customHeight="1" x14ac:dyDescent="0.25">
      <c r="A144" s="187"/>
      <c r="B144" s="3" t="s">
        <v>283</v>
      </c>
      <c r="C144" s="3" t="s">
        <v>281</v>
      </c>
      <c r="D144" s="3" t="s">
        <v>284</v>
      </c>
      <c r="E144" s="3" t="s">
        <v>285</v>
      </c>
      <c r="F144" s="8"/>
      <c r="G144" s="8"/>
      <c r="H144" s="147"/>
      <c r="I144" s="147"/>
      <c r="J144" s="147"/>
      <c r="K144" s="147"/>
      <c r="L144" s="147"/>
      <c r="M144" s="147"/>
      <c r="N144" s="147"/>
      <c r="O144" s="2">
        <f t="shared" si="17"/>
        <v>20</v>
      </c>
      <c r="P144" s="3" t="s">
        <v>286</v>
      </c>
      <c r="R144" s="1" t="str">
        <f t="shared" si="21"/>
        <v>SCON  </v>
      </c>
      <c r="S144" s="1">
        <f t="shared" si="19"/>
        <v>26</v>
      </c>
      <c r="U144"/>
      <c r="V144" s="1" t="str">
        <f t="shared" si="16"/>
        <v/>
      </c>
      <c r="W144"/>
    </row>
    <row r="145" spans="1:28" ht="10.5" customHeight="1" x14ac:dyDescent="0.25">
      <c r="A145" s="187"/>
      <c r="B145" s="3" t="s">
        <v>287</v>
      </c>
      <c r="C145" s="3" t="s">
        <v>284</v>
      </c>
      <c r="D145" s="3" t="s">
        <v>288</v>
      </c>
      <c r="E145" s="3" t="s">
        <v>54</v>
      </c>
      <c r="F145" s="8"/>
      <c r="G145" s="8"/>
      <c r="H145" s="147"/>
      <c r="I145" s="147"/>
      <c r="J145" s="147"/>
      <c r="K145" s="147"/>
      <c r="L145" s="147"/>
      <c r="M145" s="147"/>
      <c r="N145" s="147"/>
      <c r="O145" s="2">
        <f t="shared" si="17"/>
        <v>1</v>
      </c>
      <c r="P145" s="3" t="s">
        <v>289</v>
      </c>
      <c r="R145" s="1" t="str">
        <f t="shared" si="21"/>
        <v>CLC  </v>
      </c>
      <c r="S145" s="1">
        <f t="shared" si="19"/>
        <v>11</v>
      </c>
      <c r="U145"/>
      <c r="V145" s="1" t="str">
        <f t="shared" si="16"/>
        <v/>
      </c>
      <c r="W145"/>
    </row>
    <row r="146" spans="1:28" ht="10.5" customHeight="1" x14ac:dyDescent="0.25">
      <c r="A146" s="187"/>
      <c r="B146" s="3" t="s">
        <v>290</v>
      </c>
      <c r="C146" s="3" t="s">
        <v>288</v>
      </c>
      <c r="D146" s="3" t="s">
        <v>291</v>
      </c>
      <c r="E146" s="3" t="s">
        <v>17</v>
      </c>
      <c r="F146" s="8"/>
      <c r="G146" s="8"/>
      <c r="H146" s="147"/>
      <c r="I146" s="147"/>
      <c r="J146" s="147"/>
      <c r="K146" s="147"/>
      <c r="L146" s="147"/>
      <c r="M146" s="147"/>
      <c r="N146" s="147"/>
      <c r="O146" s="2">
        <f t="shared" si="17"/>
        <v>2</v>
      </c>
      <c r="P146" s="3" t="s">
        <v>292</v>
      </c>
      <c r="R146" s="1" t="str">
        <f t="shared" si="21"/>
        <v>SAEO  </v>
      </c>
      <c r="S146" s="1">
        <f t="shared" si="19"/>
        <v>3</v>
      </c>
      <c r="U146"/>
      <c r="V146" s="1" t="str">
        <f t="shared" si="16"/>
        <v/>
      </c>
      <c r="W146"/>
    </row>
    <row r="147" spans="1:28" ht="10.5" customHeight="1" x14ac:dyDescent="0.25">
      <c r="A147" s="187"/>
      <c r="B147" s="3" t="s">
        <v>293</v>
      </c>
      <c r="C147" s="3" t="s">
        <v>291</v>
      </c>
      <c r="D147" s="3" t="s">
        <v>294</v>
      </c>
      <c r="E147" s="3" t="s">
        <v>3</v>
      </c>
      <c r="F147" s="8"/>
      <c r="G147" s="8"/>
      <c r="H147" s="147"/>
      <c r="I147" s="147"/>
      <c r="J147" s="147"/>
      <c r="K147" s="147"/>
      <c r="L147" s="147"/>
      <c r="M147" s="147"/>
      <c r="N147" s="147"/>
      <c r="O147" s="2">
        <f t="shared" si="17"/>
        <v>1</v>
      </c>
      <c r="P147" s="3" t="s">
        <v>120</v>
      </c>
      <c r="R147" s="1" t="str">
        <f t="shared" si="21"/>
        <v>SACONT  </v>
      </c>
      <c r="S147" s="1">
        <f t="shared" si="19"/>
        <v>1</v>
      </c>
      <c r="U147"/>
      <c r="V147" s="1" t="str">
        <f t="shared" si="16"/>
        <v/>
      </c>
      <c r="W147"/>
    </row>
    <row r="148" spans="1:28" ht="10.5" customHeight="1" x14ac:dyDescent="0.25">
      <c r="A148" s="187"/>
      <c r="B148" s="3" t="s">
        <v>295</v>
      </c>
      <c r="C148" s="3" t="s">
        <v>294</v>
      </c>
      <c r="D148" s="3" t="s">
        <v>1</v>
      </c>
      <c r="E148" s="3" t="s">
        <v>3</v>
      </c>
      <c r="F148" s="8"/>
      <c r="G148" s="8"/>
      <c r="H148" s="147"/>
      <c r="I148" s="147"/>
      <c r="J148" s="147"/>
      <c r="K148" s="147"/>
      <c r="L148" s="147"/>
      <c r="M148" s="147"/>
      <c r="N148" s="147"/>
      <c r="O148" s="2">
        <f t="shared" si="17"/>
        <v>1</v>
      </c>
      <c r="P148" s="3" t="s">
        <v>296</v>
      </c>
      <c r="R148" s="1" t="str">
        <f t="shared" si="21"/>
        <v>ACFIC  </v>
      </c>
      <c r="S148" s="1">
        <f t="shared" si="19"/>
        <v>1</v>
      </c>
      <c r="U148"/>
      <c r="V148" s="1" t="str">
        <f t="shared" si="16"/>
        <v/>
      </c>
      <c r="W148"/>
    </row>
    <row r="149" spans="1:28" s="13" customFormat="1" ht="10.5" customHeight="1" x14ac:dyDescent="0.25">
      <c r="B149" s="14"/>
      <c r="C149" s="14"/>
      <c r="D149" s="14"/>
      <c r="E149" s="14"/>
      <c r="F149" s="14"/>
      <c r="G149" s="14"/>
      <c r="H149" s="149"/>
      <c r="I149" s="149"/>
      <c r="J149" s="149"/>
      <c r="K149" s="149"/>
      <c r="L149" s="149"/>
      <c r="M149" s="149"/>
      <c r="N149" s="149"/>
      <c r="O149" s="14"/>
      <c r="P149" s="14"/>
      <c r="U149" s="18"/>
      <c r="V149" s="1" t="str">
        <f t="shared" si="16"/>
        <v/>
      </c>
      <c r="W149" s="18"/>
    </row>
    <row r="150" spans="1:28" ht="10.5" customHeight="1" x14ac:dyDescent="0.15">
      <c r="B150" s="2"/>
      <c r="C150" s="2"/>
      <c r="D150" s="2"/>
      <c r="E150" s="2"/>
      <c r="F150" s="2"/>
      <c r="G150" s="2"/>
      <c r="H150" s="148"/>
      <c r="I150" s="148"/>
      <c r="J150" s="148"/>
      <c r="K150" s="148"/>
      <c r="L150" s="148"/>
      <c r="M150" s="148"/>
      <c r="N150" s="148"/>
      <c r="O150" s="2"/>
      <c r="P150" s="2"/>
      <c r="R150" s="6" t="s">
        <v>572</v>
      </c>
      <c r="V150" s="1" t="str">
        <f t="shared" si="16"/>
        <v/>
      </c>
    </row>
    <row r="151" spans="1:28" ht="11.25" thickBot="1" x14ac:dyDescent="0.2">
      <c r="A151" s="163"/>
      <c r="C151" s="2"/>
      <c r="D151" s="2"/>
      <c r="E151" s="2"/>
      <c r="F151" s="2"/>
      <c r="G151" s="2"/>
      <c r="H151" s="148"/>
      <c r="I151" s="148"/>
      <c r="J151" s="148"/>
      <c r="K151" s="148"/>
      <c r="L151" s="148"/>
      <c r="M151" s="148"/>
      <c r="N151" s="148"/>
      <c r="P151" s="5" t="s">
        <v>407</v>
      </c>
      <c r="R151" s="6" t="s">
        <v>571</v>
      </c>
      <c r="S151" s="6" t="s">
        <v>587</v>
      </c>
      <c r="U151" s="6" t="s">
        <v>607</v>
      </c>
      <c r="V151" s="1" t="str">
        <f t="shared" si="16"/>
        <v>DADOS AGRUPADOS:</v>
      </c>
      <c r="Y151" s="6"/>
    </row>
    <row r="152" spans="1:28" ht="10.5" customHeight="1" thickBot="1" x14ac:dyDescent="0.2">
      <c r="A152" s="182" t="s">
        <v>3407</v>
      </c>
      <c r="B152" s="3" t="s">
        <v>298</v>
      </c>
      <c r="C152" s="3" t="s">
        <v>1</v>
      </c>
      <c r="D152" s="3" t="s">
        <v>299</v>
      </c>
      <c r="E152" s="3" t="s">
        <v>3</v>
      </c>
      <c r="F152" s="8"/>
      <c r="G152" s="8"/>
      <c r="H152" s="147"/>
      <c r="I152" s="147"/>
      <c r="J152" s="147"/>
      <c r="K152" s="147"/>
      <c r="L152" s="147"/>
      <c r="M152" s="147"/>
      <c r="N152" s="147"/>
      <c r="O152" s="2">
        <f t="shared" ref="O152:O191" si="22">VALUE(IF(LEFT(E152,1)="&lt;",1,LEFT(E152,2)))</f>
        <v>1</v>
      </c>
      <c r="P152" s="3" t="s">
        <v>1</v>
      </c>
      <c r="R152" s="1" t="str">
        <f t="shared" ref="R152:R160" si="23">RIGHT(B152,LEN(B152)-4)</f>
        <v>020ZE  </v>
      </c>
      <c r="S152" s="1">
        <f t="shared" ref="S152:S191" si="24">SUMIFS($O$152:$O$191,$R$152:$R$191,R152)</f>
        <v>2</v>
      </c>
      <c r="V152" s="1" t="str">
        <f t="shared" si="16"/>
        <v/>
      </c>
      <c r="Y152" s="90" t="s">
        <v>3357</v>
      </c>
      <c r="Z152" s="43"/>
      <c r="AA152" s="43"/>
      <c r="AB152" s="42"/>
    </row>
    <row r="153" spans="1:28" ht="10.5" customHeight="1" x14ac:dyDescent="0.15">
      <c r="A153" s="183"/>
      <c r="B153" s="3" t="s">
        <v>134</v>
      </c>
      <c r="C153" s="3" t="s">
        <v>299</v>
      </c>
      <c r="D153" s="3" t="s">
        <v>300</v>
      </c>
      <c r="E153" s="3" t="s">
        <v>17</v>
      </c>
      <c r="F153" s="8"/>
      <c r="G153" s="8"/>
      <c r="H153" s="147"/>
      <c r="I153" s="147"/>
      <c r="J153" s="147"/>
      <c r="K153" s="147"/>
      <c r="L153" s="147"/>
      <c r="M153" s="147"/>
      <c r="N153" s="147"/>
      <c r="O153" s="2">
        <f t="shared" si="22"/>
        <v>2</v>
      </c>
      <c r="P153" s="3" t="s">
        <v>301</v>
      </c>
      <c r="R153" s="1" t="str">
        <f t="shared" si="23"/>
        <v>ASSISEG  </v>
      </c>
      <c r="S153" s="1">
        <f t="shared" si="24"/>
        <v>121</v>
      </c>
      <c r="U153" s="1" t="s">
        <v>600</v>
      </c>
      <c r="V153" s="1" t="str">
        <f t="shared" si="16"/>
        <v>020ZE</v>
      </c>
      <c r="W153" s="1">
        <v>2</v>
      </c>
      <c r="Y153" s="84" t="s">
        <v>3383</v>
      </c>
      <c r="Z153" s="82">
        <f>SUMIFS($W$153:$W$182,$V$153:$V$182,Y153)</f>
        <v>0</v>
      </c>
      <c r="AA153" s="82"/>
      <c r="AB153" s="83"/>
    </row>
    <row r="154" spans="1:28" ht="10.5" customHeight="1" x14ac:dyDescent="0.15">
      <c r="A154" s="183"/>
      <c r="B154" s="3" t="s">
        <v>302</v>
      </c>
      <c r="C154" s="3" t="s">
        <v>300</v>
      </c>
      <c r="D154" s="3" t="s">
        <v>303</v>
      </c>
      <c r="E154" s="3" t="s">
        <v>54</v>
      </c>
      <c r="F154" s="8"/>
      <c r="G154" s="8"/>
      <c r="H154" s="147"/>
      <c r="I154" s="147"/>
      <c r="J154" s="147"/>
      <c r="K154" s="147"/>
      <c r="L154" s="147"/>
      <c r="M154" s="147"/>
      <c r="N154" s="147"/>
      <c r="O154" s="2">
        <f t="shared" si="22"/>
        <v>1</v>
      </c>
      <c r="P154" s="3" t="s">
        <v>14</v>
      </c>
      <c r="R154" s="1" t="str">
        <f t="shared" si="23"/>
        <v>CIP  </v>
      </c>
      <c r="S154" s="1">
        <f t="shared" si="24"/>
        <v>9</v>
      </c>
      <c r="U154" s="1" t="s">
        <v>574</v>
      </c>
      <c r="V154" s="1" t="str">
        <f t="shared" si="16"/>
        <v>ASSISEG</v>
      </c>
      <c r="W154" s="1">
        <v>121</v>
      </c>
      <c r="Y154" s="84" t="s">
        <v>3387</v>
      </c>
      <c r="Z154" s="85">
        <f t="shared" ref="Z154:Z174" si="25">SUMIFS($W$153:$W$182,$V$153:$V$182,Y154)</f>
        <v>0</v>
      </c>
      <c r="AA154" s="85"/>
      <c r="AB154" s="86"/>
    </row>
    <row r="155" spans="1:28" ht="10.5" customHeight="1" x14ac:dyDescent="0.15">
      <c r="A155" s="183"/>
      <c r="B155" s="3" t="s">
        <v>139</v>
      </c>
      <c r="C155" s="3" t="s">
        <v>303</v>
      </c>
      <c r="D155" s="3" t="s">
        <v>304</v>
      </c>
      <c r="E155" s="3" t="s">
        <v>13</v>
      </c>
      <c r="F155" s="8"/>
      <c r="G155" s="8"/>
      <c r="H155" s="147"/>
      <c r="I155" s="147"/>
      <c r="J155" s="147"/>
      <c r="K155" s="147"/>
      <c r="L155" s="147"/>
      <c r="M155" s="147"/>
      <c r="N155" s="147"/>
      <c r="O155" s="2">
        <f t="shared" si="22"/>
        <v>4</v>
      </c>
      <c r="P155" s="3" t="s">
        <v>305</v>
      </c>
      <c r="R155" s="1" t="str">
        <f t="shared" si="23"/>
        <v>ASSISEG  </v>
      </c>
      <c r="S155" s="1">
        <f t="shared" si="24"/>
        <v>121</v>
      </c>
      <c r="U155" s="1" t="s">
        <v>601</v>
      </c>
      <c r="V155" s="1" t="str">
        <f t="shared" si="16"/>
        <v>CIP</v>
      </c>
      <c r="W155" s="1">
        <v>9</v>
      </c>
      <c r="Y155" s="61" t="s">
        <v>3385</v>
      </c>
      <c r="Z155" s="62">
        <f t="shared" si="25"/>
        <v>9</v>
      </c>
      <c r="AA155" s="62"/>
      <c r="AB155" s="63"/>
    </row>
    <row r="156" spans="1:28" ht="10.5" customHeight="1" x14ac:dyDescent="0.15">
      <c r="A156" s="183"/>
      <c r="B156" s="3" t="s">
        <v>306</v>
      </c>
      <c r="C156" s="3" t="s">
        <v>304</v>
      </c>
      <c r="D156" s="3" t="s">
        <v>307</v>
      </c>
      <c r="E156" s="3" t="s">
        <v>3</v>
      </c>
      <c r="F156" s="8"/>
      <c r="G156" s="8"/>
      <c r="H156" s="147"/>
      <c r="I156" s="147"/>
      <c r="J156" s="147"/>
      <c r="K156" s="147"/>
      <c r="L156" s="147"/>
      <c r="M156" s="147"/>
      <c r="N156" s="147"/>
      <c r="O156" s="2">
        <f t="shared" si="22"/>
        <v>1</v>
      </c>
      <c r="P156" s="3" t="s">
        <v>308</v>
      </c>
      <c r="R156" s="1" t="str">
        <f t="shared" si="23"/>
        <v>CIP  </v>
      </c>
      <c r="S156" s="1">
        <f t="shared" si="24"/>
        <v>9</v>
      </c>
      <c r="U156" s="1" t="s">
        <v>602</v>
      </c>
      <c r="V156" s="1" t="str">
        <f t="shared" si="16"/>
        <v>COGSA</v>
      </c>
      <c r="W156" s="1">
        <v>20</v>
      </c>
      <c r="Y156" s="61" t="s">
        <v>3389</v>
      </c>
      <c r="Z156" s="62">
        <f t="shared" si="25"/>
        <v>0</v>
      </c>
      <c r="AA156" s="62"/>
      <c r="AB156" s="63"/>
    </row>
    <row r="157" spans="1:28" ht="10.5" customHeight="1" x14ac:dyDescent="0.15">
      <c r="A157" s="183"/>
      <c r="B157" s="3" t="s">
        <v>309</v>
      </c>
      <c r="C157" s="3" t="s">
        <v>307</v>
      </c>
      <c r="D157" s="3" t="s">
        <v>310</v>
      </c>
      <c r="E157" s="3" t="s">
        <v>71</v>
      </c>
      <c r="F157" s="8"/>
      <c r="G157" s="8"/>
      <c r="H157" s="147"/>
      <c r="I157" s="147"/>
      <c r="J157" s="147"/>
      <c r="K157" s="147"/>
      <c r="L157" s="147"/>
      <c r="M157" s="147"/>
      <c r="N157" s="147"/>
      <c r="O157" s="2">
        <f t="shared" si="22"/>
        <v>11</v>
      </c>
      <c r="P157" s="3" t="s">
        <v>311</v>
      </c>
      <c r="R157" s="1" t="str">
        <f t="shared" si="23"/>
        <v>ASSISEG  </v>
      </c>
      <c r="S157" s="1">
        <f t="shared" si="24"/>
        <v>121</v>
      </c>
      <c r="U157" s="1" t="s">
        <v>576</v>
      </c>
      <c r="V157" s="1" t="str">
        <f t="shared" si="16"/>
        <v>SECADM</v>
      </c>
      <c r="W157" s="1">
        <v>1</v>
      </c>
      <c r="Y157" s="61" t="s">
        <v>3424</v>
      </c>
      <c r="Z157" s="62">
        <f t="shared" si="25"/>
        <v>0</v>
      </c>
      <c r="AA157" s="62"/>
      <c r="AB157" s="63"/>
    </row>
    <row r="158" spans="1:28" ht="10.5" customHeight="1" x14ac:dyDescent="0.15">
      <c r="A158" s="183"/>
      <c r="B158" s="3" t="s">
        <v>312</v>
      </c>
      <c r="C158" s="3" t="s">
        <v>310</v>
      </c>
      <c r="D158" s="3" t="s">
        <v>313</v>
      </c>
      <c r="E158" s="3" t="s">
        <v>314</v>
      </c>
      <c r="F158" s="8"/>
      <c r="G158" s="8"/>
      <c r="H158" s="147"/>
      <c r="I158" s="147"/>
      <c r="J158" s="147"/>
      <c r="K158" s="147"/>
      <c r="L158" s="147"/>
      <c r="M158" s="147"/>
      <c r="N158" s="147"/>
      <c r="O158" s="2">
        <f t="shared" si="22"/>
        <v>7</v>
      </c>
      <c r="P158" s="3" t="s">
        <v>315</v>
      </c>
      <c r="R158" s="1" t="str">
        <f t="shared" si="23"/>
        <v>CIP  </v>
      </c>
      <c r="S158" s="1">
        <f t="shared" si="24"/>
        <v>9</v>
      </c>
      <c r="U158" s="1" t="s">
        <v>594</v>
      </c>
      <c r="V158" s="1" t="str">
        <f t="shared" si="16"/>
        <v>CSTA</v>
      </c>
      <c r="W158" s="1">
        <v>3</v>
      </c>
      <c r="Y158" s="61" t="s">
        <v>3425</v>
      </c>
      <c r="Z158" s="62">
        <f t="shared" si="25"/>
        <v>0</v>
      </c>
      <c r="AA158" s="62"/>
      <c r="AB158" s="63"/>
    </row>
    <row r="159" spans="1:28" ht="10.5" customHeight="1" x14ac:dyDescent="0.15">
      <c r="A159" s="183"/>
      <c r="B159" s="3" t="s">
        <v>316</v>
      </c>
      <c r="C159" s="3" t="s">
        <v>313</v>
      </c>
      <c r="D159" s="3" t="s">
        <v>317</v>
      </c>
      <c r="E159" s="3" t="s">
        <v>318</v>
      </c>
      <c r="F159" s="8"/>
      <c r="G159" s="8"/>
      <c r="H159" s="147"/>
      <c r="I159" s="147"/>
      <c r="J159" s="147"/>
      <c r="K159" s="147"/>
      <c r="L159" s="147"/>
      <c r="M159" s="147"/>
      <c r="N159" s="147"/>
      <c r="O159" s="2">
        <f t="shared" si="22"/>
        <v>23</v>
      </c>
      <c r="P159" s="3" t="s">
        <v>319</v>
      </c>
      <c r="R159" s="1" t="str">
        <f t="shared" si="23"/>
        <v>ASSISEG  </v>
      </c>
      <c r="S159" s="1">
        <f t="shared" si="24"/>
        <v>121</v>
      </c>
      <c r="U159" s="1" t="s">
        <v>580</v>
      </c>
      <c r="V159" s="1" t="str">
        <f t="shared" si="16"/>
        <v>CLC</v>
      </c>
      <c r="W159" s="1">
        <v>10</v>
      </c>
      <c r="Y159" s="61" t="s">
        <v>3426</v>
      </c>
      <c r="Z159" s="62">
        <f t="shared" si="25"/>
        <v>0</v>
      </c>
      <c r="AA159" s="62"/>
      <c r="AB159" s="63"/>
    </row>
    <row r="160" spans="1:28" ht="10.5" customHeight="1" x14ac:dyDescent="0.15">
      <c r="A160" s="183"/>
      <c r="B160" s="3" t="s">
        <v>320</v>
      </c>
      <c r="C160" s="3" t="s">
        <v>317</v>
      </c>
      <c r="D160" s="3" t="s">
        <v>321</v>
      </c>
      <c r="E160" s="3" t="s">
        <v>13</v>
      </c>
      <c r="F160" s="8"/>
      <c r="G160" s="8"/>
      <c r="H160" s="147"/>
      <c r="I160" s="147"/>
      <c r="J160" s="147"/>
      <c r="K160" s="147"/>
      <c r="L160" s="147"/>
      <c r="M160" s="147"/>
      <c r="N160" s="147"/>
      <c r="O160" s="2">
        <f t="shared" si="22"/>
        <v>4</v>
      </c>
      <c r="P160" s="3" t="s">
        <v>322</v>
      </c>
      <c r="R160" s="1" t="str">
        <f t="shared" si="23"/>
        <v>COGSA  </v>
      </c>
      <c r="S160" s="1">
        <f t="shared" si="24"/>
        <v>20</v>
      </c>
      <c r="U160" s="1" t="s">
        <v>577</v>
      </c>
      <c r="V160" s="1" t="str">
        <f t="shared" ref="V160:V223" si="26">TRIM(SUBSTITUTE(U160,CHAR(160),CHAR(32)))</f>
        <v>SPO</v>
      </c>
      <c r="W160" s="1">
        <v>1</v>
      </c>
      <c r="Y160" s="61" t="s">
        <v>3427</v>
      </c>
      <c r="Z160" s="62">
        <f t="shared" si="25"/>
        <v>0</v>
      </c>
      <c r="AA160" s="62"/>
      <c r="AB160" s="63"/>
    </row>
    <row r="161" spans="1:28" ht="10.5" customHeight="1" x14ac:dyDescent="0.15">
      <c r="A161" s="183"/>
      <c r="B161" s="3" t="s">
        <v>323</v>
      </c>
      <c r="C161" s="3" t="s">
        <v>321</v>
      </c>
      <c r="D161" s="3" t="s">
        <v>324</v>
      </c>
      <c r="E161" s="3" t="s">
        <v>3</v>
      </c>
      <c r="F161" s="8"/>
      <c r="G161" s="8"/>
      <c r="H161" s="147"/>
      <c r="I161" s="147"/>
      <c r="J161" s="147"/>
      <c r="K161" s="147"/>
      <c r="L161" s="147"/>
      <c r="M161" s="147"/>
      <c r="N161" s="147"/>
      <c r="O161" s="2">
        <f t="shared" si="22"/>
        <v>1</v>
      </c>
      <c r="P161" s="3" t="s">
        <v>325</v>
      </c>
      <c r="R161" s="1" t="str">
        <f t="shared" ref="R161:R191" si="27">RIGHT(B161,LEN(B161)-5)</f>
        <v>SECADM  </v>
      </c>
      <c r="S161" s="1">
        <f t="shared" si="24"/>
        <v>1</v>
      </c>
      <c r="U161" s="1" t="s">
        <v>578</v>
      </c>
      <c r="V161" s="1" t="str">
        <f t="shared" si="26"/>
        <v>CO</v>
      </c>
      <c r="W161" s="1">
        <v>2</v>
      </c>
      <c r="Y161" s="61" t="s">
        <v>3428</v>
      </c>
      <c r="Z161" s="62">
        <f t="shared" si="25"/>
        <v>0</v>
      </c>
      <c r="AA161" s="62"/>
      <c r="AB161" s="63"/>
    </row>
    <row r="162" spans="1:28" ht="10.5" customHeight="1" x14ac:dyDescent="0.15">
      <c r="A162" s="183"/>
      <c r="B162" s="3" t="s">
        <v>326</v>
      </c>
      <c r="C162" s="3" t="s">
        <v>324</v>
      </c>
      <c r="D162" s="3" t="s">
        <v>327</v>
      </c>
      <c r="E162" s="3" t="s">
        <v>3</v>
      </c>
      <c r="F162" s="8"/>
      <c r="G162" s="8"/>
      <c r="H162" s="147"/>
      <c r="I162" s="147"/>
      <c r="J162" s="147"/>
      <c r="K162" s="147"/>
      <c r="L162" s="147"/>
      <c r="M162" s="147"/>
      <c r="N162" s="147"/>
      <c r="O162" s="2">
        <f t="shared" si="22"/>
        <v>1</v>
      </c>
      <c r="P162" s="3" t="s">
        <v>328</v>
      </c>
      <c r="R162" s="1" t="str">
        <f t="shared" si="27"/>
        <v>COGSA  </v>
      </c>
      <c r="S162" s="1">
        <f t="shared" si="24"/>
        <v>20</v>
      </c>
      <c r="U162" s="1" t="s">
        <v>579</v>
      </c>
      <c r="V162" s="1" t="str">
        <f t="shared" si="26"/>
        <v>SECOFC</v>
      </c>
      <c r="W162" s="1">
        <v>2</v>
      </c>
      <c r="Y162" s="61" t="s">
        <v>3391</v>
      </c>
      <c r="Z162" s="62">
        <f t="shared" si="25"/>
        <v>0</v>
      </c>
      <c r="AA162" s="62"/>
      <c r="AB162" s="63"/>
    </row>
    <row r="163" spans="1:28" ht="10.5" customHeight="1" x14ac:dyDescent="0.15">
      <c r="A163" s="183"/>
      <c r="B163" s="3" t="s">
        <v>329</v>
      </c>
      <c r="C163" s="3" t="s">
        <v>327</v>
      </c>
      <c r="D163" s="3" t="s">
        <v>330</v>
      </c>
      <c r="E163" s="3" t="s">
        <v>331</v>
      </c>
      <c r="F163" s="8"/>
      <c r="G163" s="8"/>
      <c r="H163" s="147"/>
      <c r="I163" s="147"/>
      <c r="J163" s="147"/>
      <c r="K163" s="147"/>
      <c r="L163" s="147"/>
      <c r="M163" s="147"/>
      <c r="N163" s="147"/>
      <c r="O163" s="2">
        <f t="shared" si="22"/>
        <v>68</v>
      </c>
      <c r="P163" s="3" t="s">
        <v>332</v>
      </c>
      <c r="R163" s="1" t="str">
        <f t="shared" si="27"/>
        <v>ASSISEG  </v>
      </c>
      <c r="S163" s="1">
        <f t="shared" si="24"/>
        <v>121</v>
      </c>
      <c r="U163" s="1" t="s">
        <v>581</v>
      </c>
      <c r="V163" s="1" t="str">
        <f t="shared" si="26"/>
        <v>SC</v>
      </c>
      <c r="W163" s="1">
        <v>9</v>
      </c>
      <c r="Y163" s="61" t="s">
        <v>3393</v>
      </c>
      <c r="Z163" s="62">
        <f t="shared" si="25"/>
        <v>0</v>
      </c>
      <c r="AA163" s="62"/>
      <c r="AB163" s="63"/>
    </row>
    <row r="164" spans="1:28" ht="10.5" customHeight="1" x14ac:dyDescent="0.15">
      <c r="A164" s="183"/>
      <c r="B164" s="3" t="s">
        <v>333</v>
      </c>
      <c r="C164" s="3" t="s">
        <v>330</v>
      </c>
      <c r="D164" s="3" t="s">
        <v>334</v>
      </c>
      <c r="E164" s="3" t="s">
        <v>3</v>
      </c>
      <c r="F164" s="8"/>
      <c r="G164" s="8"/>
      <c r="H164" s="147"/>
      <c r="I164" s="147"/>
      <c r="J164" s="147"/>
      <c r="K164" s="147"/>
      <c r="L164" s="147"/>
      <c r="M164" s="147"/>
      <c r="N164" s="147"/>
      <c r="O164" s="2">
        <f t="shared" si="22"/>
        <v>1</v>
      </c>
      <c r="P164" s="3" t="s">
        <v>335</v>
      </c>
      <c r="R164" s="1" t="str">
        <f t="shared" si="27"/>
        <v>020ZE  </v>
      </c>
      <c r="S164" s="1">
        <f t="shared" si="24"/>
        <v>2</v>
      </c>
      <c r="U164" s="1" t="s">
        <v>582</v>
      </c>
      <c r="V164" s="1" t="str">
        <f t="shared" si="26"/>
        <v>SCON</v>
      </c>
      <c r="W164" s="1">
        <v>31</v>
      </c>
      <c r="Y164" s="61" t="s">
        <v>3395</v>
      </c>
      <c r="Z164" s="62">
        <f t="shared" si="25"/>
        <v>0</v>
      </c>
      <c r="AA164" s="62"/>
      <c r="AB164" s="63"/>
    </row>
    <row r="165" spans="1:28" ht="10.5" customHeight="1" x14ac:dyDescent="0.15">
      <c r="A165" s="183"/>
      <c r="B165" s="3" t="s">
        <v>336</v>
      </c>
      <c r="C165" s="3" t="s">
        <v>334</v>
      </c>
      <c r="D165" s="3" t="s">
        <v>337</v>
      </c>
      <c r="E165" s="3" t="s">
        <v>338</v>
      </c>
      <c r="F165" s="8"/>
      <c r="G165" s="8"/>
      <c r="H165" s="147"/>
      <c r="I165" s="147"/>
      <c r="J165" s="147"/>
      <c r="K165" s="147"/>
      <c r="L165" s="147"/>
      <c r="M165" s="147"/>
      <c r="N165" s="147"/>
      <c r="O165" s="2">
        <f t="shared" si="22"/>
        <v>8</v>
      </c>
      <c r="P165" s="3" t="s">
        <v>339</v>
      </c>
      <c r="R165" s="1" t="str">
        <f t="shared" si="27"/>
        <v>ASSISEG  </v>
      </c>
      <c r="S165" s="1">
        <f t="shared" si="24"/>
        <v>121</v>
      </c>
      <c r="U165" s="1" t="s">
        <v>597</v>
      </c>
      <c r="V165" s="1" t="str">
        <f t="shared" si="26"/>
        <v>SECGA</v>
      </c>
      <c r="W165" s="1">
        <v>1</v>
      </c>
      <c r="Y165" s="58" t="s">
        <v>3397</v>
      </c>
      <c r="Z165" s="59">
        <f t="shared" si="25"/>
        <v>3</v>
      </c>
      <c r="AA165" s="59"/>
      <c r="AB165" s="60"/>
    </row>
    <row r="166" spans="1:28" ht="10.5" customHeight="1" x14ac:dyDescent="0.15">
      <c r="A166" s="183"/>
      <c r="B166" s="3" t="s">
        <v>340</v>
      </c>
      <c r="C166" s="3" t="s">
        <v>337</v>
      </c>
      <c r="D166" s="3" t="s">
        <v>341</v>
      </c>
      <c r="E166" s="3" t="s">
        <v>342</v>
      </c>
      <c r="F166" s="8"/>
      <c r="G166" s="8"/>
      <c r="H166" s="147"/>
      <c r="I166" s="147"/>
      <c r="J166" s="147"/>
      <c r="K166" s="147"/>
      <c r="L166" s="147"/>
      <c r="M166" s="147"/>
      <c r="N166" s="147"/>
      <c r="O166" s="2">
        <f t="shared" si="22"/>
        <v>15</v>
      </c>
      <c r="P166" s="3" t="s">
        <v>14</v>
      </c>
      <c r="R166" s="1" t="str">
        <f t="shared" si="27"/>
        <v>COGSA  </v>
      </c>
      <c r="S166" s="1">
        <f t="shared" si="24"/>
        <v>20</v>
      </c>
      <c r="U166" s="1" t="s">
        <v>583</v>
      </c>
      <c r="V166" s="1" t="str">
        <f t="shared" si="26"/>
        <v>ASSDG</v>
      </c>
      <c r="W166" s="1">
        <v>1</v>
      </c>
      <c r="Y166" s="58" t="s">
        <v>3399</v>
      </c>
      <c r="Z166" s="59">
        <f t="shared" si="25"/>
        <v>0</v>
      </c>
      <c r="AA166" s="59"/>
      <c r="AB166" s="60"/>
    </row>
    <row r="167" spans="1:28" ht="10.5" customHeight="1" x14ac:dyDescent="0.15">
      <c r="A167" s="183"/>
      <c r="B167" s="3" t="s">
        <v>343</v>
      </c>
      <c r="C167" s="3" t="s">
        <v>341</v>
      </c>
      <c r="D167" s="3" t="s">
        <v>344</v>
      </c>
      <c r="E167" s="3" t="s">
        <v>144</v>
      </c>
      <c r="F167" s="8"/>
      <c r="G167" s="8"/>
      <c r="H167" s="147"/>
      <c r="I167" s="147"/>
      <c r="J167" s="147"/>
      <c r="K167" s="147"/>
      <c r="L167" s="147"/>
      <c r="M167" s="147"/>
      <c r="N167" s="147"/>
      <c r="O167" s="2">
        <f t="shared" si="22"/>
        <v>5</v>
      </c>
      <c r="P167" s="3" t="s">
        <v>345</v>
      </c>
      <c r="R167" s="1" t="str">
        <f t="shared" si="27"/>
        <v>ASSISEG  </v>
      </c>
      <c r="S167" s="1">
        <f t="shared" si="24"/>
        <v>121</v>
      </c>
      <c r="U167" s="1" t="s">
        <v>584</v>
      </c>
      <c r="V167" s="1" t="str">
        <f t="shared" si="26"/>
        <v>DG</v>
      </c>
      <c r="W167" s="1">
        <v>3</v>
      </c>
      <c r="Y167" s="58" t="s">
        <v>3401</v>
      </c>
      <c r="Z167" s="59">
        <f t="shared" si="25"/>
        <v>0</v>
      </c>
      <c r="AA167" s="59"/>
      <c r="AB167" s="60"/>
    </row>
    <row r="168" spans="1:28" ht="10.5" customHeight="1" x14ac:dyDescent="0.15">
      <c r="A168" s="183"/>
      <c r="B168" s="3" t="s">
        <v>346</v>
      </c>
      <c r="C168" s="3" t="s">
        <v>344</v>
      </c>
      <c r="D168" s="3" t="s">
        <v>347</v>
      </c>
      <c r="E168" s="3" t="s">
        <v>21</v>
      </c>
      <c r="F168" s="8"/>
      <c r="G168" s="8"/>
      <c r="H168" s="147"/>
      <c r="I168" s="147"/>
      <c r="J168" s="147"/>
      <c r="K168" s="147"/>
      <c r="L168" s="147"/>
      <c r="M168" s="147"/>
      <c r="N168" s="147"/>
      <c r="O168" s="2">
        <f t="shared" si="22"/>
        <v>3</v>
      </c>
      <c r="P168" s="3" t="s">
        <v>348</v>
      </c>
      <c r="R168" s="1" t="str">
        <f t="shared" si="27"/>
        <v>CSTA  </v>
      </c>
      <c r="S168" s="1">
        <f t="shared" si="24"/>
        <v>3</v>
      </c>
      <c r="U168" s="1" t="s">
        <v>585</v>
      </c>
      <c r="V168" s="1" t="str">
        <f t="shared" si="26"/>
        <v>ACO</v>
      </c>
      <c r="W168" s="1">
        <v>2</v>
      </c>
      <c r="Y168" s="58" t="s">
        <v>3416</v>
      </c>
      <c r="Z168" s="59">
        <f t="shared" si="25"/>
        <v>121</v>
      </c>
      <c r="AA168" s="59"/>
      <c r="AB168" s="60"/>
    </row>
    <row r="169" spans="1:28" ht="10.5" customHeight="1" x14ac:dyDescent="0.15">
      <c r="A169" s="183"/>
      <c r="B169" s="3" t="s">
        <v>251</v>
      </c>
      <c r="C169" s="3" t="s">
        <v>347</v>
      </c>
      <c r="D169" s="3" t="s">
        <v>349</v>
      </c>
      <c r="E169" s="3" t="s">
        <v>17</v>
      </c>
      <c r="F169" s="8"/>
      <c r="G169" s="8"/>
      <c r="H169" s="147"/>
      <c r="I169" s="147"/>
      <c r="J169" s="147"/>
      <c r="K169" s="147"/>
      <c r="L169" s="147"/>
      <c r="M169" s="147"/>
      <c r="N169" s="147"/>
      <c r="O169" s="2">
        <f t="shared" si="22"/>
        <v>2</v>
      </c>
      <c r="P169" s="3" t="s">
        <v>225</v>
      </c>
      <c r="R169" s="1" t="str">
        <f t="shared" si="27"/>
        <v>CLC  </v>
      </c>
      <c r="S169" s="1">
        <f t="shared" si="24"/>
        <v>10</v>
      </c>
      <c r="U169" s="1" t="s">
        <v>586</v>
      </c>
      <c r="V169" s="1" t="str">
        <f t="shared" si="26"/>
        <v>SAEO</v>
      </c>
      <c r="W169" s="1">
        <v>1</v>
      </c>
      <c r="Y169" s="58" t="s">
        <v>3404</v>
      </c>
      <c r="Z169" s="59">
        <f t="shared" si="25"/>
        <v>0</v>
      </c>
      <c r="AA169" s="59"/>
      <c r="AB169" s="60"/>
    </row>
    <row r="170" spans="1:28" ht="10.5" customHeight="1" x14ac:dyDescent="0.25">
      <c r="A170" s="183"/>
      <c r="B170" s="3" t="s">
        <v>350</v>
      </c>
      <c r="C170" s="3" t="s">
        <v>349</v>
      </c>
      <c r="D170" s="3" t="s">
        <v>351</v>
      </c>
      <c r="E170" s="3" t="s">
        <v>3</v>
      </c>
      <c r="F170" s="8"/>
      <c r="G170" s="8"/>
      <c r="H170" s="147"/>
      <c r="I170" s="147"/>
      <c r="J170" s="147"/>
      <c r="K170" s="147"/>
      <c r="L170" s="147"/>
      <c r="M170" s="147"/>
      <c r="N170" s="147"/>
      <c r="O170" s="2">
        <f t="shared" si="22"/>
        <v>1</v>
      </c>
      <c r="P170" s="3" t="s">
        <v>35</v>
      </c>
      <c r="R170" s="1" t="str">
        <f t="shared" si="27"/>
        <v>SPO  </v>
      </c>
      <c r="S170" s="1">
        <f t="shared" si="24"/>
        <v>1</v>
      </c>
      <c r="U170"/>
      <c r="V170" s="98" t="s">
        <v>3434</v>
      </c>
      <c r="W170">
        <f>SUM(W152:W169)</f>
        <v>219</v>
      </c>
      <c r="Y170" s="58" t="s">
        <v>3429</v>
      </c>
      <c r="Z170" s="59">
        <f t="shared" si="25"/>
        <v>0</v>
      </c>
      <c r="AA170" s="59"/>
      <c r="AB170" s="60"/>
    </row>
    <row r="171" spans="1:28" ht="10.5" customHeight="1" x14ac:dyDescent="0.25">
      <c r="A171" s="183"/>
      <c r="B171" s="3" t="s">
        <v>352</v>
      </c>
      <c r="C171" s="3" t="s">
        <v>351</v>
      </c>
      <c r="D171" s="3" t="s">
        <v>353</v>
      </c>
      <c r="E171" s="3" t="s">
        <v>3</v>
      </c>
      <c r="F171" s="8"/>
      <c r="G171" s="8"/>
      <c r="H171" s="147"/>
      <c r="I171" s="147"/>
      <c r="J171" s="147"/>
      <c r="K171" s="147"/>
      <c r="L171" s="147"/>
      <c r="M171" s="147"/>
      <c r="N171" s="147"/>
      <c r="O171" s="2">
        <f t="shared" si="22"/>
        <v>1</v>
      </c>
      <c r="P171" s="3" t="s">
        <v>354</v>
      </c>
      <c r="R171" s="1" t="str">
        <f t="shared" si="27"/>
        <v>CO  </v>
      </c>
      <c r="S171" s="1">
        <f t="shared" si="24"/>
        <v>2</v>
      </c>
      <c r="U171"/>
      <c r="V171" s="1" t="str">
        <f t="shared" si="26"/>
        <v/>
      </c>
      <c r="W171"/>
      <c r="Y171" s="58" t="s">
        <v>3430</v>
      </c>
      <c r="Z171" s="59">
        <f t="shared" si="25"/>
        <v>0</v>
      </c>
      <c r="AA171" s="59"/>
      <c r="AB171" s="60"/>
    </row>
    <row r="172" spans="1:28" ht="10.5" customHeight="1" x14ac:dyDescent="0.25">
      <c r="A172" s="183"/>
      <c r="B172" s="3" t="s">
        <v>184</v>
      </c>
      <c r="C172" s="3" t="s">
        <v>353</v>
      </c>
      <c r="D172" s="3" t="s">
        <v>355</v>
      </c>
      <c r="E172" s="3" t="s">
        <v>3</v>
      </c>
      <c r="F172" s="8"/>
      <c r="G172" s="8"/>
      <c r="H172" s="147"/>
      <c r="I172" s="147"/>
      <c r="J172" s="147"/>
      <c r="K172" s="147"/>
      <c r="L172" s="147"/>
      <c r="M172" s="147"/>
      <c r="N172" s="147"/>
      <c r="O172" s="2">
        <f t="shared" si="22"/>
        <v>1</v>
      </c>
      <c r="P172" s="3" t="s">
        <v>356</v>
      </c>
      <c r="R172" s="1" t="str">
        <f t="shared" si="27"/>
        <v>SECOFC  </v>
      </c>
      <c r="S172" s="1">
        <f t="shared" si="24"/>
        <v>2</v>
      </c>
      <c r="U172"/>
      <c r="V172" s="1" t="str">
        <f t="shared" si="26"/>
        <v/>
      </c>
      <c r="W172"/>
      <c r="Y172" s="58" t="s">
        <v>3431</v>
      </c>
      <c r="Z172" s="59">
        <f t="shared" si="25"/>
        <v>0</v>
      </c>
      <c r="AA172" s="59"/>
      <c r="AB172" s="60"/>
    </row>
    <row r="173" spans="1:28" ht="10.5" customHeight="1" x14ac:dyDescent="0.25">
      <c r="A173" s="183"/>
      <c r="B173" s="3" t="s">
        <v>357</v>
      </c>
      <c r="C173" s="3" t="s">
        <v>355</v>
      </c>
      <c r="D173" s="3" t="s">
        <v>358</v>
      </c>
      <c r="E173" s="3" t="s">
        <v>3</v>
      </c>
      <c r="F173" s="8"/>
      <c r="G173" s="8"/>
      <c r="H173" s="147"/>
      <c r="I173" s="147"/>
      <c r="J173" s="147"/>
      <c r="K173" s="147"/>
      <c r="L173" s="147"/>
      <c r="M173" s="147"/>
      <c r="N173" s="147"/>
      <c r="O173" s="2">
        <f t="shared" si="22"/>
        <v>1</v>
      </c>
      <c r="P173" s="3" t="s">
        <v>359</v>
      </c>
      <c r="R173" s="1" t="str">
        <f t="shared" si="27"/>
        <v>CLC  </v>
      </c>
      <c r="S173" s="1">
        <f t="shared" si="24"/>
        <v>10</v>
      </c>
      <c r="U173"/>
      <c r="V173" s="1" t="str">
        <f t="shared" si="26"/>
        <v/>
      </c>
      <c r="W173"/>
      <c r="Y173" s="58" t="s">
        <v>3432</v>
      </c>
      <c r="Z173" s="59">
        <f t="shared" si="25"/>
        <v>0</v>
      </c>
      <c r="AA173" s="59"/>
      <c r="AB173" s="60"/>
    </row>
    <row r="174" spans="1:28" ht="10.5" customHeight="1" thickBot="1" x14ac:dyDescent="0.3">
      <c r="A174" s="183"/>
      <c r="B174" s="3" t="s">
        <v>360</v>
      </c>
      <c r="C174" s="3" t="s">
        <v>358</v>
      </c>
      <c r="D174" s="3" t="s">
        <v>361</v>
      </c>
      <c r="E174" s="3" t="s">
        <v>47</v>
      </c>
      <c r="F174" s="8"/>
      <c r="G174" s="8"/>
      <c r="H174" s="147"/>
      <c r="I174" s="147"/>
      <c r="J174" s="147"/>
      <c r="K174" s="147"/>
      <c r="L174" s="147"/>
      <c r="M174" s="147"/>
      <c r="N174" s="147"/>
      <c r="O174" s="2">
        <f t="shared" si="22"/>
        <v>6</v>
      </c>
      <c r="P174" s="3" t="s">
        <v>362</v>
      </c>
      <c r="R174" s="1" t="str">
        <f t="shared" si="27"/>
        <v>SC  </v>
      </c>
      <c r="S174" s="1">
        <f t="shared" si="24"/>
        <v>9</v>
      </c>
      <c r="U174"/>
      <c r="V174" s="1" t="str">
        <f t="shared" si="26"/>
        <v/>
      </c>
      <c r="W174"/>
      <c r="Y174" s="64" t="s">
        <v>3433</v>
      </c>
      <c r="Z174" s="89">
        <f t="shared" si="25"/>
        <v>20</v>
      </c>
      <c r="AA174" s="89"/>
      <c r="AB174" s="65"/>
    </row>
    <row r="175" spans="1:28" ht="10.5" customHeight="1" x14ac:dyDescent="0.25">
      <c r="A175" s="183"/>
      <c r="B175" s="3" t="s">
        <v>190</v>
      </c>
      <c r="C175" s="3" t="s">
        <v>361</v>
      </c>
      <c r="D175" s="3" t="s">
        <v>363</v>
      </c>
      <c r="E175" s="3" t="s">
        <v>54</v>
      </c>
      <c r="F175" s="8"/>
      <c r="G175" s="8"/>
      <c r="H175" s="147"/>
      <c r="I175" s="147"/>
      <c r="J175" s="147"/>
      <c r="K175" s="147"/>
      <c r="L175" s="147"/>
      <c r="M175" s="147"/>
      <c r="N175" s="147"/>
      <c r="O175" s="2">
        <f t="shared" si="22"/>
        <v>1</v>
      </c>
      <c r="P175" s="3" t="s">
        <v>364</v>
      </c>
      <c r="R175" s="1" t="str">
        <f t="shared" si="27"/>
        <v>CLC  </v>
      </c>
      <c r="S175" s="1">
        <f t="shared" si="24"/>
        <v>10</v>
      </c>
      <c r="U175"/>
      <c r="V175" s="1" t="str">
        <f t="shared" si="26"/>
        <v/>
      </c>
      <c r="W175"/>
    </row>
    <row r="176" spans="1:28" ht="10.5" customHeight="1" x14ac:dyDescent="0.25">
      <c r="A176" s="183"/>
      <c r="B176" s="3" t="s">
        <v>365</v>
      </c>
      <c r="C176" s="3" t="s">
        <v>363</v>
      </c>
      <c r="D176" s="3" t="s">
        <v>366</v>
      </c>
      <c r="E176" s="3" t="s">
        <v>367</v>
      </c>
      <c r="F176" s="8"/>
      <c r="G176" s="8"/>
      <c r="H176" s="147"/>
      <c r="I176" s="147"/>
      <c r="J176" s="147"/>
      <c r="K176" s="147"/>
      <c r="L176" s="147"/>
      <c r="M176" s="147"/>
      <c r="N176" s="147"/>
      <c r="O176" s="2">
        <f t="shared" si="22"/>
        <v>18</v>
      </c>
      <c r="P176" s="3" t="s">
        <v>368</v>
      </c>
      <c r="R176" s="1" t="str">
        <f t="shared" si="27"/>
        <v>SCON  </v>
      </c>
      <c r="S176" s="1">
        <f t="shared" si="24"/>
        <v>31</v>
      </c>
      <c r="U176"/>
      <c r="V176" s="1" t="str">
        <f t="shared" si="26"/>
        <v/>
      </c>
      <c r="W176"/>
    </row>
    <row r="177" spans="1:23" ht="10.5" customHeight="1" x14ac:dyDescent="0.25">
      <c r="A177" s="183"/>
      <c r="B177" s="3" t="s">
        <v>369</v>
      </c>
      <c r="C177" s="3" t="s">
        <v>366</v>
      </c>
      <c r="D177" s="3" t="s">
        <v>370</v>
      </c>
      <c r="E177" s="3" t="s">
        <v>17</v>
      </c>
      <c r="F177" s="8"/>
      <c r="G177" s="8"/>
      <c r="H177" s="147"/>
      <c r="I177" s="147"/>
      <c r="J177" s="147"/>
      <c r="K177" s="147"/>
      <c r="L177" s="147"/>
      <c r="M177" s="147"/>
      <c r="N177" s="147"/>
      <c r="O177" s="2">
        <f t="shared" si="22"/>
        <v>2</v>
      </c>
      <c r="P177" s="3" t="s">
        <v>371</v>
      </c>
      <c r="R177" s="1" t="str">
        <f t="shared" si="27"/>
        <v>CLC  </v>
      </c>
      <c r="S177" s="1">
        <f t="shared" si="24"/>
        <v>10</v>
      </c>
      <c r="U177"/>
      <c r="V177" s="1" t="str">
        <f t="shared" si="26"/>
        <v/>
      </c>
      <c r="W177"/>
    </row>
    <row r="178" spans="1:23" ht="10.5" customHeight="1" x14ac:dyDescent="0.25">
      <c r="A178" s="183"/>
      <c r="B178" s="3" t="s">
        <v>372</v>
      </c>
      <c r="C178" s="3" t="s">
        <v>370</v>
      </c>
      <c r="D178" s="3" t="s">
        <v>373</v>
      </c>
      <c r="E178" s="3" t="s">
        <v>54</v>
      </c>
      <c r="F178" s="8"/>
      <c r="G178" s="8"/>
      <c r="H178" s="147"/>
      <c r="I178" s="147"/>
      <c r="J178" s="147"/>
      <c r="K178" s="147"/>
      <c r="L178" s="147"/>
      <c r="M178" s="147"/>
      <c r="N178" s="147"/>
      <c r="O178" s="2">
        <f t="shared" si="22"/>
        <v>1</v>
      </c>
      <c r="P178" s="3" t="s">
        <v>374</v>
      </c>
      <c r="R178" s="1" t="str">
        <f t="shared" si="27"/>
        <v>SECGA  </v>
      </c>
      <c r="S178" s="1">
        <f t="shared" si="24"/>
        <v>1</v>
      </c>
      <c r="U178"/>
      <c r="V178" s="1" t="str">
        <f t="shared" si="26"/>
        <v/>
      </c>
      <c r="W178"/>
    </row>
    <row r="179" spans="1:23" ht="10.5" customHeight="1" x14ac:dyDescent="0.25">
      <c r="A179" s="183"/>
      <c r="B179" s="3" t="s">
        <v>375</v>
      </c>
      <c r="C179" s="3" t="s">
        <v>373</v>
      </c>
      <c r="D179" s="3" t="s">
        <v>376</v>
      </c>
      <c r="E179" s="3" t="s">
        <v>54</v>
      </c>
      <c r="F179" s="8"/>
      <c r="G179" s="8"/>
      <c r="H179" s="147"/>
      <c r="I179" s="147"/>
      <c r="J179" s="147"/>
      <c r="K179" s="147"/>
      <c r="L179" s="147"/>
      <c r="M179" s="147"/>
      <c r="N179" s="147"/>
      <c r="O179" s="2">
        <f t="shared" si="22"/>
        <v>1</v>
      </c>
      <c r="P179" s="3" t="s">
        <v>377</v>
      </c>
      <c r="R179" s="1" t="str">
        <f t="shared" si="27"/>
        <v>ASSDG  </v>
      </c>
      <c r="S179" s="1">
        <f t="shared" si="24"/>
        <v>1</v>
      </c>
      <c r="U179"/>
      <c r="V179" s="1" t="str">
        <f t="shared" si="26"/>
        <v/>
      </c>
      <c r="W179"/>
    </row>
    <row r="180" spans="1:23" ht="10.5" customHeight="1" x14ac:dyDescent="0.25">
      <c r="A180" s="183"/>
      <c r="B180" s="3" t="s">
        <v>378</v>
      </c>
      <c r="C180" s="3" t="s">
        <v>376</v>
      </c>
      <c r="D180" s="3" t="s">
        <v>379</v>
      </c>
      <c r="E180" s="3" t="s">
        <v>17</v>
      </c>
      <c r="F180" s="8"/>
      <c r="G180" s="8"/>
      <c r="H180" s="147"/>
      <c r="I180" s="147"/>
      <c r="J180" s="147"/>
      <c r="K180" s="147"/>
      <c r="L180" s="147"/>
      <c r="M180" s="147"/>
      <c r="N180" s="147"/>
      <c r="O180" s="2">
        <f t="shared" si="22"/>
        <v>2</v>
      </c>
      <c r="P180" s="3" t="s">
        <v>380</v>
      </c>
      <c r="R180" s="1" t="str">
        <f t="shared" si="27"/>
        <v>DG  </v>
      </c>
      <c r="S180" s="1">
        <f t="shared" si="24"/>
        <v>3</v>
      </c>
      <c r="U180"/>
      <c r="V180" s="1" t="str">
        <f t="shared" si="26"/>
        <v/>
      </c>
      <c r="W180"/>
    </row>
    <row r="181" spans="1:23" ht="10.5" customHeight="1" x14ac:dyDescent="0.25">
      <c r="A181" s="183"/>
      <c r="B181" s="3" t="s">
        <v>381</v>
      </c>
      <c r="C181" s="3" t="s">
        <v>379</v>
      </c>
      <c r="D181" s="3" t="s">
        <v>382</v>
      </c>
      <c r="E181" s="3" t="s">
        <v>3</v>
      </c>
      <c r="F181" s="8"/>
      <c r="G181" s="8"/>
      <c r="H181" s="147"/>
      <c r="I181" s="147"/>
      <c r="J181" s="147"/>
      <c r="K181" s="147"/>
      <c r="L181" s="147"/>
      <c r="M181" s="147"/>
      <c r="N181" s="147"/>
      <c r="O181" s="2">
        <f t="shared" si="22"/>
        <v>1</v>
      </c>
      <c r="P181" s="3" t="s">
        <v>179</v>
      </c>
      <c r="R181" s="1" t="str">
        <f t="shared" si="27"/>
        <v>CO  </v>
      </c>
      <c r="S181" s="1">
        <f t="shared" si="24"/>
        <v>2</v>
      </c>
      <c r="U181"/>
      <c r="V181" s="1" t="str">
        <f t="shared" si="26"/>
        <v/>
      </c>
      <c r="W181"/>
    </row>
    <row r="182" spans="1:23" ht="10.5" customHeight="1" x14ac:dyDescent="0.25">
      <c r="A182" s="183"/>
      <c r="B182" s="3" t="s">
        <v>383</v>
      </c>
      <c r="C182" s="3" t="s">
        <v>382</v>
      </c>
      <c r="D182" s="3" t="s">
        <v>384</v>
      </c>
      <c r="E182" s="3" t="s">
        <v>54</v>
      </c>
      <c r="F182" s="8"/>
      <c r="G182" s="8"/>
      <c r="H182" s="147"/>
      <c r="I182" s="147"/>
      <c r="J182" s="147"/>
      <c r="K182" s="147"/>
      <c r="L182" s="147"/>
      <c r="M182" s="147"/>
      <c r="N182" s="147"/>
      <c r="O182" s="2">
        <f t="shared" si="22"/>
        <v>1</v>
      </c>
      <c r="P182" s="3" t="s">
        <v>385</v>
      </c>
      <c r="R182" s="1" t="str">
        <f t="shared" si="27"/>
        <v>ACO  </v>
      </c>
      <c r="S182" s="1">
        <f t="shared" si="24"/>
        <v>2</v>
      </c>
      <c r="U182"/>
      <c r="V182" s="1" t="str">
        <f t="shared" si="26"/>
        <v/>
      </c>
      <c r="W182"/>
    </row>
    <row r="183" spans="1:23" ht="10.5" customHeight="1" x14ac:dyDescent="0.25">
      <c r="A183" s="183"/>
      <c r="B183" s="3" t="s">
        <v>386</v>
      </c>
      <c r="C183" s="3" t="s">
        <v>384</v>
      </c>
      <c r="D183" s="3" t="s">
        <v>387</v>
      </c>
      <c r="E183" s="3" t="s">
        <v>3</v>
      </c>
      <c r="F183" s="8"/>
      <c r="G183" s="8"/>
      <c r="H183" s="147"/>
      <c r="I183" s="147"/>
      <c r="J183" s="147"/>
      <c r="K183" s="147"/>
      <c r="L183" s="147"/>
      <c r="M183" s="147"/>
      <c r="N183" s="147"/>
      <c r="O183" s="2">
        <f t="shared" si="22"/>
        <v>1</v>
      </c>
      <c r="P183" s="3" t="s">
        <v>1</v>
      </c>
      <c r="R183" s="1" t="str">
        <f t="shared" si="27"/>
        <v>SECOFC  </v>
      </c>
      <c r="S183" s="1">
        <f t="shared" si="24"/>
        <v>2</v>
      </c>
      <c r="U183"/>
      <c r="V183" s="1" t="str">
        <f t="shared" si="26"/>
        <v/>
      </c>
      <c r="W183"/>
    </row>
    <row r="184" spans="1:23" ht="10.5" customHeight="1" x14ac:dyDescent="0.25">
      <c r="A184" s="183"/>
      <c r="B184" s="3" t="s">
        <v>102</v>
      </c>
      <c r="C184" s="3" t="s">
        <v>384</v>
      </c>
      <c r="D184" s="3" t="s">
        <v>388</v>
      </c>
      <c r="E184" s="3" t="s">
        <v>3</v>
      </c>
      <c r="F184" s="8"/>
      <c r="G184" s="8"/>
      <c r="H184" s="147"/>
      <c r="I184" s="147"/>
      <c r="J184" s="147"/>
      <c r="K184" s="147"/>
      <c r="L184" s="147"/>
      <c r="M184" s="147"/>
      <c r="N184" s="147"/>
      <c r="O184" s="2">
        <f t="shared" si="22"/>
        <v>1</v>
      </c>
      <c r="P184" s="3" t="s">
        <v>1</v>
      </c>
      <c r="R184" s="1" t="str">
        <f t="shared" si="27"/>
        <v>DG  </v>
      </c>
      <c r="S184" s="1">
        <f t="shared" si="24"/>
        <v>3</v>
      </c>
      <c r="U184"/>
      <c r="V184" s="1" t="str">
        <f t="shared" si="26"/>
        <v/>
      </c>
      <c r="W184"/>
    </row>
    <row r="185" spans="1:23" ht="10.5" customHeight="1" x14ac:dyDescent="0.25">
      <c r="A185" s="183"/>
      <c r="B185" s="3" t="s">
        <v>389</v>
      </c>
      <c r="C185" s="3" t="s">
        <v>388</v>
      </c>
      <c r="D185" s="3" t="s">
        <v>390</v>
      </c>
      <c r="E185" s="3" t="s">
        <v>3</v>
      </c>
      <c r="F185" s="8"/>
      <c r="G185" s="8"/>
      <c r="H185" s="147"/>
      <c r="I185" s="147"/>
      <c r="J185" s="147"/>
      <c r="K185" s="147"/>
      <c r="L185" s="147"/>
      <c r="M185" s="147"/>
      <c r="N185" s="147"/>
      <c r="O185" s="2">
        <f t="shared" si="22"/>
        <v>1</v>
      </c>
      <c r="P185" s="3" t="s">
        <v>117</v>
      </c>
      <c r="R185" s="1" t="str">
        <f t="shared" si="27"/>
        <v>ACO  </v>
      </c>
      <c r="S185" s="1">
        <f t="shared" si="24"/>
        <v>2</v>
      </c>
      <c r="U185"/>
      <c r="V185" s="1" t="str">
        <f t="shared" si="26"/>
        <v/>
      </c>
      <c r="W185"/>
    </row>
    <row r="186" spans="1:23" ht="10.5" customHeight="1" x14ac:dyDescent="0.25">
      <c r="A186" s="183"/>
      <c r="B186" s="3" t="s">
        <v>391</v>
      </c>
      <c r="C186" s="3" t="s">
        <v>390</v>
      </c>
      <c r="D186" s="3" t="s">
        <v>392</v>
      </c>
      <c r="E186" s="3" t="s">
        <v>3</v>
      </c>
      <c r="F186" s="8"/>
      <c r="G186" s="8"/>
      <c r="H186" s="147"/>
      <c r="I186" s="147"/>
      <c r="J186" s="147"/>
      <c r="K186" s="147"/>
      <c r="L186" s="147"/>
      <c r="M186" s="147"/>
      <c r="N186" s="147"/>
      <c r="O186" s="2">
        <f t="shared" si="22"/>
        <v>1</v>
      </c>
      <c r="P186" s="3" t="s">
        <v>120</v>
      </c>
      <c r="R186" s="1" t="str">
        <f t="shared" si="27"/>
        <v>SAEO  </v>
      </c>
      <c r="S186" s="1">
        <f t="shared" si="24"/>
        <v>1</v>
      </c>
      <c r="U186"/>
      <c r="V186" s="1" t="str">
        <f t="shared" si="26"/>
        <v/>
      </c>
      <c r="W186"/>
    </row>
    <row r="187" spans="1:23" ht="10.5" customHeight="1" x14ac:dyDescent="0.25">
      <c r="A187" s="183"/>
      <c r="B187" s="3" t="s">
        <v>393</v>
      </c>
      <c r="C187" s="3" t="s">
        <v>392</v>
      </c>
      <c r="D187" s="3" t="s">
        <v>394</v>
      </c>
      <c r="E187" s="3" t="s">
        <v>3</v>
      </c>
      <c r="F187" s="8"/>
      <c r="G187" s="8"/>
      <c r="H187" s="147"/>
      <c r="I187" s="147"/>
      <c r="J187" s="147"/>
      <c r="K187" s="147"/>
      <c r="L187" s="147"/>
      <c r="M187" s="147"/>
      <c r="N187" s="147"/>
      <c r="O187" s="2">
        <f t="shared" si="22"/>
        <v>1</v>
      </c>
      <c r="P187" s="3" t="s">
        <v>395</v>
      </c>
      <c r="R187" s="1" t="str">
        <f t="shared" si="27"/>
        <v>CLC  </v>
      </c>
      <c r="S187" s="1">
        <f t="shared" si="24"/>
        <v>10</v>
      </c>
      <c r="U187"/>
      <c r="V187" s="1" t="str">
        <f t="shared" si="26"/>
        <v/>
      </c>
      <c r="W187"/>
    </row>
    <row r="188" spans="1:23" ht="10.5" customHeight="1" x14ac:dyDescent="0.25">
      <c r="A188" s="183"/>
      <c r="B188" s="3" t="s">
        <v>396</v>
      </c>
      <c r="C188" s="3" t="s">
        <v>394</v>
      </c>
      <c r="D188" s="3" t="s">
        <v>397</v>
      </c>
      <c r="E188" s="3" t="s">
        <v>21</v>
      </c>
      <c r="F188" s="8"/>
      <c r="G188" s="8"/>
      <c r="H188" s="147"/>
      <c r="I188" s="147"/>
      <c r="J188" s="147"/>
      <c r="K188" s="147"/>
      <c r="L188" s="147"/>
      <c r="M188" s="147"/>
      <c r="N188" s="147"/>
      <c r="O188" s="2">
        <f t="shared" si="22"/>
        <v>3</v>
      </c>
      <c r="P188" s="3" t="s">
        <v>280</v>
      </c>
      <c r="R188" s="1" t="str">
        <f t="shared" si="27"/>
        <v>SC  </v>
      </c>
      <c r="S188" s="1">
        <f t="shared" si="24"/>
        <v>9</v>
      </c>
      <c r="U188"/>
      <c r="V188" s="1" t="str">
        <f t="shared" si="26"/>
        <v/>
      </c>
      <c r="W188"/>
    </row>
    <row r="189" spans="1:23" ht="10.5" customHeight="1" x14ac:dyDescent="0.25">
      <c r="A189" s="183"/>
      <c r="B189" s="3" t="s">
        <v>398</v>
      </c>
      <c r="C189" s="3" t="s">
        <v>397</v>
      </c>
      <c r="D189" s="3" t="s">
        <v>399</v>
      </c>
      <c r="E189" s="3" t="s">
        <v>54</v>
      </c>
      <c r="F189" s="8"/>
      <c r="G189" s="8"/>
      <c r="H189" s="147"/>
      <c r="I189" s="147"/>
      <c r="J189" s="147"/>
      <c r="K189" s="147"/>
      <c r="L189" s="147"/>
      <c r="M189" s="147"/>
      <c r="N189" s="147"/>
      <c r="O189" s="2">
        <f t="shared" si="22"/>
        <v>1</v>
      </c>
      <c r="P189" s="3" t="s">
        <v>400</v>
      </c>
      <c r="R189" s="1" t="str">
        <f t="shared" si="27"/>
        <v>CLC  </v>
      </c>
      <c r="S189" s="1">
        <f t="shared" si="24"/>
        <v>10</v>
      </c>
      <c r="U189"/>
      <c r="V189" s="1" t="str">
        <f t="shared" si="26"/>
        <v/>
      </c>
      <c r="W189"/>
    </row>
    <row r="190" spans="1:23" ht="10.5" customHeight="1" x14ac:dyDescent="0.25">
      <c r="A190" s="183"/>
      <c r="B190" s="3" t="s">
        <v>401</v>
      </c>
      <c r="C190" s="3" t="s">
        <v>399</v>
      </c>
      <c r="D190" s="3" t="s">
        <v>402</v>
      </c>
      <c r="E190" s="3" t="s">
        <v>403</v>
      </c>
      <c r="F190" s="8"/>
      <c r="G190" s="8"/>
      <c r="H190" s="147"/>
      <c r="I190" s="147"/>
      <c r="J190" s="147"/>
      <c r="K190" s="147"/>
      <c r="L190" s="147"/>
      <c r="M190" s="147"/>
      <c r="N190" s="147"/>
      <c r="O190" s="2">
        <f t="shared" si="22"/>
        <v>13</v>
      </c>
      <c r="P190" s="3" t="s">
        <v>404</v>
      </c>
      <c r="R190" s="1" t="str">
        <f t="shared" si="27"/>
        <v>SCON  </v>
      </c>
      <c r="S190" s="1">
        <f t="shared" si="24"/>
        <v>31</v>
      </c>
      <c r="U190"/>
      <c r="V190" s="1" t="str">
        <f t="shared" si="26"/>
        <v/>
      </c>
      <c r="W190"/>
    </row>
    <row r="191" spans="1:23" ht="10.5" customHeight="1" x14ac:dyDescent="0.25">
      <c r="A191" s="183"/>
      <c r="B191" s="3" t="s">
        <v>121</v>
      </c>
      <c r="C191" s="3" t="s">
        <v>402</v>
      </c>
      <c r="D191" s="3" t="s">
        <v>405</v>
      </c>
      <c r="E191" s="3" t="s">
        <v>17</v>
      </c>
      <c r="F191" s="8"/>
      <c r="G191" s="8"/>
      <c r="H191" s="147"/>
      <c r="I191" s="147"/>
      <c r="J191" s="147"/>
      <c r="K191" s="147"/>
      <c r="L191" s="147"/>
      <c r="M191" s="147"/>
      <c r="N191" s="147"/>
      <c r="O191" s="2">
        <f t="shared" si="22"/>
        <v>2</v>
      </c>
      <c r="P191" s="3" t="s">
        <v>406</v>
      </c>
      <c r="R191" s="1" t="str">
        <f t="shared" si="27"/>
        <v>CLC  </v>
      </c>
      <c r="S191" s="1">
        <f t="shared" si="24"/>
        <v>10</v>
      </c>
      <c r="U191"/>
      <c r="V191" s="1" t="str">
        <f t="shared" si="26"/>
        <v/>
      </c>
      <c r="W191"/>
    </row>
    <row r="192" spans="1:23" ht="10.5" customHeight="1" x14ac:dyDescent="0.25">
      <c r="A192" s="14"/>
      <c r="B192" s="14"/>
      <c r="C192" s="14"/>
      <c r="D192" s="14"/>
      <c r="E192" s="14"/>
      <c r="F192" s="14"/>
      <c r="G192" s="14"/>
      <c r="H192" s="149"/>
      <c r="I192" s="149"/>
      <c r="J192" s="149"/>
      <c r="K192" s="149"/>
      <c r="L192" s="149"/>
      <c r="M192" s="149"/>
      <c r="N192" s="149"/>
      <c r="O192" s="14"/>
      <c r="P192" s="14"/>
      <c r="R192" s="13"/>
      <c r="S192" s="13"/>
      <c r="U192"/>
      <c r="V192" s="1" t="str">
        <f t="shared" si="26"/>
        <v/>
      </c>
      <c r="W192"/>
    </row>
    <row r="193" spans="1:28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148"/>
      <c r="I193" s="148"/>
      <c r="J193" s="148"/>
      <c r="K193" s="148"/>
      <c r="L193" s="148"/>
      <c r="M193" s="148"/>
      <c r="N193" s="148"/>
      <c r="O193" s="2"/>
      <c r="P193" s="2"/>
      <c r="R193" s="6" t="s">
        <v>572</v>
      </c>
      <c r="S193" s="1"/>
      <c r="V193" s="1" t="str">
        <f t="shared" si="26"/>
        <v/>
      </c>
    </row>
    <row r="194" spans="1:28" ht="31.5" customHeight="1" thickBot="1" x14ac:dyDescent="0.2">
      <c r="A194" s="2"/>
      <c r="C194" s="2"/>
      <c r="D194" s="2"/>
      <c r="E194" s="2"/>
      <c r="F194" s="2"/>
      <c r="G194" s="2"/>
      <c r="H194" s="148"/>
      <c r="I194" s="148"/>
      <c r="J194" s="148"/>
      <c r="K194" s="148"/>
      <c r="L194" s="148"/>
      <c r="M194" s="148"/>
      <c r="N194" s="148"/>
      <c r="P194" s="5" t="s">
        <v>499</v>
      </c>
      <c r="R194" s="6" t="s">
        <v>571</v>
      </c>
      <c r="S194" s="6" t="s">
        <v>587</v>
      </c>
      <c r="U194" s="6" t="s">
        <v>607</v>
      </c>
      <c r="V194" s="1" t="str">
        <f t="shared" si="26"/>
        <v>DADOS AGRUPADOS:</v>
      </c>
      <c r="Y194" s="6"/>
    </row>
    <row r="195" spans="1:28" ht="10.5" customHeight="1" thickBot="1" x14ac:dyDescent="0.2">
      <c r="A195" s="182" t="s">
        <v>3407</v>
      </c>
      <c r="B195" s="3" t="s">
        <v>408</v>
      </c>
      <c r="C195" s="3" t="s">
        <v>1</v>
      </c>
      <c r="D195" s="3" t="s">
        <v>409</v>
      </c>
      <c r="E195" s="3" t="s">
        <v>3</v>
      </c>
      <c r="F195" s="8"/>
      <c r="G195" s="8"/>
      <c r="H195" s="147"/>
      <c r="I195" s="147"/>
      <c r="J195" s="147"/>
      <c r="K195" s="147"/>
      <c r="L195" s="147"/>
      <c r="M195" s="147"/>
      <c r="N195" s="147"/>
      <c r="O195" s="2">
        <f t="shared" ref="O195:O233" si="28">VALUE(IF(LEFT(E195,1)="&lt;",1,LEFT(E195,2)))</f>
        <v>1</v>
      </c>
      <c r="P195" s="3" t="s">
        <v>1</v>
      </c>
      <c r="R195" s="1" t="str">
        <f t="shared" ref="R195:R202" si="29">RIGHT(B195,LEN(B195)-4)</f>
        <v>155ZE  </v>
      </c>
      <c r="S195" s="1">
        <f t="shared" ref="S195:S233" si="30">SUMIFS($O$195:$O$233,$R$195:$R$233,R195)</f>
        <v>65</v>
      </c>
      <c r="V195" s="1" t="str">
        <f t="shared" si="26"/>
        <v/>
      </c>
      <c r="Y195" s="90" t="s">
        <v>3357</v>
      </c>
      <c r="Z195" s="43"/>
      <c r="AA195" s="43"/>
      <c r="AB195" s="42"/>
    </row>
    <row r="196" spans="1:28" ht="10.5" customHeight="1" x14ac:dyDescent="0.15">
      <c r="A196" s="183"/>
      <c r="B196" s="3" t="s">
        <v>134</v>
      </c>
      <c r="C196" s="3" t="s">
        <v>409</v>
      </c>
      <c r="D196" s="3" t="s">
        <v>410</v>
      </c>
      <c r="E196" s="3" t="s">
        <v>411</v>
      </c>
      <c r="F196" s="8"/>
      <c r="G196" s="8"/>
      <c r="H196" s="147"/>
      <c r="I196" s="147"/>
      <c r="J196" s="147"/>
      <c r="K196" s="147"/>
      <c r="L196" s="147"/>
      <c r="M196" s="147"/>
      <c r="N196" s="147"/>
      <c r="O196" s="2">
        <f t="shared" si="28"/>
        <v>31</v>
      </c>
      <c r="P196" s="3" t="s">
        <v>412</v>
      </c>
      <c r="R196" s="1" t="str">
        <f t="shared" si="29"/>
        <v>ASSISEG  </v>
      </c>
      <c r="S196" s="1">
        <f t="shared" si="30"/>
        <v>50</v>
      </c>
      <c r="U196" s="1" t="s">
        <v>603</v>
      </c>
      <c r="V196" s="1" t="str">
        <f t="shared" si="26"/>
        <v>155ZE</v>
      </c>
      <c r="W196" s="1">
        <v>65</v>
      </c>
      <c r="Y196" s="84" t="s">
        <v>3383</v>
      </c>
      <c r="Z196" s="82">
        <f>SUMIFS($W$196:$W$225,$V$196:$V$225,Y196)</f>
        <v>0</v>
      </c>
      <c r="AA196" s="82"/>
      <c r="AB196" s="83"/>
    </row>
    <row r="197" spans="1:28" ht="10.5" customHeight="1" x14ac:dyDescent="0.15">
      <c r="A197" s="183"/>
      <c r="B197" s="3" t="s">
        <v>413</v>
      </c>
      <c r="C197" s="3" t="s">
        <v>410</v>
      </c>
      <c r="D197" s="3" t="s">
        <v>414</v>
      </c>
      <c r="E197" s="3" t="s">
        <v>415</v>
      </c>
      <c r="F197" s="8"/>
      <c r="G197" s="8"/>
      <c r="H197" s="147"/>
      <c r="I197" s="147"/>
      <c r="J197" s="147"/>
      <c r="K197" s="147"/>
      <c r="L197" s="147"/>
      <c r="M197" s="147"/>
      <c r="N197" s="147"/>
      <c r="O197" s="2">
        <f t="shared" si="28"/>
        <v>50</v>
      </c>
      <c r="P197" s="3" t="s">
        <v>416</v>
      </c>
      <c r="R197" s="1" t="str">
        <f t="shared" si="29"/>
        <v>155ZE  </v>
      </c>
      <c r="S197" s="1">
        <f t="shared" si="30"/>
        <v>65</v>
      </c>
      <c r="U197" s="1" t="s">
        <v>574</v>
      </c>
      <c r="V197" s="1" t="str">
        <f t="shared" si="26"/>
        <v>ASSISEG</v>
      </c>
      <c r="W197" s="1">
        <v>50</v>
      </c>
      <c r="Y197" s="84" t="s">
        <v>3387</v>
      </c>
      <c r="Z197" s="85">
        <f t="shared" ref="Z197:Z217" si="31">SUMIFS($W$196:$W$225,$V$196:$V$225,Y197)</f>
        <v>0</v>
      </c>
      <c r="AA197" s="85"/>
      <c r="AB197" s="86"/>
    </row>
    <row r="198" spans="1:28" ht="10.5" customHeight="1" x14ac:dyDescent="0.15">
      <c r="A198" s="183"/>
      <c r="B198" s="3" t="s">
        <v>139</v>
      </c>
      <c r="C198" s="3" t="s">
        <v>414</v>
      </c>
      <c r="D198" s="3" t="s">
        <v>417</v>
      </c>
      <c r="E198" s="3" t="s">
        <v>17</v>
      </c>
      <c r="F198" s="8"/>
      <c r="G198" s="8"/>
      <c r="H198" s="147"/>
      <c r="I198" s="147"/>
      <c r="J198" s="147"/>
      <c r="K198" s="147"/>
      <c r="L198" s="147"/>
      <c r="M198" s="147"/>
      <c r="N198" s="147"/>
      <c r="O198" s="2">
        <f t="shared" si="28"/>
        <v>2</v>
      </c>
      <c r="P198" s="3" t="s">
        <v>418</v>
      </c>
      <c r="R198" s="1" t="str">
        <f t="shared" si="29"/>
        <v>ASSISEG  </v>
      </c>
      <c r="S198" s="1">
        <f t="shared" si="30"/>
        <v>50</v>
      </c>
      <c r="U198" s="1" t="s">
        <v>575</v>
      </c>
      <c r="V198" s="1" t="str">
        <f t="shared" si="26"/>
        <v>CAA</v>
      </c>
      <c r="W198" s="1">
        <v>8</v>
      </c>
      <c r="Y198" s="61" t="s">
        <v>3385</v>
      </c>
      <c r="Z198" s="62">
        <f t="shared" si="31"/>
        <v>0</v>
      </c>
      <c r="AA198" s="62"/>
      <c r="AB198" s="63"/>
    </row>
    <row r="199" spans="1:28" ht="10.5" customHeight="1" x14ac:dyDescent="0.15">
      <c r="A199" s="183"/>
      <c r="B199" s="3" t="s">
        <v>142</v>
      </c>
      <c r="C199" s="3" t="s">
        <v>417</v>
      </c>
      <c r="D199" s="3" t="s">
        <v>419</v>
      </c>
      <c r="E199" s="3" t="s">
        <v>17</v>
      </c>
      <c r="F199" s="8"/>
      <c r="G199" s="8"/>
      <c r="H199" s="147"/>
      <c r="I199" s="147"/>
      <c r="J199" s="147"/>
      <c r="K199" s="147"/>
      <c r="L199" s="147"/>
      <c r="M199" s="147"/>
      <c r="N199" s="147"/>
      <c r="O199" s="2">
        <f t="shared" si="28"/>
        <v>2</v>
      </c>
      <c r="P199" s="3" t="s">
        <v>420</v>
      </c>
      <c r="R199" s="1" t="str">
        <f t="shared" si="29"/>
        <v>CAA  </v>
      </c>
      <c r="S199" s="1">
        <f t="shared" si="30"/>
        <v>8</v>
      </c>
      <c r="U199" s="1" t="s">
        <v>604</v>
      </c>
      <c r="V199" s="1" t="str">
        <f t="shared" si="26"/>
        <v>55ZE</v>
      </c>
      <c r="W199" s="1">
        <v>19</v>
      </c>
      <c r="Y199" s="61" t="s">
        <v>3389</v>
      </c>
      <c r="Z199" s="62">
        <f t="shared" si="31"/>
        <v>0</v>
      </c>
      <c r="AA199" s="62"/>
      <c r="AB199" s="63"/>
    </row>
    <row r="200" spans="1:28" ht="10.5" customHeight="1" x14ac:dyDescent="0.15">
      <c r="A200" s="183"/>
      <c r="B200" s="3" t="s">
        <v>309</v>
      </c>
      <c r="C200" s="3" t="s">
        <v>419</v>
      </c>
      <c r="D200" s="3" t="s">
        <v>421</v>
      </c>
      <c r="E200" s="3" t="s">
        <v>3</v>
      </c>
      <c r="F200" s="8"/>
      <c r="G200" s="8"/>
      <c r="H200" s="147"/>
      <c r="I200" s="147"/>
      <c r="J200" s="147"/>
      <c r="K200" s="147"/>
      <c r="L200" s="147"/>
      <c r="M200" s="147"/>
      <c r="N200" s="147"/>
      <c r="O200" s="2">
        <f t="shared" si="28"/>
        <v>1</v>
      </c>
      <c r="P200" s="3" t="s">
        <v>422</v>
      </c>
      <c r="R200" s="1" t="str">
        <f t="shared" si="29"/>
        <v>ASSISEG  </v>
      </c>
      <c r="S200" s="1">
        <f t="shared" si="30"/>
        <v>50</v>
      </c>
      <c r="U200" s="1" t="s">
        <v>576</v>
      </c>
      <c r="V200" s="1" t="str">
        <f t="shared" si="26"/>
        <v>SECADM</v>
      </c>
      <c r="W200" s="1">
        <v>3</v>
      </c>
      <c r="Y200" s="61" t="s">
        <v>3424</v>
      </c>
      <c r="Z200" s="62">
        <f t="shared" si="31"/>
        <v>8</v>
      </c>
      <c r="AA200" s="62"/>
      <c r="AB200" s="63"/>
    </row>
    <row r="201" spans="1:28" ht="10.5" customHeight="1" x14ac:dyDescent="0.15">
      <c r="A201" s="183"/>
      <c r="B201" s="3" t="s">
        <v>423</v>
      </c>
      <c r="C201" s="3" t="s">
        <v>421</v>
      </c>
      <c r="D201" s="3" t="s">
        <v>424</v>
      </c>
      <c r="E201" s="3" t="s">
        <v>71</v>
      </c>
      <c r="F201" s="8"/>
      <c r="G201" s="8"/>
      <c r="H201" s="147"/>
      <c r="I201" s="147"/>
      <c r="J201" s="147"/>
      <c r="K201" s="147"/>
      <c r="L201" s="147"/>
      <c r="M201" s="147"/>
      <c r="N201" s="147"/>
      <c r="O201" s="2">
        <f t="shared" si="28"/>
        <v>11</v>
      </c>
      <c r="P201" s="3" t="s">
        <v>425</v>
      </c>
      <c r="R201" s="1" t="str">
        <f t="shared" si="29"/>
        <v>155ZE  </v>
      </c>
      <c r="S201" s="1">
        <f t="shared" si="30"/>
        <v>65</v>
      </c>
      <c r="U201" s="1" t="s">
        <v>577</v>
      </c>
      <c r="V201" s="1" t="str">
        <f t="shared" si="26"/>
        <v>SPO</v>
      </c>
      <c r="W201" s="1">
        <v>3</v>
      </c>
      <c r="Y201" s="61" t="s">
        <v>3425</v>
      </c>
      <c r="Z201" s="62">
        <f t="shared" si="31"/>
        <v>0</v>
      </c>
      <c r="AA201" s="62"/>
      <c r="AB201" s="63"/>
    </row>
    <row r="202" spans="1:28" ht="10.5" customHeight="1" x14ac:dyDescent="0.15">
      <c r="A202" s="183"/>
      <c r="B202" s="3" t="s">
        <v>316</v>
      </c>
      <c r="C202" s="3" t="s">
        <v>424</v>
      </c>
      <c r="D202" s="3" t="s">
        <v>426</v>
      </c>
      <c r="E202" s="3" t="s">
        <v>54</v>
      </c>
      <c r="F202" s="8"/>
      <c r="G202" s="8"/>
      <c r="H202" s="147"/>
      <c r="I202" s="147"/>
      <c r="J202" s="147"/>
      <c r="K202" s="147"/>
      <c r="L202" s="147"/>
      <c r="M202" s="147"/>
      <c r="N202" s="147"/>
      <c r="O202" s="2">
        <f t="shared" si="28"/>
        <v>1</v>
      </c>
      <c r="P202" s="3" t="s">
        <v>427</v>
      </c>
      <c r="R202" s="1" t="str">
        <f t="shared" si="29"/>
        <v>ASSISEG  </v>
      </c>
      <c r="S202" s="1">
        <f t="shared" si="30"/>
        <v>50</v>
      </c>
      <c r="U202" s="1" t="s">
        <v>578</v>
      </c>
      <c r="V202" s="1" t="str">
        <f t="shared" si="26"/>
        <v>CO</v>
      </c>
      <c r="W202" s="1">
        <v>3</v>
      </c>
      <c r="Y202" s="61" t="s">
        <v>3426</v>
      </c>
      <c r="Z202" s="62">
        <f t="shared" si="31"/>
        <v>0</v>
      </c>
      <c r="AA202" s="62"/>
      <c r="AB202" s="63"/>
    </row>
    <row r="203" spans="1:28" ht="10.5" customHeight="1" x14ac:dyDescent="0.15">
      <c r="A203" s="183"/>
      <c r="B203" s="3" t="s">
        <v>428</v>
      </c>
      <c r="C203" s="3" t="s">
        <v>426</v>
      </c>
      <c r="D203" s="3" t="s">
        <v>429</v>
      </c>
      <c r="E203" s="3" t="s">
        <v>9</v>
      </c>
      <c r="F203" s="8"/>
      <c r="G203" s="8"/>
      <c r="H203" s="147"/>
      <c r="I203" s="147"/>
      <c r="J203" s="147"/>
      <c r="K203" s="147"/>
      <c r="L203" s="147"/>
      <c r="M203" s="147"/>
      <c r="N203" s="147"/>
      <c r="O203" s="2">
        <f t="shared" si="28"/>
        <v>19</v>
      </c>
      <c r="P203" s="3" t="s">
        <v>430</v>
      </c>
      <c r="R203" s="1" t="str">
        <f t="shared" ref="R203:R233" si="32">RIGHT(B203,LEN(B203)-5)</f>
        <v>55ZE  </v>
      </c>
      <c r="S203" s="1">
        <f t="shared" si="30"/>
        <v>19</v>
      </c>
      <c r="U203" s="1" t="s">
        <v>579</v>
      </c>
      <c r="V203" s="1" t="str">
        <f t="shared" si="26"/>
        <v>SECOFC</v>
      </c>
      <c r="W203" s="1">
        <v>2</v>
      </c>
      <c r="Y203" s="61" t="s">
        <v>3427</v>
      </c>
      <c r="Z203" s="62">
        <f t="shared" si="31"/>
        <v>0</v>
      </c>
      <c r="AA203" s="62"/>
      <c r="AB203" s="63"/>
    </row>
    <row r="204" spans="1:28" ht="10.5" customHeight="1" x14ac:dyDescent="0.15">
      <c r="A204" s="183"/>
      <c r="B204" s="3" t="s">
        <v>431</v>
      </c>
      <c r="C204" s="3" t="s">
        <v>429</v>
      </c>
      <c r="D204" s="3" t="s">
        <v>432</v>
      </c>
      <c r="E204" s="3" t="s">
        <v>13</v>
      </c>
      <c r="F204" s="8"/>
      <c r="G204" s="8"/>
      <c r="H204" s="147"/>
      <c r="I204" s="147"/>
      <c r="J204" s="147"/>
      <c r="K204" s="147"/>
      <c r="L204" s="147"/>
      <c r="M204" s="147"/>
      <c r="N204" s="147"/>
      <c r="O204" s="2">
        <f t="shared" si="28"/>
        <v>4</v>
      </c>
      <c r="P204" s="3" t="s">
        <v>433</v>
      </c>
      <c r="R204" s="1" t="str">
        <f t="shared" si="32"/>
        <v>ASSISEG  </v>
      </c>
      <c r="S204" s="1">
        <f t="shared" si="30"/>
        <v>50</v>
      </c>
      <c r="U204" s="1" t="s">
        <v>580</v>
      </c>
      <c r="V204" s="1" t="str">
        <f t="shared" si="26"/>
        <v>CLC</v>
      </c>
      <c r="W204" s="1">
        <v>10</v>
      </c>
      <c r="Y204" s="61" t="s">
        <v>3428</v>
      </c>
      <c r="Z204" s="62">
        <f t="shared" si="31"/>
        <v>0</v>
      </c>
      <c r="AA204" s="62"/>
      <c r="AB204" s="63"/>
    </row>
    <row r="205" spans="1:28" ht="10.5" customHeight="1" x14ac:dyDescent="0.15">
      <c r="A205" s="183"/>
      <c r="B205" s="3" t="s">
        <v>434</v>
      </c>
      <c r="C205" s="3" t="s">
        <v>432</v>
      </c>
      <c r="D205" s="3" t="s">
        <v>435</v>
      </c>
      <c r="E205" s="3" t="s">
        <v>21</v>
      </c>
      <c r="F205" s="8"/>
      <c r="G205" s="8"/>
      <c r="H205" s="147"/>
      <c r="I205" s="147"/>
      <c r="J205" s="147"/>
      <c r="K205" s="147"/>
      <c r="L205" s="147"/>
      <c r="M205" s="147"/>
      <c r="N205" s="147"/>
      <c r="O205" s="2">
        <f t="shared" si="28"/>
        <v>3</v>
      </c>
      <c r="P205" s="3" t="s">
        <v>436</v>
      </c>
      <c r="R205" s="1" t="str">
        <f t="shared" si="32"/>
        <v>155ZE  </v>
      </c>
      <c r="S205" s="1">
        <f t="shared" si="30"/>
        <v>65</v>
      </c>
      <c r="U205" s="1" t="s">
        <v>581</v>
      </c>
      <c r="V205" s="1" t="str">
        <f t="shared" si="26"/>
        <v>SC</v>
      </c>
      <c r="W205" s="1">
        <v>27</v>
      </c>
      <c r="Y205" s="61" t="s">
        <v>3391</v>
      </c>
      <c r="Z205" s="62">
        <f t="shared" si="31"/>
        <v>0</v>
      </c>
      <c r="AA205" s="62"/>
      <c r="AB205" s="63"/>
    </row>
    <row r="206" spans="1:28" ht="10.5" customHeight="1" x14ac:dyDescent="0.15">
      <c r="A206" s="183"/>
      <c r="B206" s="3" t="s">
        <v>329</v>
      </c>
      <c r="C206" s="3" t="s">
        <v>435</v>
      </c>
      <c r="D206" s="3" t="s">
        <v>437</v>
      </c>
      <c r="E206" s="3" t="s">
        <v>71</v>
      </c>
      <c r="F206" s="8"/>
      <c r="G206" s="8"/>
      <c r="H206" s="147"/>
      <c r="I206" s="147"/>
      <c r="J206" s="147"/>
      <c r="K206" s="147"/>
      <c r="L206" s="147"/>
      <c r="M206" s="147"/>
      <c r="N206" s="147"/>
      <c r="O206" s="2">
        <f t="shared" si="28"/>
        <v>11</v>
      </c>
      <c r="P206" s="3" t="s">
        <v>438</v>
      </c>
      <c r="R206" s="1" t="str">
        <f t="shared" si="32"/>
        <v>ASSISEG  </v>
      </c>
      <c r="S206" s="1">
        <f t="shared" si="30"/>
        <v>50</v>
      </c>
      <c r="U206" s="1" t="s">
        <v>582</v>
      </c>
      <c r="V206" s="1" t="str">
        <f t="shared" si="26"/>
        <v>SCON</v>
      </c>
      <c r="W206" s="1">
        <v>24</v>
      </c>
      <c r="Y206" s="61" t="s">
        <v>3393</v>
      </c>
      <c r="Z206" s="62">
        <f t="shared" si="31"/>
        <v>0</v>
      </c>
      <c r="AA206" s="62"/>
      <c r="AB206" s="63"/>
    </row>
    <row r="207" spans="1:28" ht="10.5" customHeight="1" x14ac:dyDescent="0.15">
      <c r="A207" s="183"/>
      <c r="B207" s="3" t="s">
        <v>439</v>
      </c>
      <c r="C207" s="3" t="s">
        <v>437</v>
      </c>
      <c r="D207" s="3" t="s">
        <v>440</v>
      </c>
      <c r="E207" s="3" t="s">
        <v>47</v>
      </c>
      <c r="F207" s="8"/>
      <c r="G207" s="8"/>
      <c r="H207" s="147"/>
      <c r="I207" s="147"/>
      <c r="J207" s="147"/>
      <c r="K207" s="147"/>
      <c r="L207" s="147"/>
      <c r="M207" s="147"/>
      <c r="N207" s="147"/>
      <c r="O207" s="2">
        <f t="shared" si="28"/>
        <v>6</v>
      </c>
      <c r="P207" s="3" t="s">
        <v>14</v>
      </c>
      <c r="R207" s="1" t="str">
        <f t="shared" si="32"/>
        <v>CAA  </v>
      </c>
      <c r="S207" s="1">
        <f t="shared" si="30"/>
        <v>8</v>
      </c>
      <c r="U207" s="1" t="s">
        <v>583</v>
      </c>
      <c r="V207" s="1" t="str">
        <f t="shared" si="26"/>
        <v>ASSDG</v>
      </c>
      <c r="W207" s="1">
        <v>3</v>
      </c>
      <c r="Y207" s="61" t="s">
        <v>3395</v>
      </c>
      <c r="Z207" s="62">
        <f t="shared" si="31"/>
        <v>0</v>
      </c>
      <c r="AA207" s="62"/>
      <c r="AB207" s="63"/>
    </row>
    <row r="208" spans="1:28" ht="10.5" customHeight="1" x14ac:dyDescent="0.15">
      <c r="A208" s="183"/>
      <c r="B208" s="3" t="s">
        <v>441</v>
      </c>
      <c r="C208" s="3" t="s">
        <v>440</v>
      </c>
      <c r="D208" s="3" t="s">
        <v>442</v>
      </c>
      <c r="E208" s="3" t="s">
        <v>3</v>
      </c>
      <c r="F208" s="8"/>
      <c r="G208" s="8"/>
      <c r="H208" s="147"/>
      <c r="I208" s="147"/>
      <c r="J208" s="147"/>
      <c r="K208" s="147"/>
      <c r="L208" s="147"/>
      <c r="M208" s="147"/>
      <c r="N208" s="147"/>
      <c r="O208" s="2">
        <f t="shared" si="28"/>
        <v>1</v>
      </c>
      <c r="P208" s="3" t="s">
        <v>32</v>
      </c>
      <c r="R208" s="1" t="str">
        <f t="shared" si="32"/>
        <v>SECADM  </v>
      </c>
      <c r="S208" s="1">
        <f t="shared" si="30"/>
        <v>3</v>
      </c>
      <c r="U208" s="1" t="s">
        <v>584</v>
      </c>
      <c r="V208" s="1" t="str">
        <f t="shared" si="26"/>
        <v>DG</v>
      </c>
      <c r="W208" s="1">
        <v>2</v>
      </c>
      <c r="Y208" s="58" t="s">
        <v>3397</v>
      </c>
      <c r="Z208" s="59">
        <f t="shared" si="31"/>
        <v>0</v>
      </c>
      <c r="AA208" s="59"/>
      <c r="AB208" s="60"/>
    </row>
    <row r="209" spans="1:28" ht="10.5" customHeight="1" x14ac:dyDescent="0.15">
      <c r="A209" s="183"/>
      <c r="B209" s="3" t="s">
        <v>443</v>
      </c>
      <c r="C209" s="3" t="s">
        <v>442</v>
      </c>
      <c r="D209" s="3" t="s">
        <v>444</v>
      </c>
      <c r="E209" s="3" t="s">
        <v>21</v>
      </c>
      <c r="F209" s="8"/>
      <c r="G209" s="8"/>
      <c r="H209" s="147"/>
      <c r="I209" s="147"/>
      <c r="J209" s="147"/>
      <c r="K209" s="147"/>
      <c r="L209" s="147"/>
      <c r="M209" s="147"/>
      <c r="N209" s="147"/>
      <c r="O209" s="2">
        <f t="shared" si="28"/>
        <v>3</v>
      </c>
      <c r="P209" s="3" t="s">
        <v>445</v>
      </c>
      <c r="R209" s="1" t="str">
        <f t="shared" si="32"/>
        <v>SPO  </v>
      </c>
      <c r="S209" s="1">
        <f t="shared" si="30"/>
        <v>3</v>
      </c>
      <c r="U209" s="1" t="s">
        <v>585</v>
      </c>
      <c r="V209" s="1" t="str">
        <f t="shared" si="26"/>
        <v>ACO</v>
      </c>
      <c r="W209" s="1">
        <v>4</v>
      </c>
      <c r="Y209" s="58" t="s">
        <v>3399</v>
      </c>
      <c r="Z209" s="59">
        <f t="shared" si="31"/>
        <v>0</v>
      </c>
      <c r="AA209" s="59"/>
      <c r="AB209" s="60"/>
    </row>
    <row r="210" spans="1:28" ht="10.5" customHeight="1" x14ac:dyDescent="0.15">
      <c r="A210" s="183"/>
      <c r="B210" s="3" t="s">
        <v>446</v>
      </c>
      <c r="C210" s="3" t="s">
        <v>444</v>
      </c>
      <c r="D210" s="3" t="s">
        <v>447</v>
      </c>
      <c r="E210" s="3" t="s">
        <v>17</v>
      </c>
      <c r="F210" s="8"/>
      <c r="G210" s="8"/>
      <c r="H210" s="147"/>
      <c r="I210" s="147"/>
      <c r="J210" s="147"/>
      <c r="K210" s="147"/>
      <c r="L210" s="147"/>
      <c r="M210" s="147"/>
      <c r="N210" s="147"/>
      <c r="O210" s="2">
        <f t="shared" si="28"/>
        <v>2</v>
      </c>
      <c r="P210" s="3" t="s">
        <v>64</v>
      </c>
      <c r="R210" s="1" t="str">
        <f t="shared" si="32"/>
        <v>CO  </v>
      </c>
      <c r="S210" s="1">
        <f t="shared" si="30"/>
        <v>3</v>
      </c>
      <c r="U210" s="1" t="s">
        <v>586</v>
      </c>
      <c r="V210" s="1" t="str">
        <f t="shared" si="26"/>
        <v>SAEO</v>
      </c>
      <c r="W210" s="1">
        <v>2</v>
      </c>
      <c r="Y210" s="58" t="s">
        <v>3401</v>
      </c>
      <c r="Z210" s="59">
        <f t="shared" si="31"/>
        <v>0</v>
      </c>
      <c r="AA210" s="59"/>
      <c r="AB210" s="60"/>
    </row>
    <row r="211" spans="1:28" ht="10.5" customHeight="1" x14ac:dyDescent="0.25">
      <c r="A211" s="183"/>
      <c r="B211" s="3" t="s">
        <v>448</v>
      </c>
      <c r="C211" s="3" t="s">
        <v>447</v>
      </c>
      <c r="D211" s="3" t="s">
        <v>449</v>
      </c>
      <c r="E211" s="3" t="s">
        <v>3</v>
      </c>
      <c r="F211" s="8"/>
      <c r="G211" s="8"/>
      <c r="H211" s="147"/>
      <c r="I211" s="147"/>
      <c r="J211" s="147"/>
      <c r="K211" s="147"/>
      <c r="L211" s="147"/>
      <c r="M211" s="147"/>
      <c r="N211" s="147"/>
      <c r="O211" s="2">
        <f t="shared" si="28"/>
        <v>1</v>
      </c>
      <c r="P211" s="3" t="s">
        <v>450</v>
      </c>
      <c r="R211" s="1" t="str">
        <f t="shared" si="32"/>
        <v>SECOFC  </v>
      </c>
      <c r="S211" s="1">
        <f t="shared" si="30"/>
        <v>2</v>
      </c>
      <c r="U211"/>
      <c r="V211" s="98" t="s">
        <v>3434</v>
      </c>
      <c r="W211">
        <f>SUM(W193:W210)</f>
        <v>225</v>
      </c>
      <c r="Y211" s="58" t="s">
        <v>3416</v>
      </c>
      <c r="Z211" s="59">
        <f t="shared" si="31"/>
        <v>50</v>
      </c>
      <c r="AA211" s="59"/>
      <c r="AB211" s="60"/>
    </row>
    <row r="212" spans="1:28" ht="10.5" customHeight="1" x14ac:dyDescent="0.25">
      <c r="A212" s="183"/>
      <c r="B212" s="3" t="s">
        <v>251</v>
      </c>
      <c r="C212" s="3" t="s">
        <v>449</v>
      </c>
      <c r="D212" s="3" t="s">
        <v>451</v>
      </c>
      <c r="E212" s="3" t="s">
        <v>54</v>
      </c>
      <c r="F212" s="8"/>
      <c r="G212" s="8"/>
      <c r="H212" s="147"/>
      <c r="I212" s="147"/>
      <c r="J212" s="147"/>
      <c r="K212" s="147"/>
      <c r="L212" s="147"/>
      <c r="M212" s="147"/>
      <c r="N212" s="147"/>
      <c r="O212" s="2">
        <f t="shared" si="28"/>
        <v>1</v>
      </c>
      <c r="P212" s="3" t="s">
        <v>452</v>
      </c>
      <c r="R212" s="1" t="str">
        <f t="shared" si="32"/>
        <v>CLC  </v>
      </c>
      <c r="S212" s="1">
        <f t="shared" si="30"/>
        <v>10</v>
      </c>
      <c r="U212"/>
      <c r="V212" s="1" t="str">
        <f t="shared" si="26"/>
        <v/>
      </c>
      <c r="W212"/>
      <c r="Y212" s="58" t="s">
        <v>3404</v>
      </c>
      <c r="Z212" s="59">
        <f t="shared" si="31"/>
        <v>0</v>
      </c>
      <c r="AA212" s="59"/>
      <c r="AB212" s="60"/>
    </row>
    <row r="213" spans="1:28" ht="10.5" customHeight="1" x14ac:dyDescent="0.25">
      <c r="A213" s="183"/>
      <c r="B213" s="3" t="s">
        <v>453</v>
      </c>
      <c r="C213" s="3" t="s">
        <v>451</v>
      </c>
      <c r="D213" s="3" t="s">
        <v>454</v>
      </c>
      <c r="E213" s="3" t="s">
        <v>455</v>
      </c>
      <c r="F213" s="8"/>
      <c r="G213" s="8"/>
      <c r="H213" s="147"/>
      <c r="I213" s="147"/>
      <c r="J213" s="147"/>
      <c r="K213" s="147"/>
      <c r="L213" s="147"/>
      <c r="M213" s="147"/>
      <c r="N213" s="147"/>
      <c r="O213" s="2">
        <f t="shared" si="28"/>
        <v>24</v>
      </c>
      <c r="P213" s="3" t="s">
        <v>456</v>
      </c>
      <c r="R213" s="1" t="str">
        <f t="shared" si="32"/>
        <v>SC  </v>
      </c>
      <c r="S213" s="1">
        <f t="shared" si="30"/>
        <v>27</v>
      </c>
      <c r="U213"/>
      <c r="V213" s="1" t="str">
        <f t="shared" si="26"/>
        <v/>
      </c>
      <c r="W213"/>
      <c r="Y213" s="58" t="s">
        <v>3429</v>
      </c>
      <c r="Z213" s="59">
        <f t="shared" si="31"/>
        <v>0</v>
      </c>
      <c r="AA213" s="59"/>
      <c r="AB213" s="60"/>
    </row>
    <row r="214" spans="1:28" ht="10.5" customHeight="1" x14ac:dyDescent="0.25">
      <c r="A214" s="183"/>
      <c r="B214" s="3" t="s">
        <v>457</v>
      </c>
      <c r="C214" s="3" t="s">
        <v>454</v>
      </c>
      <c r="D214" s="3" t="s">
        <v>458</v>
      </c>
      <c r="E214" s="3" t="s">
        <v>21</v>
      </c>
      <c r="F214" s="8"/>
      <c r="G214" s="8"/>
      <c r="H214" s="147"/>
      <c r="I214" s="147"/>
      <c r="J214" s="147"/>
      <c r="K214" s="147"/>
      <c r="L214" s="147"/>
      <c r="M214" s="147"/>
      <c r="N214" s="147"/>
      <c r="O214" s="2">
        <f t="shared" si="28"/>
        <v>3</v>
      </c>
      <c r="P214" s="3" t="s">
        <v>64</v>
      </c>
      <c r="R214" s="1" t="str">
        <f t="shared" si="32"/>
        <v>CLC  </v>
      </c>
      <c r="S214" s="1">
        <f t="shared" si="30"/>
        <v>10</v>
      </c>
      <c r="U214"/>
      <c r="V214" s="1" t="str">
        <f t="shared" si="26"/>
        <v/>
      </c>
      <c r="W214"/>
      <c r="Y214" s="58" t="s">
        <v>3430</v>
      </c>
      <c r="Z214" s="59">
        <f t="shared" si="31"/>
        <v>0</v>
      </c>
      <c r="AA214" s="59"/>
      <c r="AB214" s="60"/>
    </row>
    <row r="215" spans="1:28" ht="10.5" customHeight="1" x14ac:dyDescent="0.25">
      <c r="A215" s="183"/>
      <c r="B215" s="3" t="s">
        <v>459</v>
      </c>
      <c r="C215" s="3" t="s">
        <v>458</v>
      </c>
      <c r="D215" s="3" t="s">
        <v>460</v>
      </c>
      <c r="E215" s="3" t="s">
        <v>17</v>
      </c>
      <c r="F215" s="8"/>
      <c r="G215" s="8"/>
      <c r="H215" s="147"/>
      <c r="I215" s="147"/>
      <c r="J215" s="147"/>
      <c r="K215" s="147"/>
      <c r="L215" s="147"/>
      <c r="M215" s="147"/>
      <c r="N215" s="147"/>
      <c r="O215" s="2">
        <f t="shared" si="28"/>
        <v>2</v>
      </c>
      <c r="P215" s="3" t="s">
        <v>461</v>
      </c>
      <c r="R215" s="1" t="str">
        <f t="shared" si="32"/>
        <v>SC  </v>
      </c>
      <c r="S215" s="1">
        <f t="shared" si="30"/>
        <v>27</v>
      </c>
      <c r="U215"/>
      <c r="V215" s="1" t="str">
        <f t="shared" si="26"/>
        <v/>
      </c>
      <c r="W215"/>
      <c r="Y215" s="58" t="s">
        <v>3431</v>
      </c>
      <c r="Z215" s="59">
        <f t="shared" si="31"/>
        <v>0</v>
      </c>
      <c r="AA215" s="59"/>
      <c r="AB215" s="60"/>
    </row>
    <row r="216" spans="1:28" ht="10.5" customHeight="1" x14ac:dyDescent="0.25">
      <c r="A216" s="183"/>
      <c r="B216" s="3" t="s">
        <v>357</v>
      </c>
      <c r="C216" s="3" t="s">
        <v>460</v>
      </c>
      <c r="D216" s="3" t="s">
        <v>462</v>
      </c>
      <c r="E216" s="3" t="s">
        <v>3</v>
      </c>
      <c r="F216" s="8"/>
      <c r="G216" s="8"/>
      <c r="H216" s="147"/>
      <c r="I216" s="147"/>
      <c r="J216" s="147"/>
      <c r="K216" s="147"/>
      <c r="L216" s="147"/>
      <c r="M216" s="147"/>
      <c r="N216" s="147"/>
      <c r="O216" s="2">
        <f t="shared" si="28"/>
        <v>1</v>
      </c>
      <c r="P216" s="3" t="s">
        <v>64</v>
      </c>
      <c r="R216" s="1" t="str">
        <f t="shared" si="32"/>
        <v>CLC  </v>
      </c>
      <c r="S216" s="1">
        <f t="shared" si="30"/>
        <v>10</v>
      </c>
      <c r="U216"/>
      <c r="V216" s="1" t="str">
        <f t="shared" si="26"/>
        <v/>
      </c>
      <c r="W216"/>
      <c r="Y216" s="58" t="s">
        <v>3432</v>
      </c>
      <c r="Z216" s="59">
        <f t="shared" si="31"/>
        <v>0</v>
      </c>
      <c r="AA216" s="59"/>
      <c r="AB216" s="60"/>
    </row>
    <row r="217" spans="1:28" ht="10.5" customHeight="1" thickBot="1" x14ac:dyDescent="0.3">
      <c r="A217" s="183"/>
      <c r="B217" s="3" t="s">
        <v>463</v>
      </c>
      <c r="C217" s="3" t="s">
        <v>462</v>
      </c>
      <c r="D217" s="3" t="s">
        <v>464</v>
      </c>
      <c r="E217" s="3" t="s">
        <v>144</v>
      </c>
      <c r="F217" s="8"/>
      <c r="G217" s="8"/>
      <c r="H217" s="147"/>
      <c r="I217" s="147"/>
      <c r="J217" s="147"/>
      <c r="K217" s="147"/>
      <c r="L217" s="147"/>
      <c r="M217" s="147"/>
      <c r="N217" s="147"/>
      <c r="O217" s="2">
        <f t="shared" si="28"/>
        <v>5</v>
      </c>
      <c r="P217" s="3" t="s">
        <v>78</v>
      </c>
      <c r="R217" s="1" t="str">
        <f t="shared" si="32"/>
        <v>SCON  </v>
      </c>
      <c r="S217" s="1">
        <f t="shared" si="30"/>
        <v>24</v>
      </c>
      <c r="U217"/>
      <c r="V217" s="1" t="str">
        <f t="shared" si="26"/>
        <v/>
      </c>
      <c r="W217"/>
      <c r="Y217" s="64" t="s">
        <v>3433</v>
      </c>
      <c r="Z217" s="89">
        <f t="shared" si="31"/>
        <v>0</v>
      </c>
      <c r="AA217" s="89"/>
      <c r="AB217" s="65"/>
    </row>
    <row r="218" spans="1:28" ht="10.5" customHeight="1" x14ac:dyDescent="0.25">
      <c r="A218" s="183"/>
      <c r="B218" s="3" t="s">
        <v>190</v>
      </c>
      <c r="C218" s="3" t="s">
        <v>464</v>
      </c>
      <c r="D218" s="3" t="s">
        <v>465</v>
      </c>
      <c r="E218" s="3" t="s">
        <v>17</v>
      </c>
      <c r="F218" s="8"/>
      <c r="G218" s="8"/>
      <c r="H218" s="147"/>
      <c r="I218" s="147"/>
      <c r="J218" s="147"/>
      <c r="K218" s="147"/>
      <c r="L218" s="147"/>
      <c r="M218" s="147"/>
      <c r="N218" s="147"/>
      <c r="O218" s="2">
        <f t="shared" si="28"/>
        <v>2</v>
      </c>
      <c r="P218" s="3" t="s">
        <v>466</v>
      </c>
      <c r="R218" s="1" t="str">
        <f t="shared" si="32"/>
        <v>CLC  </v>
      </c>
      <c r="S218" s="1">
        <f t="shared" si="30"/>
        <v>10</v>
      </c>
      <c r="U218"/>
      <c r="V218" s="1" t="str">
        <f t="shared" si="26"/>
        <v/>
      </c>
      <c r="W218"/>
    </row>
    <row r="219" spans="1:28" ht="10.5" customHeight="1" x14ac:dyDescent="0.25">
      <c r="A219" s="183"/>
      <c r="B219" s="3" t="s">
        <v>467</v>
      </c>
      <c r="C219" s="3" t="s">
        <v>465</v>
      </c>
      <c r="D219" s="3" t="s">
        <v>468</v>
      </c>
      <c r="E219" s="3" t="s">
        <v>17</v>
      </c>
      <c r="F219" s="8"/>
      <c r="G219" s="8"/>
      <c r="H219" s="147"/>
      <c r="I219" s="147"/>
      <c r="J219" s="147"/>
      <c r="K219" s="147"/>
      <c r="L219" s="147"/>
      <c r="M219" s="147"/>
      <c r="N219" s="147"/>
      <c r="O219" s="2">
        <f t="shared" si="28"/>
        <v>2</v>
      </c>
      <c r="P219" s="3" t="s">
        <v>469</v>
      </c>
      <c r="R219" s="1" t="str">
        <f t="shared" si="32"/>
        <v>SECADM  </v>
      </c>
      <c r="S219" s="1">
        <f t="shared" si="30"/>
        <v>3</v>
      </c>
      <c r="U219"/>
      <c r="V219" s="1" t="str">
        <f t="shared" si="26"/>
        <v/>
      </c>
      <c r="W219"/>
    </row>
    <row r="220" spans="1:28" ht="10.5" customHeight="1" x14ac:dyDescent="0.25">
      <c r="A220" s="183"/>
      <c r="B220" s="3" t="s">
        <v>470</v>
      </c>
      <c r="C220" s="3" t="s">
        <v>468</v>
      </c>
      <c r="D220" s="3" t="s">
        <v>471</v>
      </c>
      <c r="E220" s="3" t="s">
        <v>21</v>
      </c>
      <c r="F220" s="8"/>
      <c r="G220" s="8"/>
      <c r="H220" s="147"/>
      <c r="I220" s="147"/>
      <c r="J220" s="147"/>
      <c r="K220" s="147"/>
      <c r="L220" s="147"/>
      <c r="M220" s="147"/>
      <c r="N220" s="147"/>
      <c r="O220" s="2">
        <f t="shared" si="28"/>
        <v>3</v>
      </c>
      <c r="P220" s="3" t="s">
        <v>472</v>
      </c>
      <c r="R220" s="1" t="str">
        <f t="shared" si="32"/>
        <v>ASSDG  </v>
      </c>
      <c r="S220" s="1">
        <f t="shared" si="30"/>
        <v>3</v>
      </c>
      <c r="U220"/>
      <c r="V220" s="1" t="str">
        <f t="shared" si="26"/>
        <v/>
      </c>
      <c r="W220"/>
    </row>
    <row r="221" spans="1:28" ht="10.5" customHeight="1" x14ac:dyDescent="0.25">
      <c r="A221" s="183"/>
      <c r="B221" s="3" t="s">
        <v>473</v>
      </c>
      <c r="C221" s="3" t="s">
        <v>471</v>
      </c>
      <c r="D221" s="3" t="s">
        <v>474</v>
      </c>
      <c r="E221" s="3" t="s">
        <v>3</v>
      </c>
      <c r="F221" s="8"/>
      <c r="G221" s="8"/>
      <c r="H221" s="147"/>
      <c r="I221" s="147"/>
      <c r="J221" s="147"/>
      <c r="K221" s="147"/>
      <c r="L221" s="147"/>
      <c r="M221" s="147"/>
      <c r="N221" s="147"/>
      <c r="O221" s="2">
        <f t="shared" si="28"/>
        <v>1</v>
      </c>
      <c r="P221" s="3" t="s">
        <v>176</v>
      </c>
      <c r="R221" s="1" t="str">
        <f t="shared" si="32"/>
        <v>DG  </v>
      </c>
      <c r="S221" s="1">
        <f t="shared" si="30"/>
        <v>2</v>
      </c>
      <c r="U221"/>
      <c r="V221" s="1" t="str">
        <f t="shared" si="26"/>
        <v/>
      </c>
      <c r="W221"/>
    </row>
    <row r="222" spans="1:28" ht="10.5" customHeight="1" x14ac:dyDescent="0.25">
      <c r="A222" s="183"/>
      <c r="B222" s="3" t="s">
        <v>475</v>
      </c>
      <c r="C222" s="3" t="s">
        <v>474</v>
      </c>
      <c r="D222" s="3" t="s">
        <v>476</v>
      </c>
      <c r="E222" s="3" t="s">
        <v>3</v>
      </c>
      <c r="F222" s="8"/>
      <c r="G222" s="8"/>
      <c r="H222" s="147"/>
      <c r="I222" s="147"/>
      <c r="J222" s="147"/>
      <c r="K222" s="147"/>
      <c r="L222" s="147"/>
      <c r="M222" s="147"/>
      <c r="N222" s="147"/>
      <c r="O222" s="2">
        <f t="shared" si="28"/>
        <v>1</v>
      </c>
      <c r="P222" s="3" t="s">
        <v>107</v>
      </c>
      <c r="R222" s="1" t="str">
        <f t="shared" si="32"/>
        <v>CO  </v>
      </c>
      <c r="S222" s="1">
        <f t="shared" si="30"/>
        <v>3</v>
      </c>
      <c r="U222"/>
      <c r="V222" s="1" t="str">
        <f t="shared" si="26"/>
        <v/>
      </c>
      <c r="W222"/>
    </row>
    <row r="223" spans="1:28" ht="10.5" customHeight="1" x14ac:dyDescent="0.25">
      <c r="A223" s="183"/>
      <c r="B223" s="3" t="s">
        <v>477</v>
      </c>
      <c r="C223" s="3" t="s">
        <v>476</v>
      </c>
      <c r="D223" s="3" t="s">
        <v>478</v>
      </c>
      <c r="E223" s="3" t="s">
        <v>21</v>
      </c>
      <c r="F223" s="8"/>
      <c r="G223" s="8"/>
      <c r="H223" s="147"/>
      <c r="I223" s="147"/>
      <c r="J223" s="147"/>
      <c r="K223" s="147"/>
      <c r="L223" s="147"/>
      <c r="M223" s="147"/>
      <c r="N223" s="147"/>
      <c r="O223" s="2">
        <f t="shared" si="28"/>
        <v>3</v>
      </c>
      <c r="P223" s="3" t="s">
        <v>479</v>
      </c>
      <c r="R223" s="1" t="str">
        <f t="shared" si="32"/>
        <v>ACO  </v>
      </c>
      <c r="S223" s="1">
        <f t="shared" si="30"/>
        <v>4</v>
      </c>
      <c r="U223"/>
      <c r="V223" s="1" t="str">
        <f t="shared" si="26"/>
        <v/>
      </c>
      <c r="W223"/>
    </row>
    <row r="224" spans="1:28" ht="10.5" customHeight="1" x14ac:dyDescent="0.25">
      <c r="A224" s="183"/>
      <c r="B224" s="3" t="s">
        <v>480</v>
      </c>
      <c r="C224" s="3" t="s">
        <v>478</v>
      </c>
      <c r="D224" s="3" t="s">
        <v>481</v>
      </c>
      <c r="E224" s="3" t="s">
        <v>3</v>
      </c>
      <c r="F224" s="8"/>
      <c r="G224" s="8"/>
      <c r="H224" s="147"/>
      <c r="I224" s="147"/>
      <c r="J224" s="147"/>
      <c r="K224" s="147"/>
      <c r="L224" s="147"/>
      <c r="M224" s="147"/>
      <c r="N224" s="147"/>
      <c r="O224" s="2">
        <f t="shared" si="28"/>
        <v>1</v>
      </c>
      <c r="P224" s="3" t="s">
        <v>1</v>
      </c>
      <c r="R224" s="1" t="str">
        <f t="shared" si="32"/>
        <v>SECOFC  </v>
      </c>
      <c r="S224" s="1">
        <f t="shared" si="30"/>
        <v>2</v>
      </c>
      <c r="U224"/>
      <c r="V224" s="1" t="str">
        <f t="shared" ref="V224:V287" si="33">TRIM(SUBSTITUTE(U224,CHAR(160),CHAR(32)))</f>
        <v/>
      </c>
      <c r="W224"/>
    </row>
    <row r="225" spans="1:28" ht="10.5" customHeight="1" x14ac:dyDescent="0.25">
      <c r="A225" s="183"/>
      <c r="B225" s="3" t="s">
        <v>482</v>
      </c>
      <c r="C225" s="3" t="s">
        <v>478</v>
      </c>
      <c r="D225" s="3" t="s">
        <v>483</v>
      </c>
      <c r="E225" s="3" t="s">
        <v>3</v>
      </c>
      <c r="F225" s="8"/>
      <c r="G225" s="8"/>
      <c r="H225" s="147"/>
      <c r="I225" s="147"/>
      <c r="J225" s="147"/>
      <c r="K225" s="147"/>
      <c r="L225" s="147"/>
      <c r="M225" s="147"/>
      <c r="N225" s="147"/>
      <c r="O225" s="2">
        <f t="shared" si="28"/>
        <v>1</v>
      </c>
      <c r="P225" s="3" t="s">
        <v>1</v>
      </c>
      <c r="R225" s="1" t="str">
        <f t="shared" si="32"/>
        <v>DG  </v>
      </c>
      <c r="S225" s="1">
        <f t="shared" si="30"/>
        <v>2</v>
      </c>
      <c r="U225"/>
      <c r="V225" s="1" t="str">
        <f t="shared" si="33"/>
        <v/>
      </c>
      <c r="W225"/>
    </row>
    <row r="226" spans="1:28" ht="10.5" customHeight="1" x14ac:dyDescent="0.25">
      <c r="A226" s="183"/>
      <c r="B226" s="3" t="s">
        <v>484</v>
      </c>
      <c r="C226" s="3" t="s">
        <v>483</v>
      </c>
      <c r="D226" s="3" t="s">
        <v>485</v>
      </c>
      <c r="E226" s="3" t="s">
        <v>3</v>
      </c>
      <c r="F226" s="8"/>
      <c r="G226" s="8"/>
      <c r="H226" s="147"/>
      <c r="I226" s="147"/>
      <c r="J226" s="147"/>
      <c r="K226" s="147"/>
      <c r="L226" s="147"/>
      <c r="M226" s="147"/>
      <c r="N226" s="147"/>
      <c r="O226" s="2">
        <f t="shared" si="28"/>
        <v>1</v>
      </c>
      <c r="P226" s="3" t="s">
        <v>117</v>
      </c>
      <c r="R226" s="1" t="str">
        <f t="shared" si="32"/>
        <v>ACO  </v>
      </c>
      <c r="S226" s="1">
        <f t="shared" si="30"/>
        <v>4</v>
      </c>
      <c r="U226"/>
      <c r="V226" s="1" t="str">
        <f t="shared" si="33"/>
        <v/>
      </c>
      <c r="W226"/>
    </row>
    <row r="227" spans="1:28" ht="10.5" customHeight="1" x14ac:dyDescent="0.25">
      <c r="A227" s="183"/>
      <c r="B227" s="3" t="s">
        <v>486</v>
      </c>
      <c r="C227" s="3" t="s">
        <v>485</v>
      </c>
      <c r="D227" s="3" t="s">
        <v>487</v>
      </c>
      <c r="E227" s="3" t="s">
        <v>3</v>
      </c>
      <c r="F227" s="8"/>
      <c r="G227" s="8"/>
      <c r="H227" s="147"/>
      <c r="I227" s="147"/>
      <c r="J227" s="147"/>
      <c r="K227" s="147"/>
      <c r="L227" s="147"/>
      <c r="M227" s="147"/>
      <c r="N227" s="147"/>
      <c r="O227" s="2">
        <f t="shared" si="28"/>
        <v>1</v>
      </c>
      <c r="P227" s="3" t="s">
        <v>120</v>
      </c>
      <c r="R227" s="1" t="str">
        <f t="shared" si="32"/>
        <v>SAEO  </v>
      </c>
      <c r="S227" s="1">
        <f t="shared" si="30"/>
        <v>2</v>
      </c>
      <c r="U227"/>
      <c r="V227" s="1" t="str">
        <f t="shared" si="33"/>
        <v/>
      </c>
      <c r="W227"/>
    </row>
    <row r="228" spans="1:28" ht="10.5" customHeight="1" x14ac:dyDescent="0.25">
      <c r="A228" s="183"/>
      <c r="B228" s="3" t="s">
        <v>488</v>
      </c>
      <c r="C228" s="3" t="s">
        <v>487</v>
      </c>
      <c r="D228" s="3" t="s">
        <v>489</v>
      </c>
      <c r="E228" s="3" t="s">
        <v>3</v>
      </c>
      <c r="F228" s="8"/>
      <c r="G228" s="8"/>
      <c r="H228" s="147"/>
      <c r="I228" s="147"/>
      <c r="J228" s="147"/>
      <c r="K228" s="147"/>
      <c r="L228" s="147"/>
      <c r="M228" s="147"/>
      <c r="N228" s="147"/>
      <c r="O228" s="2">
        <f t="shared" si="28"/>
        <v>1</v>
      </c>
      <c r="P228" s="3" t="s">
        <v>490</v>
      </c>
      <c r="R228" s="1" t="str">
        <f t="shared" si="32"/>
        <v>CLC  </v>
      </c>
      <c r="S228" s="1">
        <f t="shared" si="30"/>
        <v>10</v>
      </c>
      <c r="U228"/>
      <c r="V228" s="1" t="str">
        <f t="shared" si="33"/>
        <v/>
      </c>
      <c r="W228"/>
    </row>
    <row r="229" spans="1:28" ht="10.5" customHeight="1" x14ac:dyDescent="0.25">
      <c r="A229" s="183"/>
      <c r="B229" s="3" t="s">
        <v>491</v>
      </c>
      <c r="C229" s="3" t="s">
        <v>489</v>
      </c>
      <c r="D229" s="3" t="s">
        <v>492</v>
      </c>
      <c r="E229" s="3" t="s">
        <v>3</v>
      </c>
      <c r="F229" s="8"/>
      <c r="G229" s="8"/>
      <c r="H229" s="147"/>
      <c r="I229" s="147"/>
      <c r="J229" s="147"/>
      <c r="K229" s="147"/>
      <c r="L229" s="147"/>
      <c r="M229" s="147"/>
      <c r="N229" s="147"/>
      <c r="O229" s="2">
        <f t="shared" si="28"/>
        <v>1</v>
      </c>
      <c r="P229" s="3" t="s">
        <v>280</v>
      </c>
      <c r="R229" s="1" t="str">
        <f t="shared" si="32"/>
        <v>SC  </v>
      </c>
      <c r="S229" s="1">
        <f t="shared" si="30"/>
        <v>27</v>
      </c>
      <c r="U229"/>
      <c r="V229" s="1" t="str">
        <f t="shared" si="33"/>
        <v/>
      </c>
      <c r="W229"/>
    </row>
    <row r="230" spans="1:28" ht="10.5" customHeight="1" x14ac:dyDescent="0.25">
      <c r="A230" s="183"/>
      <c r="B230" s="3" t="s">
        <v>393</v>
      </c>
      <c r="C230" s="3" t="s">
        <v>492</v>
      </c>
      <c r="D230" s="3" t="s">
        <v>493</v>
      </c>
      <c r="E230" s="3" t="s">
        <v>3</v>
      </c>
      <c r="F230" s="8"/>
      <c r="G230" s="8"/>
      <c r="H230" s="147"/>
      <c r="I230" s="147"/>
      <c r="J230" s="147"/>
      <c r="K230" s="147"/>
      <c r="L230" s="147"/>
      <c r="M230" s="147"/>
      <c r="N230" s="147"/>
      <c r="O230" s="2">
        <f t="shared" si="28"/>
        <v>1</v>
      </c>
      <c r="P230" s="3" t="s">
        <v>64</v>
      </c>
      <c r="R230" s="1" t="str">
        <f t="shared" si="32"/>
        <v>CLC  </v>
      </c>
      <c r="S230" s="1">
        <f t="shared" si="30"/>
        <v>10</v>
      </c>
      <c r="U230"/>
      <c r="V230" s="1" t="str">
        <f t="shared" si="33"/>
        <v/>
      </c>
      <c r="W230"/>
    </row>
    <row r="231" spans="1:28" ht="10.5" customHeight="1" x14ac:dyDescent="0.25">
      <c r="A231" s="183"/>
      <c r="B231" s="3" t="s">
        <v>494</v>
      </c>
      <c r="C231" s="3" t="s">
        <v>493</v>
      </c>
      <c r="D231" s="3" t="s">
        <v>495</v>
      </c>
      <c r="E231" s="3" t="s">
        <v>9</v>
      </c>
      <c r="F231" s="8"/>
      <c r="G231" s="8"/>
      <c r="H231" s="147"/>
      <c r="I231" s="147"/>
      <c r="J231" s="147"/>
      <c r="K231" s="147"/>
      <c r="L231" s="147"/>
      <c r="M231" s="147"/>
      <c r="N231" s="147"/>
      <c r="O231" s="2">
        <f t="shared" si="28"/>
        <v>19</v>
      </c>
      <c r="P231" s="3" t="s">
        <v>404</v>
      </c>
      <c r="R231" s="1" t="str">
        <f t="shared" si="32"/>
        <v>SCON  </v>
      </c>
      <c r="S231" s="1">
        <f t="shared" si="30"/>
        <v>24</v>
      </c>
      <c r="U231"/>
      <c r="V231" s="1" t="str">
        <f t="shared" si="33"/>
        <v/>
      </c>
      <c r="W231"/>
    </row>
    <row r="232" spans="1:28" ht="10.5" customHeight="1" x14ac:dyDescent="0.25">
      <c r="A232" s="183"/>
      <c r="B232" s="3" t="s">
        <v>398</v>
      </c>
      <c r="C232" s="3" t="s">
        <v>495</v>
      </c>
      <c r="D232" s="3" t="s">
        <v>496</v>
      </c>
      <c r="E232" s="3" t="s">
        <v>3</v>
      </c>
      <c r="F232" s="8"/>
      <c r="G232" s="8"/>
      <c r="H232" s="147"/>
      <c r="I232" s="147"/>
      <c r="J232" s="147"/>
      <c r="K232" s="147"/>
      <c r="L232" s="147"/>
      <c r="M232" s="147"/>
      <c r="N232" s="147"/>
      <c r="O232" s="2">
        <f t="shared" si="28"/>
        <v>1</v>
      </c>
      <c r="P232" s="3" t="s">
        <v>497</v>
      </c>
      <c r="R232" s="1" t="str">
        <f t="shared" si="32"/>
        <v>CLC  </v>
      </c>
      <c r="S232" s="1">
        <f t="shared" si="30"/>
        <v>10</v>
      </c>
      <c r="U232"/>
      <c r="V232" s="1" t="str">
        <f t="shared" si="33"/>
        <v/>
      </c>
      <c r="W232"/>
    </row>
    <row r="233" spans="1:28" ht="10.5" customHeight="1" x14ac:dyDescent="0.25">
      <c r="A233" s="183"/>
      <c r="B233" s="3" t="s">
        <v>118</v>
      </c>
      <c r="C233" s="3" t="s">
        <v>496</v>
      </c>
      <c r="D233" s="3" t="s">
        <v>498</v>
      </c>
      <c r="E233" s="3" t="s">
        <v>3</v>
      </c>
      <c r="F233" s="8"/>
      <c r="G233" s="8"/>
      <c r="H233" s="147"/>
      <c r="I233" s="147"/>
      <c r="J233" s="147"/>
      <c r="K233" s="147"/>
      <c r="L233" s="147"/>
      <c r="M233" s="147"/>
      <c r="N233" s="147"/>
      <c r="O233" s="2">
        <f t="shared" si="28"/>
        <v>1</v>
      </c>
      <c r="P233" s="3" t="s">
        <v>215</v>
      </c>
      <c r="R233" s="1" t="str">
        <f t="shared" si="32"/>
        <v>SAEO  </v>
      </c>
      <c r="S233" s="1">
        <f t="shared" si="30"/>
        <v>2</v>
      </c>
      <c r="U233"/>
      <c r="V233" s="1" t="str">
        <f t="shared" si="33"/>
        <v/>
      </c>
      <c r="W233"/>
    </row>
    <row r="234" spans="1:28" ht="10.5" customHeight="1" x14ac:dyDescent="0.25">
      <c r="A234" s="14"/>
      <c r="B234" s="14"/>
      <c r="C234" s="14"/>
      <c r="D234" s="14"/>
      <c r="E234" s="14"/>
      <c r="F234" s="14"/>
      <c r="G234" s="14"/>
      <c r="H234" s="149"/>
      <c r="I234" s="149"/>
      <c r="J234" s="149"/>
      <c r="K234" s="149"/>
      <c r="L234" s="149"/>
      <c r="M234" s="149"/>
      <c r="N234" s="149"/>
      <c r="O234" s="14"/>
      <c r="P234" s="14"/>
      <c r="R234" s="13"/>
      <c r="S234" s="13"/>
      <c r="U234"/>
      <c r="V234" s="1" t="str">
        <f t="shared" si="33"/>
        <v/>
      </c>
      <c r="W234"/>
    </row>
    <row r="235" spans="1:28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148"/>
      <c r="I235" s="148"/>
      <c r="J235" s="148"/>
      <c r="K235" s="148"/>
      <c r="L235" s="148"/>
      <c r="M235" s="148"/>
      <c r="N235" s="148"/>
      <c r="O235" s="2"/>
      <c r="P235" s="2"/>
      <c r="R235" s="6" t="s">
        <v>572</v>
      </c>
      <c r="S235" s="1"/>
      <c r="V235" s="1" t="str">
        <f t="shared" si="33"/>
        <v/>
      </c>
    </row>
    <row r="236" spans="1:28" ht="30.75" customHeight="1" thickBot="1" x14ac:dyDescent="0.2">
      <c r="A236" s="2"/>
      <c r="C236" s="2"/>
      <c r="D236" s="2"/>
      <c r="E236" s="2"/>
      <c r="F236" s="2"/>
      <c r="G236" s="2"/>
      <c r="H236" s="148"/>
      <c r="I236" s="148"/>
      <c r="J236" s="148"/>
      <c r="K236" s="148"/>
      <c r="L236" s="148"/>
      <c r="M236" s="148"/>
      <c r="N236" s="148"/>
      <c r="P236" s="5" t="s">
        <v>570</v>
      </c>
      <c r="R236" s="6" t="s">
        <v>571</v>
      </c>
      <c r="S236" s="6" t="s">
        <v>587</v>
      </c>
      <c r="U236" s="6" t="s">
        <v>607</v>
      </c>
      <c r="V236" s="1" t="str">
        <f t="shared" si="33"/>
        <v>DADOS AGRUPADOS:</v>
      </c>
      <c r="Y236" s="6"/>
    </row>
    <row r="237" spans="1:28" ht="10.5" customHeight="1" thickBot="1" x14ac:dyDescent="0.2">
      <c r="A237" s="182" t="s">
        <v>3407</v>
      </c>
      <c r="B237" s="3" t="s">
        <v>500</v>
      </c>
      <c r="C237" s="3" t="s">
        <v>1</v>
      </c>
      <c r="D237" s="3" t="s">
        <v>501</v>
      </c>
      <c r="E237" s="3" t="s">
        <v>3</v>
      </c>
      <c r="F237" s="8"/>
      <c r="G237" s="8"/>
      <c r="H237" s="147"/>
      <c r="I237" s="147"/>
      <c r="J237" s="147"/>
      <c r="K237" s="147"/>
      <c r="L237" s="147"/>
      <c r="M237" s="147"/>
      <c r="N237" s="147"/>
      <c r="O237" s="2">
        <f t="shared" ref="O237:O269" si="34">VALUE(IF(LEFT(E237,1)="&lt;",1,LEFT(E237,2)))</f>
        <v>1</v>
      </c>
      <c r="P237" s="3" t="s">
        <v>1</v>
      </c>
      <c r="R237" s="1" t="str">
        <f t="shared" ref="R237:R244" si="35">RIGHT(B237,LEN(B237)-4)</f>
        <v>147ZE  </v>
      </c>
      <c r="S237" s="1">
        <f t="shared" ref="S237:S269" si="36">SUMIFS($O$237:$O$269,$R$237:$R$269,R237)</f>
        <v>6</v>
      </c>
      <c r="V237" s="1" t="str">
        <f t="shared" si="33"/>
        <v/>
      </c>
      <c r="Y237" s="90" t="s">
        <v>3357</v>
      </c>
      <c r="Z237" s="43"/>
      <c r="AA237" s="43"/>
      <c r="AB237" s="42"/>
    </row>
    <row r="238" spans="1:28" ht="10.5" customHeight="1" x14ac:dyDescent="0.15">
      <c r="A238" s="183"/>
      <c r="B238" s="3" t="s">
        <v>134</v>
      </c>
      <c r="C238" s="3" t="s">
        <v>501</v>
      </c>
      <c r="D238" s="3" t="s">
        <v>502</v>
      </c>
      <c r="E238" s="3" t="s">
        <v>403</v>
      </c>
      <c r="F238" s="8"/>
      <c r="G238" s="8"/>
      <c r="H238" s="147"/>
      <c r="I238" s="147"/>
      <c r="J238" s="147"/>
      <c r="K238" s="147"/>
      <c r="L238" s="147"/>
      <c r="M238" s="147"/>
      <c r="N238" s="147"/>
      <c r="O238" s="2">
        <f t="shared" si="34"/>
        <v>13</v>
      </c>
      <c r="P238" s="3" t="s">
        <v>176</v>
      </c>
      <c r="R238" s="1" t="str">
        <f t="shared" si="35"/>
        <v>ASSISEG  </v>
      </c>
      <c r="S238" s="1">
        <f t="shared" si="36"/>
        <v>34</v>
      </c>
      <c r="U238" s="1" t="s">
        <v>605</v>
      </c>
      <c r="V238" s="1" t="str">
        <f t="shared" si="33"/>
        <v>147ZE</v>
      </c>
      <c r="W238" s="1">
        <v>6</v>
      </c>
      <c r="Y238" s="84" t="s">
        <v>3383</v>
      </c>
      <c r="Z238" s="82">
        <f>SUMIFS($W$238:$W$267,$V$238:$V$267,Y238)</f>
        <v>0</v>
      </c>
      <c r="AA238" s="82"/>
      <c r="AB238" s="83"/>
    </row>
    <row r="239" spans="1:28" ht="10.5" customHeight="1" x14ac:dyDescent="0.15">
      <c r="A239" s="183"/>
      <c r="B239" s="3" t="s">
        <v>503</v>
      </c>
      <c r="C239" s="3" t="s">
        <v>502</v>
      </c>
      <c r="D239" s="3" t="s">
        <v>504</v>
      </c>
      <c r="E239" s="3" t="s">
        <v>144</v>
      </c>
      <c r="F239" s="8"/>
      <c r="G239" s="8"/>
      <c r="H239" s="147"/>
      <c r="I239" s="147"/>
      <c r="J239" s="147"/>
      <c r="K239" s="147"/>
      <c r="L239" s="147"/>
      <c r="M239" s="147"/>
      <c r="N239" s="147"/>
      <c r="O239" s="2">
        <f t="shared" si="34"/>
        <v>5</v>
      </c>
      <c r="P239" s="3" t="s">
        <v>505</v>
      </c>
      <c r="R239" s="1" t="str">
        <f t="shared" si="35"/>
        <v>147ZE  </v>
      </c>
      <c r="S239" s="1">
        <f t="shared" si="36"/>
        <v>6</v>
      </c>
      <c r="U239" s="1" t="s">
        <v>574</v>
      </c>
      <c r="V239" s="1" t="str">
        <f t="shared" si="33"/>
        <v>ASSISEG</v>
      </c>
      <c r="W239" s="1">
        <v>34</v>
      </c>
      <c r="Y239" s="84" t="s">
        <v>3387</v>
      </c>
      <c r="Z239" s="85">
        <f t="shared" ref="Z239:Z259" si="37">SUMIFS($W$238:$W$267,$V$238:$V$267,Y239)</f>
        <v>0</v>
      </c>
      <c r="AA239" s="85"/>
      <c r="AB239" s="86"/>
    </row>
    <row r="240" spans="1:28" ht="10.5" customHeight="1" x14ac:dyDescent="0.15">
      <c r="A240" s="183"/>
      <c r="B240" s="3" t="s">
        <v>139</v>
      </c>
      <c r="C240" s="3" t="s">
        <v>504</v>
      </c>
      <c r="D240" s="3" t="s">
        <v>506</v>
      </c>
      <c r="E240" s="3" t="s">
        <v>285</v>
      </c>
      <c r="F240" s="8"/>
      <c r="G240" s="8"/>
      <c r="H240" s="147"/>
      <c r="I240" s="147"/>
      <c r="J240" s="147"/>
      <c r="K240" s="147"/>
      <c r="L240" s="147"/>
      <c r="M240" s="147"/>
      <c r="N240" s="147"/>
      <c r="O240" s="2">
        <f t="shared" si="34"/>
        <v>20</v>
      </c>
      <c r="P240" s="3" t="s">
        <v>507</v>
      </c>
      <c r="R240" s="1" t="str">
        <f t="shared" si="35"/>
        <v>ASSISEG  </v>
      </c>
      <c r="S240" s="1">
        <f t="shared" si="36"/>
        <v>34</v>
      </c>
      <c r="U240" s="1" t="s">
        <v>575</v>
      </c>
      <c r="V240" s="1" t="str">
        <f t="shared" si="33"/>
        <v>CAA</v>
      </c>
      <c r="W240" s="1">
        <v>2</v>
      </c>
      <c r="Y240" s="61" t="s">
        <v>3385</v>
      </c>
      <c r="Z240" s="62">
        <f t="shared" si="37"/>
        <v>0</v>
      </c>
      <c r="AA240" s="62"/>
      <c r="AB240" s="63"/>
    </row>
    <row r="241" spans="1:28" ht="10.5" customHeight="1" x14ac:dyDescent="0.15">
      <c r="A241" s="183"/>
      <c r="B241" s="3" t="s">
        <v>142</v>
      </c>
      <c r="C241" s="3" t="s">
        <v>506</v>
      </c>
      <c r="D241" s="3" t="s">
        <v>508</v>
      </c>
      <c r="E241" s="3" t="s">
        <v>54</v>
      </c>
      <c r="F241" s="8"/>
      <c r="G241" s="8"/>
      <c r="H241" s="147"/>
      <c r="I241" s="147"/>
      <c r="J241" s="147"/>
      <c r="K241" s="147"/>
      <c r="L241" s="147"/>
      <c r="M241" s="147"/>
      <c r="N241" s="147"/>
      <c r="O241" s="2">
        <f t="shared" si="34"/>
        <v>1</v>
      </c>
      <c r="P241" s="3" t="s">
        <v>14</v>
      </c>
      <c r="R241" s="1" t="str">
        <f t="shared" si="35"/>
        <v>CAA  </v>
      </c>
      <c r="S241" s="1">
        <f t="shared" si="36"/>
        <v>2</v>
      </c>
      <c r="U241" s="1" t="s">
        <v>576</v>
      </c>
      <c r="V241" s="1" t="str">
        <f t="shared" si="33"/>
        <v>SECADM</v>
      </c>
      <c r="W241" s="1">
        <v>2</v>
      </c>
      <c r="Y241" s="61" t="s">
        <v>3389</v>
      </c>
      <c r="Z241" s="62">
        <f t="shared" si="37"/>
        <v>0</v>
      </c>
      <c r="AA241" s="62"/>
      <c r="AB241" s="63"/>
    </row>
    <row r="242" spans="1:28" ht="10.5" customHeight="1" x14ac:dyDescent="0.15">
      <c r="A242" s="183"/>
      <c r="B242" s="3" t="s">
        <v>309</v>
      </c>
      <c r="C242" s="3" t="s">
        <v>508</v>
      </c>
      <c r="D242" s="3" t="s">
        <v>509</v>
      </c>
      <c r="E242" s="3" t="s">
        <v>3</v>
      </c>
      <c r="F242" s="8"/>
      <c r="G242" s="8"/>
      <c r="H242" s="147"/>
      <c r="I242" s="147"/>
      <c r="J242" s="147"/>
      <c r="K242" s="147"/>
      <c r="L242" s="147"/>
      <c r="M242" s="147"/>
      <c r="N242" s="147"/>
      <c r="O242" s="2">
        <f t="shared" si="34"/>
        <v>1</v>
      </c>
      <c r="P242" s="3" t="s">
        <v>61</v>
      </c>
      <c r="R242" s="1" t="str">
        <f t="shared" si="35"/>
        <v>ASSISEG  </v>
      </c>
      <c r="S242" s="1">
        <f t="shared" si="36"/>
        <v>34</v>
      </c>
      <c r="U242" s="1" t="s">
        <v>606</v>
      </c>
      <c r="V242" s="1" t="str">
        <f t="shared" si="33"/>
        <v>PO</v>
      </c>
      <c r="W242" s="1">
        <v>1</v>
      </c>
      <c r="Y242" s="61" t="s">
        <v>3424</v>
      </c>
      <c r="Z242" s="62">
        <f t="shared" si="37"/>
        <v>2</v>
      </c>
      <c r="AA242" s="62"/>
      <c r="AB242" s="63"/>
    </row>
    <row r="243" spans="1:28" ht="10.5" customHeight="1" x14ac:dyDescent="0.15">
      <c r="A243" s="183"/>
      <c r="B243" s="3" t="s">
        <v>510</v>
      </c>
      <c r="C243" s="3" t="s">
        <v>509</v>
      </c>
      <c r="D243" s="3" t="s">
        <v>511</v>
      </c>
      <c r="E243" s="3" t="s">
        <v>54</v>
      </c>
      <c r="F243" s="8"/>
      <c r="G243" s="8"/>
      <c r="H243" s="147"/>
      <c r="I243" s="147"/>
      <c r="J243" s="147"/>
      <c r="K243" s="147"/>
      <c r="L243" s="147"/>
      <c r="M243" s="147"/>
      <c r="N243" s="147"/>
      <c r="O243" s="2">
        <f t="shared" si="34"/>
        <v>1</v>
      </c>
      <c r="P243" s="3" t="s">
        <v>247</v>
      </c>
      <c r="R243" s="1" t="str">
        <f t="shared" si="35"/>
        <v>CAA  </v>
      </c>
      <c r="S243" s="1">
        <f t="shared" si="36"/>
        <v>2</v>
      </c>
      <c r="U243" s="1" t="s">
        <v>578</v>
      </c>
      <c r="V243" s="1" t="str">
        <f t="shared" si="33"/>
        <v>CO</v>
      </c>
      <c r="W243" s="1">
        <v>3</v>
      </c>
      <c r="Y243" s="61" t="s">
        <v>3425</v>
      </c>
      <c r="Z243" s="62">
        <f t="shared" si="37"/>
        <v>0</v>
      </c>
      <c r="AA243" s="62"/>
      <c r="AB243" s="63"/>
    </row>
    <row r="244" spans="1:28" ht="10.5" customHeight="1" x14ac:dyDescent="0.15">
      <c r="A244" s="183"/>
      <c r="B244" s="3" t="s">
        <v>512</v>
      </c>
      <c r="C244" s="3" t="s">
        <v>511</v>
      </c>
      <c r="D244" s="3" t="s">
        <v>513</v>
      </c>
      <c r="E244" s="3" t="s">
        <v>3</v>
      </c>
      <c r="F244" s="8"/>
      <c r="G244" s="8"/>
      <c r="H244" s="147"/>
      <c r="I244" s="147"/>
      <c r="J244" s="147"/>
      <c r="K244" s="147"/>
      <c r="L244" s="147"/>
      <c r="M244" s="147"/>
      <c r="N244" s="147"/>
      <c r="O244" s="2">
        <f t="shared" si="34"/>
        <v>1</v>
      </c>
      <c r="P244" s="3" t="s">
        <v>514</v>
      </c>
      <c r="R244" s="1" t="str">
        <f t="shared" si="35"/>
        <v>SECADM  </v>
      </c>
      <c r="S244" s="1">
        <f t="shared" si="36"/>
        <v>2</v>
      </c>
      <c r="U244" s="1" t="s">
        <v>579</v>
      </c>
      <c r="V244" s="1" t="str">
        <f t="shared" si="33"/>
        <v>SECOFC</v>
      </c>
      <c r="W244" s="1">
        <v>2</v>
      </c>
      <c r="Y244" s="61" t="s">
        <v>3426</v>
      </c>
      <c r="Z244" s="62">
        <f t="shared" si="37"/>
        <v>0</v>
      </c>
      <c r="AA244" s="62"/>
      <c r="AB244" s="63"/>
    </row>
    <row r="245" spans="1:28" ht="10.5" customHeight="1" x14ac:dyDescent="0.15">
      <c r="A245" s="183"/>
      <c r="B245" s="3" t="s">
        <v>515</v>
      </c>
      <c r="C245" s="3" t="s">
        <v>513</v>
      </c>
      <c r="D245" s="3" t="s">
        <v>516</v>
      </c>
      <c r="E245" s="3" t="s">
        <v>54</v>
      </c>
      <c r="F245" s="8"/>
      <c r="G245" s="8"/>
      <c r="H245" s="147"/>
      <c r="I245" s="147"/>
      <c r="J245" s="147"/>
      <c r="K245" s="147"/>
      <c r="L245" s="147"/>
      <c r="M245" s="147"/>
      <c r="N245" s="147"/>
      <c r="O245" s="2">
        <f t="shared" si="34"/>
        <v>1</v>
      </c>
      <c r="P245" s="3" t="s">
        <v>149</v>
      </c>
      <c r="R245" s="1" t="str">
        <f t="shared" ref="R245:R269" si="38">RIGHT(B245,LEN(B245)-5)</f>
        <v>PO  </v>
      </c>
      <c r="S245" s="1">
        <f t="shared" si="36"/>
        <v>1</v>
      </c>
      <c r="U245" s="1" t="s">
        <v>580</v>
      </c>
      <c r="V245" s="1" t="str">
        <f t="shared" si="33"/>
        <v>CLC</v>
      </c>
      <c r="W245" s="1">
        <v>21</v>
      </c>
      <c r="Y245" s="61" t="s">
        <v>3427</v>
      </c>
      <c r="Z245" s="62">
        <f t="shared" si="37"/>
        <v>0</v>
      </c>
      <c r="AA245" s="62"/>
      <c r="AB245" s="63"/>
    </row>
    <row r="246" spans="1:28" ht="10.5" customHeight="1" x14ac:dyDescent="0.15">
      <c r="A246" s="183"/>
      <c r="B246" s="3" t="s">
        <v>517</v>
      </c>
      <c r="C246" s="3" t="s">
        <v>516</v>
      </c>
      <c r="D246" s="3" t="s">
        <v>518</v>
      </c>
      <c r="E246" s="3" t="s">
        <v>17</v>
      </c>
      <c r="F246" s="8"/>
      <c r="G246" s="8"/>
      <c r="H246" s="147"/>
      <c r="I246" s="147"/>
      <c r="J246" s="147"/>
      <c r="K246" s="147"/>
      <c r="L246" s="147"/>
      <c r="M246" s="147"/>
      <c r="N246" s="147"/>
      <c r="O246" s="2">
        <f t="shared" si="34"/>
        <v>2</v>
      </c>
      <c r="P246" s="3" t="s">
        <v>38</v>
      </c>
      <c r="R246" s="1" t="str">
        <f t="shared" si="38"/>
        <v>CO  </v>
      </c>
      <c r="S246" s="1">
        <f t="shared" si="36"/>
        <v>3</v>
      </c>
      <c r="U246" s="1" t="s">
        <v>581</v>
      </c>
      <c r="V246" s="1" t="str">
        <f t="shared" si="33"/>
        <v>SC</v>
      </c>
      <c r="W246" s="1">
        <v>13</v>
      </c>
      <c r="Y246" s="61" t="s">
        <v>3428</v>
      </c>
      <c r="Z246" s="62">
        <f t="shared" si="37"/>
        <v>0</v>
      </c>
      <c r="AA246" s="62"/>
      <c r="AB246" s="63"/>
    </row>
    <row r="247" spans="1:28" ht="10.5" customHeight="1" x14ac:dyDescent="0.15">
      <c r="A247" s="183"/>
      <c r="B247" s="3" t="s">
        <v>519</v>
      </c>
      <c r="C247" s="3" t="s">
        <v>518</v>
      </c>
      <c r="D247" s="3" t="s">
        <v>520</v>
      </c>
      <c r="E247" s="3" t="s">
        <v>3</v>
      </c>
      <c r="F247" s="8"/>
      <c r="G247" s="8"/>
      <c r="H247" s="147"/>
      <c r="I247" s="147"/>
      <c r="J247" s="147"/>
      <c r="K247" s="147"/>
      <c r="L247" s="147"/>
      <c r="M247" s="147"/>
      <c r="N247" s="147"/>
      <c r="O247" s="2">
        <f t="shared" si="34"/>
        <v>1</v>
      </c>
      <c r="P247" s="3" t="s">
        <v>41</v>
      </c>
      <c r="R247" s="1" t="str">
        <f t="shared" si="38"/>
        <v>SECOFC  </v>
      </c>
      <c r="S247" s="1">
        <f t="shared" si="36"/>
        <v>2</v>
      </c>
      <c r="U247" s="1" t="s">
        <v>582</v>
      </c>
      <c r="V247" s="1" t="str">
        <f t="shared" si="33"/>
        <v>SCON</v>
      </c>
      <c r="W247" s="1">
        <v>20</v>
      </c>
      <c r="Y247" s="61" t="s">
        <v>3391</v>
      </c>
      <c r="Z247" s="62">
        <f t="shared" si="37"/>
        <v>0</v>
      </c>
      <c r="AA247" s="62"/>
      <c r="AB247" s="63"/>
    </row>
    <row r="248" spans="1:28" ht="10.5" customHeight="1" x14ac:dyDescent="0.15">
      <c r="A248" s="183"/>
      <c r="B248" s="3" t="s">
        <v>160</v>
      </c>
      <c r="C248" s="3" t="s">
        <v>520</v>
      </c>
      <c r="D248" s="3" t="s">
        <v>521</v>
      </c>
      <c r="E248" s="3" t="s">
        <v>25</v>
      </c>
      <c r="F248" s="8"/>
      <c r="G248" s="8"/>
      <c r="H248" s="147"/>
      <c r="I248" s="147"/>
      <c r="J248" s="147"/>
      <c r="K248" s="147"/>
      <c r="L248" s="147"/>
      <c r="M248" s="147"/>
      <c r="N248" s="147"/>
      <c r="O248" s="2">
        <f t="shared" si="34"/>
        <v>9</v>
      </c>
      <c r="P248" s="3" t="s">
        <v>522</v>
      </c>
      <c r="R248" s="1" t="str">
        <f t="shared" si="38"/>
        <v>CLC  </v>
      </c>
      <c r="S248" s="1">
        <f t="shared" si="36"/>
        <v>21</v>
      </c>
      <c r="U248" s="1" t="s">
        <v>583</v>
      </c>
      <c r="V248" s="1" t="str">
        <f t="shared" si="33"/>
        <v>ASSDG</v>
      </c>
      <c r="W248" s="1">
        <v>3</v>
      </c>
      <c r="Y248" s="61" t="s">
        <v>3393</v>
      </c>
      <c r="Z248" s="62">
        <f t="shared" si="37"/>
        <v>0</v>
      </c>
      <c r="AA248" s="62"/>
      <c r="AB248" s="63"/>
    </row>
    <row r="249" spans="1:28" ht="10.5" customHeight="1" x14ac:dyDescent="0.15">
      <c r="A249" s="183"/>
      <c r="B249" s="3" t="s">
        <v>523</v>
      </c>
      <c r="C249" s="3" t="s">
        <v>521</v>
      </c>
      <c r="D249" s="3" t="s">
        <v>524</v>
      </c>
      <c r="E249" s="3" t="s">
        <v>338</v>
      </c>
      <c r="F249" s="8"/>
      <c r="G249" s="8"/>
      <c r="H249" s="147"/>
      <c r="I249" s="147"/>
      <c r="J249" s="147"/>
      <c r="K249" s="147"/>
      <c r="L249" s="147"/>
      <c r="M249" s="147"/>
      <c r="N249" s="147"/>
      <c r="O249" s="2">
        <f t="shared" si="34"/>
        <v>8</v>
      </c>
      <c r="P249" s="3" t="s">
        <v>525</v>
      </c>
      <c r="R249" s="1" t="str">
        <f t="shared" si="38"/>
        <v>SC  </v>
      </c>
      <c r="S249" s="1">
        <f t="shared" si="36"/>
        <v>13</v>
      </c>
      <c r="U249" s="1" t="s">
        <v>584</v>
      </c>
      <c r="V249" s="1" t="str">
        <f t="shared" si="33"/>
        <v>DG</v>
      </c>
      <c r="W249" s="1">
        <v>3</v>
      </c>
      <c r="Y249" s="61" t="s">
        <v>3395</v>
      </c>
      <c r="Z249" s="62">
        <f t="shared" si="37"/>
        <v>0</v>
      </c>
      <c r="AA249" s="62"/>
      <c r="AB249" s="63"/>
    </row>
    <row r="250" spans="1:28" ht="10.5" customHeight="1" x14ac:dyDescent="0.15">
      <c r="A250" s="183"/>
      <c r="B250" s="3" t="s">
        <v>165</v>
      </c>
      <c r="C250" s="3" t="s">
        <v>524</v>
      </c>
      <c r="D250" s="3" t="s">
        <v>526</v>
      </c>
      <c r="E250" s="3" t="s">
        <v>144</v>
      </c>
      <c r="F250" s="8"/>
      <c r="G250" s="8"/>
      <c r="H250" s="147"/>
      <c r="I250" s="147"/>
      <c r="J250" s="147"/>
      <c r="K250" s="147"/>
      <c r="L250" s="147"/>
      <c r="M250" s="147"/>
      <c r="N250" s="147"/>
      <c r="O250" s="2">
        <f t="shared" si="34"/>
        <v>5</v>
      </c>
      <c r="P250" s="3" t="s">
        <v>527</v>
      </c>
      <c r="R250" s="1" t="str">
        <f t="shared" si="38"/>
        <v>CLC  </v>
      </c>
      <c r="S250" s="1">
        <f t="shared" si="36"/>
        <v>21</v>
      </c>
      <c r="U250" s="1" t="s">
        <v>585</v>
      </c>
      <c r="V250" s="1" t="str">
        <f t="shared" si="33"/>
        <v>ACO</v>
      </c>
      <c r="W250" s="1">
        <v>2</v>
      </c>
      <c r="Y250" s="58" t="s">
        <v>3397</v>
      </c>
      <c r="Z250" s="59">
        <f t="shared" si="37"/>
        <v>0</v>
      </c>
      <c r="AA250" s="59"/>
      <c r="AB250" s="60"/>
    </row>
    <row r="251" spans="1:28" ht="10.5" customHeight="1" x14ac:dyDescent="0.15">
      <c r="A251" s="183"/>
      <c r="B251" s="3" t="s">
        <v>528</v>
      </c>
      <c r="C251" s="3" t="s">
        <v>526</v>
      </c>
      <c r="D251" s="3" t="s">
        <v>529</v>
      </c>
      <c r="E251" s="3" t="s">
        <v>314</v>
      </c>
      <c r="F251" s="8"/>
      <c r="G251" s="8"/>
      <c r="H251" s="147"/>
      <c r="I251" s="147"/>
      <c r="J251" s="147"/>
      <c r="K251" s="147"/>
      <c r="L251" s="147"/>
      <c r="M251" s="147"/>
      <c r="N251" s="147"/>
      <c r="O251" s="2">
        <f t="shared" si="34"/>
        <v>7</v>
      </c>
      <c r="P251" s="3" t="s">
        <v>530</v>
      </c>
      <c r="R251" s="1" t="str">
        <f t="shared" si="38"/>
        <v>SCON  </v>
      </c>
      <c r="S251" s="1">
        <f t="shared" si="36"/>
        <v>20</v>
      </c>
      <c r="U251" s="1" t="s">
        <v>586</v>
      </c>
      <c r="V251" s="1" t="str">
        <f t="shared" si="33"/>
        <v>SAEO</v>
      </c>
      <c r="W251" s="1">
        <v>2</v>
      </c>
      <c r="Y251" s="58" t="s">
        <v>3399</v>
      </c>
      <c r="Z251" s="59">
        <f t="shared" si="37"/>
        <v>0</v>
      </c>
      <c r="AA251" s="59"/>
      <c r="AB251" s="60"/>
    </row>
    <row r="252" spans="1:28" ht="10.5" customHeight="1" x14ac:dyDescent="0.25">
      <c r="A252" s="183"/>
      <c r="B252" s="3" t="s">
        <v>531</v>
      </c>
      <c r="C252" s="3" t="s">
        <v>529</v>
      </c>
      <c r="D252" s="3" t="s">
        <v>532</v>
      </c>
      <c r="E252" s="3" t="s">
        <v>54</v>
      </c>
      <c r="F252" s="8"/>
      <c r="G252" s="8"/>
      <c r="H252" s="147"/>
      <c r="I252" s="147"/>
      <c r="J252" s="147"/>
      <c r="K252" s="147"/>
      <c r="L252" s="147"/>
      <c r="M252" s="147"/>
      <c r="N252" s="147"/>
      <c r="O252" s="2">
        <f t="shared" si="34"/>
        <v>1</v>
      </c>
      <c r="P252" s="3" t="s">
        <v>533</v>
      </c>
      <c r="R252" s="1" t="str">
        <f t="shared" si="38"/>
        <v>CLC  </v>
      </c>
      <c r="S252" s="1">
        <f t="shared" si="36"/>
        <v>21</v>
      </c>
      <c r="U252"/>
      <c r="V252" s="98" t="s">
        <v>3434</v>
      </c>
      <c r="W252">
        <f>SUM(W234:W251)</f>
        <v>114</v>
      </c>
      <c r="Y252" s="58" t="s">
        <v>3401</v>
      </c>
      <c r="Z252" s="59">
        <f t="shared" si="37"/>
        <v>0</v>
      </c>
      <c r="AA252" s="59"/>
      <c r="AB252" s="60"/>
    </row>
    <row r="253" spans="1:28" ht="10.5" customHeight="1" x14ac:dyDescent="0.25">
      <c r="A253" s="183"/>
      <c r="B253" s="3" t="s">
        <v>534</v>
      </c>
      <c r="C253" s="3" t="s">
        <v>532</v>
      </c>
      <c r="D253" s="3" t="s">
        <v>535</v>
      </c>
      <c r="E253" s="3" t="s">
        <v>3</v>
      </c>
      <c r="F253" s="8"/>
      <c r="G253" s="8"/>
      <c r="H253" s="147"/>
      <c r="I253" s="147"/>
      <c r="J253" s="147"/>
      <c r="K253" s="147"/>
      <c r="L253" s="147"/>
      <c r="M253" s="147"/>
      <c r="N253" s="147"/>
      <c r="O253" s="2">
        <f t="shared" si="34"/>
        <v>1</v>
      </c>
      <c r="P253" s="3" t="s">
        <v>536</v>
      </c>
      <c r="R253" s="1" t="str">
        <f t="shared" si="38"/>
        <v>SC  </v>
      </c>
      <c r="S253" s="1">
        <f t="shared" si="36"/>
        <v>13</v>
      </c>
      <c r="U253"/>
      <c r="V253" s="1" t="str">
        <f t="shared" si="33"/>
        <v/>
      </c>
      <c r="W253"/>
      <c r="Y253" s="58" t="s">
        <v>3416</v>
      </c>
      <c r="Z253" s="59">
        <f t="shared" si="37"/>
        <v>34</v>
      </c>
      <c r="AA253" s="59"/>
      <c r="AB253" s="60"/>
    </row>
    <row r="254" spans="1:28" ht="10.5" customHeight="1" x14ac:dyDescent="0.25">
      <c r="A254" s="183"/>
      <c r="B254" s="3" t="s">
        <v>251</v>
      </c>
      <c r="C254" s="3" t="s">
        <v>535</v>
      </c>
      <c r="D254" s="3" t="s">
        <v>537</v>
      </c>
      <c r="E254" s="3" t="s">
        <v>21</v>
      </c>
      <c r="F254" s="8"/>
      <c r="G254" s="8"/>
      <c r="H254" s="147"/>
      <c r="I254" s="147"/>
      <c r="J254" s="147"/>
      <c r="K254" s="147"/>
      <c r="L254" s="147"/>
      <c r="M254" s="147"/>
      <c r="N254" s="147"/>
      <c r="O254" s="2">
        <f t="shared" si="34"/>
        <v>3</v>
      </c>
      <c r="P254" s="3" t="s">
        <v>538</v>
      </c>
      <c r="R254" s="1" t="str">
        <f t="shared" si="38"/>
        <v>CLC  </v>
      </c>
      <c r="S254" s="1">
        <f t="shared" si="36"/>
        <v>21</v>
      </c>
      <c r="U254"/>
      <c r="V254" s="1" t="str">
        <f t="shared" si="33"/>
        <v/>
      </c>
      <c r="W254"/>
      <c r="Y254" s="58" t="s">
        <v>3404</v>
      </c>
      <c r="Z254" s="59">
        <f t="shared" si="37"/>
        <v>0</v>
      </c>
      <c r="AA254" s="59"/>
      <c r="AB254" s="60"/>
    </row>
    <row r="255" spans="1:28" ht="10.5" customHeight="1" x14ac:dyDescent="0.25">
      <c r="A255" s="183"/>
      <c r="B255" s="3" t="s">
        <v>539</v>
      </c>
      <c r="C255" s="3" t="s">
        <v>537</v>
      </c>
      <c r="D255" s="3" t="s">
        <v>540</v>
      </c>
      <c r="E255" s="3" t="s">
        <v>54</v>
      </c>
      <c r="F255" s="8"/>
      <c r="G255" s="8"/>
      <c r="H255" s="147"/>
      <c r="I255" s="147"/>
      <c r="J255" s="147"/>
      <c r="K255" s="147"/>
      <c r="L255" s="147"/>
      <c r="M255" s="147"/>
      <c r="N255" s="147"/>
      <c r="O255" s="2">
        <f t="shared" si="34"/>
        <v>1</v>
      </c>
      <c r="P255" s="3" t="s">
        <v>541</v>
      </c>
      <c r="R255" s="1" t="str">
        <f t="shared" si="38"/>
        <v>SECADM  </v>
      </c>
      <c r="S255" s="1">
        <f t="shared" si="36"/>
        <v>2</v>
      </c>
      <c r="U255"/>
      <c r="V255" s="1" t="str">
        <f t="shared" si="33"/>
        <v/>
      </c>
      <c r="W255"/>
      <c r="Y255" s="58" t="s">
        <v>3429</v>
      </c>
      <c r="Z255" s="59">
        <f t="shared" si="37"/>
        <v>0</v>
      </c>
      <c r="AA255" s="59"/>
      <c r="AB255" s="60"/>
    </row>
    <row r="256" spans="1:28" ht="10.5" customHeight="1" x14ac:dyDescent="0.25">
      <c r="A256" s="183"/>
      <c r="B256" s="3" t="s">
        <v>257</v>
      </c>
      <c r="C256" s="3" t="s">
        <v>540</v>
      </c>
      <c r="D256" s="3" t="s">
        <v>542</v>
      </c>
      <c r="E256" s="3" t="s">
        <v>21</v>
      </c>
      <c r="F256" s="8"/>
      <c r="G256" s="8"/>
      <c r="H256" s="147"/>
      <c r="I256" s="147"/>
      <c r="J256" s="147"/>
      <c r="K256" s="147"/>
      <c r="L256" s="147"/>
      <c r="M256" s="147"/>
      <c r="N256" s="147"/>
      <c r="O256" s="2">
        <f t="shared" si="34"/>
        <v>3</v>
      </c>
      <c r="P256" s="3" t="s">
        <v>543</v>
      </c>
      <c r="R256" s="1" t="str">
        <f t="shared" si="38"/>
        <v>ASSDG  </v>
      </c>
      <c r="S256" s="1">
        <f t="shared" si="36"/>
        <v>3</v>
      </c>
      <c r="U256"/>
      <c r="V256" s="1" t="str">
        <f t="shared" si="33"/>
        <v/>
      </c>
      <c r="W256"/>
      <c r="Y256" s="58" t="s">
        <v>3430</v>
      </c>
      <c r="Z256" s="59">
        <f t="shared" si="37"/>
        <v>0</v>
      </c>
      <c r="AA256" s="59"/>
      <c r="AB256" s="60"/>
    </row>
    <row r="257" spans="1:36" ht="10.5" customHeight="1" x14ac:dyDescent="0.25">
      <c r="A257" s="183"/>
      <c r="B257" s="3" t="s">
        <v>260</v>
      </c>
      <c r="C257" s="3" t="s">
        <v>542</v>
      </c>
      <c r="D257" s="3" t="s">
        <v>544</v>
      </c>
      <c r="E257" s="3" t="s">
        <v>17</v>
      </c>
      <c r="F257" s="8"/>
      <c r="G257" s="8"/>
      <c r="H257" s="147"/>
      <c r="I257" s="147"/>
      <c r="J257" s="147"/>
      <c r="K257" s="147"/>
      <c r="L257" s="147"/>
      <c r="M257" s="147"/>
      <c r="N257" s="147"/>
      <c r="O257" s="2">
        <f t="shared" si="34"/>
        <v>2</v>
      </c>
      <c r="P257" s="3" t="s">
        <v>176</v>
      </c>
      <c r="R257" s="1" t="str">
        <f t="shared" si="38"/>
        <v>DG  </v>
      </c>
      <c r="S257" s="1">
        <f t="shared" si="36"/>
        <v>3</v>
      </c>
      <c r="U257"/>
      <c r="V257" s="1" t="str">
        <f t="shared" si="33"/>
        <v/>
      </c>
      <c r="W257"/>
      <c r="Y257" s="58" t="s">
        <v>3431</v>
      </c>
      <c r="Z257" s="59">
        <f t="shared" si="37"/>
        <v>0</v>
      </c>
      <c r="AA257" s="59"/>
      <c r="AB257" s="60"/>
    </row>
    <row r="258" spans="1:36" ht="10.5" customHeight="1" x14ac:dyDescent="0.25">
      <c r="A258" s="183"/>
      <c r="B258" s="3" t="s">
        <v>357</v>
      </c>
      <c r="C258" s="3" t="s">
        <v>544</v>
      </c>
      <c r="D258" s="3" t="s">
        <v>545</v>
      </c>
      <c r="E258" s="3" t="s">
        <v>3</v>
      </c>
      <c r="F258" s="8"/>
      <c r="G258" s="8"/>
      <c r="H258" s="147"/>
      <c r="I258" s="147"/>
      <c r="J258" s="147"/>
      <c r="K258" s="147"/>
      <c r="L258" s="147"/>
      <c r="M258" s="147"/>
      <c r="N258" s="147"/>
      <c r="O258" s="2">
        <f t="shared" si="34"/>
        <v>1</v>
      </c>
      <c r="P258" s="3" t="s">
        <v>546</v>
      </c>
      <c r="R258" s="1" t="str">
        <f t="shared" si="38"/>
        <v>CLC  </v>
      </c>
      <c r="S258" s="1">
        <f t="shared" si="36"/>
        <v>21</v>
      </c>
      <c r="U258"/>
      <c r="V258" s="1" t="str">
        <f t="shared" si="33"/>
        <v/>
      </c>
      <c r="W258"/>
      <c r="Y258" s="58" t="s">
        <v>3432</v>
      </c>
      <c r="Z258" s="59">
        <f t="shared" si="37"/>
        <v>0</v>
      </c>
      <c r="AA258" s="59"/>
      <c r="AB258" s="60"/>
    </row>
    <row r="259" spans="1:36" ht="10.5" customHeight="1" thickBot="1" x14ac:dyDescent="0.3">
      <c r="A259" s="183"/>
      <c r="B259" s="3" t="s">
        <v>547</v>
      </c>
      <c r="C259" s="3" t="s">
        <v>545</v>
      </c>
      <c r="D259" s="3" t="s">
        <v>548</v>
      </c>
      <c r="E259" s="3" t="s">
        <v>3</v>
      </c>
      <c r="F259" s="8"/>
      <c r="G259" s="8"/>
      <c r="H259" s="147"/>
      <c r="I259" s="147"/>
      <c r="J259" s="147"/>
      <c r="K259" s="147"/>
      <c r="L259" s="147"/>
      <c r="M259" s="147"/>
      <c r="N259" s="147"/>
      <c r="O259" s="2">
        <f t="shared" si="34"/>
        <v>1</v>
      </c>
      <c r="P259" s="3" t="s">
        <v>549</v>
      </c>
      <c r="R259" s="1" t="str">
        <f t="shared" si="38"/>
        <v>CO  </v>
      </c>
      <c r="S259" s="1">
        <f t="shared" si="36"/>
        <v>3</v>
      </c>
      <c r="U259"/>
      <c r="V259" s="1" t="str">
        <f t="shared" si="33"/>
        <v/>
      </c>
      <c r="W259"/>
      <c r="Y259" s="64" t="s">
        <v>3433</v>
      </c>
      <c r="Z259" s="89">
        <f t="shared" si="37"/>
        <v>0</v>
      </c>
      <c r="AA259" s="89"/>
      <c r="AB259" s="65"/>
    </row>
    <row r="260" spans="1:36" ht="10.5" customHeight="1" x14ac:dyDescent="0.25">
      <c r="A260" s="183"/>
      <c r="B260" s="3" t="s">
        <v>550</v>
      </c>
      <c r="C260" s="3" t="s">
        <v>548</v>
      </c>
      <c r="D260" s="3" t="s">
        <v>551</v>
      </c>
      <c r="E260" s="3" t="s">
        <v>3</v>
      </c>
      <c r="F260" s="8"/>
      <c r="G260" s="8"/>
      <c r="H260" s="147"/>
      <c r="I260" s="147"/>
      <c r="J260" s="147"/>
      <c r="K260" s="147"/>
      <c r="L260" s="147"/>
      <c r="M260" s="147"/>
      <c r="N260" s="147"/>
      <c r="O260" s="2">
        <f t="shared" si="34"/>
        <v>1</v>
      </c>
      <c r="P260" s="3" t="s">
        <v>552</v>
      </c>
      <c r="R260" s="1" t="str">
        <f t="shared" si="38"/>
        <v>ACO  </v>
      </c>
      <c r="S260" s="1">
        <f t="shared" si="36"/>
        <v>2</v>
      </c>
      <c r="U260"/>
      <c r="V260" s="1" t="str">
        <f t="shared" si="33"/>
        <v/>
      </c>
      <c r="W260"/>
    </row>
    <row r="261" spans="1:36" ht="10.5" customHeight="1" x14ac:dyDescent="0.25">
      <c r="A261" s="183"/>
      <c r="B261" s="3" t="s">
        <v>553</v>
      </c>
      <c r="C261" s="3" t="s">
        <v>551</v>
      </c>
      <c r="D261" s="3" t="s">
        <v>554</v>
      </c>
      <c r="E261" s="3" t="s">
        <v>3</v>
      </c>
      <c r="F261" s="8"/>
      <c r="G261" s="8"/>
      <c r="H261" s="147"/>
      <c r="I261" s="147"/>
      <c r="J261" s="147"/>
      <c r="K261" s="147"/>
      <c r="L261" s="147"/>
      <c r="M261" s="147"/>
      <c r="N261" s="147"/>
      <c r="O261" s="2">
        <f t="shared" si="34"/>
        <v>1</v>
      </c>
      <c r="P261" s="3" t="s">
        <v>1</v>
      </c>
      <c r="R261" s="1" t="str">
        <f t="shared" si="38"/>
        <v>SECOFC  </v>
      </c>
      <c r="S261" s="1">
        <f t="shared" si="36"/>
        <v>2</v>
      </c>
      <c r="U261"/>
      <c r="V261" s="1" t="str">
        <f t="shared" si="33"/>
        <v/>
      </c>
      <c r="W261"/>
    </row>
    <row r="262" spans="1:36" ht="10.5" customHeight="1" x14ac:dyDescent="0.25">
      <c r="A262" s="183"/>
      <c r="B262" s="3" t="s">
        <v>271</v>
      </c>
      <c r="C262" s="3" t="s">
        <v>551</v>
      </c>
      <c r="D262" s="3" t="s">
        <v>555</v>
      </c>
      <c r="E262" s="3" t="s">
        <v>54</v>
      </c>
      <c r="F262" s="8"/>
      <c r="G262" s="8"/>
      <c r="H262" s="147"/>
      <c r="I262" s="147"/>
      <c r="J262" s="147"/>
      <c r="K262" s="147"/>
      <c r="L262" s="147"/>
      <c r="M262" s="147"/>
      <c r="N262" s="147"/>
      <c r="O262" s="2">
        <f t="shared" si="34"/>
        <v>1</v>
      </c>
      <c r="P262" s="3" t="s">
        <v>1</v>
      </c>
      <c r="R262" s="1" t="str">
        <f t="shared" si="38"/>
        <v>DG  </v>
      </c>
      <c r="S262" s="1">
        <f t="shared" si="36"/>
        <v>3</v>
      </c>
      <c r="U262"/>
      <c r="V262" s="1" t="str">
        <f t="shared" si="33"/>
        <v/>
      </c>
      <c r="W262"/>
    </row>
    <row r="263" spans="1:36" ht="10.5" customHeight="1" x14ac:dyDescent="0.25">
      <c r="A263" s="183"/>
      <c r="B263" s="3" t="s">
        <v>273</v>
      </c>
      <c r="C263" s="3" t="s">
        <v>555</v>
      </c>
      <c r="D263" s="3" t="s">
        <v>556</v>
      </c>
      <c r="E263" s="3" t="s">
        <v>3</v>
      </c>
      <c r="F263" s="8"/>
      <c r="G263" s="8"/>
      <c r="H263" s="147"/>
      <c r="I263" s="147"/>
      <c r="J263" s="147"/>
      <c r="K263" s="147"/>
      <c r="L263" s="147"/>
      <c r="M263" s="147"/>
      <c r="N263" s="147"/>
      <c r="O263" s="2">
        <f t="shared" si="34"/>
        <v>1</v>
      </c>
      <c r="P263" s="3" t="s">
        <v>117</v>
      </c>
      <c r="R263" s="1" t="str">
        <f t="shared" si="38"/>
        <v>ACO  </v>
      </c>
      <c r="S263" s="1">
        <f t="shared" si="36"/>
        <v>2</v>
      </c>
      <c r="U263"/>
      <c r="V263" s="1" t="str">
        <f t="shared" si="33"/>
        <v/>
      </c>
      <c r="W263"/>
    </row>
    <row r="264" spans="1:36" ht="10.5" customHeight="1" x14ac:dyDescent="0.25">
      <c r="A264" s="183"/>
      <c r="B264" s="3" t="s">
        <v>275</v>
      </c>
      <c r="C264" s="3" t="s">
        <v>556</v>
      </c>
      <c r="D264" s="3" t="s">
        <v>557</v>
      </c>
      <c r="E264" s="3" t="s">
        <v>3</v>
      </c>
      <c r="F264" s="8"/>
      <c r="G264" s="8"/>
      <c r="H264" s="147"/>
      <c r="I264" s="147"/>
      <c r="J264" s="147"/>
      <c r="K264" s="147"/>
      <c r="L264" s="147"/>
      <c r="M264" s="147"/>
      <c r="N264" s="147"/>
      <c r="O264" s="2">
        <f t="shared" si="34"/>
        <v>1</v>
      </c>
      <c r="P264" s="3" t="s">
        <v>120</v>
      </c>
      <c r="R264" s="1" t="str">
        <f t="shared" si="38"/>
        <v>SAEO  </v>
      </c>
      <c r="S264" s="1">
        <f t="shared" si="36"/>
        <v>2</v>
      </c>
      <c r="U264"/>
      <c r="V264" s="1" t="str">
        <f t="shared" si="33"/>
        <v/>
      </c>
      <c r="W264"/>
    </row>
    <row r="265" spans="1:36" ht="10.5" customHeight="1" x14ac:dyDescent="0.25">
      <c r="A265" s="183"/>
      <c r="B265" s="3" t="s">
        <v>204</v>
      </c>
      <c r="C265" s="3" t="s">
        <v>557</v>
      </c>
      <c r="D265" s="3" t="s">
        <v>558</v>
      </c>
      <c r="E265" s="3" t="s">
        <v>3</v>
      </c>
      <c r="F265" s="8"/>
      <c r="G265" s="8"/>
      <c r="H265" s="147"/>
      <c r="I265" s="147"/>
      <c r="J265" s="147"/>
      <c r="K265" s="147"/>
      <c r="L265" s="147"/>
      <c r="M265" s="147"/>
      <c r="N265" s="147"/>
      <c r="O265" s="2">
        <f t="shared" si="34"/>
        <v>1</v>
      </c>
      <c r="P265" s="3" t="s">
        <v>559</v>
      </c>
      <c r="R265" s="1" t="str">
        <f t="shared" si="38"/>
        <v>CLC  </v>
      </c>
      <c r="S265" s="1">
        <f t="shared" si="36"/>
        <v>21</v>
      </c>
      <c r="U265"/>
      <c r="V265" s="1" t="str">
        <f t="shared" si="33"/>
        <v/>
      </c>
      <c r="W265"/>
    </row>
    <row r="266" spans="1:36" ht="10.5" customHeight="1" x14ac:dyDescent="0.25">
      <c r="A266" s="183"/>
      <c r="B266" s="3" t="s">
        <v>278</v>
      </c>
      <c r="C266" s="3" t="s">
        <v>558</v>
      </c>
      <c r="D266" s="3" t="s">
        <v>560</v>
      </c>
      <c r="E266" s="3" t="s">
        <v>13</v>
      </c>
      <c r="F266" s="8"/>
      <c r="G266" s="8"/>
      <c r="H266" s="147"/>
      <c r="I266" s="147"/>
      <c r="J266" s="147"/>
      <c r="K266" s="147"/>
      <c r="L266" s="147"/>
      <c r="M266" s="147"/>
      <c r="N266" s="147"/>
      <c r="O266" s="2">
        <f t="shared" si="34"/>
        <v>4</v>
      </c>
      <c r="P266" s="3" t="s">
        <v>561</v>
      </c>
      <c r="R266" s="1" t="str">
        <f t="shared" si="38"/>
        <v>SC  </v>
      </c>
      <c r="S266" s="1">
        <f t="shared" si="36"/>
        <v>13</v>
      </c>
      <c r="U266"/>
      <c r="V266" s="1" t="str">
        <f t="shared" si="33"/>
        <v/>
      </c>
      <c r="W266"/>
    </row>
    <row r="267" spans="1:36" ht="10.5" customHeight="1" x14ac:dyDescent="0.25">
      <c r="A267" s="183"/>
      <c r="B267" s="3" t="s">
        <v>562</v>
      </c>
      <c r="C267" s="3" t="s">
        <v>560</v>
      </c>
      <c r="D267" s="3" t="s">
        <v>563</v>
      </c>
      <c r="E267" s="3" t="s">
        <v>403</v>
      </c>
      <c r="F267" s="8"/>
      <c r="G267" s="8"/>
      <c r="H267" s="147"/>
      <c r="I267" s="147"/>
      <c r="J267" s="147"/>
      <c r="K267" s="147"/>
      <c r="L267" s="147"/>
      <c r="M267" s="147"/>
      <c r="N267" s="147"/>
      <c r="O267" s="2">
        <f t="shared" si="34"/>
        <v>13</v>
      </c>
      <c r="P267" s="3" t="s">
        <v>564</v>
      </c>
      <c r="R267" s="1" t="str">
        <f t="shared" si="38"/>
        <v>SCON  </v>
      </c>
      <c r="S267" s="1">
        <f t="shared" si="36"/>
        <v>20</v>
      </c>
      <c r="U267"/>
      <c r="V267" s="1" t="str">
        <f t="shared" si="33"/>
        <v/>
      </c>
      <c r="W267"/>
    </row>
    <row r="268" spans="1:36" ht="10.5" customHeight="1" x14ac:dyDescent="0.25">
      <c r="A268" s="183"/>
      <c r="B268" s="3" t="s">
        <v>565</v>
      </c>
      <c r="C268" s="3" t="s">
        <v>563</v>
      </c>
      <c r="D268" s="3" t="s">
        <v>566</v>
      </c>
      <c r="E268" s="3" t="s">
        <v>54</v>
      </c>
      <c r="F268" s="8"/>
      <c r="G268" s="8"/>
      <c r="H268" s="147"/>
      <c r="I268" s="147"/>
      <c r="J268" s="147"/>
      <c r="K268" s="147"/>
      <c r="L268" s="147"/>
      <c r="M268" s="147"/>
      <c r="N268" s="147"/>
      <c r="O268" s="2">
        <f t="shared" si="34"/>
        <v>1</v>
      </c>
      <c r="P268" s="3" t="s">
        <v>567</v>
      </c>
      <c r="R268" s="1" t="str">
        <f t="shared" si="38"/>
        <v>CLC  </v>
      </c>
      <c r="S268" s="1">
        <f t="shared" si="36"/>
        <v>21</v>
      </c>
      <c r="U268"/>
      <c r="V268" s="1" t="str">
        <f t="shared" si="33"/>
        <v/>
      </c>
      <c r="W268"/>
    </row>
    <row r="269" spans="1:36" ht="10.5" customHeight="1" x14ac:dyDescent="0.25">
      <c r="A269" s="183"/>
      <c r="B269" s="3" t="s">
        <v>486</v>
      </c>
      <c r="C269" s="3" t="s">
        <v>566</v>
      </c>
      <c r="D269" s="3" t="s">
        <v>568</v>
      </c>
      <c r="E269" s="3" t="s">
        <v>3</v>
      </c>
      <c r="F269" s="8"/>
      <c r="G269" s="8"/>
      <c r="H269" s="147"/>
      <c r="I269" s="147"/>
      <c r="J269" s="147"/>
      <c r="K269" s="147"/>
      <c r="L269" s="147"/>
      <c r="M269" s="147"/>
      <c r="N269" s="147"/>
      <c r="O269" s="2">
        <f t="shared" si="34"/>
        <v>1</v>
      </c>
      <c r="P269" s="3" t="s">
        <v>569</v>
      </c>
      <c r="R269" s="1" t="str">
        <f t="shared" si="38"/>
        <v>SAEO  </v>
      </c>
      <c r="S269" s="1">
        <f t="shared" si="36"/>
        <v>2</v>
      </c>
      <c r="U269"/>
      <c r="V269" s="1" t="str">
        <f t="shared" si="33"/>
        <v/>
      </c>
      <c r="W269"/>
    </row>
    <row r="270" spans="1:36" ht="10.5" customHeight="1" x14ac:dyDescent="0.25">
      <c r="A270" s="164"/>
      <c r="U270"/>
      <c r="V270" s="1" t="str">
        <f t="shared" si="33"/>
        <v/>
      </c>
      <c r="W270"/>
    </row>
    <row r="271" spans="1:36" ht="10.5" customHeight="1" thickBot="1" x14ac:dyDescent="0.2">
      <c r="A271" s="13"/>
      <c r="B271" s="13"/>
      <c r="C271" s="13"/>
      <c r="D271" s="13"/>
      <c r="E271" s="13"/>
      <c r="F271" s="13"/>
      <c r="G271" s="13"/>
      <c r="H271" s="150"/>
      <c r="I271" s="150"/>
      <c r="J271" s="150"/>
      <c r="K271" s="150"/>
      <c r="L271" s="150"/>
      <c r="M271" s="150"/>
      <c r="N271" s="150"/>
      <c r="O271" s="13"/>
      <c r="P271" s="13"/>
      <c r="R271" s="39"/>
      <c r="S271" s="39"/>
      <c r="V271" s="1" t="str">
        <f t="shared" si="33"/>
        <v/>
      </c>
    </row>
    <row r="272" spans="1:36" s="13" customFormat="1" ht="21.75" customHeight="1" thickBot="1" x14ac:dyDescent="0.2">
      <c r="A272" s="1"/>
      <c r="B272" s="1"/>
      <c r="C272" s="1"/>
      <c r="D272" s="1"/>
      <c r="E272" s="1"/>
      <c r="F272" s="1"/>
      <c r="G272" s="1"/>
      <c r="H272" s="145"/>
      <c r="I272" s="145"/>
      <c r="J272" s="145"/>
      <c r="K272" s="145"/>
      <c r="L272" s="145"/>
      <c r="M272" s="145"/>
      <c r="N272" s="145"/>
      <c r="O272" s="1"/>
      <c r="P272" s="16" t="s">
        <v>608</v>
      </c>
      <c r="Q272" s="39"/>
      <c r="R272" s="6" t="s">
        <v>571</v>
      </c>
      <c r="S272" s="6" t="s">
        <v>587</v>
      </c>
      <c r="T272" s="39"/>
      <c r="U272" s="68" t="s">
        <v>3329</v>
      </c>
      <c r="V272" s="1" t="str">
        <f t="shared" si="33"/>
        <v>DADOS AGRUPADOS</v>
      </c>
      <c r="W272" s="73"/>
      <c r="X272" s="74"/>
      <c r="Y272" s="90" t="s">
        <v>3357</v>
      </c>
      <c r="Z272" s="43"/>
      <c r="AA272" s="43"/>
      <c r="AB272" s="42"/>
      <c r="AC272" s="39"/>
      <c r="AD272" s="39"/>
      <c r="AE272" s="39"/>
      <c r="AF272" s="39"/>
      <c r="AG272" s="39"/>
      <c r="AH272" s="39"/>
      <c r="AI272" s="39"/>
      <c r="AJ272" s="39"/>
    </row>
    <row r="273" spans="2:28" ht="10.5" customHeight="1" x14ac:dyDescent="0.15">
      <c r="B273" s="165" t="s">
        <v>1246</v>
      </c>
      <c r="C273" s="10" t="s">
        <v>1</v>
      </c>
      <c r="D273" s="10" t="s">
        <v>610</v>
      </c>
      <c r="E273" s="11" t="s">
        <v>3</v>
      </c>
      <c r="F273" s="171"/>
      <c r="G273" s="171"/>
      <c r="H273" s="151"/>
      <c r="I273" s="151"/>
      <c r="J273" s="151"/>
      <c r="K273" s="151"/>
      <c r="L273" s="151"/>
      <c r="M273" s="151"/>
      <c r="N273" s="151"/>
      <c r="O273" s="30">
        <f t="shared" ref="O273:O304" si="39">VALUE(IF(LEFT(E273,1)="&lt;",1,LEFT(E273,2)))</f>
        <v>1</v>
      </c>
      <c r="P273" s="11" t="s">
        <v>1</v>
      </c>
      <c r="R273" s="1" t="str">
        <f>RIGHT(B273,LEN(B273)-4)</f>
        <v>SAPC  </v>
      </c>
      <c r="S273" s="1">
        <f t="shared" ref="S273:S304" si="40">SUMIFS($O$273:$O$435,$R$273:$R$435,R273)</f>
        <v>115</v>
      </c>
      <c r="U273" s="1" t="s">
        <v>571</v>
      </c>
      <c r="V273" s="1" t="str">
        <f t="shared" si="33"/>
        <v>DEPTO</v>
      </c>
      <c r="W273" s="1" t="s">
        <v>587</v>
      </c>
      <c r="Y273" s="84" t="s">
        <v>3383</v>
      </c>
      <c r="Z273" s="82">
        <f>SUMIFS($W$274:$W$303,$V$274:$V$303,Y273)</f>
        <v>0</v>
      </c>
      <c r="AA273" s="82"/>
      <c r="AB273" s="83"/>
    </row>
    <row r="274" spans="2:28" ht="21" x14ac:dyDescent="0.15">
      <c r="B274" s="9" t="s">
        <v>609</v>
      </c>
      <c r="C274" s="12" t="s">
        <v>610</v>
      </c>
      <c r="D274" s="12" t="s">
        <v>612</v>
      </c>
      <c r="E274" s="9" t="s">
        <v>314</v>
      </c>
      <c r="F274" s="96"/>
      <c r="G274" s="96"/>
      <c r="H274" s="144"/>
      <c r="I274" s="144"/>
      <c r="J274" s="144"/>
      <c r="K274" s="144"/>
      <c r="L274" s="144"/>
      <c r="M274" s="144"/>
      <c r="N274" s="144"/>
      <c r="O274" s="30">
        <f t="shared" si="39"/>
        <v>7</v>
      </c>
      <c r="P274" s="9" t="s">
        <v>613</v>
      </c>
      <c r="R274" s="1" t="str">
        <f>RIGHT(B273,LEN(B273)-4)</f>
        <v>SAPC  </v>
      </c>
      <c r="S274" s="1">
        <f t="shared" si="40"/>
        <v>115</v>
      </c>
      <c r="U274" s="1" t="s">
        <v>3330</v>
      </c>
      <c r="V274" s="1" t="str">
        <f t="shared" si="33"/>
        <v>SAPC</v>
      </c>
      <c r="W274" s="1">
        <v>108</v>
      </c>
      <c r="Y274" s="84" t="s">
        <v>3387</v>
      </c>
      <c r="Z274" s="85">
        <f t="shared" ref="Z274:Z294" si="41">SUMIFS($W$274:$W$303,$V$274:$V$303,Y274)</f>
        <v>0</v>
      </c>
      <c r="AA274" s="85"/>
      <c r="AB274" s="86"/>
    </row>
    <row r="275" spans="2:28" ht="21" x14ac:dyDescent="0.15">
      <c r="B275" s="11" t="s">
        <v>611</v>
      </c>
      <c r="C275" s="10" t="s">
        <v>612</v>
      </c>
      <c r="D275" s="10" t="s">
        <v>614</v>
      </c>
      <c r="E275" s="11" t="s">
        <v>615</v>
      </c>
      <c r="F275" s="171"/>
      <c r="G275" s="171"/>
      <c r="H275" s="151"/>
      <c r="I275" s="151"/>
      <c r="J275" s="151"/>
      <c r="K275" s="151"/>
      <c r="L275" s="151"/>
      <c r="M275" s="151"/>
      <c r="N275" s="151"/>
      <c r="O275" s="30">
        <f t="shared" si="39"/>
        <v>25</v>
      </c>
      <c r="P275" s="11" t="s">
        <v>616</v>
      </c>
      <c r="R275" s="1" t="str">
        <f t="shared" ref="R275:R281" si="42">RIGHT(B275,LEN(B275)-4)</f>
        <v>SAPC  </v>
      </c>
      <c r="S275" s="1">
        <f t="shared" si="40"/>
        <v>115</v>
      </c>
      <c r="U275" s="1" t="s">
        <v>575</v>
      </c>
      <c r="V275" s="1" t="str">
        <f t="shared" si="33"/>
        <v>CAA</v>
      </c>
      <c r="W275" s="1">
        <v>42</v>
      </c>
      <c r="Y275" s="61" t="s">
        <v>3385</v>
      </c>
      <c r="Z275" s="62">
        <f t="shared" si="41"/>
        <v>6</v>
      </c>
      <c r="AA275" s="62"/>
      <c r="AB275" s="63"/>
    </row>
    <row r="276" spans="2:28" ht="21" x14ac:dyDescent="0.15">
      <c r="B276" s="9" t="s">
        <v>11</v>
      </c>
      <c r="C276" s="12" t="s">
        <v>614</v>
      </c>
      <c r="D276" s="12" t="s">
        <v>618</v>
      </c>
      <c r="E276" s="9" t="s">
        <v>13</v>
      </c>
      <c r="F276" s="96"/>
      <c r="G276" s="96"/>
      <c r="H276" s="144"/>
      <c r="I276" s="144"/>
      <c r="J276" s="144"/>
      <c r="K276" s="144"/>
      <c r="L276" s="144"/>
      <c r="M276" s="144"/>
      <c r="N276" s="144"/>
      <c r="O276" s="30">
        <f t="shared" si="39"/>
        <v>4</v>
      </c>
      <c r="P276" s="9" t="s">
        <v>619</v>
      </c>
      <c r="R276" s="1" t="str">
        <f t="shared" si="42"/>
        <v>CAA  </v>
      </c>
      <c r="S276" s="1">
        <f t="shared" si="40"/>
        <v>35</v>
      </c>
      <c r="U276" s="1" t="s">
        <v>576</v>
      </c>
      <c r="V276" s="1" t="str">
        <f t="shared" si="33"/>
        <v>SECADM</v>
      </c>
      <c r="W276" s="1">
        <v>12</v>
      </c>
      <c r="Y276" s="61" t="s">
        <v>3389</v>
      </c>
      <c r="Z276" s="62">
        <f t="shared" si="41"/>
        <v>53</v>
      </c>
      <c r="AA276" s="62"/>
      <c r="AB276" s="63"/>
    </row>
    <row r="277" spans="2:28" ht="21" x14ac:dyDescent="0.15">
      <c r="B277" s="165" t="s">
        <v>617</v>
      </c>
      <c r="C277" s="10" t="s">
        <v>618</v>
      </c>
      <c r="D277" s="10" t="s">
        <v>621</v>
      </c>
      <c r="E277" s="11" t="s">
        <v>126</v>
      </c>
      <c r="F277" s="171"/>
      <c r="G277" s="171"/>
      <c r="H277" s="151"/>
      <c r="I277" s="151"/>
      <c r="J277" s="151"/>
      <c r="K277" s="151"/>
      <c r="L277" s="151"/>
      <c r="M277" s="151"/>
      <c r="N277" s="151"/>
      <c r="O277" s="30">
        <f t="shared" si="39"/>
        <v>10</v>
      </c>
      <c r="P277" s="11" t="s">
        <v>622</v>
      </c>
      <c r="R277" s="1" t="str">
        <f t="shared" si="42"/>
        <v>SAPC  </v>
      </c>
      <c r="S277" s="1">
        <f t="shared" si="40"/>
        <v>115</v>
      </c>
      <c r="U277" s="1" t="s">
        <v>580</v>
      </c>
      <c r="V277" s="1" t="str">
        <f t="shared" si="33"/>
        <v>CLC</v>
      </c>
      <c r="W277" s="1">
        <v>17</v>
      </c>
      <c r="Y277" s="61" t="s">
        <v>3424</v>
      </c>
      <c r="Z277" s="62">
        <f t="shared" si="41"/>
        <v>42</v>
      </c>
      <c r="AA277" s="62"/>
      <c r="AB277" s="63"/>
    </row>
    <row r="278" spans="2:28" ht="21" x14ac:dyDescent="0.15">
      <c r="B278" s="9" t="s">
        <v>620</v>
      </c>
      <c r="C278" s="12" t="s">
        <v>621</v>
      </c>
      <c r="D278" s="12" t="s">
        <v>624</v>
      </c>
      <c r="E278" s="9" t="s">
        <v>144</v>
      </c>
      <c r="F278" s="96"/>
      <c r="G278" s="96"/>
      <c r="H278" s="144"/>
      <c r="I278" s="144"/>
      <c r="J278" s="144"/>
      <c r="K278" s="144"/>
      <c r="L278" s="144"/>
      <c r="M278" s="144"/>
      <c r="N278" s="144"/>
      <c r="O278" s="30">
        <f t="shared" si="39"/>
        <v>5</v>
      </c>
      <c r="P278" s="9" t="s">
        <v>625</v>
      </c>
      <c r="R278" s="1" t="str">
        <f t="shared" si="42"/>
        <v>CAA  </v>
      </c>
      <c r="S278" s="1">
        <f t="shared" si="40"/>
        <v>35</v>
      </c>
      <c r="U278" s="1" t="s">
        <v>581</v>
      </c>
      <c r="V278" s="1" t="str">
        <f t="shared" si="33"/>
        <v>SC</v>
      </c>
      <c r="W278" s="1">
        <v>53</v>
      </c>
      <c r="Y278" s="61" t="s">
        <v>3425</v>
      </c>
      <c r="Z278" s="62">
        <f t="shared" si="41"/>
        <v>0</v>
      </c>
      <c r="AA278" s="62"/>
      <c r="AB278" s="63"/>
    </row>
    <row r="279" spans="2:28" ht="21" x14ac:dyDescent="0.15">
      <c r="B279" s="165" t="s">
        <v>623</v>
      </c>
      <c r="C279" s="10" t="s">
        <v>624</v>
      </c>
      <c r="D279" s="10" t="s">
        <v>626</v>
      </c>
      <c r="E279" s="11" t="s">
        <v>47</v>
      </c>
      <c r="F279" s="171"/>
      <c r="G279" s="171"/>
      <c r="H279" s="151"/>
      <c r="I279" s="151"/>
      <c r="J279" s="151"/>
      <c r="K279" s="151"/>
      <c r="L279" s="151"/>
      <c r="M279" s="151"/>
      <c r="N279" s="151"/>
      <c r="O279" s="30">
        <f t="shared" si="39"/>
        <v>6</v>
      </c>
      <c r="P279" s="11" t="s">
        <v>61</v>
      </c>
      <c r="R279" s="1" t="str">
        <f t="shared" si="42"/>
        <v>SAPC  </v>
      </c>
      <c r="S279" s="1">
        <f t="shared" si="40"/>
        <v>115</v>
      </c>
      <c r="U279" s="1" t="s">
        <v>577</v>
      </c>
      <c r="V279" s="1" t="str">
        <f t="shared" si="33"/>
        <v>SPO</v>
      </c>
      <c r="W279" s="1">
        <v>3</v>
      </c>
      <c r="Y279" s="61" t="s">
        <v>3426</v>
      </c>
      <c r="Z279" s="62">
        <f t="shared" si="41"/>
        <v>1</v>
      </c>
      <c r="AA279" s="62"/>
      <c r="AB279" s="63"/>
    </row>
    <row r="280" spans="2:28" ht="21" x14ac:dyDescent="0.15">
      <c r="B280" s="9" t="s">
        <v>27</v>
      </c>
      <c r="C280" s="12" t="s">
        <v>626</v>
      </c>
      <c r="D280" s="12" t="s">
        <v>627</v>
      </c>
      <c r="E280" s="9" t="s">
        <v>13</v>
      </c>
      <c r="F280" s="96"/>
      <c r="G280" s="96"/>
      <c r="H280" s="144"/>
      <c r="I280" s="144"/>
      <c r="J280" s="144"/>
      <c r="K280" s="144"/>
      <c r="L280" s="144"/>
      <c r="M280" s="144"/>
      <c r="N280" s="144"/>
      <c r="O280" s="30">
        <f t="shared" si="39"/>
        <v>4</v>
      </c>
      <c r="P280" s="9" t="s">
        <v>420</v>
      </c>
      <c r="R280" s="1" t="str">
        <f t="shared" si="42"/>
        <v>CAA  </v>
      </c>
      <c r="S280" s="1">
        <f t="shared" si="40"/>
        <v>35</v>
      </c>
      <c r="U280" s="1" t="s">
        <v>578</v>
      </c>
      <c r="V280" s="1" t="str">
        <f t="shared" si="33"/>
        <v>CO</v>
      </c>
      <c r="W280" s="1">
        <v>11</v>
      </c>
      <c r="Y280" s="61" t="s">
        <v>3427</v>
      </c>
      <c r="Z280" s="62">
        <f t="shared" si="41"/>
        <v>0</v>
      </c>
      <c r="AA280" s="62"/>
      <c r="AB280" s="63"/>
    </row>
    <row r="281" spans="2:28" ht="10.5" customHeight="1" x14ac:dyDescent="0.25">
      <c r="B281" s="11" t="s">
        <v>30</v>
      </c>
      <c r="C281" s="10" t="s">
        <v>627</v>
      </c>
      <c r="D281" s="10" t="s">
        <v>628</v>
      </c>
      <c r="E281" s="11" t="s">
        <v>3</v>
      </c>
      <c r="F281" s="171"/>
      <c r="G281" s="171"/>
      <c r="H281" s="151"/>
      <c r="I281" s="151"/>
      <c r="J281" s="151"/>
      <c r="K281" s="151"/>
      <c r="L281" s="151"/>
      <c r="M281" s="151"/>
      <c r="N281" s="151"/>
      <c r="O281" s="30">
        <f t="shared" si="39"/>
        <v>1</v>
      </c>
      <c r="P281" s="11" t="s">
        <v>629</v>
      </c>
      <c r="R281" s="1" t="str">
        <f t="shared" si="42"/>
        <v>SECADM  </v>
      </c>
      <c r="S281" s="1">
        <f t="shared" si="40"/>
        <v>12</v>
      </c>
      <c r="U281" t="s">
        <v>579</v>
      </c>
      <c r="V281" s="1" t="str">
        <f t="shared" si="33"/>
        <v>SECOFC</v>
      </c>
      <c r="W281">
        <v>6</v>
      </c>
      <c r="Y281" s="61" t="s">
        <v>3428</v>
      </c>
      <c r="Z281" s="62">
        <f t="shared" si="41"/>
        <v>0</v>
      </c>
      <c r="AA281" s="62"/>
      <c r="AB281" s="63"/>
    </row>
    <row r="282" spans="2:28" ht="10.5" customHeight="1" x14ac:dyDescent="0.25">
      <c r="B282" s="38" t="s">
        <v>154</v>
      </c>
      <c r="C282" s="12" t="s">
        <v>628</v>
      </c>
      <c r="D282" s="12" t="s">
        <v>630</v>
      </c>
      <c r="E282" s="9" t="s">
        <v>3</v>
      </c>
      <c r="F282" s="96"/>
      <c r="G282" s="96"/>
      <c r="H282" s="144"/>
      <c r="I282" s="144"/>
      <c r="J282" s="144"/>
      <c r="K282" s="144"/>
      <c r="L282" s="144"/>
      <c r="M282" s="144"/>
      <c r="N282" s="144"/>
      <c r="O282" s="30">
        <f t="shared" si="39"/>
        <v>1</v>
      </c>
      <c r="P282" s="9" t="s">
        <v>631</v>
      </c>
      <c r="R282" s="1" t="str">
        <f t="shared" ref="R282:R313" si="43">RIGHT(B282,LEN(B282)-5)</f>
        <v>CLC  </v>
      </c>
      <c r="S282" s="1">
        <f t="shared" si="40"/>
        <v>17</v>
      </c>
      <c r="U282" t="s">
        <v>3340</v>
      </c>
      <c r="V282" s="1" t="str">
        <f t="shared" si="33"/>
        <v>SLIC</v>
      </c>
      <c r="W282">
        <v>46</v>
      </c>
      <c r="Y282" s="61" t="s">
        <v>3391</v>
      </c>
      <c r="Z282" s="62">
        <f t="shared" si="41"/>
        <v>0</v>
      </c>
      <c r="AA282" s="62"/>
      <c r="AB282" s="63"/>
    </row>
    <row r="283" spans="2:28" ht="10.5" customHeight="1" x14ac:dyDescent="0.25">
      <c r="B283" s="11" t="s">
        <v>157</v>
      </c>
      <c r="C283" s="10" t="s">
        <v>630</v>
      </c>
      <c r="D283" s="10" t="s">
        <v>632</v>
      </c>
      <c r="E283" s="11" t="s">
        <v>633</v>
      </c>
      <c r="F283" s="171"/>
      <c r="G283" s="171"/>
      <c r="H283" s="151"/>
      <c r="I283" s="151"/>
      <c r="J283" s="151"/>
      <c r="K283" s="151"/>
      <c r="L283" s="151"/>
      <c r="M283" s="151"/>
      <c r="N283" s="151"/>
      <c r="O283" s="30">
        <f t="shared" si="39"/>
        <v>49</v>
      </c>
      <c r="P283" s="11" t="s">
        <v>634</v>
      </c>
      <c r="R283" s="1" t="str">
        <f t="shared" si="43"/>
        <v>SC  </v>
      </c>
      <c r="S283" s="1">
        <f t="shared" si="40"/>
        <v>53</v>
      </c>
      <c r="U283" t="s">
        <v>582</v>
      </c>
      <c r="V283" s="1" t="str">
        <f t="shared" si="33"/>
        <v>SCON</v>
      </c>
      <c r="W283">
        <v>50</v>
      </c>
      <c r="Y283" s="61" t="s">
        <v>3393</v>
      </c>
      <c r="Z283" s="62">
        <f t="shared" si="41"/>
        <v>0</v>
      </c>
      <c r="AA283" s="62"/>
      <c r="AB283" s="63"/>
    </row>
    <row r="284" spans="2:28" ht="14.25" customHeight="1" x14ac:dyDescent="0.25">
      <c r="B284" s="38" t="s">
        <v>160</v>
      </c>
      <c r="C284" s="12" t="s">
        <v>632</v>
      </c>
      <c r="D284" s="12" t="s">
        <v>636</v>
      </c>
      <c r="E284" s="9" t="s">
        <v>3</v>
      </c>
      <c r="F284" s="96"/>
      <c r="G284" s="96"/>
      <c r="H284" s="144"/>
      <c r="I284" s="144"/>
      <c r="J284" s="144"/>
      <c r="K284" s="144"/>
      <c r="L284" s="144"/>
      <c r="M284" s="144"/>
      <c r="N284" s="144"/>
      <c r="O284" s="30">
        <f t="shared" si="39"/>
        <v>1</v>
      </c>
      <c r="P284" s="9" t="s">
        <v>637</v>
      </c>
      <c r="R284" s="1" t="str">
        <f t="shared" si="43"/>
        <v>CLC  </v>
      </c>
      <c r="S284" s="1">
        <f t="shared" si="40"/>
        <v>17</v>
      </c>
      <c r="U284" t="s">
        <v>591</v>
      </c>
      <c r="V284" s="1" t="str">
        <f t="shared" si="33"/>
        <v>CPL</v>
      </c>
      <c r="W284">
        <v>57</v>
      </c>
      <c r="Y284" s="61" t="s">
        <v>3395</v>
      </c>
      <c r="Z284" s="62">
        <f t="shared" si="41"/>
        <v>0</v>
      </c>
      <c r="AA284" s="62"/>
      <c r="AB284" s="63"/>
    </row>
    <row r="285" spans="2:28" ht="10.5" customHeight="1" x14ac:dyDescent="0.25">
      <c r="B285" s="11" t="s">
        <v>635</v>
      </c>
      <c r="C285" s="10" t="s">
        <v>636</v>
      </c>
      <c r="D285" s="10" t="s">
        <v>639</v>
      </c>
      <c r="E285" s="11" t="s">
        <v>3</v>
      </c>
      <c r="F285" s="171"/>
      <c r="G285" s="171"/>
      <c r="H285" s="151"/>
      <c r="I285" s="151"/>
      <c r="J285" s="151"/>
      <c r="K285" s="151"/>
      <c r="L285" s="151"/>
      <c r="M285" s="151"/>
      <c r="N285" s="151"/>
      <c r="O285" s="30">
        <f t="shared" si="39"/>
        <v>1</v>
      </c>
      <c r="P285" s="11" t="s">
        <v>35</v>
      </c>
      <c r="R285" s="1" t="str">
        <f t="shared" si="43"/>
        <v>SPO  </v>
      </c>
      <c r="S285" s="1">
        <f t="shared" si="40"/>
        <v>3</v>
      </c>
      <c r="U285" t="s">
        <v>583</v>
      </c>
      <c r="V285" s="1" t="str">
        <f t="shared" si="33"/>
        <v>ASSDG</v>
      </c>
      <c r="W285">
        <v>12</v>
      </c>
      <c r="Y285" s="58" t="s">
        <v>3397</v>
      </c>
      <c r="Z285" s="59">
        <f t="shared" si="41"/>
        <v>0</v>
      </c>
      <c r="AA285" s="59"/>
      <c r="AB285" s="60"/>
    </row>
    <row r="286" spans="2:28" ht="10.5" customHeight="1" x14ac:dyDescent="0.25">
      <c r="B286" s="165" t="s">
        <v>638</v>
      </c>
      <c r="C286" s="12" t="s">
        <v>639</v>
      </c>
      <c r="D286" s="12" t="s">
        <v>640</v>
      </c>
      <c r="E286" s="9" t="s">
        <v>3</v>
      </c>
      <c r="F286" s="96"/>
      <c r="G286" s="96"/>
      <c r="H286" s="144"/>
      <c r="I286" s="144"/>
      <c r="J286" s="144"/>
      <c r="K286" s="144"/>
      <c r="L286" s="144"/>
      <c r="M286" s="144"/>
      <c r="N286" s="144"/>
      <c r="O286" s="30">
        <f t="shared" si="39"/>
        <v>1</v>
      </c>
      <c r="P286" s="9" t="s">
        <v>641</v>
      </c>
      <c r="R286" s="1" t="str">
        <f t="shared" si="43"/>
        <v>SAPC  </v>
      </c>
      <c r="S286" s="1">
        <f t="shared" si="40"/>
        <v>115</v>
      </c>
      <c r="U286" t="s">
        <v>584</v>
      </c>
      <c r="V286" s="1" t="str">
        <f t="shared" si="33"/>
        <v>DG</v>
      </c>
      <c r="W286">
        <v>14</v>
      </c>
      <c r="Y286" s="58" t="s">
        <v>3399</v>
      </c>
      <c r="Z286" s="59">
        <f t="shared" si="41"/>
        <v>0</v>
      </c>
      <c r="AA286" s="59"/>
      <c r="AB286" s="60"/>
    </row>
    <row r="287" spans="2:28" ht="10.5" customHeight="1" x14ac:dyDescent="0.25">
      <c r="B287" s="11" t="s">
        <v>443</v>
      </c>
      <c r="C287" s="10" t="s">
        <v>640</v>
      </c>
      <c r="D287" s="10" t="s">
        <v>642</v>
      </c>
      <c r="E287" s="11" t="s">
        <v>3</v>
      </c>
      <c r="F287" s="171"/>
      <c r="G287" s="171"/>
      <c r="H287" s="151"/>
      <c r="I287" s="151"/>
      <c r="J287" s="151"/>
      <c r="K287" s="151"/>
      <c r="L287" s="151"/>
      <c r="M287" s="151"/>
      <c r="N287" s="151"/>
      <c r="O287" s="30">
        <f t="shared" si="39"/>
        <v>1</v>
      </c>
      <c r="P287" s="11" t="s">
        <v>64</v>
      </c>
      <c r="R287" s="1" t="str">
        <f t="shared" si="43"/>
        <v>SPO  </v>
      </c>
      <c r="S287" s="1">
        <f t="shared" si="40"/>
        <v>3</v>
      </c>
      <c r="U287" t="s">
        <v>585</v>
      </c>
      <c r="V287" s="1" t="str">
        <f t="shared" si="33"/>
        <v>ACO</v>
      </c>
      <c r="W287">
        <v>8</v>
      </c>
      <c r="Y287" s="58" t="s">
        <v>3401</v>
      </c>
      <c r="Z287" s="59">
        <f t="shared" si="41"/>
        <v>0</v>
      </c>
      <c r="AA287" s="59"/>
      <c r="AB287" s="60"/>
    </row>
    <row r="288" spans="2:28" ht="10.5" customHeight="1" x14ac:dyDescent="0.25">
      <c r="B288" s="9" t="s">
        <v>446</v>
      </c>
      <c r="C288" s="12" t="s">
        <v>642</v>
      </c>
      <c r="D288" s="12" t="s">
        <v>643</v>
      </c>
      <c r="E288" s="9" t="s">
        <v>3</v>
      </c>
      <c r="F288" s="96"/>
      <c r="G288" s="96"/>
      <c r="H288" s="144"/>
      <c r="I288" s="144"/>
      <c r="J288" s="144"/>
      <c r="K288" s="144"/>
      <c r="L288" s="144"/>
      <c r="M288" s="144"/>
      <c r="N288" s="144"/>
      <c r="O288" s="30">
        <f t="shared" si="39"/>
        <v>1</v>
      </c>
      <c r="P288" s="9" t="s">
        <v>64</v>
      </c>
      <c r="R288" s="1" t="str">
        <f t="shared" si="43"/>
        <v>CO  </v>
      </c>
      <c r="S288" s="1">
        <f t="shared" si="40"/>
        <v>11</v>
      </c>
      <c r="U288" t="s">
        <v>586</v>
      </c>
      <c r="V288" s="1" t="str">
        <f t="shared" ref="V288:V351" si="44">TRIM(SUBSTITUTE(U288,CHAR(160),CHAR(32)))</f>
        <v>SAEO</v>
      </c>
      <c r="W288">
        <v>7</v>
      </c>
      <c r="Y288" s="58" t="s">
        <v>3416</v>
      </c>
      <c r="Z288" s="59">
        <f t="shared" si="41"/>
        <v>0</v>
      </c>
      <c r="AA288" s="59"/>
      <c r="AB288" s="60"/>
    </row>
    <row r="289" spans="2:28" ht="10.5" customHeight="1" x14ac:dyDescent="0.25">
      <c r="B289" s="11" t="s">
        <v>448</v>
      </c>
      <c r="C289" s="10" t="s">
        <v>643</v>
      </c>
      <c r="D289" s="10" t="s">
        <v>644</v>
      </c>
      <c r="E289" s="11" t="s">
        <v>3</v>
      </c>
      <c r="F289" s="171"/>
      <c r="G289" s="171"/>
      <c r="H289" s="151"/>
      <c r="I289" s="151"/>
      <c r="J289" s="151"/>
      <c r="K289" s="151"/>
      <c r="L289" s="151"/>
      <c r="M289" s="151"/>
      <c r="N289" s="151"/>
      <c r="O289" s="30">
        <f t="shared" si="39"/>
        <v>1</v>
      </c>
      <c r="P289" s="11" t="s">
        <v>41</v>
      </c>
      <c r="R289" s="1" t="str">
        <f t="shared" si="43"/>
        <v>SECOFC  </v>
      </c>
      <c r="S289" s="1">
        <f t="shared" si="40"/>
        <v>6</v>
      </c>
      <c r="U289" t="s">
        <v>3341</v>
      </c>
      <c r="V289" s="1" t="str">
        <f t="shared" si="44"/>
        <v>SMOP</v>
      </c>
      <c r="W289">
        <v>1</v>
      </c>
      <c r="Y289" s="58" t="s">
        <v>3404</v>
      </c>
      <c r="Z289" s="59">
        <f t="shared" si="41"/>
        <v>0</v>
      </c>
      <c r="AA289" s="59"/>
      <c r="AB289" s="60"/>
    </row>
    <row r="290" spans="2:28" ht="12.75" customHeight="1" x14ac:dyDescent="0.25">
      <c r="B290" s="38" t="s">
        <v>251</v>
      </c>
      <c r="C290" s="12" t="s">
        <v>644</v>
      </c>
      <c r="D290" s="12" t="s">
        <v>645</v>
      </c>
      <c r="E290" s="9" t="s">
        <v>3</v>
      </c>
      <c r="F290" s="96"/>
      <c r="G290" s="96"/>
      <c r="H290" s="144"/>
      <c r="I290" s="144"/>
      <c r="J290" s="144"/>
      <c r="K290" s="144"/>
      <c r="L290" s="144"/>
      <c r="M290" s="144"/>
      <c r="N290" s="144"/>
      <c r="O290" s="30">
        <f t="shared" si="39"/>
        <v>1</v>
      </c>
      <c r="P290" s="9" t="s">
        <v>522</v>
      </c>
      <c r="R290" s="1" t="str">
        <f t="shared" si="43"/>
        <v>CLC  </v>
      </c>
      <c r="S290" s="1">
        <f t="shared" si="40"/>
        <v>17</v>
      </c>
      <c r="U290" t="s">
        <v>3342</v>
      </c>
      <c r="V290" s="1" t="str">
        <f t="shared" si="44"/>
        <v>SAPRE</v>
      </c>
      <c r="W290">
        <v>53</v>
      </c>
      <c r="Y290" s="58" t="s">
        <v>3429</v>
      </c>
      <c r="Z290" s="59">
        <f t="shared" si="41"/>
        <v>0</v>
      </c>
      <c r="AA290" s="59"/>
      <c r="AB290" s="60"/>
    </row>
    <row r="291" spans="2:28" ht="10.5" customHeight="1" x14ac:dyDescent="0.25">
      <c r="B291" s="11" t="s">
        <v>453</v>
      </c>
      <c r="C291" s="10" t="s">
        <v>645</v>
      </c>
      <c r="D291" s="10" t="s">
        <v>646</v>
      </c>
      <c r="E291" s="11" t="s">
        <v>13</v>
      </c>
      <c r="F291" s="171"/>
      <c r="G291" s="171"/>
      <c r="H291" s="151"/>
      <c r="I291" s="151"/>
      <c r="J291" s="151"/>
      <c r="K291" s="151"/>
      <c r="L291" s="151"/>
      <c r="M291" s="151"/>
      <c r="N291" s="151"/>
      <c r="O291" s="30">
        <f t="shared" si="39"/>
        <v>4</v>
      </c>
      <c r="P291" s="11" t="s">
        <v>647</v>
      </c>
      <c r="R291" s="1" t="str">
        <f t="shared" si="43"/>
        <v>SC  </v>
      </c>
      <c r="S291" s="1">
        <f t="shared" si="40"/>
        <v>53</v>
      </c>
      <c r="U291" t="s">
        <v>598</v>
      </c>
      <c r="V291" s="1" t="str">
        <f t="shared" si="44"/>
        <v>SACONT</v>
      </c>
      <c r="W291">
        <v>2</v>
      </c>
      <c r="Y291" s="58" t="s">
        <v>3430</v>
      </c>
      <c r="Z291" s="59">
        <f t="shared" si="41"/>
        <v>0</v>
      </c>
      <c r="AA291" s="59"/>
      <c r="AB291" s="60"/>
    </row>
    <row r="292" spans="2:28" ht="10.5" customHeight="1" x14ac:dyDescent="0.25">
      <c r="B292" s="9" t="s">
        <v>457</v>
      </c>
      <c r="C292" s="12" t="s">
        <v>646</v>
      </c>
      <c r="D292" s="12" t="s">
        <v>649</v>
      </c>
      <c r="E292" s="9" t="s">
        <v>3</v>
      </c>
      <c r="F292" s="96"/>
      <c r="G292" s="96"/>
      <c r="H292" s="144"/>
      <c r="I292" s="144"/>
      <c r="J292" s="144"/>
      <c r="K292" s="144"/>
      <c r="L292" s="144"/>
      <c r="M292" s="144"/>
      <c r="N292" s="144"/>
      <c r="O292" s="30">
        <f t="shared" si="39"/>
        <v>1</v>
      </c>
      <c r="P292" s="9" t="s">
        <v>650</v>
      </c>
      <c r="R292" s="1" t="str">
        <f t="shared" si="43"/>
        <v>CLC  </v>
      </c>
      <c r="S292" s="1">
        <f t="shared" si="40"/>
        <v>17</v>
      </c>
      <c r="U292" t="s">
        <v>599</v>
      </c>
      <c r="V292" s="1" t="str">
        <f t="shared" si="44"/>
        <v>ACFIC</v>
      </c>
      <c r="W292">
        <v>10</v>
      </c>
      <c r="Y292" s="58" t="s">
        <v>3431</v>
      </c>
      <c r="Z292" s="59">
        <f t="shared" si="41"/>
        <v>0</v>
      </c>
      <c r="AA292" s="59"/>
      <c r="AB292" s="60"/>
    </row>
    <row r="293" spans="2:28" ht="10.5" customHeight="1" x14ac:dyDescent="0.25">
      <c r="B293" s="11" t="s">
        <v>648</v>
      </c>
      <c r="C293" s="10" t="s">
        <v>649</v>
      </c>
      <c r="D293" s="10" t="s">
        <v>651</v>
      </c>
      <c r="E293" s="11" t="s">
        <v>3</v>
      </c>
      <c r="F293" s="171"/>
      <c r="G293" s="171"/>
      <c r="H293" s="151"/>
      <c r="I293" s="151"/>
      <c r="J293" s="151"/>
      <c r="K293" s="151"/>
      <c r="L293" s="151"/>
      <c r="M293" s="151"/>
      <c r="N293" s="151"/>
      <c r="O293" s="30">
        <f t="shared" si="39"/>
        <v>1</v>
      </c>
      <c r="P293" s="11" t="s">
        <v>652</v>
      </c>
      <c r="R293" s="1" t="str">
        <f t="shared" si="43"/>
        <v>SECADM  </v>
      </c>
      <c r="S293" s="1">
        <f t="shared" si="40"/>
        <v>12</v>
      </c>
      <c r="U293" t="s">
        <v>3343</v>
      </c>
      <c r="V293" s="1" t="str">
        <f t="shared" si="44"/>
        <v>SPCF</v>
      </c>
      <c r="W293">
        <v>2</v>
      </c>
      <c r="Y293" s="58" t="s">
        <v>3432</v>
      </c>
      <c r="Z293" s="59">
        <f t="shared" si="41"/>
        <v>0</v>
      </c>
      <c r="AA293" s="59"/>
      <c r="AB293" s="60"/>
    </row>
    <row r="294" spans="2:28" ht="10.5" customHeight="1" thickBot="1" x14ac:dyDescent="0.3">
      <c r="B294" s="38" t="s">
        <v>357</v>
      </c>
      <c r="C294" s="12" t="s">
        <v>651</v>
      </c>
      <c r="D294" s="12" t="s">
        <v>654</v>
      </c>
      <c r="E294" s="9" t="s">
        <v>3</v>
      </c>
      <c r="F294" s="96"/>
      <c r="G294" s="96"/>
      <c r="H294" s="144"/>
      <c r="I294" s="144"/>
      <c r="J294" s="144"/>
      <c r="K294" s="144"/>
      <c r="L294" s="144"/>
      <c r="M294" s="144"/>
      <c r="N294" s="144"/>
      <c r="O294" s="30">
        <f t="shared" si="39"/>
        <v>1</v>
      </c>
      <c r="P294" s="9" t="s">
        <v>655</v>
      </c>
      <c r="R294" s="1" t="str">
        <f t="shared" si="43"/>
        <v>CLC  </v>
      </c>
      <c r="S294" s="1">
        <f t="shared" si="40"/>
        <v>17</v>
      </c>
      <c r="U294" t="s">
        <v>3344</v>
      </c>
      <c r="V294" s="1" t="str">
        <f t="shared" si="44"/>
        <v>CFIC</v>
      </c>
      <c r="W294">
        <v>1</v>
      </c>
      <c r="Y294" s="64" t="s">
        <v>3433</v>
      </c>
      <c r="Z294" s="89">
        <f t="shared" si="41"/>
        <v>0</v>
      </c>
      <c r="AA294" s="89"/>
      <c r="AB294" s="65"/>
    </row>
    <row r="295" spans="2:28" ht="10.5" customHeight="1" x14ac:dyDescent="0.25">
      <c r="B295" s="11" t="s">
        <v>653</v>
      </c>
      <c r="C295" s="10" t="s">
        <v>654</v>
      </c>
      <c r="D295" s="10" t="s">
        <v>656</v>
      </c>
      <c r="E295" s="11" t="s">
        <v>144</v>
      </c>
      <c r="F295" s="171"/>
      <c r="G295" s="171"/>
      <c r="H295" s="151"/>
      <c r="I295" s="151"/>
      <c r="J295" s="151"/>
      <c r="K295" s="151"/>
      <c r="L295" s="151"/>
      <c r="M295" s="151"/>
      <c r="N295" s="151"/>
      <c r="O295" s="30">
        <f t="shared" si="39"/>
        <v>5</v>
      </c>
      <c r="P295" s="11" t="s">
        <v>657</v>
      </c>
      <c r="R295" s="1" t="str">
        <f t="shared" si="43"/>
        <v>SLIC  </v>
      </c>
      <c r="S295" s="1">
        <f t="shared" si="40"/>
        <v>46</v>
      </c>
      <c r="U295" t="s">
        <v>3345</v>
      </c>
      <c r="V295" s="1" t="str">
        <f t="shared" si="44"/>
        <v>SCL</v>
      </c>
      <c r="W295">
        <v>1</v>
      </c>
    </row>
    <row r="296" spans="2:28" ht="10.5" customHeight="1" x14ac:dyDescent="0.25">
      <c r="B296" s="9" t="s">
        <v>76</v>
      </c>
      <c r="C296" s="12" t="s">
        <v>656</v>
      </c>
      <c r="D296" s="12" t="s">
        <v>659</v>
      </c>
      <c r="E296" s="9" t="s">
        <v>3</v>
      </c>
      <c r="F296" s="96"/>
      <c r="G296" s="96"/>
      <c r="H296" s="144"/>
      <c r="I296" s="144"/>
      <c r="J296" s="144"/>
      <c r="K296" s="144"/>
      <c r="L296" s="144"/>
      <c r="M296" s="144"/>
      <c r="N296" s="144"/>
      <c r="O296" s="30">
        <f t="shared" si="39"/>
        <v>1</v>
      </c>
      <c r="P296" s="9" t="s">
        <v>660</v>
      </c>
      <c r="R296" s="1" t="str">
        <f t="shared" si="43"/>
        <v>SCON  </v>
      </c>
      <c r="S296" s="1">
        <f t="shared" si="40"/>
        <v>50</v>
      </c>
      <c r="U296" t="s">
        <v>601</v>
      </c>
      <c r="V296" s="1" t="str">
        <f t="shared" si="44"/>
        <v>CIP</v>
      </c>
      <c r="W296">
        <v>6</v>
      </c>
    </row>
    <row r="297" spans="2:28" ht="10.5" customHeight="1" x14ac:dyDescent="0.25">
      <c r="B297" s="11" t="s">
        <v>658</v>
      </c>
      <c r="C297" s="10" t="s">
        <v>659</v>
      </c>
      <c r="D297" s="10" t="s">
        <v>661</v>
      </c>
      <c r="E297" s="11" t="s">
        <v>3</v>
      </c>
      <c r="F297" s="171"/>
      <c r="G297" s="171"/>
      <c r="H297" s="151"/>
      <c r="I297" s="151"/>
      <c r="J297" s="151"/>
      <c r="K297" s="151"/>
      <c r="L297" s="151"/>
      <c r="M297" s="151"/>
      <c r="N297" s="151"/>
      <c r="O297" s="30">
        <f t="shared" si="39"/>
        <v>1</v>
      </c>
      <c r="P297" s="11" t="s">
        <v>662</v>
      </c>
      <c r="R297" s="1" t="str">
        <f t="shared" si="43"/>
        <v>SLIC  </v>
      </c>
      <c r="S297" s="1">
        <f t="shared" si="40"/>
        <v>46</v>
      </c>
      <c r="U297" t="s">
        <v>3346</v>
      </c>
      <c r="V297" s="1" t="str">
        <f t="shared" si="44"/>
        <v>CCLC</v>
      </c>
      <c r="W297">
        <v>1</v>
      </c>
    </row>
    <row r="298" spans="2:28" ht="10.5" customHeight="1" x14ac:dyDescent="0.25">
      <c r="B298" s="38" t="s">
        <v>369</v>
      </c>
      <c r="C298" s="12" t="s">
        <v>661</v>
      </c>
      <c r="D298" s="12" t="s">
        <v>664</v>
      </c>
      <c r="E298" s="9" t="s">
        <v>3</v>
      </c>
      <c r="F298" s="96"/>
      <c r="G298" s="96"/>
      <c r="H298" s="144"/>
      <c r="I298" s="144"/>
      <c r="J298" s="144"/>
      <c r="K298" s="144"/>
      <c r="L298" s="144"/>
      <c r="M298" s="144"/>
      <c r="N298" s="144"/>
      <c r="O298" s="30">
        <f t="shared" si="39"/>
        <v>1</v>
      </c>
      <c r="P298" s="9" t="s">
        <v>247</v>
      </c>
      <c r="R298" s="1" t="str">
        <f t="shared" si="43"/>
        <v>CLC  </v>
      </c>
      <c r="S298" s="1">
        <f t="shared" si="40"/>
        <v>17</v>
      </c>
      <c r="U298"/>
      <c r="V298" s="98" t="s">
        <v>3434</v>
      </c>
      <c r="W298">
        <f>SUM(W274:W297)</f>
        <v>523</v>
      </c>
    </row>
    <row r="299" spans="2:28" ht="10.5" customHeight="1" x14ac:dyDescent="0.25">
      <c r="B299" s="11" t="s">
        <v>663</v>
      </c>
      <c r="C299" s="10" t="s">
        <v>664</v>
      </c>
      <c r="D299" s="10" t="s">
        <v>666</v>
      </c>
      <c r="E299" s="11" t="s">
        <v>3</v>
      </c>
      <c r="F299" s="171"/>
      <c r="G299" s="171"/>
      <c r="H299" s="151"/>
      <c r="I299" s="151"/>
      <c r="J299" s="151"/>
      <c r="K299" s="151"/>
      <c r="L299" s="151"/>
      <c r="M299" s="151"/>
      <c r="N299" s="151"/>
      <c r="O299" s="30">
        <f t="shared" si="39"/>
        <v>1</v>
      </c>
      <c r="P299" s="11" t="s">
        <v>667</v>
      </c>
      <c r="R299" s="1" t="str">
        <f t="shared" si="43"/>
        <v>SECADM  </v>
      </c>
      <c r="S299" s="1">
        <f t="shared" si="40"/>
        <v>12</v>
      </c>
      <c r="U299"/>
      <c r="V299" s="1" t="str">
        <f t="shared" si="44"/>
        <v/>
      </c>
      <c r="W299"/>
    </row>
    <row r="300" spans="2:28" ht="10.5" customHeight="1" x14ac:dyDescent="0.25">
      <c r="B300" s="9" t="s">
        <v>665</v>
      </c>
      <c r="C300" s="12" t="s">
        <v>666</v>
      </c>
      <c r="D300" s="12" t="s">
        <v>669</v>
      </c>
      <c r="E300" s="9" t="s">
        <v>3</v>
      </c>
      <c r="F300" s="96"/>
      <c r="G300" s="96"/>
      <c r="H300" s="144"/>
      <c r="I300" s="144"/>
      <c r="J300" s="144"/>
      <c r="K300" s="144"/>
      <c r="L300" s="144"/>
      <c r="M300" s="144"/>
      <c r="N300" s="144"/>
      <c r="O300" s="30">
        <f t="shared" si="39"/>
        <v>1</v>
      </c>
      <c r="P300" s="9" t="s">
        <v>670</v>
      </c>
      <c r="R300" s="1" t="str">
        <f t="shared" si="43"/>
        <v>CAA  </v>
      </c>
      <c r="S300" s="1">
        <f t="shared" si="40"/>
        <v>35</v>
      </c>
      <c r="U300"/>
      <c r="V300" s="1" t="str">
        <f t="shared" si="44"/>
        <v/>
      </c>
      <c r="W300"/>
    </row>
    <row r="301" spans="2:28" ht="10.5" customHeight="1" x14ac:dyDescent="0.25">
      <c r="B301" s="165" t="s">
        <v>668</v>
      </c>
      <c r="C301" s="10" t="s">
        <v>669</v>
      </c>
      <c r="D301" s="10" t="s">
        <v>672</v>
      </c>
      <c r="E301" s="11" t="s">
        <v>3</v>
      </c>
      <c r="F301" s="171"/>
      <c r="G301" s="171"/>
      <c r="H301" s="151"/>
      <c r="I301" s="151"/>
      <c r="J301" s="151"/>
      <c r="K301" s="151"/>
      <c r="L301" s="151"/>
      <c r="M301" s="151"/>
      <c r="N301" s="151"/>
      <c r="O301" s="30">
        <f t="shared" si="39"/>
        <v>1</v>
      </c>
      <c r="P301" s="11" t="s">
        <v>673</v>
      </c>
      <c r="R301" s="1" t="str">
        <f t="shared" si="43"/>
        <v>SAPC  </v>
      </c>
      <c r="S301" s="1">
        <f t="shared" si="40"/>
        <v>115</v>
      </c>
      <c r="U301"/>
      <c r="V301" s="1" t="str">
        <f t="shared" si="44"/>
        <v/>
      </c>
      <c r="W301"/>
    </row>
    <row r="302" spans="2:28" ht="15" customHeight="1" x14ac:dyDescent="0.25">
      <c r="B302" s="9" t="s">
        <v>671</v>
      </c>
      <c r="C302" s="12" t="s">
        <v>672</v>
      </c>
      <c r="D302" s="12" t="s">
        <v>674</v>
      </c>
      <c r="E302" s="9" t="s">
        <v>21</v>
      </c>
      <c r="F302" s="96"/>
      <c r="G302" s="96"/>
      <c r="H302" s="144"/>
      <c r="I302" s="144"/>
      <c r="J302" s="144"/>
      <c r="K302" s="144"/>
      <c r="L302" s="144"/>
      <c r="M302" s="144"/>
      <c r="N302" s="144"/>
      <c r="O302" s="30">
        <f t="shared" si="39"/>
        <v>3</v>
      </c>
      <c r="P302" s="9" t="s">
        <v>675</v>
      </c>
      <c r="R302" s="1" t="str">
        <f t="shared" si="43"/>
        <v>SLIC  </v>
      </c>
      <c r="S302" s="1">
        <f t="shared" si="40"/>
        <v>46</v>
      </c>
      <c r="U302"/>
      <c r="V302" s="1" t="str">
        <f t="shared" si="44"/>
        <v/>
      </c>
      <c r="W302"/>
    </row>
    <row r="303" spans="2:28" ht="15" customHeight="1" x14ac:dyDescent="0.25">
      <c r="B303" s="38" t="s">
        <v>210</v>
      </c>
      <c r="C303" s="10" t="s">
        <v>674</v>
      </c>
      <c r="D303" s="10" t="s">
        <v>677</v>
      </c>
      <c r="E303" s="11" t="s">
        <v>3</v>
      </c>
      <c r="F303" s="171"/>
      <c r="G303" s="171"/>
      <c r="H303" s="151"/>
      <c r="I303" s="151"/>
      <c r="J303" s="151"/>
      <c r="K303" s="151"/>
      <c r="L303" s="151"/>
      <c r="M303" s="151"/>
      <c r="N303" s="151"/>
      <c r="O303" s="30">
        <f t="shared" si="39"/>
        <v>1</v>
      </c>
      <c r="P303" s="11" t="s">
        <v>247</v>
      </c>
      <c r="R303" s="1" t="str">
        <f t="shared" si="43"/>
        <v>CLC  </v>
      </c>
      <c r="S303" s="1">
        <f t="shared" si="40"/>
        <v>17</v>
      </c>
      <c r="U303"/>
      <c r="V303" s="1" t="str">
        <f t="shared" si="44"/>
        <v/>
      </c>
      <c r="W303"/>
    </row>
    <row r="304" spans="2:28" ht="15" customHeight="1" x14ac:dyDescent="0.25">
      <c r="B304" s="9" t="s">
        <v>676</v>
      </c>
      <c r="C304" s="12" t="s">
        <v>677</v>
      </c>
      <c r="D304" s="12" t="s">
        <v>679</v>
      </c>
      <c r="E304" s="9" t="s">
        <v>54</v>
      </c>
      <c r="F304" s="96"/>
      <c r="G304" s="96"/>
      <c r="H304" s="144"/>
      <c r="I304" s="144"/>
      <c r="J304" s="144"/>
      <c r="K304" s="144"/>
      <c r="L304" s="144"/>
      <c r="M304" s="144"/>
      <c r="N304" s="144"/>
      <c r="O304" s="30">
        <f t="shared" si="39"/>
        <v>1</v>
      </c>
      <c r="P304" s="9" t="s">
        <v>667</v>
      </c>
      <c r="R304" s="1" t="str">
        <f t="shared" si="43"/>
        <v>SECADM  </v>
      </c>
      <c r="S304" s="1">
        <f t="shared" si="40"/>
        <v>12</v>
      </c>
      <c r="U304"/>
      <c r="V304" s="1" t="str">
        <f t="shared" si="44"/>
        <v/>
      </c>
      <c r="W304"/>
    </row>
    <row r="305" spans="2:23" ht="15" customHeight="1" x14ac:dyDescent="0.25">
      <c r="B305" s="11" t="s">
        <v>678</v>
      </c>
      <c r="C305" s="10" t="s">
        <v>679</v>
      </c>
      <c r="D305" s="10" t="s">
        <v>681</v>
      </c>
      <c r="E305" s="11" t="s">
        <v>54</v>
      </c>
      <c r="F305" s="171"/>
      <c r="G305" s="171"/>
      <c r="H305" s="151"/>
      <c r="I305" s="151"/>
      <c r="J305" s="151"/>
      <c r="K305" s="151"/>
      <c r="L305" s="151"/>
      <c r="M305" s="151"/>
      <c r="N305" s="151"/>
      <c r="O305" s="30">
        <f t="shared" ref="O305:O336" si="45">VALUE(IF(LEFT(E305,1)="&lt;",1,LEFT(E305,2)))</f>
        <v>1</v>
      </c>
      <c r="P305" s="11" t="s">
        <v>472</v>
      </c>
      <c r="R305" s="1" t="str">
        <f t="shared" si="43"/>
        <v>CPL  </v>
      </c>
      <c r="S305" s="1">
        <f t="shared" ref="S305:S336" si="46">SUMIFS($O$273:$O$435,$R$273:$R$435,R305)</f>
        <v>57</v>
      </c>
      <c r="U305"/>
      <c r="V305" s="1" t="str">
        <f t="shared" si="44"/>
        <v/>
      </c>
      <c r="W305"/>
    </row>
    <row r="306" spans="2:23" ht="15" customHeight="1" x14ac:dyDescent="0.25">
      <c r="B306" s="9" t="s">
        <v>680</v>
      </c>
      <c r="C306" s="12" t="s">
        <v>681</v>
      </c>
      <c r="D306" s="12" t="s">
        <v>683</v>
      </c>
      <c r="E306" s="9" t="s">
        <v>47</v>
      </c>
      <c r="F306" s="96"/>
      <c r="G306" s="96"/>
      <c r="H306" s="144"/>
      <c r="I306" s="144"/>
      <c r="J306" s="144"/>
      <c r="K306" s="144"/>
      <c r="L306" s="144"/>
      <c r="M306" s="144"/>
      <c r="N306" s="144"/>
      <c r="O306" s="30">
        <f t="shared" si="45"/>
        <v>6</v>
      </c>
      <c r="P306" s="9" t="s">
        <v>684</v>
      </c>
      <c r="R306" s="1" t="str">
        <f t="shared" si="43"/>
        <v>ASSDG  </v>
      </c>
      <c r="S306" s="1">
        <f t="shared" si="46"/>
        <v>12</v>
      </c>
      <c r="U306"/>
      <c r="V306" s="1" t="str">
        <f t="shared" si="44"/>
        <v/>
      </c>
      <c r="W306"/>
    </row>
    <row r="307" spans="2:23" ht="21" x14ac:dyDescent="0.25">
      <c r="B307" s="11" t="s">
        <v>682</v>
      </c>
      <c r="C307" s="10" t="s">
        <v>683</v>
      </c>
      <c r="D307" s="10" t="s">
        <v>686</v>
      </c>
      <c r="E307" s="11" t="s">
        <v>3</v>
      </c>
      <c r="F307" s="171"/>
      <c r="G307" s="171"/>
      <c r="H307" s="151"/>
      <c r="I307" s="151"/>
      <c r="J307" s="151"/>
      <c r="K307" s="151"/>
      <c r="L307" s="151"/>
      <c r="M307" s="151"/>
      <c r="N307" s="151"/>
      <c r="O307" s="30">
        <f t="shared" si="45"/>
        <v>1</v>
      </c>
      <c r="P307" s="11" t="s">
        <v>176</v>
      </c>
      <c r="R307" s="1" t="str">
        <f t="shared" si="43"/>
        <v>DG  </v>
      </c>
      <c r="S307" s="1">
        <f t="shared" si="46"/>
        <v>14</v>
      </c>
      <c r="U307"/>
      <c r="V307" s="1" t="str">
        <f t="shared" si="44"/>
        <v/>
      </c>
      <c r="W307"/>
    </row>
    <row r="308" spans="2:23" ht="21" x14ac:dyDescent="0.25">
      <c r="B308" s="9" t="s">
        <v>685</v>
      </c>
      <c r="C308" s="12" t="s">
        <v>686</v>
      </c>
      <c r="D308" s="12" t="s">
        <v>688</v>
      </c>
      <c r="E308" s="9" t="s">
        <v>13</v>
      </c>
      <c r="F308" s="96"/>
      <c r="G308" s="96"/>
      <c r="H308" s="144"/>
      <c r="I308" s="144"/>
      <c r="J308" s="144"/>
      <c r="K308" s="144"/>
      <c r="L308" s="144"/>
      <c r="M308" s="144"/>
      <c r="N308" s="144"/>
      <c r="O308" s="30">
        <f t="shared" si="45"/>
        <v>4</v>
      </c>
      <c r="P308" s="9" t="s">
        <v>689</v>
      </c>
      <c r="R308" s="1" t="str">
        <f t="shared" si="43"/>
        <v>SLIC  </v>
      </c>
      <c r="S308" s="1">
        <f t="shared" si="46"/>
        <v>46</v>
      </c>
      <c r="U308"/>
      <c r="V308" s="1" t="str">
        <f t="shared" si="44"/>
        <v/>
      </c>
      <c r="W308"/>
    </row>
    <row r="309" spans="2:23" ht="21" x14ac:dyDescent="0.25">
      <c r="B309" s="11" t="s">
        <v>687</v>
      </c>
      <c r="C309" s="10" t="s">
        <v>688</v>
      </c>
      <c r="D309" s="10" t="s">
        <v>691</v>
      </c>
      <c r="E309" s="11" t="s">
        <v>3</v>
      </c>
      <c r="F309" s="171"/>
      <c r="G309" s="171"/>
      <c r="H309" s="151"/>
      <c r="I309" s="151"/>
      <c r="J309" s="151"/>
      <c r="K309" s="151"/>
      <c r="L309" s="151"/>
      <c r="M309" s="151"/>
      <c r="N309" s="151"/>
      <c r="O309" s="30">
        <f t="shared" si="45"/>
        <v>1</v>
      </c>
      <c r="P309" s="11" t="s">
        <v>692</v>
      </c>
      <c r="R309" s="1" t="str">
        <f t="shared" si="43"/>
        <v>CPL  </v>
      </c>
      <c r="S309" s="1">
        <f t="shared" si="46"/>
        <v>57</v>
      </c>
      <c r="U309"/>
      <c r="V309" s="1" t="str">
        <f t="shared" si="44"/>
        <v/>
      </c>
      <c r="W309"/>
    </row>
    <row r="310" spans="2:23" ht="15" customHeight="1" x14ac:dyDescent="0.25">
      <c r="B310" s="9" t="s">
        <v>690</v>
      </c>
      <c r="C310" s="12" t="s">
        <v>691</v>
      </c>
      <c r="D310" s="12" t="s">
        <v>694</v>
      </c>
      <c r="E310" s="9" t="s">
        <v>3</v>
      </c>
      <c r="F310" s="96"/>
      <c r="G310" s="96"/>
      <c r="H310" s="144"/>
      <c r="I310" s="144"/>
      <c r="J310" s="144"/>
      <c r="K310" s="144"/>
      <c r="L310" s="144"/>
      <c r="M310" s="144"/>
      <c r="N310" s="144"/>
      <c r="O310" s="30">
        <f t="shared" si="45"/>
        <v>1</v>
      </c>
      <c r="P310" s="9" t="s">
        <v>695</v>
      </c>
      <c r="R310" s="1" t="str">
        <f t="shared" si="43"/>
        <v>SLIC  </v>
      </c>
      <c r="S310" s="1">
        <f t="shared" si="46"/>
        <v>46</v>
      </c>
      <c r="U310"/>
      <c r="V310" s="1" t="str">
        <f t="shared" si="44"/>
        <v/>
      </c>
      <c r="W310"/>
    </row>
    <row r="311" spans="2:23" ht="15" customHeight="1" x14ac:dyDescent="0.25">
      <c r="B311" s="11" t="s">
        <v>693</v>
      </c>
      <c r="C311" s="10" t="s">
        <v>694</v>
      </c>
      <c r="D311" s="10" t="s">
        <v>697</v>
      </c>
      <c r="E311" s="11" t="s">
        <v>144</v>
      </c>
      <c r="F311" s="171"/>
      <c r="G311" s="171"/>
      <c r="H311" s="151"/>
      <c r="I311" s="151"/>
      <c r="J311" s="151"/>
      <c r="K311" s="151"/>
      <c r="L311" s="151"/>
      <c r="M311" s="151"/>
      <c r="N311" s="151"/>
      <c r="O311" s="30">
        <f t="shared" si="45"/>
        <v>5</v>
      </c>
      <c r="P311" s="11" t="s">
        <v>698</v>
      </c>
      <c r="R311" s="1" t="str">
        <f t="shared" si="43"/>
        <v>CPL  </v>
      </c>
      <c r="S311" s="1">
        <f t="shared" si="46"/>
        <v>57</v>
      </c>
      <c r="U311"/>
      <c r="V311" s="1" t="str">
        <f t="shared" si="44"/>
        <v/>
      </c>
      <c r="W311"/>
    </row>
    <row r="312" spans="2:23" ht="15" customHeight="1" x14ac:dyDescent="0.25">
      <c r="B312" s="9" t="s">
        <v>696</v>
      </c>
      <c r="C312" s="12" t="s">
        <v>697</v>
      </c>
      <c r="D312" s="12" t="s">
        <v>700</v>
      </c>
      <c r="E312" s="9" t="s">
        <v>54</v>
      </c>
      <c r="F312" s="96"/>
      <c r="G312" s="96"/>
      <c r="H312" s="144"/>
      <c r="I312" s="144"/>
      <c r="J312" s="144"/>
      <c r="K312" s="144"/>
      <c r="L312" s="144"/>
      <c r="M312" s="144"/>
      <c r="N312" s="144"/>
      <c r="O312" s="30">
        <f t="shared" si="45"/>
        <v>1</v>
      </c>
      <c r="P312" s="9" t="s">
        <v>701</v>
      </c>
      <c r="R312" s="1" t="str">
        <f t="shared" si="43"/>
        <v>CAA  </v>
      </c>
      <c r="S312" s="1">
        <f t="shared" si="46"/>
        <v>35</v>
      </c>
      <c r="U312"/>
      <c r="V312" s="1" t="str">
        <f t="shared" si="44"/>
        <v/>
      </c>
      <c r="W312"/>
    </row>
    <row r="313" spans="2:23" ht="15" customHeight="1" x14ac:dyDescent="0.25">
      <c r="B313" s="165" t="s">
        <v>699</v>
      </c>
      <c r="C313" s="10" t="s">
        <v>700</v>
      </c>
      <c r="D313" s="10" t="s">
        <v>703</v>
      </c>
      <c r="E313" s="11" t="s">
        <v>3</v>
      </c>
      <c r="F313" s="171"/>
      <c r="G313" s="171"/>
      <c r="H313" s="151"/>
      <c r="I313" s="151"/>
      <c r="J313" s="151"/>
      <c r="K313" s="151"/>
      <c r="L313" s="151"/>
      <c r="M313" s="151"/>
      <c r="N313" s="151"/>
      <c r="O313" s="30">
        <f t="shared" si="45"/>
        <v>1</v>
      </c>
      <c r="P313" s="11" t="s">
        <v>704</v>
      </c>
      <c r="R313" s="1" t="str">
        <f t="shared" si="43"/>
        <v>SAPC  </v>
      </c>
      <c r="S313" s="1">
        <f t="shared" si="46"/>
        <v>115</v>
      </c>
      <c r="U313"/>
      <c r="V313" s="1" t="str">
        <f t="shared" si="44"/>
        <v/>
      </c>
      <c r="W313"/>
    </row>
    <row r="314" spans="2:23" ht="15" customHeight="1" x14ac:dyDescent="0.25">
      <c r="B314" s="9" t="s">
        <v>702</v>
      </c>
      <c r="C314" s="12" t="s">
        <v>703</v>
      </c>
      <c r="D314" s="12" t="s">
        <v>706</v>
      </c>
      <c r="E314" s="9" t="s">
        <v>3</v>
      </c>
      <c r="F314" s="96"/>
      <c r="G314" s="96"/>
      <c r="H314" s="144"/>
      <c r="I314" s="144"/>
      <c r="J314" s="144"/>
      <c r="K314" s="144"/>
      <c r="L314" s="144"/>
      <c r="M314" s="144"/>
      <c r="N314" s="144"/>
      <c r="O314" s="30">
        <f t="shared" si="45"/>
        <v>1</v>
      </c>
      <c r="P314" s="9" t="s">
        <v>707</v>
      </c>
      <c r="R314" s="1" t="str">
        <f t="shared" ref="R314:R345" si="47">RIGHT(B314,LEN(B314)-5)</f>
        <v>CPL  </v>
      </c>
      <c r="S314" s="1">
        <f t="shared" si="46"/>
        <v>57</v>
      </c>
      <c r="U314"/>
      <c r="V314" s="1" t="str">
        <f t="shared" si="44"/>
        <v/>
      </c>
      <c r="W314"/>
    </row>
    <row r="315" spans="2:23" ht="15" customHeight="1" x14ac:dyDescent="0.25">
      <c r="B315" s="165" t="s">
        <v>705</v>
      </c>
      <c r="C315" s="10" t="s">
        <v>706</v>
      </c>
      <c r="D315" s="10" t="s">
        <v>709</v>
      </c>
      <c r="E315" s="11" t="s">
        <v>3</v>
      </c>
      <c r="F315" s="171"/>
      <c r="G315" s="171"/>
      <c r="H315" s="151"/>
      <c r="I315" s="151"/>
      <c r="J315" s="151"/>
      <c r="K315" s="151"/>
      <c r="L315" s="151"/>
      <c r="M315" s="151"/>
      <c r="N315" s="151"/>
      <c r="O315" s="30">
        <f t="shared" si="45"/>
        <v>1</v>
      </c>
      <c r="P315" s="11" t="s">
        <v>710</v>
      </c>
      <c r="R315" s="1" t="str">
        <f t="shared" si="47"/>
        <v>SAPC  </v>
      </c>
      <c r="S315" s="1">
        <f t="shared" si="46"/>
        <v>115</v>
      </c>
      <c r="U315"/>
      <c r="V315" s="1" t="str">
        <f t="shared" si="44"/>
        <v/>
      </c>
      <c r="W315"/>
    </row>
    <row r="316" spans="2:23" ht="15" customHeight="1" x14ac:dyDescent="0.25">
      <c r="B316" s="9" t="s">
        <v>708</v>
      </c>
      <c r="C316" s="12" t="s">
        <v>709</v>
      </c>
      <c r="D316" s="12" t="s">
        <v>712</v>
      </c>
      <c r="E316" s="9" t="s">
        <v>3</v>
      </c>
      <c r="F316" s="96"/>
      <c r="G316" s="96"/>
      <c r="H316" s="144"/>
      <c r="I316" s="144"/>
      <c r="J316" s="144"/>
      <c r="K316" s="144"/>
      <c r="L316" s="144"/>
      <c r="M316" s="144"/>
      <c r="N316" s="144"/>
      <c r="O316" s="30">
        <f t="shared" si="45"/>
        <v>1</v>
      </c>
      <c r="P316" s="9" t="s">
        <v>713</v>
      </c>
      <c r="R316" s="1" t="str">
        <f t="shared" si="47"/>
        <v>CAA  </v>
      </c>
      <c r="S316" s="1">
        <f t="shared" si="46"/>
        <v>35</v>
      </c>
      <c r="U316"/>
      <c r="V316" s="1" t="str">
        <f t="shared" si="44"/>
        <v/>
      </c>
      <c r="W316"/>
    </row>
    <row r="317" spans="2:23" ht="15" customHeight="1" x14ac:dyDescent="0.25">
      <c r="B317" s="11" t="s">
        <v>711</v>
      </c>
      <c r="C317" s="10" t="s">
        <v>712</v>
      </c>
      <c r="D317" s="10" t="s">
        <v>715</v>
      </c>
      <c r="E317" s="11" t="s">
        <v>3</v>
      </c>
      <c r="F317" s="171"/>
      <c r="G317" s="171"/>
      <c r="H317" s="151"/>
      <c r="I317" s="151"/>
      <c r="J317" s="151"/>
      <c r="K317" s="151"/>
      <c r="L317" s="151"/>
      <c r="M317" s="151"/>
      <c r="N317" s="151"/>
      <c r="O317" s="30">
        <f t="shared" si="45"/>
        <v>1</v>
      </c>
      <c r="P317" s="11" t="s">
        <v>716</v>
      </c>
      <c r="R317" s="1" t="str">
        <f t="shared" si="47"/>
        <v>CPL  </v>
      </c>
      <c r="S317" s="1">
        <f t="shared" si="46"/>
        <v>57</v>
      </c>
      <c r="U317"/>
      <c r="V317" s="1" t="str">
        <f t="shared" si="44"/>
        <v/>
      </c>
      <c r="W317"/>
    </row>
    <row r="318" spans="2:23" ht="15" customHeight="1" x14ac:dyDescent="0.25">
      <c r="B318" s="9" t="s">
        <v>714</v>
      </c>
      <c r="C318" s="12" t="s">
        <v>715</v>
      </c>
      <c r="D318" s="12" t="s">
        <v>718</v>
      </c>
      <c r="E318" s="9" t="s">
        <v>21</v>
      </c>
      <c r="F318" s="96"/>
      <c r="G318" s="96"/>
      <c r="H318" s="144"/>
      <c r="I318" s="144"/>
      <c r="J318" s="144"/>
      <c r="K318" s="144"/>
      <c r="L318" s="144"/>
      <c r="M318" s="144"/>
      <c r="N318" s="144"/>
      <c r="O318" s="30">
        <f t="shared" si="45"/>
        <v>3</v>
      </c>
      <c r="P318" s="9" t="s">
        <v>719</v>
      </c>
      <c r="R318" s="1" t="str">
        <f t="shared" si="47"/>
        <v>SLIC  </v>
      </c>
      <c r="S318" s="1">
        <f t="shared" si="46"/>
        <v>46</v>
      </c>
      <c r="U318"/>
      <c r="V318" s="1" t="str">
        <f t="shared" si="44"/>
        <v/>
      </c>
      <c r="W318"/>
    </row>
    <row r="319" spans="2:23" ht="15" customHeight="1" x14ac:dyDescent="0.25">
      <c r="B319" s="11" t="s">
        <v>717</v>
      </c>
      <c r="C319" s="10" t="s">
        <v>718</v>
      </c>
      <c r="D319" s="10" t="s">
        <v>721</v>
      </c>
      <c r="E319" s="11" t="s">
        <v>3</v>
      </c>
      <c r="F319" s="171"/>
      <c r="G319" s="171"/>
      <c r="H319" s="151"/>
      <c r="I319" s="151"/>
      <c r="J319" s="151"/>
      <c r="K319" s="151"/>
      <c r="L319" s="151"/>
      <c r="M319" s="151"/>
      <c r="N319" s="151"/>
      <c r="O319" s="30">
        <f t="shared" si="45"/>
        <v>1</v>
      </c>
      <c r="P319" s="11" t="s">
        <v>722</v>
      </c>
      <c r="R319" s="1" t="str">
        <f t="shared" si="47"/>
        <v>CPL  </v>
      </c>
      <c r="S319" s="1">
        <f t="shared" si="46"/>
        <v>57</v>
      </c>
      <c r="U319"/>
      <c r="V319" s="1" t="str">
        <f t="shared" si="44"/>
        <v/>
      </c>
      <c r="W319"/>
    </row>
    <row r="320" spans="2:23" ht="15" customHeight="1" x14ac:dyDescent="0.25">
      <c r="B320" s="9" t="s">
        <v>720</v>
      </c>
      <c r="C320" s="12" t="s">
        <v>721</v>
      </c>
      <c r="D320" s="12" t="s">
        <v>724</v>
      </c>
      <c r="E320" s="9" t="s">
        <v>3</v>
      </c>
      <c r="F320" s="96"/>
      <c r="G320" s="96"/>
      <c r="H320" s="144"/>
      <c r="I320" s="144"/>
      <c r="J320" s="144"/>
      <c r="K320" s="144"/>
      <c r="L320" s="144"/>
      <c r="M320" s="144"/>
      <c r="N320" s="144"/>
      <c r="O320" s="30">
        <f t="shared" si="45"/>
        <v>1</v>
      </c>
      <c r="P320" s="9" t="s">
        <v>725</v>
      </c>
      <c r="R320" s="1" t="str">
        <f t="shared" si="47"/>
        <v>CAA  </v>
      </c>
      <c r="S320" s="1">
        <f t="shared" si="46"/>
        <v>35</v>
      </c>
      <c r="U320"/>
      <c r="V320" s="1" t="str">
        <f t="shared" si="44"/>
        <v/>
      </c>
      <c r="W320"/>
    </row>
    <row r="321" spans="2:23" ht="21" customHeight="1" x14ac:dyDescent="0.25">
      <c r="B321" s="165" t="s">
        <v>723</v>
      </c>
      <c r="C321" s="10" t="s">
        <v>724</v>
      </c>
      <c r="D321" s="10" t="s">
        <v>727</v>
      </c>
      <c r="E321" s="11" t="s">
        <v>25</v>
      </c>
      <c r="F321" s="171"/>
      <c r="G321" s="171"/>
      <c r="H321" s="151"/>
      <c r="I321" s="151"/>
      <c r="J321" s="151"/>
      <c r="K321" s="151"/>
      <c r="L321" s="151"/>
      <c r="M321" s="151"/>
      <c r="N321" s="151"/>
      <c r="O321" s="30">
        <f t="shared" si="45"/>
        <v>9</v>
      </c>
      <c r="P321" s="11" t="s">
        <v>728</v>
      </c>
      <c r="R321" s="1" t="str">
        <f t="shared" si="47"/>
        <v>SAPC  </v>
      </c>
      <c r="S321" s="1">
        <f t="shared" si="46"/>
        <v>115</v>
      </c>
      <c r="U321"/>
      <c r="V321" s="1" t="str">
        <f t="shared" si="44"/>
        <v/>
      </c>
      <c r="W321"/>
    </row>
    <row r="322" spans="2:23" ht="21" x14ac:dyDescent="0.25">
      <c r="B322" s="9" t="s">
        <v>726</v>
      </c>
      <c r="C322" s="12" t="s">
        <v>727</v>
      </c>
      <c r="D322" s="12" t="s">
        <v>730</v>
      </c>
      <c r="E322" s="9" t="s">
        <v>17</v>
      </c>
      <c r="F322" s="96"/>
      <c r="G322" s="96"/>
      <c r="H322" s="144"/>
      <c r="I322" s="144"/>
      <c r="J322" s="144"/>
      <c r="K322" s="144"/>
      <c r="L322" s="144"/>
      <c r="M322" s="144"/>
      <c r="N322" s="144"/>
      <c r="O322" s="30">
        <f t="shared" si="45"/>
        <v>2</v>
      </c>
      <c r="P322" s="9" t="s">
        <v>731</v>
      </c>
      <c r="R322" s="1" t="str">
        <f t="shared" si="47"/>
        <v>CAA  </v>
      </c>
      <c r="S322" s="1">
        <f t="shared" si="46"/>
        <v>35</v>
      </c>
      <c r="U322"/>
      <c r="V322" s="1" t="str">
        <f t="shared" si="44"/>
        <v/>
      </c>
      <c r="W322"/>
    </row>
    <row r="323" spans="2:23" ht="21" x14ac:dyDescent="0.25">
      <c r="B323" s="165" t="s">
        <v>729</v>
      </c>
      <c r="C323" s="10" t="s">
        <v>730</v>
      </c>
      <c r="D323" s="10" t="s">
        <v>733</v>
      </c>
      <c r="E323" s="11" t="s">
        <v>3</v>
      </c>
      <c r="F323" s="171"/>
      <c r="G323" s="171"/>
      <c r="H323" s="151"/>
      <c r="I323" s="151"/>
      <c r="J323" s="151"/>
      <c r="K323" s="151"/>
      <c r="L323" s="151"/>
      <c r="M323" s="151"/>
      <c r="N323" s="151"/>
      <c r="O323" s="30">
        <f t="shared" si="45"/>
        <v>1</v>
      </c>
      <c r="P323" s="11" t="s">
        <v>734</v>
      </c>
      <c r="R323" s="1" t="str">
        <f t="shared" si="47"/>
        <v>SAPC  </v>
      </c>
      <c r="S323" s="1">
        <f t="shared" si="46"/>
        <v>115</v>
      </c>
      <c r="U323"/>
      <c r="V323" s="1" t="str">
        <f t="shared" si="44"/>
        <v/>
      </c>
      <c r="W323"/>
    </row>
    <row r="324" spans="2:23" ht="21" x14ac:dyDescent="0.25">
      <c r="B324" s="9" t="s">
        <v>732</v>
      </c>
      <c r="C324" s="12" t="s">
        <v>733</v>
      </c>
      <c r="D324" s="12" t="s">
        <v>736</v>
      </c>
      <c r="E324" s="9" t="s">
        <v>3</v>
      </c>
      <c r="F324" s="96"/>
      <c r="G324" s="96"/>
      <c r="H324" s="144"/>
      <c r="I324" s="144"/>
      <c r="J324" s="144"/>
      <c r="K324" s="144"/>
      <c r="L324" s="144"/>
      <c r="M324" s="144"/>
      <c r="N324" s="144"/>
      <c r="O324" s="30">
        <f t="shared" si="45"/>
        <v>1</v>
      </c>
      <c r="P324" s="9" t="s">
        <v>713</v>
      </c>
      <c r="R324" s="1" t="str">
        <f t="shared" si="47"/>
        <v>CAA  </v>
      </c>
      <c r="S324" s="1">
        <f t="shared" si="46"/>
        <v>35</v>
      </c>
      <c r="U324"/>
      <c r="V324" s="1" t="str">
        <f t="shared" si="44"/>
        <v/>
      </c>
      <c r="W324"/>
    </row>
    <row r="325" spans="2:23" ht="21" x14ac:dyDescent="0.25">
      <c r="B325" s="165" t="s">
        <v>735</v>
      </c>
      <c r="C325" s="10" t="s">
        <v>736</v>
      </c>
      <c r="D325" s="10" t="s">
        <v>738</v>
      </c>
      <c r="E325" s="11" t="s">
        <v>739</v>
      </c>
      <c r="F325" s="171"/>
      <c r="G325" s="171"/>
      <c r="H325" s="151"/>
      <c r="I325" s="151"/>
      <c r="J325" s="151"/>
      <c r="K325" s="151"/>
      <c r="L325" s="151"/>
      <c r="M325" s="151"/>
      <c r="N325" s="151"/>
      <c r="O325" s="30">
        <f t="shared" si="45"/>
        <v>37</v>
      </c>
      <c r="P325" s="11" t="s">
        <v>740</v>
      </c>
      <c r="R325" s="1" t="str">
        <f t="shared" si="47"/>
        <v>SAPC  </v>
      </c>
      <c r="S325" s="1">
        <f t="shared" si="46"/>
        <v>115</v>
      </c>
      <c r="U325"/>
      <c r="V325" s="1" t="str">
        <f t="shared" si="44"/>
        <v/>
      </c>
      <c r="W325"/>
    </row>
    <row r="326" spans="2:23" ht="21" x14ac:dyDescent="0.25">
      <c r="B326" s="9" t="s">
        <v>737</v>
      </c>
      <c r="C326" s="12" t="s">
        <v>738</v>
      </c>
      <c r="D326" s="12" t="s">
        <v>742</v>
      </c>
      <c r="E326" s="9" t="s">
        <v>21</v>
      </c>
      <c r="F326" s="96"/>
      <c r="G326" s="96"/>
      <c r="H326" s="144"/>
      <c r="I326" s="144"/>
      <c r="J326" s="144"/>
      <c r="K326" s="144"/>
      <c r="L326" s="144"/>
      <c r="M326" s="144"/>
      <c r="N326" s="144"/>
      <c r="O326" s="30">
        <f t="shared" si="45"/>
        <v>3</v>
      </c>
      <c r="P326" s="9" t="s">
        <v>743</v>
      </c>
      <c r="R326" s="1" t="str">
        <f t="shared" si="47"/>
        <v>CAA  </v>
      </c>
      <c r="S326" s="1">
        <f t="shared" si="46"/>
        <v>35</v>
      </c>
      <c r="U326"/>
      <c r="V326" s="1" t="str">
        <f t="shared" si="44"/>
        <v/>
      </c>
      <c r="W326"/>
    </row>
    <row r="327" spans="2:23" ht="21" x14ac:dyDescent="0.25">
      <c r="B327" s="165" t="s">
        <v>741</v>
      </c>
      <c r="C327" s="10" t="s">
        <v>742</v>
      </c>
      <c r="D327" s="10" t="s">
        <v>745</v>
      </c>
      <c r="E327" s="11" t="s">
        <v>144</v>
      </c>
      <c r="F327" s="171"/>
      <c r="G327" s="171"/>
      <c r="H327" s="151"/>
      <c r="I327" s="151"/>
      <c r="J327" s="151"/>
      <c r="K327" s="151"/>
      <c r="L327" s="151"/>
      <c r="M327" s="151"/>
      <c r="N327" s="151"/>
      <c r="O327" s="30">
        <f t="shared" si="45"/>
        <v>5</v>
      </c>
      <c r="P327" s="11" t="s">
        <v>422</v>
      </c>
      <c r="R327" s="1" t="str">
        <f t="shared" si="47"/>
        <v>SAPC  </v>
      </c>
      <c r="S327" s="1">
        <f t="shared" si="46"/>
        <v>115</v>
      </c>
      <c r="U327"/>
      <c r="V327" s="1" t="str">
        <f t="shared" si="44"/>
        <v/>
      </c>
      <c r="W327"/>
    </row>
    <row r="328" spans="2:23" ht="21" x14ac:dyDescent="0.25">
      <c r="B328" s="9" t="s">
        <v>744</v>
      </c>
      <c r="C328" s="12" t="s">
        <v>745</v>
      </c>
      <c r="D328" s="12" t="s">
        <v>747</v>
      </c>
      <c r="E328" s="9" t="s">
        <v>3</v>
      </c>
      <c r="F328" s="96"/>
      <c r="G328" s="96"/>
      <c r="H328" s="144"/>
      <c r="I328" s="144"/>
      <c r="J328" s="144"/>
      <c r="K328" s="144"/>
      <c r="L328" s="144"/>
      <c r="M328" s="144"/>
      <c r="N328" s="144"/>
      <c r="O328" s="30">
        <f t="shared" si="45"/>
        <v>1</v>
      </c>
      <c r="P328" s="9" t="s">
        <v>748</v>
      </c>
      <c r="R328" s="1" t="str">
        <f t="shared" si="47"/>
        <v>CAA  </v>
      </c>
      <c r="S328" s="1">
        <f t="shared" si="46"/>
        <v>35</v>
      </c>
      <c r="U328"/>
      <c r="V328" s="1" t="str">
        <f t="shared" si="44"/>
        <v/>
      </c>
      <c r="W328"/>
    </row>
    <row r="329" spans="2:23" ht="21" x14ac:dyDescent="0.25">
      <c r="B329" s="11" t="s">
        <v>746</v>
      </c>
      <c r="C329" s="10" t="s">
        <v>747</v>
      </c>
      <c r="D329" s="10" t="s">
        <v>750</v>
      </c>
      <c r="E329" s="11" t="s">
        <v>3</v>
      </c>
      <c r="F329" s="171"/>
      <c r="G329" s="171"/>
      <c r="H329" s="151"/>
      <c r="I329" s="151"/>
      <c r="J329" s="151"/>
      <c r="K329" s="151"/>
      <c r="L329" s="151"/>
      <c r="M329" s="151"/>
      <c r="N329" s="151"/>
      <c r="O329" s="30">
        <f t="shared" si="45"/>
        <v>1</v>
      </c>
      <c r="P329" s="11" t="s">
        <v>751</v>
      </c>
      <c r="R329" s="1" t="str">
        <f t="shared" si="47"/>
        <v>SECADM  </v>
      </c>
      <c r="S329" s="1">
        <f t="shared" si="46"/>
        <v>12</v>
      </c>
      <c r="U329"/>
      <c r="V329" s="1" t="str">
        <f t="shared" si="44"/>
        <v/>
      </c>
      <c r="W329"/>
    </row>
    <row r="330" spans="2:23" ht="21" x14ac:dyDescent="0.25">
      <c r="B330" s="9" t="s">
        <v>749</v>
      </c>
      <c r="C330" s="12" t="s">
        <v>750</v>
      </c>
      <c r="D330" s="12" t="s">
        <v>753</v>
      </c>
      <c r="E330" s="9" t="s">
        <v>3</v>
      </c>
      <c r="F330" s="96"/>
      <c r="G330" s="96"/>
      <c r="H330" s="144"/>
      <c r="I330" s="144"/>
      <c r="J330" s="144"/>
      <c r="K330" s="144"/>
      <c r="L330" s="144"/>
      <c r="M330" s="144"/>
      <c r="N330" s="144"/>
      <c r="O330" s="30">
        <f t="shared" si="45"/>
        <v>1</v>
      </c>
      <c r="P330" s="9" t="s">
        <v>754</v>
      </c>
      <c r="R330" s="1" t="str">
        <f t="shared" si="47"/>
        <v>CAA  </v>
      </c>
      <c r="S330" s="1">
        <f t="shared" si="46"/>
        <v>35</v>
      </c>
      <c r="U330"/>
      <c r="V330" s="1" t="str">
        <f t="shared" si="44"/>
        <v/>
      </c>
      <c r="W330"/>
    </row>
    <row r="331" spans="2:23" ht="21" x14ac:dyDescent="0.25">
      <c r="B331" s="11" t="s">
        <v>752</v>
      </c>
      <c r="C331" s="10" t="s">
        <v>753</v>
      </c>
      <c r="D331" s="10" t="s">
        <v>756</v>
      </c>
      <c r="E331" s="11" t="s">
        <v>54</v>
      </c>
      <c r="F331" s="171"/>
      <c r="G331" s="171"/>
      <c r="H331" s="151"/>
      <c r="I331" s="151"/>
      <c r="J331" s="151"/>
      <c r="K331" s="151"/>
      <c r="L331" s="151"/>
      <c r="M331" s="151"/>
      <c r="N331" s="151"/>
      <c r="O331" s="30">
        <f t="shared" si="45"/>
        <v>1</v>
      </c>
      <c r="P331" s="11" t="s">
        <v>757</v>
      </c>
      <c r="R331" s="1" t="str">
        <f t="shared" si="47"/>
        <v>SECADM  </v>
      </c>
      <c r="S331" s="1">
        <f t="shared" si="46"/>
        <v>12</v>
      </c>
      <c r="U331"/>
      <c r="V331" s="1" t="str">
        <f t="shared" si="44"/>
        <v/>
      </c>
      <c r="W331"/>
    </row>
    <row r="332" spans="2:23" ht="21" x14ac:dyDescent="0.25">
      <c r="B332" s="9" t="s">
        <v>755</v>
      </c>
      <c r="C332" s="12" t="s">
        <v>756</v>
      </c>
      <c r="D332" s="12" t="s">
        <v>759</v>
      </c>
      <c r="E332" s="9" t="s">
        <v>3</v>
      </c>
      <c r="F332" s="96"/>
      <c r="G332" s="96"/>
      <c r="H332" s="144"/>
      <c r="I332" s="144"/>
      <c r="J332" s="144"/>
      <c r="K332" s="144"/>
      <c r="L332" s="144"/>
      <c r="M332" s="144"/>
      <c r="N332" s="144"/>
      <c r="O332" s="30">
        <f t="shared" si="45"/>
        <v>1</v>
      </c>
      <c r="P332" s="9" t="s">
        <v>760</v>
      </c>
      <c r="R332" s="1" t="str">
        <f t="shared" si="47"/>
        <v>CPL  </v>
      </c>
      <c r="S332" s="1">
        <f t="shared" si="46"/>
        <v>57</v>
      </c>
      <c r="U332"/>
      <c r="V332" s="1" t="str">
        <f t="shared" si="44"/>
        <v/>
      </c>
      <c r="W332"/>
    </row>
    <row r="333" spans="2:23" ht="21" x14ac:dyDescent="0.25">
      <c r="B333" s="11" t="s">
        <v>758</v>
      </c>
      <c r="C333" s="10" t="s">
        <v>759</v>
      </c>
      <c r="D333" s="10" t="s">
        <v>762</v>
      </c>
      <c r="E333" s="11" t="s">
        <v>314</v>
      </c>
      <c r="F333" s="171"/>
      <c r="G333" s="171"/>
      <c r="H333" s="151"/>
      <c r="I333" s="151"/>
      <c r="J333" s="151"/>
      <c r="K333" s="151"/>
      <c r="L333" s="151"/>
      <c r="M333" s="151"/>
      <c r="N333" s="151"/>
      <c r="O333" s="30">
        <f t="shared" si="45"/>
        <v>7</v>
      </c>
      <c r="P333" s="11" t="s">
        <v>763</v>
      </c>
      <c r="R333" s="1" t="str">
        <f t="shared" si="47"/>
        <v>SLIC  </v>
      </c>
      <c r="S333" s="1">
        <f t="shared" si="46"/>
        <v>46</v>
      </c>
      <c r="U333"/>
      <c r="V333" s="1" t="str">
        <f t="shared" si="44"/>
        <v/>
      </c>
      <c r="W333"/>
    </row>
    <row r="334" spans="2:23" ht="21" x14ac:dyDescent="0.25">
      <c r="B334" s="38" t="s">
        <v>761</v>
      </c>
      <c r="C334" s="12" t="s">
        <v>762</v>
      </c>
      <c r="D334" s="12" t="s">
        <v>765</v>
      </c>
      <c r="E334" s="9" t="s">
        <v>13</v>
      </c>
      <c r="F334" s="96"/>
      <c r="G334" s="96"/>
      <c r="H334" s="144"/>
      <c r="I334" s="144"/>
      <c r="J334" s="144"/>
      <c r="K334" s="144"/>
      <c r="L334" s="144"/>
      <c r="M334" s="144"/>
      <c r="N334" s="144"/>
      <c r="O334" s="30">
        <f t="shared" si="45"/>
        <v>4</v>
      </c>
      <c r="P334" s="9" t="s">
        <v>766</v>
      </c>
      <c r="R334" s="1" t="str">
        <f t="shared" si="47"/>
        <v>CLC  </v>
      </c>
      <c r="S334" s="1">
        <f t="shared" si="46"/>
        <v>17</v>
      </c>
      <c r="U334"/>
      <c r="V334" s="1" t="str">
        <f t="shared" si="44"/>
        <v/>
      </c>
      <c r="W334"/>
    </row>
    <row r="335" spans="2:23" ht="21" x14ac:dyDescent="0.25">
      <c r="B335" s="11" t="s">
        <v>764</v>
      </c>
      <c r="C335" s="10" t="s">
        <v>765</v>
      </c>
      <c r="D335" s="10" t="s">
        <v>768</v>
      </c>
      <c r="E335" s="11" t="s">
        <v>3</v>
      </c>
      <c r="F335" s="171"/>
      <c r="G335" s="171"/>
      <c r="H335" s="151"/>
      <c r="I335" s="151"/>
      <c r="J335" s="151"/>
      <c r="K335" s="151"/>
      <c r="L335" s="151"/>
      <c r="M335" s="151"/>
      <c r="N335" s="151"/>
      <c r="O335" s="30">
        <f t="shared" si="45"/>
        <v>1</v>
      </c>
      <c r="P335" s="11" t="s">
        <v>769</v>
      </c>
      <c r="R335" s="1" t="str">
        <f t="shared" si="47"/>
        <v>SECADM  </v>
      </c>
      <c r="S335" s="1">
        <f t="shared" si="46"/>
        <v>12</v>
      </c>
      <c r="U335"/>
      <c r="V335" s="1" t="str">
        <f t="shared" si="44"/>
        <v/>
      </c>
      <c r="W335"/>
    </row>
    <row r="336" spans="2:23" ht="21" x14ac:dyDescent="0.25">
      <c r="B336" s="9" t="s">
        <v>767</v>
      </c>
      <c r="C336" s="12" t="s">
        <v>768</v>
      </c>
      <c r="D336" s="12" t="s">
        <v>771</v>
      </c>
      <c r="E336" s="9" t="s">
        <v>144</v>
      </c>
      <c r="F336" s="96"/>
      <c r="G336" s="96"/>
      <c r="H336" s="144"/>
      <c r="I336" s="144"/>
      <c r="J336" s="144"/>
      <c r="K336" s="144"/>
      <c r="L336" s="144"/>
      <c r="M336" s="144"/>
      <c r="N336" s="144"/>
      <c r="O336" s="30">
        <f t="shared" si="45"/>
        <v>5</v>
      </c>
      <c r="P336" s="9" t="s">
        <v>772</v>
      </c>
      <c r="R336" s="1" t="str">
        <f t="shared" si="47"/>
        <v>CAA  </v>
      </c>
      <c r="S336" s="1">
        <f t="shared" si="46"/>
        <v>35</v>
      </c>
      <c r="U336"/>
      <c r="V336" s="1" t="str">
        <f t="shared" si="44"/>
        <v/>
      </c>
      <c r="W336"/>
    </row>
    <row r="337" spans="2:23" ht="21" x14ac:dyDescent="0.25">
      <c r="B337" s="165" t="s">
        <v>770</v>
      </c>
      <c r="C337" s="10" t="s">
        <v>771</v>
      </c>
      <c r="D337" s="10" t="s">
        <v>774</v>
      </c>
      <c r="E337" s="11" t="s">
        <v>126</v>
      </c>
      <c r="F337" s="171"/>
      <c r="G337" s="171"/>
      <c r="H337" s="151"/>
      <c r="I337" s="151"/>
      <c r="J337" s="151"/>
      <c r="K337" s="151"/>
      <c r="L337" s="151"/>
      <c r="M337" s="151"/>
      <c r="N337" s="151"/>
      <c r="O337" s="30">
        <f t="shared" ref="O337:O368" si="48">VALUE(IF(LEFT(E337,1)="&lt;",1,LEFT(E337,2)))</f>
        <v>10</v>
      </c>
      <c r="P337" s="11" t="s">
        <v>775</v>
      </c>
      <c r="R337" s="1" t="str">
        <f t="shared" si="47"/>
        <v>SAPC  </v>
      </c>
      <c r="S337" s="1">
        <f t="shared" ref="S337:S368" si="49">SUMIFS($O$273:$O$435,$R$273:$R$435,R337)</f>
        <v>115</v>
      </c>
      <c r="U337"/>
      <c r="V337" s="1" t="str">
        <f t="shared" si="44"/>
        <v/>
      </c>
      <c r="W337"/>
    </row>
    <row r="338" spans="2:23" ht="21" x14ac:dyDescent="0.25">
      <c r="B338" s="9" t="s">
        <v>773</v>
      </c>
      <c r="C338" s="12" t="s">
        <v>774</v>
      </c>
      <c r="D338" s="12" t="s">
        <v>777</v>
      </c>
      <c r="E338" s="9" t="s">
        <v>13</v>
      </c>
      <c r="F338" s="96"/>
      <c r="G338" s="96"/>
      <c r="H338" s="144"/>
      <c r="I338" s="144"/>
      <c r="J338" s="144"/>
      <c r="K338" s="144"/>
      <c r="L338" s="144"/>
      <c r="M338" s="144"/>
      <c r="N338" s="144"/>
      <c r="O338" s="30">
        <f t="shared" si="48"/>
        <v>4</v>
      </c>
      <c r="P338" s="9" t="s">
        <v>778</v>
      </c>
      <c r="R338" s="1" t="str">
        <f t="shared" si="47"/>
        <v>CAA  </v>
      </c>
      <c r="S338" s="1">
        <f t="shared" si="49"/>
        <v>35</v>
      </c>
      <c r="U338"/>
      <c r="V338" s="1" t="str">
        <f t="shared" si="44"/>
        <v/>
      </c>
      <c r="W338"/>
    </row>
    <row r="339" spans="2:23" ht="21" x14ac:dyDescent="0.25">
      <c r="B339" s="11" t="s">
        <v>776</v>
      </c>
      <c r="C339" s="10" t="s">
        <v>777</v>
      </c>
      <c r="D339" s="10" t="s">
        <v>780</v>
      </c>
      <c r="E339" s="11" t="s">
        <v>17</v>
      </c>
      <c r="F339" s="171"/>
      <c r="G339" s="171"/>
      <c r="H339" s="151"/>
      <c r="I339" s="151"/>
      <c r="J339" s="151"/>
      <c r="K339" s="151"/>
      <c r="L339" s="151"/>
      <c r="M339" s="151"/>
      <c r="N339" s="151"/>
      <c r="O339" s="30">
        <f t="shared" si="48"/>
        <v>2</v>
      </c>
      <c r="P339" s="11" t="s">
        <v>32</v>
      </c>
      <c r="R339" s="1" t="str">
        <f t="shared" si="47"/>
        <v>SECADM  </v>
      </c>
      <c r="S339" s="1">
        <f t="shared" si="49"/>
        <v>12</v>
      </c>
      <c r="U339"/>
      <c r="V339" s="1" t="str">
        <f t="shared" si="44"/>
        <v/>
      </c>
      <c r="W339"/>
    </row>
    <row r="340" spans="2:23" ht="21" x14ac:dyDescent="0.25">
      <c r="B340" s="38" t="s">
        <v>779</v>
      </c>
      <c r="C340" s="12" t="s">
        <v>780</v>
      </c>
      <c r="D340" s="12" t="s">
        <v>782</v>
      </c>
      <c r="E340" s="9" t="s">
        <v>3</v>
      </c>
      <c r="F340" s="96"/>
      <c r="G340" s="96"/>
      <c r="H340" s="144"/>
      <c r="I340" s="144"/>
      <c r="J340" s="144"/>
      <c r="K340" s="144"/>
      <c r="L340" s="144"/>
      <c r="M340" s="144"/>
      <c r="N340" s="144"/>
      <c r="O340" s="30">
        <f t="shared" si="48"/>
        <v>1</v>
      </c>
      <c r="P340" s="9" t="s">
        <v>783</v>
      </c>
      <c r="R340" s="1" t="str">
        <f t="shared" si="47"/>
        <v>CLC  </v>
      </c>
      <c r="S340" s="1">
        <f t="shared" si="49"/>
        <v>17</v>
      </c>
      <c r="U340"/>
      <c r="V340" s="1" t="str">
        <f t="shared" si="44"/>
        <v/>
      </c>
      <c r="W340"/>
    </row>
    <row r="341" spans="2:23" ht="21" x14ac:dyDescent="0.25">
      <c r="B341" s="11" t="s">
        <v>781</v>
      </c>
      <c r="C341" s="10" t="s">
        <v>782</v>
      </c>
      <c r="D341" s="10" t="s">
        <v>785</v>
      </c>
      <c r="E341" s="11" t="s">
        <v>314</v>
      </c>
      <c r="F341" s="171"/>
      <c r="G341" s="171"/>
      <c r="H341" s="151"/>
      <c r="I341" s="151"/>
      <c r="J341" s="151"/>
      <c r="K341" s="151"/>
      <c r="L341" s="151"/>
      <c r="M341" s="151"/>
      <c r="N341" s="151"/>
      <c r="O341" s="30">
        <f t="shared" si="48"/>
        <v>7</v>
      </c>
      <c r="P341" s="11" t="s">
        <v>786</v>
      </c>
      <c r="R341" s="1" t="str">
        <f t="shared" si="47"/>
        <v>SLIC  </v>
      </c>
      <c r="S341" s="1">
        <f t="shared" si="49"/>
        <v>46</v>
      </c>
      <c r="U341"/>
      <c r="V341" s="1" t="str">
        <f t="shared" si="44"/>
        <v/>
      </c>
      <c r="W341"/>
    </row>
    <row r="342" spans="2:23" ht="21" x14ac:dyDescent="0.25">
      <c r="B342" s="9" t="s">
        <v>784</v>
      </c>
      <c r="C342" s="12" t="s">
        <v>785</v>
      </c>
      <c r="D342" s="12" t="s">
        <v>788</v>
      </c>
      <c r="E342" s="9" t="s">
        <v>13</v>
      </c>
      <c r="F342" s="96"/>
      <c r="G342" s="96"/>
      <c r="H342" s="144"/>
      <c r="I342" s="144"/>
      <c r="J342" s="144"/>
      <c r="K342" s="144"/>
      <c r="L342" s="144"/>
      <c r="M342" s="144"/>
      <c r="N342" s="144"/>
      <c r="O342" s="30">
        <f t="shared" si="48"/>
        <v>4</v>
      </c>
      <c r="P342" s="9" t="s">
        <v>789</v>
      </c>
      <c r="R342" s="1" t="str">
        <f t="shared" si="47"/>
        <v>SCON  </v>
      </c>
      <c r="S342" s="1">
        <f t="shared" si="49"/>
        <v>50</v>
      </c>
      <c r="U342"/>
      <c r="V342" s="1" t="str">
        <f t="shared" si="44"/>
        <v/>
      </c>
      <c r="W342"/>
    </row>
    <row r="343" spans="2:23" ht="21" x14ac:dyDescent="0.25">
      <c r="B343" s="11" t="s">
        <v>787</v>
      </c>
      <c r="C343" s="10" t="s">
        <v>788</v>
      </c>
      <c r="D343" s="10" t="s">
        <v>791</v>
      </c>
      <c r="E343" s="11" t="s">
        <v>3</v>
      </c>
      <c r="F343" s="171"/>
      <c r="G343" s="171"/>
      <c r="H343" s="151"/>
      <c r="I343" s="151"/>
      <c r="J343" s="151"/>
      <c r="K343" s="151"/>
      <c r="L343" s="151"/>
      <c r="M343" s="151"/>
      <c r="N343" s="151"/>
      <c r="O343" s="30">
        <f t="shared" si="48"/>
        <v>1</v>
      </c>
      <c r="P343" s="11" t="s">
        <v>792</v>
      </c>
      <c r="R343" s="1" t="str">
        <f t="shared" si="47"/>
        <v>SLIC  </v>
      </c>
      <c r="S343" s="1">
        <f t="shared" si="49"/>
        <v>46</v>
      </c>
      <c r="U343"/>
      <c r="V343" s="1" t="str">
        <f t="shared" si="44"/>
        <v/>
      </c>
      <c r="W343"/>
    </row>
    <row r="344" spans="2:23" ht="21" x14ac:dyDescent="0.25">
      <c r="B344" s="38" t="s">
        <v>790</v>
      </c>
      <c r="C344" s="12" t="s">
        <v>791</v>
      </c>
      <c r="D344" s="12" t="s">
        <v>794</v>
      </c>
      <c r="E344" s="9" t="s">
        <v>3</v>
      </c>
      <c r="F344" s="96"/>
      <c r="G344" s="96"/>
      <c r="H344" s="144"/>
      <c r="I344" s="144"/>
      <c r="J344" s="144"/>
      <c r="K344" s="144"/>
      <c r="L344" s="144"/>
      <c r="M344" s="144"/>
      <c r="N344" s="144"/>
      <c r="O344" s="30">
        <f t="shared" si="48"/>
        <v>1</v>
      </c>
      <c r="P344" s="9" t="s">
        <v>795</v>
      </c>
      <c r="R344" s="1" t="str">
        <f t="shared" si="47"/>
        <v>CLC  </v>
      </c>
      <c r="S344" s="1">
        <f t="shared" si="49"/>
        <v>17</v>
      </c>
      <c r="U344"/>
      <c r="V344" s="1" t="str">
        <f t="shared" si="44"/>
        <v/>
      </c>
      <c r="W344"/>
    </row>
    <row r="345" spans="2:23" ht="21" x14ac:dyDescent="0.25">
      <c r="B345" s="11" t="s">
        <v>793</v>
      </c>
      <c r="C345" s="10" t="s">
        <v>794</v>
      </c>
      <c r="D345" s="10" t="s">
        <v>797</v>
      </c>
      <c r="E345" s="11" t="s">
        <v>3</v>
      </c>
      <c r="F345" s="171"/>
      <c r="G345" s="171"/>
      <c r="H345" s="151"/>
      <c r="I345" s="151"/>
      <c r="J345" s="151"/>
      <c r="K345" s="151"/>
      <c r="L345" s="151"/>
      <c r="M345" s="151"/>
      <c r="N345" s="151"/>
      <c r="O345" s="30">
        <f t="shared" si="48"/>
        <v>1</v>
      </c>
      <c r="P345" s="11" t="s">
        <v>32</v>
      </c>
      <c r="R345" s="1" t="str">
        <f t="shared" si="47"/>
        <v>SECADM  </v>
      </c>
      <c r="S345" s="1">
        <f t="shared" si="49"/>
        <v>12</v>
      </c>
      <c r="U345"/>
      <c r="V345" s="1" t="str">
        <f t="shared" si="44"/>
        <v/>
      </c>
      <c r="W345"/>
    </row>
    <row r="346" spans="2:23" ht="21" x14ac:dyDescent="0.25">
      <c r="B346" s="9" t="s">
        <v>796</v>
      </c>
      <c r="C346" s="12" t="s">
        <v>797</v>
      </c>
      <c r="D346" s="12" t="s">
        <v>799</v>
      </c>
      <c r="E346" s="9" t="s">
        <v>3</v>
      </c>
      <c r="F346" s="96"/>
      <c r="G346" s="96"/>
      <c r="H346" s="144"/>
      <c r="I346" s="144"/>
      <c r="J346" s="144"/>
      <c r="K346" s="144"/>
      <c r="L346" s="144"/>
      <c r="M346" s="144"/>
      <c r="N346" s="144"/>
      <c r="O346" s="30">
        <f t="shared" si="48"/>
        <v>1</v>
      </c>
      <c r="P346" s="9" t="s">
        <v>800</v>
      </c>
      <c r="R346" s="1" t="str">
        <f t="shared" ref="R346:R371" si="50">RIGHT(B346,LEN(B346)-5)</f>
        <v>CPL  </v>
      </c>
      <c r="S346" s="1">
        <f t="shared" si="49"/>
        <v>57</v>
      </c>
      <c r="U346"/>
      <c r="V346" s="1" t="str">
        <f t="shared" si="44"/>
        <v/>
      </c>
      <c r="W346"/>
    </row>
    <row r="347" spans="2:23" ht="21" x14ac:dyDescent="0.25">
      <c r="B347" s="11" t="s">
        <v>798</v>
      </c>
      <c r="C347" s="10" t="s">
        <v>799</v>
      </c>
      <c r="D347" s="10" t="s">
        <v>802</v>
      </c>
      <c r="E347" s="11" t="s">
        <v>3</v>
      </c>
      <c r="F347" s="171"/>
      <c r="G347" s="171"/>
      <c r="H347" s="151"/>
      <c r="I347" s="151"/>
      <c r="J347" s="151"/>
      <c r="K347" s="151"/>
      <c r="L347" s="151"/>
      <c r="M347" s="151"/>
      <c r="N347" s="151"/>
      <c r="O347" s="30">
        <f t="shared" si="48"/>
        <v>1</v>
      </c>
      <c r="P347" s="11" t="s">
        <v>803</v>
      </c>
      <c r="R347" s="1" t="str">
        <f t="shared" si="50"/>
        <v>ASSDG  </v>
      </c>
      <c r="S347" s="1">
        <f t="shared" si="49"/>
        <v>12</v>
      </c>
      <c r="U347"/>
      <c r="V347" s="1" t="str">
        <f t="shared" si="44"/>
        <v/>
      </c>
      <c r="W347"/>
    </row>
    <row r="348" spans="2:23" ht="21" x14ac:dyDescent="0.25">
      <c r="B348" s="9" t="s">
        <v>801</v>
      </c>
      <c r="C348" s="12" t="s">
        <v>802</v>
      </c>
      <c r="D348" s="12" t="s">
        <v>805</v>
      </c>
      <c r="E348" s="9" t="s">
        <v>21</v>
      </c>
      <c r="F348" s="96"/>
      <c r="G348" s="96"/>
      <c r="H348" s="144"/>
      <c r="I348" s="144"/>
      <c r="J348" s="144"/>
      <c r="K348" s="144"/>
      <c r="L348" s="144"/>
      <c r="M348" s="144"/>
      <c r="N348" s="144"/>
      <c r="O348" s="30">
        <f t="shared" si="48"/>
        <v>3</v>
      </c>
      <c r="P348" s="9" t="s">
        <v>766</v>
      </c>
      <c r="R348" s="1" t="str">
        <f t="shared" si="50"/>
        <v>SLIC  </v>
      </c>
      <c r="S348" s="1">
        <f t="shared" si="49"/>
        <v>46</v>
      </c>
      <c r="U348"/>
      <c r="V348" s="1" t="str">
        <f t="shared" si="44"/>
        <v/>
      </c>
      <c r="W348"/>
    </row>
    <row r="349" spans="2:23" ht="21" x14ac:dyDescent="0.25">
      <c r="B349" s="11" t="s">
        <v>804</v>
      </c>
      <c r="C349" s="10" t="s">
        <v>805</v>
      </c>
      <c r="D349" s="10" t="s">
        <v>807</v>
      </c>
      <c r="E349" s="11" t="s">
        <v>3</v>
      </c>
      <c r="F349" s="171"/>
      <c r="G349" s="171"/>
      <c r="H349" s="151"/>
      <c r="I349" s="151"/>
      <c r="J349" s="151"/>
      <c r="K349" s="151"/>
      <c r="L349" s="151"/>
      <c r="M349" s="151"/>
      <c r="N349" s="151"/>
      <c r="O349" s="30">
        <f t="shared" si="48"/>
        <v>1</v>
      </c>
      <c r="P349" s="11" t="s">
        <v>722</v>
      </c>
      <c r="R349" s="1" t="str">
        <f t="shared" si="50"/>
        <v>ASSDG  </v>
      </c>
      <c r="S349" s="1">
        <f t="shared" si="49"/>
        <v>12</v>
      </c>
      <c r="U349"/>
      <c r="V349" s="1" t="str">
        <f t="shared" si="44"/>
        <v/>
      </c>
      <c r="W349"/>
    </row>
    <row r="350" spans="2:23" ht="21" x14ac:dyDescent="0.25">
      <c r="B350" s="9" t="s">
        <v>806</v>
      </c>
      <c r="C350" s="12" t="s">
        <v>807</v>
      </c>
      <c r="D350" s="12" t="s">
        <v>809</v>
      </c>
      <c r="E350" s="9" t="s">
        <v>3</v>
      </c>
      <c r="F350" s="96"/>
      <c r="G350" s="96"/>
      <c r="H350" s="144"/>
      <c r="I350" s="144"/>
      <c r="J350" s="144"/>
      <c r="K350" s="144"/>
      <c r="L350" s="144"/>
      <c r="M350" s="144"/>
      <c r="N350" s="144"/>
      <c r="O350" s="30">
        <f t="shared" si="48"/>
        <v>1</v>
      </c>
      <c r="P350" s="9" t="s">
        <v>810</v>
      </c>
      <c r="R350" s="1" t="str">
        <f t="shared" si="50"/>
        <v>DG  </v>
      </c>
      <c r="S350" s="1">
        <f t="shared" si="49"/>
        <v>14</v>
      </c>
      <c r="U350"/>
      <c r="V350" s="1" t="str">
        <f t="shared" si="44"/>
        <v/>
      </c>
      <c r="W350"/>
    </row>
    <row r="351" spans="2:23" ht="21" x14ac:dyDescent="0.25">
      <c r="B351" s="11" t="s">
        <v>808</v>
      </c>
      <c r="C351" s="10" t="s">
        <v>809</v>
      </c>
      <c r="D351" s="10" t="s">
        <v>812</v>
      </c>
      <c r="E351" s="11" t="s">
        <v>3</v>
      </c>
      <c r="F351" s="171"/>
      <c r="G351" s="171"/>
      <c r="H351" s="151"/>
      <c r="I351" s="151"/>
      <c r="J351" s="151"/>
      <c r="K351" s="151"/>
      <c r="L351" s="151"/>
      <c r="M351" s="151"/>
      <c r="N351" s="151"/>
      <c r="O351" s="30">
        <f t="shared" si="48"/>
        <v>1</v>
      </c>
      <c r="P351" s="11" t="s">
        <v>813</v>
      </c>
      <c r="R351" s="1" t="str">
        <f t="shared" si="50"/>
        <v>SLIC  </v>
      </c>
      <c r="S351" s="1">
        <f t="shared" si="49"/>
        <v>46</v>
      </c>
      <c r="U351"/>
      <c r="V351" s="1" t="str">
        <f t="shared" si="44"/>
        <v/>
      </c>
      <c r="W351"/>
    </row>
    <row r="352" spans="2:23" ht="21" x14ac:dyDescent="0.25">
      <c r="B352" s="9" t="s">
        <v>811</v>
      </c>
      <c r="C352" s="12" t="s">
        <v>812</v>
      </c>
      <c r="D352" s="12" t="s">
        <v>815</v>
      </c>
      <c r="E352" s="9" t="s">
        <v>3</v>
      </c>
      <c r="F352" s="96"/>
      <c r="G352" s="96"/>
      <c r="H352" s="144"/>
      <c r="I352" s="144"/>
      <c r="J352" s="144"/>
      <c r="K352" s="144"/>
      <c r="L352" s="144"/>
      <c r="M352" s="144"/>
      <c r="N352" s="144"/>
      <c r="O352" s="30">
        <f t="shared" si="48"/>
        <v>1</v>
      </c>
      <c r="P352" s="9" t="s">
        <v>816</v>
      </c>
      <c r="R352" s="1" t="str">
        <f t="shared" si="50"/>
        <v>CPL  </v>
      </c>
      <c r="S352" s="1">
        <f t="shared" si="49"/>
        <v>57</v>
      </c>
      <c r="U352"/>
      <c r="V352" s="1" t="str">
        <f t="shared" ref="V352:V415" si="51">TRIM(SUBSTITUTE(U352,CHAR(160),CHAR(32)))</f>
        <v/>
      </c>
      <c r="W352"/>
    </row>
    <row r="353" spans="2:23" ht="21" x14ac:dyDescent="0.25">
      <c r="B353" s="11" t="s">
        <v>814</v>
      </c>
      <c r="C353" s="10" t="s">
        <v>815</v>
      </c>
      <c r="D353" s="10" t="s">
        <v>818</v>
      </c>
      <c r="E353" s="11" t="s">
        <v>47</v>
      </c>
      <c r="F353" s="171"/>
      <c r="G353" s="171"/>
      <c r="H353" s="151"/>
      <c r="I353" s="151"/>
      <c r="J353" s="151"/>
      <c r="K353" s="151"/>
      <c r="L353" s="151"/>
      <c r="M353" s="151"/>
      <c r="N353" s="151"/>
      <c r="O353" s="30">
        <f t="shared" si="48"/>
        <v>6</v>
      </c>
      <c r="P353" s="11" t="s">
        <v>695</v>
      </c>
      <c r="R353" s="1" t="str">
        <f t="shared" si="50"/>
        <v>SLIC  </v>
      </c>
      <c r="S353" s="1">
        <f t="shared" si="49"/>
        <v>46</v>
      </c>
      <c r="U353"/>
      <c r="V353" s="1" t="str">
        <f t="shared" si="51"/>
        <v/>
      </c>
      <c r="W353"/>
    </row>
    <row r="354" spans="2:23" ht="21" x14ac:dyDescent="0.25">
      <c r="B354" s="9" t="s">
        <v>817</v>
      </c>
      <c r="C354" s="12" t="s">
        <v>818</v>
      </c>
      <c r="D354" s="12" t="s">
        <v>820</v>
      </c>
      <c r="E354" s="9" t="s">
        <v>314</v>
      </c>
      <c r="F354" s="96"/>
      <c r="G354" s="96"/>
      <c r="H354" s="144"/>
      <c r="I354" s="144"/>
      <c r="J354" s="144"/>
      <c r="K354" s="144"/>
      <c r="L354" s="144"/>
      <c r="M354" s="144"/>
      <c r="N354" s="144"/>
      <c r="O354" s="30">
        <f t="shared" si="48"/>
        <v>7</v>
      </c>
      <c r="P354" s="9" t="s">
        <v>821</v>
      </c>
      <c r="R354" s="1" t="str">
        <f t="shared" si="50"/>
        <v>CPL  </v>
      </c>
      <c r="S354" s="1">
        <f t="shared" si="49"/>
        <v>57</v>
      </c>
      <c r="U354"/>
      <c r="V354" s="1" t="str">
        <f t="shared" si="51"/>
        <v/>
      </c>
      <c r="W354"/>
    </row>
    <row r="355" spans="2:23" ht="21" x14ac:dyDescent="0.25">
      <c r="B355" s="11" t="s">
        <v>819</v>
      </c>
      <c r="C355" s="10" t="s">
        <v>820</v>
      </c>
      <c r="D355" s="10" t="s">
        <v>823</v>
      </c>
      <c r="E355" s="11" t="s">
        <v>3</v>
      </c>
      <c r="F355" s="171"/>
      <c r="G355" s="171"/>
      <c r="H355" s="151"/>
      <c r="I355" s="151"/>
      <c r="J355" s="151"/>
      <c r="K355" s="151"/>
      <c r="L355" s="151"/>
      <c r="M355" s="151"/>
      <c r="N355" s="151"/>
      <c r="O355" s="30">
        <f t="shared" si="48"/>
        <v>1</v>
      </c>
      <c r="P355" s="11" t="s">
        <v>98</v>
      </c>
      <c r="R355" s="1" t="str">
        <f t="shared" si="50"/>
        <v>CAA  </v>
      </c>
      <c r="S355" s="1">
        <f t="shared" si="49"/>
        <v>35</v>
      </c>
      <c r="U355"/>
      <c r="V355" s="1" t="str">
        <f t="shared" si="51"/>
        <v/>
      </c>
      <c r="W355"/>
    </row>
    <row r="356" spans="2:23" ht="21" x14ac:dyDescent="0.25">
      <c r="B356" s="9" t="s">
        <v>822</v>
      </c>
      <c r="C356" s="12" t="s">
        <v>823</v>
      </c>
      <c r="D356" s="12" t="s">
        <v>825</v>
      </c>
      <c r="E356" s="9" t="s">
        <v>54</v>
      </c>
      <c r="F356" s="96"/>
      <c r="G356" s="96"/>
      <c r="H356" s="144"/>
      <c r="I356" s="144"/>
      <c r="J356" s="144"/>
      <c r="K356" s="144"/>
      <c r="L356" s="144"/>
      <c r="M356" s="144"/>
      <c r="N356" s="144"/>
      <c r="O356" s="30">
        <f t="shared" si="48"/>
        <v>1</v>
      </c>
      <c r="P356" s="9" t="s">
        <v>319</v>
      </c>
      <c r="R356" s="1" t="str">
        <f t="shared" si="50"/>
        <v>CPL  </v>
      </c>
      <c r="S356" s="1">
        <f t="shared" si="49"/>
        <v>57</v>
      </c>
      <c r="U356"/>
      <c r="V356" s="1" t="str">
        <f t="shared" si="51"/>
        <v/>
      </c>
      <c r="W356"/>
    </row>
    <row r="357" spans="2:23" ht="21" x14ac:dyDescent="0.25">
      <c r="B357" s="11" t="s">
        <v>824</v>
      </c>
      <c r="C357" s="10" t="s">
        <v>825</v>
      </c>
      <c r="D357" s="10" t="s">
        <v>827</v>
      </c>
      <c r="E357" s="11" t="s">
        <v>3</v>
      </c>
      <c r="F357" s="171"/>
      <c r="G357" s="171"/>
      <c r="H357" s="151"/>
      <c r="I357" s="151"/>
      <c r="J357" s="151"/>
      <c r="K357" s="151"/>
      <c r="L357" s="151"/>
      <c r="M357" s="151"/>
      <c r="N357" s="151"/>
      <c r="O357" s="30">
        <f t="shared" si="48"/>
        <v>1</v>
      </c>
      <c r="P357" s="11" t="s">
        <v>828</v>
      </c>
      <c r="R357" s="1" t="str">
        <f t="shared" si="50"/>
        <v>ASSDG  </v>
      </c>
      <c r="S357" s="1">
        <f t="shared" si="49"/>
        <v>12</v>
      </c>
      <c r="U357"/>
      <c r="V357" s="1" t="str">
        <f t="shared" si="51"/>
        <v/>
      </c>
      <c r="W357"/>
    </row>
    <row r="358" spans="2:23" ht="21" x14ac:dyDescent="0.25">
      <c r="B358" s="9" t="s">
        <v>826</v>
      </c>
      <c r="C358" s="12" t="s">
        <v>827</v>
      </c>
      <c r="D358" s="12" t="s">
        <v>830</v>
      </c>
      <c r="E358" s="9" t="s">
        <v>3</v>
      </c>
      <c r="F358" s="96"/>
      <c r="G358" s="96"/>
      <c r="H358" s="144"/>
      <c r="I358" s="144"/>
      <c r="J358" s="144"/>
      <c r="K358" s="144"/>
      <c r="L358" s="144"/>
      <c r="M358" s="144"/>
      <c r="N358" s="144"/>
      <c r="O358" s="30">
        <f t="shared" si="48"/>
        <v>1</v>
      </c>
      <c r="P358" s="9" t="s">
        <v>176</v>
      </c>
      <c r="R358" s="1" t="str">
        <f t="shared" si="50"/>
        <v>DG  </v>
      </c>
      <c r="S358" s="1">
        <f t="shared" si="49"/>
        <v>14</v>
      </c>
      <c r="U358"/>
      <c r="V358" s="1" t="str">
        <f t="shared" si="51"/>
        <v/>
      </c>
      <c r="W358"/>
    </row>
    <row r="359" spans="2:23" ht="21" x14ac:dyDescent="0.25">
      <c r="B359" s="11" t="s">
        <v>829</v>
      </c>
      <c r="C359" s="10" t="s">
        <v>830</v>
      </c>
      <c r="D359" s="10" t="s">
        <v>832</v>
      </c>
      <c r="E359" s="11" t="s">
        <v>3</v>
      </c>
      <c r="F359" s="171"/>
      <c r="G359" s="171"/>
      <c r="H359" s="151"/>
      <c r="I359" s="151"/>
      <c r="J359" s="151"/>
      <c r="K359" s="151"/>
      <c r="L359" s="151"/>
      <c r="M359" s="151"/>
      <c r="N359" s="151"/>
      <c r="O359" s="30">
        <f t="shared" si="48"/>
        <v>1</v>
      </c>
      <c r="P359" s="11" t="s">
        <v>833</v>
      </c>
      <c r="R359" s="1" t="str">
        <f t="shared" si="50"/>
        <v>CPL  </v>
      </c>
      <c r="S359" s="1">
        <f t="shared" si="49"/>
        <v>57</v>
      </c>
      <c r="U359"/>
      <c r="V359" s="1" t="str">
        <f t="shared" si="51"/>
        <v/>
      </c>
      <c r="W359"/>
    </row>
    <row r="360" spans="2:23" ht="21" x14ac:dyDescent="0.25">
      <c r="B360" s="9" t="s">
        <v>831</v>
      </c>
      <c r="C360" s="12" t="s">
        <v>832</v>
      </c>
      <c r="D360" s="12" t="s">
        <v>835</v>
      </c>
      <c r="E360" s="9" t="s">
        <v>3</v>
      </c>
      <c r="F360" s="96"/>
      <c r="G360" s="96"/>
      <c r="H360" s="144"/>
      <c r="I360" s="144"/>
      <c r="J360" s="144"/>
      <c r="K360" s="144"/>
      <c r="L360" s="144"/>
      <c r="M360" s="144"/>
      <c r="N360" s="144"/>
      <c r="O360" s="30">
        <f t="shared" si="48"/>
        <v>1</v>
      </c>
      <c r="P360" s="9" t="s">
        <v>836</v>
      </c>
      <c r="R360" s="1" t="str">
        <f t="shared" si="50"/>
        <v>SLIC  </v>
      </c>
      <c r="S360" s="1">
        <f t="shared" si="49"/>
        <v>46</v>
      </c>
      <c r="U360"/>
      <c r="V360" s="1" t="str">
        <f t="shared" si="51"/>
        <v/>
      </c>
      <c r="W360"/>
    </row>
    <row r="361" spans="2:23" ht="21" x14ac:dyDescent="0.25">
      <c r="B361" s="11" t="s">
        <v>834</v>
      </c>
      <c r="C361" s="10" t="s">
        <v>835</v>
      </c>
      <c r="D361" s="10" t="s">
        <v>838</v>
      </c>
      <c r="E361" s="11" t="s">
        <v>3</v>
      </c>
      <c r="F361" s="171"/>
      <c r="G361" s="171"/>
      <c r="H361" s="151"/>
      <c r="I361" s="151"/>
      <c r="J361" s="151"/>
      <c r="K361" s="151"/>
      <c r="L361" s="151"/>
      <c r="M361" s="151"/>
      <c r="N361" s="151"/>
      <c r="O361" s="30">
        <f t="shared" si="48"/>
        <v>1</v>
      </c>
      <c r="P361" s="11" t="s">
        <v>839</v>
      </c>
      <c r="R361" s="1" t="str">
        <f t="shared" si="50"/>
        <v>CPL  </v>
      </c>
      <c r="S361" s="1">
        <f t="shared" si="49"/>
        <v>57</v>
      </c>
      <c r="U361"/>
      <c r="V361" s="1" t="str">
        <f t="shared" si="51"/>
        <v/>
      </c>
      <c r="W361"/>
    </row>
    <row r="362" spans="2:23" ht="21" x14ac:dyDescent="0.25">
      <c r="B362" s="9" t="s">
        <v>837</v>
      </c>
      <c r="C362" s="12" t="s">
        <v>838</v>
      </c>
      <c r="D362" s="12" t="s">
        <v>841</v>
      </c>
      <c r="E362" s="9" t="s">
        <v>21</v>
      </c>
      <c r="F362" s="96"/>
      <c r="G362" s="96"/>
      <c r="H362" s="144"/>
      <c r="I362" s="144"/>
      <c r="J362" s="144"/>
      <c r="K362" s="144"/>
      <c r="L362" s="144"/>
      <c r="M362" s="144"/>
      <c r="N362" s="144"/>
      <c r="O362" s="30">
        <f t="shared" si="48"/>
        <v>3</v>
      </c>
      <c r="P362" s="9" t="s">
        <v>695</v>
      </c>
      <c r="R362" s="1" t="str">
        <f t="shared" si="50"/>
        <v>SLIC  </v>
      </c>
      <c r="S362" s="1">
        <f t="shared" si="49"/>
        <v>46</v>
      </c>
      <c r="U362"/>
      <c r="V362" s="1" t="str">
        <f t="shared" si="51"/>
        <v/>
      </c>
      <c r="W362"/>
    </row>
    <row r="363" spans="2:23" ht="21" x14ac:dyDescent="0.25">
      <c r="B363" s="11" t="s">
        <v>840</v>
      </c>
      <c r="C363" s="10" t="s">
        <v>841</v>
      </c>
      <c r="D363" s="10" t="s">
        <v>843</v>
      </c>
      <c r="E363" s="11" t="s">
        <v>844</v>
      </c>
      <c r="F363" s="171"/>
      <c r="G363" s="171"/>
      <c r="H363" s="151"/>
      <c r="I363" s="151"/>
      <c r="J363" s="151"/>
      <c r="K363" s="151"/>
      <c r="L363" s="151"/>
      <c r="M363" s="151"/>
      <c r="N363" s="151"/>
      <c r="O363" s="30">
        <f t="shared" si="48"/>
        <v>30</v>
      </c>
      <c r="P363" s="11" t="s">
        <v>845</v>
      </c>
      <c r="R363" s="1" t="str">
        <f t="shared" si="50"/>
        <v>CPL  </v>
      </c>
      <c r="S363" s="1">
        <f t="shared" si="49"/>
        <v>57</v>
      </c>
      <c r="U363"/>
      <c r="V363" s="1" t="str">
        <f t="shared" si="51"/>
        <v/>
      </c>
      <c r="W363"/>
    </row>
    <row r="364" spans="2:23" ht="21" x14ac:dyDescent="0.25">
      <c r="B364" s="9" t="s">
        <v>842</v>
      </c>
      <c r="C364" s="12" t="s">
        <v>843</v>
      </c>
      <c r="D364" s="12" t="s">
        <v>847</v>
      </c>
      <c r="E364" s="9" t="s">
        <v>3</v>
      </c>
      <c r="F364" s="96"/>
      <c r="G364" s="96"/>
      <c r="H364" s="144"/>
      <c r="I364" s="144"/>
      <c r="J364" s="144"/>
      <c r="K364" s="144"/>
      <c r="L364" s="144"/>
      <c r="M364" s="144"/>
      <c r="N364" s="144"/>
      <c r="O364" s="30">
        <f t="shared" si="48"/>
        <v>1</v>
      </c>
      <c r="P364" s="9" t="s">
        <v>848</v>
      </c>
      <c r="R364" s="1" t="str">
        <f t="shared" si="50"/>
        <v>ASSDG  </v>
      </c>
      <c r="S364" s="1">
        <f t="shared" si="49"/>
        <v>12</v>
      </c>
      <c r="U364"/>
      <c r="V364" s="1" t="str">
        <f t="shared" si="51"/>
        <v/>
      </c>
      <c r="W364"/>
    </row>
    <row r="365" spans="2:23" ht="21" x14ac:dyDescent="0.25">
      <c r="B365" s="11" t="s">
        <v>846</v>
      </c>
      <c r="C365" s="10" t="s">
        <v>847</v>
      </c>
      <c r="D365" s="10" t="s">
        <v>850</v>
      </c>
      <c r="E365" s="11" t="s">
        <v>3</v>
      </c>
      <c r="F365" s="171"/>
      <c r="G365" s="171"/>
      <c r="H365" s="151"/>
      <c r="I365" s="151"/>
      <c r="J365" s="151"/>
      <c r="K365" s="151"/>
      <c r="L365" s="151"/>
      <c r="M365" s="151"/>
      <c r="N365" s="151"/>
      <c r="O365" s="30">
        <f t="shared" si="48"/>
        <v>1</v>
      </c>
      <c r="P365" s="11" t="s">
        <v>851</v>
      </c>
      <c r="R365" s="1" t="str">
        <f t="shared" si="50"/>
        <v>DG  </v>
      </c>
      <c r="S365" s="1">
        <f t="shared" si="49"/>
        <v>14</v>
      </c>
      <c r="U365"/>
      <c r="V365" s="1" t="str">
        <f t="shared" si="51"/>
        <v/>
      </c>
      <c r="W365"/>
    </row>
    <row r="366" spans="2:23" ht="21" x14ac:dyDescent="0.25">
      <c r="B366" s="9" t="s">
        <v>849</v>
      </c>
      <c r="C366" s="12" t="s">
        <v>850</v>
      </c>
      <c r="D366" s="12" t="s">
        <v>853</v>
      </c>
      <c r="E366" s="9" t="s">
        <v>13</v>
      </c>
      <c r="F366" s="96"/>
      <c r="G366" s="96"/>
      <c r="H366" s="144"/>
      <c r="I366" s="144"/>
      <c r="J366" s="144"/>
      <c r="K366" s="144"/>
      <c r="L366" s="144"/>
      <c r="M366" s="144"/>
      <c r="N366" s="144"/>
      <c r="O366" s="30">
        <f t="shared" si="48"/>
        <v>4</v>
      </c>
      <c r="P366" s="9" t="s">
        <v>854</v>
      </c>
      <c r="R366" s="1" t="str">
        <f t="shared" si="50"/>
        <v>CPL  </v>
      </c>
      <c r="S366" s="1">
        <f t="shared" si="49"/>
        <v>57</v>
      </c>
      <c r="U366"/>
      <c r="V366" s="1" t="str">
        <f t="shared" si="51"/>
        <v/>
      </c>
      <c r="W366"/>
    </row>
    <row r="367" spans="2:23" ht="21" x14ac:dyDescent="0.25">
      <c r="B367" s="11" t="s">
        <v>852</v>
      </c>
      <c r="C367" s="10" t="s">
        <v>853</v>
      </c>
      <c r="D367" s="10" t="s">
        <v>856</v>
      </c>
      <c r="E367" s="11" t="s">
        <v>3</v>
      </c>
      <c r="F367" s="171"/>
      <c r="G367" s="171"/>
      <c r="H367" s="151"/>
      <c r="I367" s="151"/>
      <c r="J367" s="151"/>
      <c r="K367" s="151"/>
      <c r="L367" s="151"/>
      <c r="M367" s="151"/>
      <c r="N367" s="151"/>
      <c r="O367" s="30">
        <f t="shared" si="48"/>
        <v>1</v>
      </c>
      <c r="P367" s="11" t="s">
        <v>857</v>
      </c>
      <c r="R367" s="1" t="str">
        <f t="shared" si="50"/>
        <v>ASSDG  </v>
      </c>
      <c r="S367" s="1">
        <f t="shared" si="49"/>
        <v>12</v>
      </c>
      <c r="U367"/>
      <c r="V367" s="1" t="str">
        <f t="shared" si="51"/>
        <v/>
      </c>
      <c r="W367"/>
    </row>
    <row r="368" spans="2:23" ht="21" x14ac:dyDescent="0.25">
      <c r="B368" s="9" t="s">
        <v>855</v>
      </c>
      <c r="C368" s="12" t="s">
        <v>856</v>
      </c>
      <c r="D368" s="12" t="s">
        <v>859</v>
      </c>
      <c r="E368" s="9" t="s">
        <v>3</v>
      </c>
      <c r="F368" s="96"/>
      <c r="G368" s="96"/>
      <c r="H368" s="144"/>
      <c r="I368" s="144"/>
      <c r="J368" s="144"/>
      <c r="K368" s="144"/>
      <c r="L368" s="144"/>
      <c r="M368" s="144"/>
      <c r="N368" s="144"/>
      <c r="O368" s="30">
        <f t="shared" si="48"/>
        <v>1</v>
      </c>
      <c r="P368" s="9" t="s">
        <v>860</v>
      </c>
      <c r="R368" s="1" t="str">
        <f t="shared" si="50"/>
        <v>DG  </v>
      </c>
      <c r="S368" s="1">
        <f t="shared" si="49"/>
        <v>14</v>
      </c>
      <c r="U368"/>
      <c r="V368" s="1" t="str">
        <f t="shared" si="51"/>
        <v/>
      </c>
      <c r="W368"/>
    </row>
    <row r="369" spans="2:23" ht="21" x14ac:dyDescent="0.25">
      <c r="B369" s="11" t="s">
        <v>858</v>
      </c>
      <c r="C369" s="10" t="s">
        <v>859</v>
      </c>
      <c r="D369" s="10" t="s">
        <v>862</v>
      </c>
      <c r="E369" s="11" t="s">
        <v>3</v>
      </c>
      <c r="F369" s="171"/>
      <c r="G369" s="171"/>
      <c r="H369" s="151"/>
      <c r="I369" s="151"/>
      <c r="J369" s="151"/>
      <c r="K369" s="151"/>
      <c r="L369" s="151"/>
      <c r="M369" s="151"/>
      <c r="N369" s="151"/>
      <c r="O369" s="30">
        <f t="shared" ref="O369:O400" si="52">VALUE(IF(LEFT(E369,1)="&lt;",1,LEFT(E369,2)))</f>
        <v>1</v>
      </c>
      <c r="P369" s="11" t="s">
        <v>107</v>
      </c>
      <c r="R369" s="1" t="str">
        <f t="shared" si="50"/>
        <v>CO  </v>
      </c>
      <c r="S369" s="1">
        <f t="shared" ref="S369:S400" si="53">SUMIFS($O$273:$O$435,$R$273:$R$435,R369)</f>
        <v>11</v>
      </c>
      <c r="U369"/>
      <c r="V369" s="1" t="str">
        <f t="shared" si="51"/>
        <v/>
      </c>
      <c r="W369"/>
    </row>
    <row r="370" spans="2:23" ht="21" x14ac:dyDescent="0.25">
      <c r="B370" s="9" t="s">
        <v>861</v>
      </c>
      <c r="C370" s="12" t="s">
        <v>862</v>
      </c>
      <c r="D370" s="12" t="s">
        <v>864</v>
      </c>
      <c r="E370" s="9" t="s">
        <v>3</v>
      </c>
      <c r="F370" s="96"/>
      <c r="G370" s="96"/>
      <c r="H370" s="144"/>
      <c r="I370" s="144"/>
      <c r="J370" s="144"/>
      <c r="K370" s="144"/>
      <c r="L370" s="144"/>
      <c r="M370" s="144"/>
      <c r="N370" s="144"/>
      <c r="O370" s="30">
        <f t="shared" si="52"/>
        <v>1</v>
      </c>
      <c r="P370" s="9" t="s">
        <v>865</v>
      </c>
      <c r="R370" s="1" t="str">
        <f t="shared" si="50"/>
        <v>ACO  </v>
      </c>
      <c r="S370" s="1">
        <f t="shared" si="53"/>
        <v>8</v>
      </c>
      <c r="U370"/>
      <c r="V370" s="1" t="str">
        <f t="shared" si="51"/>
        <v/>
      </c>
      <c r="W370"/>
    </row>
    <row r="371" spans="2:23" ht="21" x14ac:dyDescent="0.25">
      <c r="B371" s="11" t="s">
        <v>863</v>
      </c>
      <c r="C371" s="10" t="s">
        <v>864</v>
      </c>
      <c r="D371" s="10" t="s">
        <v>867</v>
      </c>
      <c r="E371" s="11" t="s">
        <v>3</v>
      </c>
      <c r="F371" s="171"/>
      <c r="G371" s="171"/>
      <c r="H371" s="151"/>
      <c r="I371" s="151"/>
      <c r="J371" s="151"/>
      <c r="K371" s="151"/>
      <c r="L371" s="151"/>
      <c r="M371" s="151"/>
      <c r="N371" s="151"/>
      <c r="O371" s="30">
        <f t="shared" si="52"/>
        <v>1</v>
      </c>
      <c r="P371" s="11" t="s">
        <v>1</v>
      </c>
      <c r="R371" s="1" t="str">
        <f t="shared" si="50"/>
        <v>SECOFC  </v>
      </c>
      <c r="S371" s="1">
        <f t="shared" si="53"/>
        <v>6</v>
      </c>
      <c r="U371"/>
      <c r="V371" s="1" t="str">
        <f t="shared" si="51"/>
        <v/>
      </c>
      <c r="W371"/>
    </row>
    <row r="372" spans="2:23" ht="21" x14ac:dyDescent="0.25">
      <c r="B372" s="9" t="s">
        <v>866</v>
      </c>
      <c r="C372" s="12" t="s">
        <v>864</v>
      </c>
      <c r="D372" s="12" t="s">
        <v>869</v>
      </c>
      <c r="E372" s="9" t="s">
        <v>3</v>
      </c>
      <c r="F372" s="96"/>
      <c r="G372" s="96"/>
      <c r="H372" s="144"/>
      <c r="I372" s="144"/>
      <c r="J372" s="144"/>
      <c r="K372" s="144"/>
      <c r="L372" s="144"/>
      <c r="M372" s="144"/>
      <c r="N372" s="144"/>
      <c r="O372" s="30">
        <f t="shared" si="52"/>
        <v>1</v>
      </c>
      <c r="P372" s="9" t="s">
        <v>1</v>
      </c>
      <c r="R372" s="1" t="str">
        <f t="shared" ref="R372:R403" si="54">RIGHT(B372,LEN(B372)-6)</f>
        <v>DG  </v>
      </c>
      <c r="S372" s="1">
        <f t="shared" si="53"/>
        <v>14</v>
      </c>
      <c r="U372"/>
      <c r="V372" s="1" t="str">
        <f t="shared" si="51"/>
        <v/>
      </c>
      <c r="W372"/>
    </row>
    <row r="373" spans="2:23" ht="21" x14ac:dyDescent="0.25">
      <c r="B373" s="11" t="s">
        <v>868</v>
      </c>
      <c r="C373" s="10" t="s">
        <v>869</v>
      </c>
      <c r="D373" s="10" t="s">
        <v>871</v>
      </c>
      <c r="E373" s="11" t="s">
        <v>3</v>
      </c>
      <c r="F373" s="171"/>
      <c r="G373" s="171"/>
      <c r="H373" s="151"/>
      <c r="I373" s="151"/>
      <c r="J373" s="151"/>
      <c r="K373" s="151"/>
      <c r="L373" s="151"/>
      <c r="M373" s="151"/>
      <c r="N373" s="151"/>
      <c r="O373" s="30">
        <f t="shared" si="52"/>
        <v>1</v>
      </c>
      <c r="P373" s="11" t="s">
        <v>117</v>
      </c>
      <c r="R373" s="1" t="str">
        <f t="shared" si="54"/>
        <v>ACO  </v>
      </c>
      <c r="S373" s="1">
        <f t="shared" si="53"/>
        <v>8</v>
      </c>
      <c r="U373"/>
      <c r="V373" s="1" t="str">
        <f t="shared" si="51"/>
        <v/>
      </c>
      <c r="W373"/>
    </row>
    <row r="374" spans="2:23" ht="21" x14ac:dyDescent="0.25">
      <c r="B374" s="9" t="s">
        <v>870</v>
      </c>
      <c r="C374" s="12" t="s">
        <v>871</v>
      </c>
      <c r="D374" s="12" t="s">
        <v>873</v>
      </c>
      <c r="E374" s="9" t="s">
        <v>3</v>
      </c>
      <c r="F374" s="96"/>
      <c r="G374" s="96"/>
      <c r="H374" s="144"/>
      <c r="I374" s="144"/>
      <c r="J374" s="144"/>
      <c r="K374" s="144"/>
      <c r="L374" s="144"/>
      <c r="M374" s="144"/>
      <c r="N374" s="144"/>
      <c r="O374" s="30">
        <f t="shared" si="52"/>
        <v>1</v>
      </c>
      <c r="P374" s="9" t="s">
        <v>120</v>
      </c>
      <c r="R374" s="1" t="str">
        <f t="shared" si="54"/>
        <v>SAEO  </v>
      </c>
      <c r="S374" s="1">
        <f t="shared" si="53"/>
        <v>7</v>
      </c>
      <c r="U374"/>
      <c r="V374" s="1" t="str">
        <f t="shared" si="51"/>
        <v/>
      </c>
      <c r="W374"/>
    </row>
    <row r="375" spans="2:23" ht="21" x14ac:dyDescent="0.25">
      <c r="B375" s="11" t="s">
        <v>872</v>
      </c>
      <c r="C375" s="10" t="s">
        <v>873</v>
      </c>
      <c r="D375" s="10" t="s">
        <v>875</v>
      </c>
      <c r="E375" s="11" t="s">
        <v>876</v>
      </c>
      <c r="F375" s="171"/>
      <c r="G375" s="171"/>
      <c r="H375" s="151"/>
      <c r="I375" s="151"/>
      <c r="J375" s="151"/>
      <c r="K375" s="151"/>
      <c r="L375" s="151"/>
      <c r="M375" s="151"/>
      <c r="N375" s="151"/>
      <c r="O375" s="30">
        <f t="shared" si="52"/>
        <v>26</v>
      </c>
      <c r="P375" s="11" t="s">
        <v>877</v>
      </c>
      <c r="R375" s="1" t="str">
        <f t="shared" si="54"/>
        <v>SCON  </v>
      </c>
      <c r="S375" s="1">
        <f t="shared" si="53"/>
        <v>50</v>
      </c>
      <c r="U375"/>
      <c r="V375" s="1" t="str">
        <f t="shared" si="51"/>
        <v/>
      </c>
      <c r="W375"/>
    </row>
    <row r="376" spans="2:23" ht="21" x14ac:dyDescent="0.25">
      <c r="B376" s="38" t="s">
        <v>874</v>
      </c>
      <c r="C376" s="12" t="s">
        <v>875</v>
      </c>
      <c r="D376" s="12" t="s">
        <v>879</v>
      </c>
      <c r="E376" s="9" t="s">
        <v>3</v>
      </c>
      <c r="F376" s="96"/>
      <c r="G376" s="96"/>
      <c r="H376" s="144"/>
      <c r="I376" s="144"/>
      <c r="J376" s="144"/>
      <c r="K376" s="144"/>
      <c r="L376" s="144"/>
      <c r="M376" s="144"/>
      <c r="N376" s="144"/>
      <c r="O376" s="30">
        <f t="shared" si="52"/>
        <v>1</v>
      </c>
      <c r="P376" s="9" t="s">
        <v>880</v>
      </c>
      <c r="R376" s="1" t="str">
        <f t="shared" si="54"/>
        <v>CLC  </v>
      </c>
      <c r="S376" s="1">
        <f t="shared" si="53"/>
        <v>17</v>
      </c>
      <c r="U376"/>
      <c r="V376" s="1" t="str">
        <f t="shared" si="51"/>
        <v/>
      </c>
      <c r="W376"/>
    </row>
    <row r="377" spans="2:23" ht="21" x14ac:dyDescent="0.25">
      <c r="B377" s="11" t="s">
        <v>878</v>
      </c>
      <c r="C377" s="10" t="s">
        <v>879</v>
      </c>
      <c r="D377" s="10" t="s">
        <v>882</v>
      </c>
      <c r="E377" s="11" t="s">
        <v>54</v>
      </c>
      <c r="F377" s="171"/>
      <c r="G377" s="171"/>
      <c r="H377" s="151"/>
      <c r="I377" s="151"/>
      <c r="J377" s="151"/>
      <c r="K377" s="151"/>
      <c r="L377" s="151"/>
      <c r="M377" s="151"/>
      <c r="N377" s="151"/>
      <c r="O377" s="30">
        <f t="shared" si="52"/>
        <v>1</v>
      </c>
      <c r="P377" s="11" t="s">
        <v>215</v>
      </c>
      <c r="R377" s="1" t="str">
        <f t="shared" si="54"/>
        <v>SAEO  </v>
      </c>
      <c r="S377" s="1">
        <f t="shared" si="53"/>
        <v>7</v>
      </c>
      <c r="U377"/>
      <c r="V377" s="1" t="str">
        <f t="shared" si="51"/>
        <v/>
      </c>
      <c r="W377"/>
    </row>
    <row r="378" spans="2:23" ht="21" x14ac:dyDescent="0.25">
      <c r="B378" s="9" t="s">
        <v>881</v>
      </c>
      <c r="C378" s="12" t="s">
        <v>882</v>
      </c>
      <c r="D378" s="12" t="s">
        <v>884</v>
      </c>
      <c r="E378" s="9" t="s">
        <v>54</v>
      </c>
      <c r="F378" s="96"/>
      <c r="G378" s="96"/>
      <c r="H378" s="144"/>
      <c r="I378" s="144"/>
      <c r="J378" s="144"/>
      <c r="K378" s="144"/>
      <c r="L378" s="144"/>
      <c r="M378" s="144"/>
      <c r="N378" s="144"/>
      <c r="O378" s="30">
        <f t="shared" si="52"/>
        <v>1</v>
      </c>
      <c r="P378" s="9" t="s">
        <v>61</v>
      </c>
      <c r="R378" s="1" t="str">
        <f t="shared" si="54"/>
        <v>SMOP  </v>
      </c>
      <c r="S378" s="1">
        <f t="shared" si="53"/>
        <v>1</v>
      </c>
      <c r="U378"/>
      <c r="V378" s="1" t="str">
        <f t="shared" si="51"/>
        <v/>
      </c>
      <c r="W378"/>
    </row>
    <row r="379" spans="2:23" ht="21" x14ac:dyDescent="0.25">
      <c r="B379" s="11" t="s">
        <v>883</v>
      </c>
      <c r="C379" s="10" t="s">
        <v>884</v>
      </c>
      <c r="D379" s="10" t="s">
        <v>886</v>
      </c>
      <c r="E379" s="11" t="s">
        <v>144</v>
      </c>
      <c r="F379" s="171"/>
      <c r="G379" s="171"/>
      <c r="H379" s="151"/>
      <c r="I379" s="151"/>
      <c r="J379" s="151"/>
      <c r="K379" s="151"/>
      <c r="L379" s="151"/>
      <c r="M379" s="151"/>
      <c r="N379" s="151"/>
      <c r="O379" s="30">
        <f t="shared" si="52"/>
        <v>5</v>
      </c>
      <c r="P379" s="11" t="s">
        <v>887</v>
      </c>
      <c r="R379" s="1" t="str">
        <f t="shared" si="54"/>
        <v>SAPRE  </v>
      </c>
      <c r="S379" s="1">
        <f t="shared" si="53"/>
        <v>53</v>
      </c>
      <c r="U379"/>
      <c r="V379" s="1" t="str">
        <f t="shared" si="51"/>
        <v/>
      </c>
      <c r="W379"/>
    </row>
    <row r="380" spans="2:23" ht="21" x14ac:dyDescent="0.25">
      <c r="B380" s="9" t="s">
        <v>885</v>
      </c>
      <c r="C380" s="12" t="s">
        <v>886</v>
      </c>
      <c r="D380" s="12" t="s">
        <v>888</v>
      </c>
      <c r="E380" s="9" t="s">
        <v>3</v>
      </c>
      <c r="F380" s="96"/>
      <c r="G380" s="96"/>
      <c r="H380" s="144"/>
      <c r="I380" s="144"/>
      <c r="J380" s="144"/>
      <c r="K380" s="144"/>
      <c r="L380" s="144"/>
      <c r="M380" s="144"/>
      <c r="N380" s="144"/>
      <c r="O380" s="30">
        <f t="shared" si="52"/>
        <v>1</v>
      </c>
      <c r="P380" s="9" t="s">
        <v>889</v>
      </c>
      <c r="R380" s="1" t="str">
        <f t="shared" si="54"/>
        <v>SAEO  </v>
      </c>
      <c r="S380" s="1">
        <f t="shared" si="53"/>
        <v>7</v>
      </c>
      <c r="U380"/>
      <c r="V380" s="1" t="str">
        <f t="shared" si="51"/>
        <v/>
      </c>
      <c r="W380"/>
    </row>
    <row r="381" spans="2:23" ht="21" x14ac:dyDescent="0.25">
      <c r="B381" s="11" t="s">
        <v>890</v>
      </c>
      <c r="C381" s="10" t="s">
        <v>888</v>
      </c>
      <c r="D381" s="10" t="s">
        <v>892</v>
      </c>
      <c r="E381" s="11" t="s">
        <v>3</v>
      </c>
      <c r="F381" s="171"/>
      <c r="G381" s="171"/>
      <c r="H381" s="151"/>
      <c r="I381" s="151"/>
      <c r="J381" s="151"/>
      <c r="K381" s="151"/>
      <c r="L381" s="151"/>
      <c r="M381" s="151"/>
      <c r="N381" s="151"/>
      <c r="O381" s="30">
        <f t="shared" si="52"/>
        <v>1</v>
      </c>
      <c r="P381" s="11" t="s">
        <v>893</v>
      </c>
      <c r="R381" s="1" t="str">
        <f t="shared" si="54"/>
        <v>SPO  </v>
      </c>
      <c r="S381" s="1">
        <f t="shared" si="53"/>
        <v>3</v>
      </c>
      <c r="U381"/>
      <c r="V381" s="1" t="str">
        <f t="shared" si="51"/>
        <v/>
      </c>
      <c r="W381"/>
    </row>
    <row r="382" spans="2:23" ht="21" x14ac:dyDescent="0.25">
      <c r="B382" s="9" t="s">
        <v>891</v>
      </c>
      <c r="C382" s="12" t="s">
        <v>892</v>
      </c>
      <c r="D382" s="12" t="s">
        <v>895</v>
      </c>
      <c r="E382" s="9" t="s">
        <v>3</v>
      </c>
      <c r="F382" s="96"/>
      <c r="G382" s="96"/>
      <c r="H382" s="144"/>
      <c r="I382" s="144"/>
      <c r="J382" s="144"/>
      <c r="K382" s="144"/>
      <c r="L382" s="144"/>
      <c r="M382" s="144"/>
      <c r="N382" s="144"/>
      <c r="O382" s="30">
        <f t="shared" si="52"/>
        <v>1</v>
      </c>
      <c r="P382" s="9" t="s">
        <v>896</v>
      </c>
      <c r="R382" s="1" t="str">
        <f t="shared" si="54"/>
        <v>CO  </v>
      </c>
      <c r="S382" s="1">
        <f t="shared" si="53"/>
        <v>11</v>
      </c>
      <c r="U382"/>
      <c r="V382" s="1" t="str">
        <f t="shared" si="51"/>
        <v/>
      </c>
      <c r="W382"/>
    </row>
    <row r="383" spans="2:23" ht="21" x14ac:dyDescent="0.25">
      <c r="B383" s="11" t="s">
        <v>894</v>
      </c>
      <c r="C383" s="10" t="s">
        <v>895</v>
      </c>
      <c r="D383" s="10" t="s">
        <v>898</v>
      </c>
      <c r="E383" s="11" t="s">
        <v>3</v>
      </c>
      <c r="F383" s="171"/>
      <c r="G383" s="171"/>
      <c r="H383" s="151"/>
      <c r="I383" s="151"/>
      <c r="J383" s="151"/>
      <c r="K383" s="151"/>
      <c r="L383" s="151"/>
      <c r="M383" s="151"/>
      <c r="N383" s="151"/>
      <c r="O383" s="30">
        <f t="shared" si="52"/>
        <v>1</v>
      </c>
      <c r="P383" s="11" t="s">
        <v>41</v>
      </c>
      <c r="R383" s="1" t="str">
        <f t="shared" si="54"/>
        <v>SECOFC  </v>
      </c>
      <c r="S383" s="1">
        <f t="shared" si="53"/>
        <v>6</v>
      </c>
      <c r="U383"/>
      <c r="V383" s="1" t="str">
        <f t="shared" si="51"/>
        <v/>
      </c>
      <c r="W383"/>
    </row>
    <row r="384" spans="2:23" ht="21" x14ac:dyDescent="0.25">
      <c r="B384" s="9" t="s">
        <v>897</v>
      </c>
      <c r="C384" s="12" t="s">
        <v>898</v>
      </c>
      <c r="D384" s="12" t="s">
        <v>900</v>
      </c>
      <c r="E384" s="9" t="s">
        <v>3</v>
      </c>
      <c r="F384" s="96"/>
      <c r="G384" s="96"/>
      <c r="H384" s="144"/>
      <c r="I384" s="144"/>
      <c r="J384" s="144"/>
      <c r="K384" s="144"/>
      <c r="L384" s="144"/>
      <c r="M384" s="144"/>
      <c r="N384" s="144"/>
      <c r="O384" s="30">
        <f t="shared" si="52"/>
        <v>1</v>
      </c>
      <c r="P384" s="9" t="s">
        <v>901</v>
      </c>
      <c r="R384" s="1" t="str">
        <f t="shared" si="54"/>
        <v>DG  </v>
      </c>
      <c r="S384" s="1">
        <f t="shared" si="53"/>
        <v>14</v>
      </c>
      <c r="U384"/>
      <c r="V384" s="1" t="str">
        <f t="shared" si="51"/>
        <v/>
      </c>
      <c r="W384"/>
    </row>
    <row r="385" spans="2:23" ht="21" x14ac:dyDescent="0.25">
      <c r="B385" s="11" t="s">
        <v>899</v>
      </c>
      <c r="C385" s="10" t="s">
        <v>900</v>
      </c>
      <c r="D385" s="10" t="s">
        <v>903</v>
      </c>
      <c r="E385" s="11" t="s">
        <v>17</v>
      </c>
      <c r="F385" s="171"/>
      <c r="G385" s="171"/>
      <c r="H385" s="151"/>
      <c r="I385" s="151"/>
      <c r="J385" s="151"/>
      <c r="K385" s="151"/>
      <c r="L385" s="151"/>
      <c r="M385" s="151"/>
      <c r="N385" s="151"/>
      <c r="O385" s="30">
        <f t="shared" si="52"/>
        <v>2</v>
      </c>
      <c r="P385" s="11" t="s">
        <v>179</v>
      </c>
      <c r="R385" s="1" t="str">
        <f t="shared" si="54"/>
        <v>CO  </v>
      </c>
      <c r="S385" s="1">
        <f t="shared" si="53"/>
        <v>11</v>
      </c>
      <c r="U385"/>
      <c r="V385" s="1" t="str">
        <f t="shared" si="51"/>
        <v/>
      </c>
      <c r="W385"/>
    </row>
    <row r="386" spans="2:23" ht="21" x14ac:dyDescent="0.25">
      <c r="B386" s="9" t="s">
        <v>902</v>
      </c>
      <c r="C386" s="12" t="s">
        <v>903</v>
      </c>
      <c r="D386" s="12" t="s">
        <v>905</v>
      </c>
      <c r="E386" s="9" t="s">
        <v>3</v>
      </c>
      <c r="F386" s="96"/>
      <c r="G386" s="96"/>
      <c r="H386" s="144"/>
      <c r="I386" s="144"/>
      <c r="J386" s="144"/>
      <c r="K386" s="144"/>
      <c r="L386" s="144"/>
      <c r="M386" s="144"/>
      <c r="N386" s="144"/>
      <c r="O386" s="30">
        <f t="shared" si="52"/>
        <v>1</v>
      </c>
      <c r="P386" s="9" t="s">
        <v>906</v>
      </c>
      <c r="R386" s="1" t="str">
        <f t="shared" si="54"/>
        <v>ACO  </v>
      </c>
      <c r="S386" s="1">
        <f t="shared" si="53"/>
        <v>8</v>
      </c>
      <c r="U386"/>
      <c r="V386" s="1" t="str">
        <f t="shared" si="51"/>
        <v/>
      </c>
      <c r="W386"/>
    </row>
    <row r="387" spans="2:23" ht="21" x14ac:dyDescent="0.25">
      <c r="B387" s="11" t="s">
        <v>904</v>
      </c>
      <c r="C387" s="10" t="s">
        <v>905</v>
      </c>
      <c r="D387" s="10" t="s">
        <v>908</v>
      </c>
      <c r="E387" s="11" t="s">
        <v>54</v>
      </c>
      <c r="F387" s="171"/>
      <c r="G387" s="171"/>
      <c r="H387" s="151"/>
      <c r="I387" s="151"/>
      <c r="J387" s="151"/>
      <c r="K387" s="151"/>
      <c r="L387" s="151"/>
      <c r="M387" s="151"/>
      <c r="N387" s="151"/>
      <c r="O387" s="30">
        <f t="shared" si="52"/>
        <v>1</v>
      </c>
      <c r="P387" s="11" t="s">
        <v>909</v>
      </c>
      <c r="R387" s="1" t="str">
        <f t="shared" si="54"/>
        <v>DG  </v>
      </c>
      <c r="S387" s="1">
        <f t="shared" si="53"/>
        <v>14</v>
      </c>
      <c r="U387"/>
      <c r="V387" s="1" t="str">
        <f t="shared" si="51"/>
        <v/>
      </c>
      <c r="W387"/>
    </row>
    <row r="388" spans="2:23" ht="21" x14ac:dyDescent="0.25">
      <c r="B388" s="9" t="s">
        <v>907</v>
      </c>
      <c r="C388" s="12" t="s">
        <v>908</v>
      </c>
      <c r="D388" s="12" t="s">
        <v>911</v>
      </c>
      <c r="E388" s="9" t="s">
        <v>3</v>
      </c>
      <c r="F388" s="96"/>
      <c r="G388" s="96"/>
      <c r="H388" s="144"/>
      <c r="I388" s="144"/>
      <c r="J388" s="144"/>
      <c r="K388" s="144"/>
      <c r="L388" s="144"/>
      <c r="M388" s="144"/>
      <c r="N388" s="144"/>
      <c r="O388" s="30">
        <f t="shared" si="52"/>
        <v>1</v>
      </c>
      <c r="P388" s="9" t="s">
        <v>479</v>
      </c>
      <c r="R388" s="1" t="str">
        <f t="shared" si="54"/>
        <v>CO  </v>
      </c>
      <c r="S388" s="1">
        <f t="shared" si="53"/>
        <v>11</v>
      </c>
      <c r="U388"/>
      <c r="V388" s="1" t="str">
        <f t="shared" si="51"/>
        <v/>
      </c>
      <c r="W388"/>
    </row>
    <row r="389" spans="2:23" ht="21" x14ac:dyDescent="0.25">
      <c r="B389" s="11" t="s">
        <v>910</v>
      </c>
      <c r="C389" s="10" t="s">
        <v>911</v>
      </c>
      <c r="D389" s="10" t="s">
        <v>913</v>
      </c>
      <c r="E389" s="11" t="s">
        <v>3</v>
      </c>
      <c r="F389" s="171"/>
      <c r="G389" s="171"/>
      <c r="H389" s="151"/>
      <c r="I389" s="151"/>
      <c r="J389" s="151"/>
      <c r="K389" s="151"/>
      <c r="L389" s="151"/>
      <c r="M389" s="151"/>
      <c r="N389" s="151"/>
      <c r="O389" s="30">
        <f t="shared" si="52"/>
        <v>1</v>
      </c>
      <c r="P389" s="11" t="s">
        <v>914</v>
      </c>
      <c r="R389" s="1" t="str">
        <f t="shared" si="54"/>
        <v>ACO  </v>
      </c>
      <c r="S389" s="1">
        <f t="shared" si="53"/>
        <v>8</v>
      </c>
      <c r="U389"/>
      <c r="V389" s="1" t="str">
        <f t="shared" si="51"/>
        <v/>
      </c>
      <c r="W389"/>
    </row>
    <row r="390" spans="2:23" ht="21" x14ac:dyDescent="0.25">
      <c r="B390" s="9" t="s">
        <v>912</v>
      </c>
      <c r="C390" s="12" t="s">
        <v>913</v>
      </c>
      <c r="D390" s="12" t="s">
        <v>916</v>
      </c>
      <c r="E390" s="9" t="s">
        <v>3</v>
      </c>
      <c r="F390" s="96"/>
      <c r="G390" s="96"/>
      <c r="H390" s="144"/>
      <c r="I390" s="144"/>
      <c r="J390" s="144"/>
      <c r="K390" s="144"/>
      <c r="L390" s="144"/>
      <c r="M390" s="144"/>
      <c r="N390" s="144"/>
      <c r="O390" s="30">
        <f t="shared" si="52"/>
        <v>1</v>
      </c>
      <c r="P390" s="9" t="s">
        <v>1</v>
      </c>
      <c r="R390" s="1" t="str">
        <f t="shared" si="54"/>
        <v>SECOFC  </v>
      </c>
      <c r="S390" s="1">
        <f t="shared" si="53"/>
        <v>6</v>
      </c>
      <c r="U390"/>
      <c r="V390" s="1" t="str">
        <f t="shared" si="51"/>
        <v/>
      </c>
      <c r="W390"/>
    </row>
    <row r="391" spans="2:23" ht="21" x14ac:dyDescent="0.25">
      <c r="B391" s="11" t="s">
        <v>915</v>
      </c>
      <c r="C391" s="10" t="s">
        <v>913</v>
      </c>
      <c r="D391" s="10" t="s">
        <v>918</v>
      </c>
      <c r="E391" s="11" t="s">
        <v>3</v>
      </c>
      <c r="F391" s="171"/>
      <c r="G391" s="171"/>
      <c r="H391" s="151"/>
      <c r="I391" s="151"/>
      <c r="J391" s="151"/>
      <c r="K391" s="151"/>
      <c r="L391" s="151"/>
      <c r="M391" s="151"/>
      <c r="N391" s="151"/>
      <c r="O391" s="30">
        <f t="shared" si="52"/>
        <v>1</v>
      </c>
      <c r="P391" s="11" t="s">
        <v>1</v>
      </c>
      <c r="R391" s="1" t="str">
        <f t="shared" si="54"/>
        <v>DG  </v>
      </c>
      <c r="S391" s="1">
        <f t="shared" si="53"/>
        <v>14</v>
      </c>
      <c r="U391"/>
      <c r="V391" s="1" t="str">
        <f t="shared" si="51"/>
        <v/>
      </c>
      <c r="W391"/>
    </row>
    <row r="392" spans="2:23" ht="21" x14ac:dyDescent="0.25">
      <c r="B392" s="9" t="s">
        <v>917</v>
      </c>
      <c r="C392" s="12" t="s">
        <v>918</v>
      </c>
      <c r="D392" s="12" t="s">
        <v>920</v>
      </c>
      <c r="E392" s="9" t="s">
        <v>3</v>
      </c>
      <c r="F392" s="96"/>
      <c r="G392" s="96"/>
      <c r="H392" s="144"/>
      <c r="I392" s="144"/>
      <c r="J392" s="144"/>
      <c r="K392" s="144"/>
      <c r="L392" s="144"/>
      <c r="M392" s="144"/>
      <c r="N392" s="144"/>
      <c r="O392" s="30">
        <f t="shared" si="52"/>
        <v>1</v>
      </c>
      <c r="P392" s="9" t="s">
        <v>117</v>
      </c>
      <c r="R392" s="1" t="str">
        <f t="shared" si="54"/>
        <v>ACO  </v>
      </c>
      <c r="S392" s="1">
        <f t="shared" si="53"/>
        <v>8</v>
      </c>
      <c r="U392"/>
      <c r="V392" s="1" t="str">
        <f t="shared" si="51"/>
        <v/>
      </c>
      <c r="W392"/>
    </row>
    <row r="393" spans="2:23" ht="21" x14ac:dyDescent="0.25">
      <c r="B393" s="11" t="s">
        <v>919</v>
      </c>
      <c r="C393" s="10" t="s">
        <v>920</v>
      </c>
      <c r="D393" s="10" t="s">
        <v>922</v>
      </c>
      <c r="E393" s="11" t="s">
        <v>54</v>
      </c>
      <c r="F393" s="171"/>
      <c r="G393" s="171"/>
      <c r="H393" s="151"/>
      <c r="I393" s="151"/>
      <c r="J393" s="151"/>
      <c r="K393" s="151"/>
      <c r="L393" s="151"/>
      <c r="M393" s="151"/>
      <c r="N393" s="151"/>
      <c r="O393" s="30">
        <f t="shared" si="52"/>
        <v>1</v>
      </c>
      <c r="P393" s="11" t="s">
        <v>120</v>
      </c>
      <c r="R393" s="1" t="str">
        <f t="shared" si="54"/>
        <v>SAEO  </v>
      </c>
      <c r="S393" s="1">
        <f t="shared" si="53"/>
        <v>7</v>
      </c>
      <c r="U393"/>
      <c r="V393" s="1" t="str">
        <f t="shared" si="51"/>
        <v/>
      </c>
      <c r="W393"/>
    </row>
    <row r="394" spans="2:23" ht="21" x14ac:dyDescent="0.25">
      <c r="B394" s="9" t="s">
        <v>921</v>
      </c>
      <c r="C394" s="12" t="s">
        <v>922</v>
      </c>
      <c r="D394" s="12" t="s">
        <v>924</v>
      </c>
      <c r="E394" s="9" t="s">
        <v>3</v>
      </c>
      <c r="F394" s="96"/>
      <c r="G394" s="96"/>
      <c r="H394" s="144"/>
      <c r="I394" s="144"/>
      <c r="J394" s="144"/>
      <c r="K394" s="144"/>
      <c r="L394" s="144"/>
      <c r="M394" s="144"/>
      <c r="N394" s="144"/>
      <c r="O394" s="30">
        <f t="shared" si="52"/>
        <v>1</v>
      </c>
      <c r="P394" s="9" t="s">
        <v>925</v>
      </c>
      <c r="R394" s="1" t="str">
        <f t="shared" si="54"/>
        <v>CO  </v>
      </c>
      <c r="S394" s="1">
        <f t="shared" si="53"/>
        <v>11</v>
      </c>
      <c r="U394"/>
      <c r="V394" s="1" t="str">
        <f t="shared" si="51"/>
        <v/>
      </c>
      <c r="W394"/>
    </row>
    <row r="395" spans="2:23" ht="21" x14ac:dyDescent="0.25">
      <c r="B395" s="11" t="s">
        <v>923</v>
      </c>
      <c r="C395" s="10" t="s">
        <v>924</v>
      </c>
      <c r="D395" s="10" t="s">
        <v>927</v>
      </c>
      <c r="E395" s="11" t="s">
        <v>3</v>
      </c>
      <c r="F395" s="171"/>
      <c r="G395" s="171"/>
      <c r="H395" s="151"/>
      <c r="I395" s="151"/>
      <c r="J395" s="151"/>
      <c r="K395" s="151"/>
      <c r="L395" s="151"/>
      <c r="M395" s="151"/>
      <c r="N395" s="151"/>
      <c r="O395" s="30">
        <f t="shared" si="52"/>
        <v>1</v>
      </c>
      <c r="P395" s="11" t="s">
        <v>928</v>
      </c>
      <c r="R395" s="1" t="str">
        <f t="shared" si="54"/>
        <v>SACONT  </v>
      </c>
      <c r="S395" s="1">
        <f t="shared" si="53"/>
        <v>2</v>
      </c>
      <c r="U395"/>
      <c r="V395" s="1" t="str">
        <f t="shared" si="51"/>
        <v/>
      </c>
      <c r="W395"/>
    </row>
    <row r="396" spans="2:23" ht="21" x14ac:dyDescent="0.25">
      <c r="B396" s="9" t="s">
        <v>926</v>
      </c>
      <c r="C396" s="12" t="s">
        <v>927</v>
      </c>
      <c r="D396" s="12" t="s">
        <v>930</v>
      </c>
      <c r="E396" s="9" t="s">
        <v>126</v>
      </c>
      <c r="F396" s="96"/>
      <c r="G396" s="96"/>
      <c r="H396" s="144"/>
      <c r="I396" s="144"/>
      <c r="J396" s="144"/>
      <c r="K396" s="144"/>
      <c r="L396" s="144"/>
      <c r="M396" s="144"/>
      <c r="N396" s="144"/>
      <c r="O396" s="30">
        <f t="shared" si="52"/>
        <v>10</v>
      </c>
      <c r="P396" s="9" t="s">
        <v>931</v>
      </c>
      <c r="R396" s="1" t="str">
        <f t="shared" si="54"/>
        <v>ACFIC  </v>
      </c>
      <c r="S396" s="1">
        <f t="shared" si="53"/>
        <v>10</v>
      </c>
      <c r="U396"/>
      <c r="V396" s="1" t="str">
        <f t="shared" si="51"/>
        <v/>
      </c>
      <c r="W396"/>
    </row>
    <row r="397" spans="2:23" ht="21" x14ac:dyDescent="0.25">
      <c r="B397" s="11" t="s">
        <v>929</v>
      </c>
      <c r="C397" s="10" t="s">
        <v>930</v>
      </c>
      <c r="D397" s="10" t="s">
        <v>933</v>
      </c>
      <c r="E397" s="11" t="s">
        <v>17</v>
      </c>
      <c r="F397" s="171"/>
      <c r="G397" s="171"/>
      <c r="H397" s="151"/>
      <c r="I397" s="151"/>
      <c r="J397" s="151"/>
      <c r="K397" s="151"/>
      <c r="L397" s="151"/>
      <c r="M397" s="151"/>
      <c r="N397" s="151"/>
      <c r="O397" s="30">
        <f t="shared" si="52"/>
        <v>2</v>
      </c>
      <c r="P397" s="11" t="s">
        <v>934</v>
      </c>
      <c r="R397" s="1" t="str">
        <f t="shared" si="54"/>
        <v>SPCF  </v>
      </c>
      <c r="S397" s="1">
        <f t="shared" si="53"/>
        <v>2</v>
      </c>
      <c r="U397"/>
      <c r="V397" s="1" t="str">
        <f t="shared" si="51"/>
        <v/>
      </c>
      <c r="W397"/>
    </row>
    <row r="398" spans="2:23" ht="21" x14ac:dyDescent="0.25">
      <c r="B398" s="9" t="s">
        <v>932</v>
      </c>
      <c r="C398" s="12" t="s">
        <v>933</v>
      </c>
      <c r="D398" s="12" t="s">
        <v>936</v>
      </c>
      <c r="E398" s="9" t="s">
        <v>3</v>
      </c>
      <c r="F398" s="96"/>
      <c r="G398" s="96"/>
      <c r="H398" s="144"/>
      <c r="I398" s="144"/>
      <c r="J398" s="144"/>
      <c r="K398" s="144"/>
      <c r="L398" s="144"/>
      <c r="M398" s="144"/>
      <c r="N398" s="144"/>
      <c r="O398" s="30">
        <f t="shared" si="52"/>
        <v>1</v>
      </c>
      <c r="P398" s="9" t="s">
        <v>41</v>
      </c>
      <c r="R398" s="1" t="str">
        <f t="shared" si="54"/>
        <v>CFIC  </v>
      </c>
      <c r="S398" s="1">
        <f t="shared" si="53"/>
        <v>1</v>
      </c>
      <c r="U398"/>
      <c r="V398" s="1" t="str">
        <f t="shared" si="51"/>
        <v/>
      </c>
      <c r="W398"/>
    </row>
    <row r="399" spans="2:23" ht="21" x14ac:dyDescent="0.25">
      <c r="B399" s="11" t="s">
        <v>935</v>
      </c>
      <c r="C399" s="10" t="s">
        <v>936</v>
      </c>
      <c r="D399" s="10" t="s">
        <v>938</v>
      </c>
      <c r="E399" s="11" t="s">
        <v>3</v>
      </c>
      <c r="F399" s="171"/>
      <c r="G399" s="171"/>
      <c r="H399" s="151"/>
      <c r="I399" s="151"/>
      <c r="J399" s="151"/>
      <c r="K399" s="151"/>
      <c r="L399" s="151"/>
      <c r="M399" s="151"/>
      <c r="N399" s="151"/>
      <c r="O399" s="30">
        <f t="shared" si="52"/>
        <v>1</v>
      </c>
      <c r="P399" s="11" t="s">
        <v>939</v>
      </c>
      <c r="R399" s="1" t="str">
        <f t="shared" si="54"/>
        <v>SCL  </v>
      </c>
      <c r="S399" s="1">
        <f t="shared" si="53"/>
        <v>1</v>
      </c>
      <c r="U399"/>
      <c r="V399" s="1" t="str">
        <f t="shared" si="51"/>
        <v/>
      </c>
      <c r="W399"/>
    </row>
    <row r="400" spans="2:23" ht="21" x14ac:dyDescent="0.25">
      <c r="B400" s="9" t="s">
        <v>937</v>
      </c>
      <c r="C400" s="12" t="s">
        <v>938</v>
      </c>
      <c r="D400" s="12" t="s">
        <v>941</v>
      </c>
      <c r="E400" s="9" t="s">
        <v>942</v>
      </c>
      <c r="F400" s="96"/>
      <c r="G400" s="96"/>
      <c r="H400" s="144"/>
      <c r="I400" s="144"/>
      <c r="J400" s="144"/>
      <c r="K400" s="144"/>
      <c r="L400" s="144"/>
      <c r="M400" s="144"/>
      <c r="N400" s="144"/>
      <c r="O400" s="30">
        <f t="shared" si="52"/>
        <v>17</v>
      </c>
      <c r="P400" s="9" t="s">
        <v>943</v>
      </c>
      <c r="R400" s="1" t="str">
        <f t="shared" si="54"/>
        <v>SAPRE  </v>
      </c>
      <c r="S400" s="1">
        <f t="shared" si="53"/>
        <v>53</v>
      </c>
      <c r="U400"/>
      <c r="V400" s="1" t="str">
        <f t="shared" si="51"/>
        <v/>
      </c>
      <c r="W400"/>
    </row>
    <row r="401" spans="2:23" ht="21" x14ac:dyDescent="0.25">
      <c r="B401" s="11" t="s">
        <v>940</v>
      </c>
      <c r="C401" s="10" t="s">
        <v>941</v>
      </c>
      <c r="D401" s="10" t="s">
        <v>945</v>
      </c>
      <c r="E401" s="11" t="s">
        <v>17</v>
      </c>
      <c r="F401" s="171"/>
      <c r="G401" s="171"/>
      <c r="H401" s="151"/>
      <c r="I401" s="151"/>
      <c r="J401" s="151"/>
      <c r="K401" s="151"/>
      <c r="L401" s="151"/>
      <c r="M401" s="151"/>
      <c r="N401" s="151"/>
      <c r="O401" s="30">
        <f t="shared" ref="O401:O431" si="55">VALUE(IF(LEFT(E401,1)="&lt;",1,LEFT(E401,2)))</f>
        <v>2</v>
      </c>
      <c r="P401" s="11" t="s">
        <v>946</v>
      </c>
      <c r="R401" s="1" t="str">
        <f t="shared" si="54"/>
        <v>CIP  </v>
      </c>
      <c r="S401" s="1">
        <f t="shared" ref="S401:S432" si="56">SUMIFS($O$273:$O$435,$R$273:$R$435,R401)</f>
        <v>6</v>
      </c>
      <c r="U401"/>
      <c r="V401" s="1" t="str">
        <f t="shared" si="51"/>
        <v/>
      </c>
      <c r="W401"/>
    </row>
    <row r="402" spans="2:23" ht="21" x14ac:dyDescent="0.25">
      <c r="B402" s="9" t="s">
        <v>944</v>
      </c>
      <c r="C402" s="12" t="s">
        <v>945</v>
      </c>
      <c r="D402" s="12" t="s">
        <v>948</v>
      </c>
      <c r="E402" s="9" t="s">
        <v>54</v>
      </c>
      <c r="F402" s="96"/>
      <c r="G402" s="96"/>
      <c r="H402" s="144"/>
      <c r="I402" s="144"/>
      <c r="J402" s="144"/>
      <c r="K402" s="144"/>
      <c r="L402" s="144"/>
      <c r="M402" s="144"/>
      <c r="N402" s="144"/>
      <c r="O402" s="30">
        <f t="shared" si="55"/>
        <v>1</v>
      </c>
      <c r="P402" s="9" t="s">
        <v>949</v>
      </c>
      <c r="R402" s="1" t="str">
        <f t="shared" si="54"/>
        <v>SAPRE  </v>
      </c>
      <c r="S402" s="1">
        <f t="shared" si="56"/>
        <v>53</v>
      </c>
      <c r="U402"/>
      <c r="V402" s="1" t="str">
        <f t="shared" si="51"/>
        <v/>
      </c>
      <c r="W402"/>
    </row>
    <row r="403" spans="2:23" ht="21" x14ac:dyDescent="0.25">
      <c r="B403" s="11" t="s">
        <v>947</v>
      </c>
      <c r="C403" s="10" t="s">
        <v>948</v>
      </c>
      <c r="D403" s="10" t="s">
        <v>951</v>
      </c>
      <c r="E403" s="11" t="s">
        <v>17</v>
      </c>
      <c r="F403" s="171"/>
      <c r="G403" s="171"/>
      <c r="H403" s="151"/>
      <c r="I403" s="151"/>
      <c r="J403" s="151"/>
      <c r="K403" s="151"/>
      <c r="L403" s="151"/>
      <c r="M403" s="151"/>
      <c r="N403" s="151"/>
      <c r="O403" s="30">
        <f t="shared" si="55"/>
        <v>2</v>
      </c>
      <c r="P403" s="11" t="s">
        <v>952</v>
      </c>
      <c r="R403" s="1" t="str">
        <f t="shared" si="54"/>
        <v>CIP  </v>
      </c>
      <c r="S403" s="1">
        <f t="shared" si="56"/>
        <v>6</v>
      </c>
      <c r="U403"/>
      <c r="V403" s="1" t="str">
        <f t="shared" si="51"/>
        <v/>
      </c>
      <c r="W403"/>
    </row>
    <row r="404" spans="2:23" ht="21" x14ac:dyDescent="0.25">
      <c r="B404" s="9" t="s">
        <v>950</v>
      </c>
      <c r="C404" s="12" t="s">
        <v>951</v>
      </c>
      <c r="D404" s="12" t="s">
        <v>954</v>
      </c>
      <c r="E404" s="9" t="s">
        <v>3</v>
      </c>
      <c r="F404" s="96"/>
      <c r="G404" s="96"/>
      <c r="H404" s="144"/>
      <c r="I404" s="144"/>
      <c r="J404" s="144"/>
      <c r="K404" s="144"/>
      <c r="L404" s="144"/>
      <c r="M404" s="144"/>
      <c r="N404" s="144"/>
      <c r="O404" s="30">
        <f t="shared" si="55"/>
        <v>1</v>
      </c>
      <c r="P404" s="9" t="s">
        <v>955</v>
      </c>
      <c r="R404" s="1" t="str">
        <f t="shared" ref="R404:R435" si="57">RIGHT(B404,LEN(B404)-6)</f>
        <v>SECADM  </v>
      </c>
      <c r="S404" s="1">
        <f t="shared" si="56"/>
        <v>12</v>
      </c>
      <c r="U404"/>
      <c r="V404" s="1" t="str">
        <f t="shared" si="51"/>
        <v/>
      </c>
      <c r="W404"/>
    </row>
    <row r="405" spans="2:23" ht="21" x14ac:dyDescent="0.25">
      <c r="B405" s="11" t="s">
        <v>953</v>
      </c>
      <c r="C405" s="10" t="s">
        <v>954</v>
      </c>
      <c r="D405" s="10" t="s">
        <v>957</v>
      </c>
      <c r="E405" s="11" t="s">
        <v>3</v>
      </c>
      <c r="F405" s="171"/>
      <c r="G405" s="171"/>
      <c r="H405" s="151"/>
      <c r="I405" s="151"/>
      <c r="J405" s="151"/>
      <c r="K405" s="151"/>
      <c r="L405" s="151"/>
      <c r="M405" s="151"/>
      <c r="N405" s="151"/>
      <c r="O405" s="30">
        <f t="shared" si="55"/>
        <v>1</v>
      </c>
      <c r="P405" s="11" t="s">
        <v>958</v>
      </c>
      <c r="R405" s="1" t="str">
        <f t="shared" si="57"/>
        <v>CIP  </v>
      </c>
      <c r="S405" s="1">
        <f t="shared" si="56"/>
        <v>6</v>
      </c>
      <c r="U405"/>
      <c r="V405" s="1" t="str">
        <f t="shared" si="51"/>
        <v/>
      </c>
      <c r="W405"/>
    </row>
    <row r="406" spans="2:23" ht="21" x14ac:dyDescent="0.25">
      <c r="B406" s="9" t="s">
        <v>956</v>
      </c>
      <c r="C406" s="12" t="s">
        <v>957</v>
      </c>
      <c r="D406" s="12" t="s">
        <v>960</v>
      </c>
      <c r="E406" s="9" t="s">
        <v>961</v>
      </c>
      <c r="F406" s="96"/>
      <c r="G406" s="96"/>
      <c r="H406" s="144"/>
      <c r="I406" s="144"/>
      <c r="J406" s="144"/>
      <c r="K406" s="144"/>
      <c r="L406" s="144"/>
      <c r="M406" s="144"/>
      <c r="N406" s="144"/>
      <c r="O406" s="30">
        <f t="shared" si="55"/>
        <v>29</v>
      </c>
      <c r="P406" s="9" t="s">
        <v>962</v>
      </c>
      <c r="R406" s="1" t="str">
        <f t="shared" si="57"/>
        <v>SAPRE  </v>
      </c>
      <c r="S406" s="1">
        <f t="shared" si="56"/>
        <v>53</v>
      </c>
      <c r="U406"/>
      <c r="V406" s="1" t="str">
        <f t="shared" si="51"/>
        <v/>
      </c>
      <c r="W406"/>
    </row>
    <row r="407" spans="2:23" ht="21" x14ac:dyDescent="0.25">
      <c r="B407" s="11" t="s">
        <v>959</v>
      </c>
      <c r="C407" s="10" t="s">
        <v>960</v>
      </c>
      <c r="D407" s="10" t="s">
        <v>963</v>
      </c>
      <c r="E407" s="11" t="s">
        <v>3</v>
      </c>
      <c r="F407" s="171"/>
      <c r="G407" s="171"/>
      <c r="H407" s="151"/>
      <c r="I407" s="151"/>
      <c r="J407" s="151"/>
      <c r="K407" s="151"/>
      <c r="L407" s="151"/>
      <c r="M407" s="151"/>
      <c r="N407" s="151"/>
      <c r="O407" s="30">
        <f t="shared" si="55"/>
        <v>1</v>
      </c>
      <c r="P407" s="11" t="s">
        <v>743</v>
      </c>
      <c r="R407" s="1" t="str">
        <f t="shared" si="57"/>
        <v>CIP  </v>
      </c>
      <c r="S407" s="1">
        <f t="shared" si="56"/>
        <v>6</v>
      </c>
      <c r="U407"/>
      <c r="V407" s="1" t="str">
        <f t="shared" si="51"/>
        <v/>
      </c>
      <c r="W407"/>
    </row>
    <row r="408" spans="2:23" ht="21" x14ac:dyDescent="0.25">
      <c r="B408" s="9" t="s">
        <v>964</v>
      </c>
      <c r="C408" s="12" t="s">
        <v>963</v>
      </c>
      <c r="D408" s="12" t="s">
        <v>966</v>
      </c>
      <c r="E408" s="9" t="s">
        <v>3</v>
      </c>
      <c r="F408" s="96"/>
      <c r="G408" s="96"/>
      <c r="H408" s="144"/>
      <c r="I408" s="144"/>
      <c r="J408" s="144"/>
      <c r="K408" s="144"/>
      <c r="L408" s="144"/>
      <c r="M408" s="144"/>
      <c r="N408" s="144"/>
      <c r="O408" s="30">
        <f t="shared" si="55"/>
        <v>1</v>
      </c>
      <c r="P408" s="9" t="s">
        <v>967</v>
      </c>
      <c r="R408" s="1" t="str">
        <f t="shared" si="57"/>
        <v>SECADM  </v>
      </c>
      <c r="S408" s="1">
        <f t="shared" si="56"/>
        <v>12</v>
      </c>
      <c r="U408"/>
      <c r="V408" s="1" t="str">
        <f t="shared" si="51"/>
        <v/>
      </c>
      <c r="W408"/>
    </row>
    <row r="409" spans="2:23" ht="21" x14ac:dyDescent="0.25">
      <c r="B409" s="11" t="s">
        <v>965</v>
      </c>
      <c r="C409" s="10" t="s">
        <v>966</v>
      </c>
      <c r="D409" s="10" t="s">
        <v>969</v>
      </c>
      <c r="E409" s="11" t="s">
        <v>3</v>
      </c>
      <c r="F409" s="171"/>
      <c r="G409" s="171"/>
      <c r="H409" s="151"/>
      <c r="I409" s="151"/>
      <c r="J409" s="151"/>
      <c r="K409" s="151"/>
      <c r="L409" s="151"/>
      <c r="M409" s="151"/>
      <c r="N409" s="151"/>
      <c r="O409" s="30">
        <f t="shared" si="55"/>
        <v>1</v>
      </c>
      <c r="P409" s="11" t="s">
        <v>970</v>
      </c>
      <c r="R409" s="1" t="str">
        <f t="shared" si="57"/>
        <v>CCLC  </v>
      </c>
      <c r="S409" s="1">
        <f t="shared" si="56"/>
        <v>1</v>
      </c>
      <c r="U409"/>
      <c r="V409" s="1" t="str">
        <f t="shared" si="51"/>
        <v/>
      </c>
      <c r="W409"/>
    </row>
    <row r="410" spans="2:23" ht="21" x14ac:dyDescent="0.25">
      <c r="B410" s="38" t="s">
        <v>968</v>
      </c>
      <c r="C410" s="12" t="s">
        <v>969</v>
      </c>
      <c r="D410" s="12" t="s">
        <v>972</v>
      </c>
      <c r="E410" s="9" t="s">
        <v>3</v>
      </c>
      <c r="F410" s="96"/>
      <c r="G410" s="96"/>
      <c r="H410" s="144"/>
      <c r="I410" s="144"/>
      <c r="J410" s="144"/>
      <c r="K410" s="144"/>
      <c r="L410" s="144"/>
      <c r="M410" s="144"/>
      <c r="N410" s="144"/>
      <c r="O410" s="30">
        <f t="shared" si="55"/>
        <v>1</v>
      </c>
      <c r="P410" s="9" t="s">
        <v>973</v>
      </c>
      <c r="R410" s="1" t="str">
        <f t="shared" si="57"/>
        <v>CLC  </v>
      </c>
      <c r="S410" s="1">
        <f t="shared" si="56"/>
        <v>17</v>
      </c>
      <c r="U410"/>
      <c r="V410" s="1" t="str">
        <f t="shared" si="51"/>
        <v/>
      </c>
      <c r="W410"/>
    </row>
    <row r="411" spans="2:23" ht="21" x14ac:dyDescent="0.25">
      <c r="B411" s="11" t="s">
        <v>971</v>
      </c>
      <c r="C411" s="10" t="s">
        <v>972</v>
      </c>
      <c r="D411" s="10" t="s">
        <v>975</v>
      </c>
      <c r="E411" s="11" t="s">
        <v>71</v>
      </c>
      <c r="F411" s="171"/>
      <c r="G411" s="171"/>
      <c r="H411" s="151"/>
      <c r="I411" s="151"/>
      <c r="J411" s="151"/>
      <c r="K411" s="151"/>
      <c r="L411" s="151"/>
      <c r="M411" s="151"/>
      <c r="N411" s="151"/>
      <c r="O411" s="30">
        <f t="shared" si="55"/>
        <v>11</v>
      </c>
      <c r="P411" s="11" t="s">
        <v>976</v>
      </c>
      <c r="R411" s="1" t="str">
        <f t="shared" si="57"/>
        <v>SCON  </v>
      </c>
      <c r="S411" s="1">
        <f t="shared" si="56"/>
        <v>50</v>
      </c>
      <c r="U411"/>
      <c r="V411" s="1" t="str">
        <f t="shared" si="51"/>
        <v/>
      </c>
      <c r="W411"/>
    </row>
    <row r="412" spans="2:23" ht="21" x14ac:dyDescent="0.25">
      <c r="B412" s="9" t="s">
        <v>974</v>
      </c>
      <c r="C412" s="12" t="s">
        <v>975</v>
      </c>
      <c r="D412" s="12" t="s">
        <v>978</v>
      </c>
      <c r="E412" s="9" t="s">
        <v>54</v>
      </c>
      <c r="F412" s="96"/>
      <c r="G412" s="96"/>
      <c r="H412" s="144"/>
      <c r="I412" s="144"/>
      <c r="J412" s="144"/>
      <c r="K412" s="144"/>
      <c r="L412" s="144"/>
      <c r="M412" s="144"/>
      <c r="N412" s="144"/>
      <c r="O412" s="30">
        <f t="shared" si="55"/>
        <v>1</v>
      </c>
      <c r="P412" s="9" t="s">
        <v>979</v>
      </c>
      <c r="R412" s="1" t="str">
        <f t="shared" si="57"/>
        <v>CLC  </v>
      </c>
      <c r="S412" s="1">
        <f t="shared" si="56"/>
        <v>17</v>
      </c>
      <c r="U412"/>
      <c r="V412" s="1" t="str">
        <f t="shared" si="51"/>
        <v/>
      </c>
      <c r="W412"/>
    </row>
    <row r="413" spans="2:23" ht="21" x14ac:dyDescent="0.25">
      <c r="B413" s="11" t="s">
        <v>977</v>
      </c>
      <c r="C413" s="10" t="s">
        <v>978</v>
      </c>
      <c r="D413" s="10" t="s">
        <v>981</v>
      </c>
      <c r="E413" s="11" t="s">
        <v>3</v>
      </c>
      <c r="F413" s="171"/>
      <c r="G413" s="171"/>
      <c r="H413" s="151"/>
      <c r="I413" s="151"/>
      <c r="J413" s="151"/>
      <c r="K413" s="151"/>
      <c r="L413" s="151"/>
      <c r="M413" s="151"/>
      <c r="N413" s="151"/>
      <c r="O413" s="30">
        <f t="shared" si="55"/>
        <v>1</v>
      </c>
      <c r="P413" s="11" t="s">
        <v>982</v>
      </c>
      <c r="R413" s="1" t="str">
        <f t="shared" si="57"/>
        <v>ASSDG  </v>
      </c>
      <c r="S413" s="1">
        <f t="shared" si="56"/>
        <v>12</v>
      </c>
      <c r="U413"/>
      <c r="V413" s="1" t="str">
        <f t="shared" si="51"/>
        <v/>
      </c>
      <c r="W413"/>
    </row>
    <row r="414" spans="2:23" ht="21" x14ac:dyDescent="0.25">
      <c r="B414" s="9" t="s">
        <v>980</v>
      </c>
      <c r="C414" s="12" t="s">
        <v>981</v>
      </c>
      <c r="D414" s="12" t="s">
        <v>984</v>
      </c>
      <c r="E414" s="9" t="s">
        <v>21</v>
      </c>
      <c r="F414" s="96"/>
      <c r="G414" s="96"/>
      <c r="H414" s="144"/>
      <c r="I414" s="144"/>
      <c r="J414" s="144"/>
      <c r="K414" s="144"/>
      <c r="L414" s="144"/>
      <c r="M414" s="144"/>
      <c r="N414" s="144"/>
      <c r="O414" s="30">
        <f t="shared" si="55"/>
        <v>3</v>
      </c>
      <c r="P414" s="9" t="s">
        <v>176</v>
      </c>
      <c r="R414" s="1" t="str">
        <f t="shared" si="57"/>
        <v>DG  </v>
      </c>
      <c r="S414" s="1">
        <f t="shared" si="56"/>
        <v>14</v>
      </c>
      <c r="U414"/>
      <c r="V414" s="1" t="str">
        <f t="shared" si="51"/>
        <v/>
      </c>
      <c r="W414"/>
    </row>
    <row r="415" spans="2:23" ht="21" x14ac:dyDescent="0.25">
      <c r="B415" s="11" t="s">
        <v>983</v>
      </c>
      <c r="C415" s="10" t="s">
        <v>984</v>
      </c>
      <c r="D415" s="10" t="s">
        <v>986</v>
      </c>
      <c r="E415" s="11" t="s">
        <v>3</v>
      </c>
      <c r="F415" s="171"/>
      <c r="G415" s="171"/>
      <c r="H415" s="151"/>
      <c r="I415" s="151"/>
      <c r="J415" s="151"/>
      <c r="K415" s="151"/>
      <c r="L415" s="151"/>
      <c r="M415" s="151"/>
      <c r="N415" s="151"/>
      <c r="O415" s="30">
        <f t="shared" si="55"/>
        <v>1</v>
      </c>
      <c r="P415" s="11" t="s">
        <v>987</v>
      </c>
      <c r="R415" s="1" t="str">
        <f t="shared" si="57"/>
        <v>CO  </v>
      </c>
      <c r="S415" s="1">
        <f t="shared" si="56"/>
        <v>11</v>
      </c>
      <c r="U415"/>
      <c r="V415" s="1" t="str">
        <f t="shared" si="51"/>
        <v/>
      </c>
      <c r="W415"/>
    </row>
    <row r="416" spans="2:23" ht="21" x14ac:dyDescent="0.25">
      <c r="B416" s="9" t="s">
        <v>985</v>
      </c>
      <c r="C416" s="12" t="s">
        <v>986</v>
      </c>
      <c r="D416" s="12" t="s">
        <v>989</v>
      </c>
      <c r="E416" s="9" t="s">
        <v>54</v>
      </c>
      <c r="F416" s="96"/>
      <c r="G416" s="96"/>
      <c r="H416" s="144"/>
      <c r="I416" s="144"/>
      <c r="J416" s="144"/>
      <c r="K416" s="144"/>
      <c r="L416" s="144"/>
      <c r="M416" s="144"/>
      <c r="N416" s="144"/>
      <c r="O416" s="30">
        <f t="shared" si="55"/>
        <v>1</v>
      </c>
      <c r="P416" s="9" t="s">
        <v>990</v>
      </c>
      <c r="R416" s="1" t="str">
        <f t="shared" si="57"/>
        <v>SAEO  </v>
      </c>
      <c r="S416" s="1">
        <f t="shared" si="56"/>
        <v>7</v>
      </c>
      <c r="U416"/>
      <c r="V416" s="1" t="str">
        <f t="shared" ref="V416:V479" si="58">TRIM(SUBSTITUTE(U416,CHAR(160),CHAR(32)))</f>
        <v/>
      </c>
      <c r="W416"/>
    </row>
    <row r="417" spans="2:23" ht="21" x14ac:dyDescent="0.25">
      <c r="B417" s="11" t="s">
        <v>988</v>
      </c>
      <c r="C417" s="10" t="s">
        <v>989</v>
      </c>
      <c r="D417" s="10" t="s">
        <v>992</v>
      </c>
      <c r="E417" s="11" t="s">
        <v>3</v>
      </c>
      <c r="F417" s="171"/>
      <c r="G417" s="171"/>
      <c r="H417" s="151"/>
      <c r="I417" s="151"/>
      <c r="J417" s="151"/>
      <c r="K417" s="151"/>
      <c r="L417" s="151"/>
      <c r="M417" s="151"/>
      <c r="N417" s="151"/>
      <c r="O417" s="30">
        <f t="shared" si="55"/>
        <v>1</v>
      </c>
      <c r="P417" s="11" t="s">
        <v>61</v>
      </c>
      <c r="R417" s="1" t="str">
        <f t="shared" si="57"/>
        <v>SAPRE  </v>
      </c>
      <c r="S417" s="1">
        <f t="shared" si="56"/>
        <v>53</v>
      </c>
      <c r="U417"/>
      <c r="V417" s="1" t="str">
        <f t="shared" si="58"/>
        <v/>
      </c>
      <c r="W417"/>
    </row>
    <row r="418" spans="2:23" ht="21" x14ac:dyDescent="0.25">
      <c r="B418" s="9" t="s">
        <v>991</v>
      </c>
      <c r="C418" s="12" t="s">
        <v>992</v>
      </c>
      <c r="D418" s="12" t="s">
        <v>994</v>
      </c>
      <c r="E418" s="9" t="s">
        <v>3</v>
      </c>
      <c r="F418" s="96"/>
      <c r="G418" s="96"/>
      <c r="H418" s="144"/>
      <c r="I418" s="144"/>
      <c r="J418" s="144"/>
      <c r="K418" s="144"/>
      <c r="L418" s="144"/>
      <c r="M418" s="144"/>
      <c r="N418" s="144"/>
      <c r="O418" s="30">
        <f t="shared" si="55"/>
        <v>1</v>
      </c>
      <c r="P418" s="9" t="s">
        <v>995</v>
      </c>
      <c r="R418" s="1" t="str">
        <f t="shared" si="57"/>
        <v>SAEO  </v>
      </c>
      <c r="S418" s="1">
        <f t="shared" si="56"/>
        <v>7</v>
      </c>
      <c r="U418"/>
      <c r="V418" s="1" t="str">
        <f t="shared" si="58"/>
        <v/>
      </c>
      <c r="W418"/>
    </row>
    <row r="419" spans="2:23" ht="21" x14ac:dyDescent="0.25">
      <c r="B419" s="11" t="s">
        <v>993</v>
      </c>
      <c r="C419" s="10" t="s">
        <v>994</v>
      </c>
      <c r="D419" s="10" t="s">
        <v>997</v>
      </c>
      <c r="E419" s="11" t="s">
        <v>3</v>
      </c>
      <c r="F419" s="171"/>
      <c r="G419" s="171"/>
      <c r="H419" s="151"/>
      <c r="I419" s="151"/>
      <c r="J419" s="151"/>
      <c r="K419" s="151"/>
      <c r="L419" s="151"/>
      <c r="M419" s="151"/>
      <c r="N419" s="151"/>
      <c r="O419" s="30">
        <f t="shared" si="55"/>
        <v>1</v>
      </c>
      <c r="P419" s="11" t="s">
        <v>998</v>
      </c>
      <c r="R419" s="1" t="str">
        <f t="shared" si="57"/>
        <v>CO  </v>
      </c>
      <c r="S419" s="1">
        <f t="shared" si="56"/>
        <v>11</v>
      </c>
      <c r="U419"/>
      <c r="V419" s="1" t="str">
        <f t="shared" si="58"/>
        <v/>
      </c>
      <c r="W419"/>
    </row>
    <row r="420" spans="2:23" ht="21" x14ac:dyDescent="0.25">
      <c r="B420" s="9" t="s">
        <v>996</v>
      </c>
      <c r="C420" s="12" t="s">
        <v>997</v>
      </c>
      <c r="D420" s="12" t="s">
        <v>1000</v>
      </c>
      <c r="E420" s="9" t="s">
        <v>3</v>
      </c>
      <c r="F420" s="96"/>
      <c r="G420" s="96"/>
      <c r="H420" s="144"/>
      <c r="I420" s="144"/>
      <c r="J420" s="144"/>
      <c r="K420" s="144"/>
      <c r="L420" s="144"/>
      <c r="M420" s="144"/>
      <c r="N420" s="144"/>
      <c r="O420" s="30">
        <f t="shared" si="55"/>
        <v>1</v>
      </c>
      <c r="P420" s="9" t="s">
        <v>41</v>
      </c>
      <c r="R420" s="1" t="str">
        <f t="shared" si="57"/>
        <v>SECOFC  </v>
      </c>
      <c r="S420" s="1">
        <f t="shared" si="56"/>
        <v>6</v>
      </c>
      <c r="U420"/>
      <c r="V420" s="1" t="str">
        <f t="shared" si="58"/>
        <v/>
      </c>
      <c r="W420"/>
    </row>
    <row r="421" spans="2:23" ht="21" x14ac:dyDescent="0.25">
      <c r="B421" s="11" t="s">
        <v>999</v>
      </c>
      <c r="C421" s="10" t="s">
        <v>1000</v>
      </c>
      <c r="D421" s="10" t="s">
        <v>1002</v>
      </c>
      <c r="E421" s="11" t="s">
        <v>3</v>
      </c>
      <c r="F421" s="171"/>
      <c r="G421" s="171"/>
      <c r="H421" s="151"/>
      <c r="I421" s="151"/>
      <c r="J421" s="151"/>
      <c r="K421" s="151"/>
      <c r="L421" s="151"/>
      <c r="M421" s="151"/>
      <c r="N421" s="151"/>
      <c r="O421" s="30">
        <f t="shared" si="55"/>
        <v>1</v>
      </c>
      <c r="P421" s="11" t="s">
        <v>901</v>
      </c>
      <c r="R421" s="1" t="str">
        <f t="shared" si="57"/>
        <v>DG  </v>
      </c>
      <c r="S421" s="1">
        <f t="shared" si="56"/>
        <v>14</v>
      </c>
      <c r="U421"/>
      <c r="V421" s="1" t="str">
        <f t="shared" si="58"/>
        <v/>
      </c>
      <c r="W421"/>
    </row>
    <row r="422" spans="2:23" ht="21" x14ac:dyDescent="0.25">
      <c r="B422" s="9" t="s">
        <v>1001</v>
      </c>
      <c r="C422" s="12" t="s">
        <v>1002</v>
      </c>
      <c r="D422" s="12" t="s">
        <v>1004</v>
      </c>
      <c r="E422" s="9" t="s">
        <v>3</v>
      </c>
      <c r="F422" s="96"/>
      <c r="G422" s="96"/>
      <c r="H422" s="144"/>
      <c r="I422" s="144"/>
      <c r="J422" s="144"/>
      <c r="K422" s="144"/>
      <c r="L422" s="144"/>
      <c r="M422" s="144"/>
      <c r="N422" s="144"/>
      <c r="O422" s="30">
        <f t="shared" si="55"/>
        <v>1</v>
      </c>
      <c r="P422" s="9" t="s">
        <v>179</v>
      </c>
      <c r="R422" s="1" t="str">
        <f t="shared" si="57"/>
        <v>CO  </v>
      </c>
      <c r="S422" s="1">
        <f t="shared" si="56"/>
        <v>11</v>
      </c>
      <c r="U422"/>
      <c r="V422" s="1" t="str">
        <f t="shared" si="58"/>
        <v/>
      </c>
      <c r="W422"/>
    </row>
    <row r="423" spans="2:23" ht="21" x14ac:dyDescent="0.25">
      <c r="B423" s="11" t="s">
        <v>1003</v>
      </c>
      <c r="C423" s="10" t="s">
        <v>1004</v>
      </c>
      <c r="D423" s="10" t="s">
        <v>1006</v>
      </c>
      <c r="E423" s="11" t="s">
        <v>3</v>
      </c>
      <c r="F423" s="171"/>
      <c r="G423" s="171"/>
      <c r="H423" s="151"/>
      <c r="I423" s="151"/>
      <c r="J423" s="151"/>
      <c r="K423" s="151"/>
      <c r="L423" s="151"/>
      <c r="M423" s="151"/>
      <c r="N423" s="151"/>
      <c r="O423" s="30">
        <f t="shared" si="55"/>
        <v>1</v>
      </c>
      <c r="P423" s="11" t="s">
        <v>1007</v>
      </c>
      <c r="R423" s="1" t="str">
        <f t="shared" si="57"/>
        <v>ACO  </v>
      </c>
      <c r="S423" s="1">
        <f t="shared" si="56"/>
        <v>8</v>
      </c>
      <c r="U423"/>
      <c r="V423" s="1" t="str">
        <f t="shared" si="58"/>
        <v/>
      </c>
      <c r="W423"/>
    </row>
    <row r="424" spans="2:23" ht="21" x14ac:dyDescent="0.25">
      <c r="B424" s="9" t="s">
        <v>1005</v>
      </c>
      <c r="C424" s="12" t="s">
        <v>1006</v>
      </c>
      <c r="D424" s="12" t="s">
        <v>1009</v>
      </c>
      <c r="E424" s="9" t="s">
        <v>3</v>
      </c>
      <c r="F424" s="96"/>
      <c r="G424" s="96"/>
      <c r="H424" s="144"/>
      <c r="I424" s="144"/>
      <c r="J424" s="144"/>
      <c r="K424" s="144"/>
      <c r="L424" s="144"/>
      <c r="M424" s="144"/>
      <c r="N424" s="144"/>
      <c r="O424" s="30">
        <f t="shared" si="55"/>
        <v>1</v>
      </c>
      <c r="P424" s="9" t="s">
        <v>1</v>
      </c>
      <c r="R424" s="1" t="str">
        <f t="shared" si="57"/>
        <v>SECOFC  </v>
      </c>
      <c r="S424" s="1">
        <f t="shared" si="56"/>
        <v>6</v>
      </c>
      <c r="U424"/>
      <c r="V424" s="1" t="str">
        <f t="shared" si="58"/>
        <v/>
      </c>
      <c r="W424"/>
    </row>
    <row r="425" spans="2:23" ht="21" x14ac:dyDescent="0.25">
      <c r="B425" s="11" t="s">
        <v>1008</v>
      </c>
      <c r="C425" s="10" t="s">
        <v>1006</v>
      </c>
      <c r="D425" s="10" t="s">
        <v>1011</v>
      </c>
      <c r="E425" s="11" t="s">
        <v>3</v>
      </c>
      <c r="F425" s="171"/>
      <c r="G425" s="171"/>
      <c r="H425" s="151"/>
      <c r="I425" s="151"/>
      <c r="J425" s="151"/>
      <c r="K425" s="151"/>
      <c r="L425" s="151"/>
      <c r="M425" s="151"/>
      <c r="N425" s="151"/>
      <c r="O425" s="30">
        <f t="shared" si="55"/>
        <v>1</v>
      </c>
      <c r="P425" s="11" t="s">
        <v>1</v>
      </c>
      <c r="R425" s="1" t="str">
        <f t="shared" si="57"/>
        <v>DG  </v>
      </c>
      <c r="S425" s="1">
        <f t="shared" si="56"/>
        <v>14</v>
      </c>
      <c r="U425"/>
      <c r="V425" s="1" t="str">
        <f t="shared" si="58"/>
        <v/>
      </c>
      <c r="W425"/>
    </row>
    <row r="426" spans="2:23" ht="21" x14ac:dyDescent="0.25">
      <c r="B426" s="9" t="s">
        <v>1010</v>
      </c>
      <c r="C426" s="12" t="s">
        <v>1011</v>
      </c>
      <c r="D426" s="12" t="s">
        <v>1013</v>
      </c>
      <c r="E426" s="9" t="s">
        <v>17</v>
      </c>
      <c r="F426" s="96"/>
      <c r="G426" s="96"/>
      <c r="H426" s="144"/>
      <c r="I426" s="144"/>
      <c r="J426" s="144"/>
      <c r="K426" s="144"/>
      <c r="L426" s="144"/>
      <c r="M426" s="144"/>
      <c r="N426" s="144"/>
      <c r="O426" s="30">
        <f t="shared" si="55"/>
        <v>2</v>
      </c>
      <c r="P426" s="9" t="s">
        <v>117</v>
      </c>
      <c r="R426" s="1" t="str">
        <f t="shared" si="57"/>
        <v>ACO  </v>
      </c>
      <c r="S426" s="1">
        <f t="shared" si="56"/>
        <v>8</v>
      </c>
      <c r="U426"/>
      <c r="V426" s="1" t="str">
        <f t="shared" si="58"/>
        <v/>
      </c>
      <c r="W426"/>
    </row>
    <row r="427" spans="2:23" ht="21" x14ac:dyDescent="0.25">
      <c r="B427" s="11" t="s">
        <v>1012</v>
      </c>
      <c r="C427" s="10" t="s">
        <v>1013</v>
      </c>
      <c r="D427" s="10" t="s">
        <v>1015</v>
      </c>
      <c r="E427" s="11" t="s">
        <v>338</v>
      </c>
      <c r="F427" s="171"/>
      <c r="G427" s="171"/>
      <c r="H427" s="151"/>
      <c r="I427" s="151"/>
      <c r="J427" s="151"/>
      <c r="K427" s="151"/>
      <c r="L427" s="151"/>
      <c r="M427" s="151"/>
      <c r="N427" s="151"/>
      <c r="O427" s="30">
        <f t="shared" si="55"/>
        <v>8</v>
      </c>
      <c r="P427" s="11" t="s">
        <v>1016</v>
      </c>
      <c r="R427" s="1" t="str">
        <f t="shared" si="57"/>
        <v>SCON  </v>
      </c>
      <c r="S427" s="1">
        <f t="shared" si="56"/>
        <v>50</v>
      </c>
      <c r="U427"/>
      <c r="V427" s="1" t="str">
        <f t="shared" si="58"/>
        <v/>
      </c>
      <c r="W427"/>
    </row>
    <row r="428" spans="2:23" ht="21" x14ac:dyDescent="0.25">
      <c r="B428" s="9" t="s">
        <v>1014</v>
      </c>
      <c r="C428" s="12" t="s">
        <v>1015</v>
      </c>
      <c r="D428" s="12" t="s">
        <v>1018</v>
      </c>
      <c r="E428" s="9" t="s">
        <v>3</v>
      </c>
      <c r="F428" s="96"/>
      <c r="G428" s="96"/>
      <c r="H428" s="144"/>
      <c r="I428" s="144"/>
      <c r="J428" s="144"/>
      <c r="K428" s="144"/>
      <c r="L428" s="144"/>
      <c r="M428" s="144"/>
      <c r="N428" s="144"/>
      <c r="O428" s="30">
        <f t="shared" si="55"/>
        <v>1</v>
      </c>
      <c r="P428" s="9" t="s">
        <v>1019</v>
      </c>
      <c r="R428" s="1" t="str">
        <f t="shared" si="57"/>
        <v>CLC  </v>
      </c>
      <c r="S428" s="1">
        <f t="shared" si="56"/>
        <v>17</v>
      </c>
      <c r="U428"/>
      <c r="V428" s="1" t="str">
        <f t="shared" si="58"/>
        <v/>
      </c>
      <c r="W428"/>
    </row>
    <row r="429" spans="2:23" ht="21" x14ac:dyDescent="0.25">
      <c r="B429" s="11" t="s">
        <v>1017</v>
      </c>
      <c r="C429" s="10" t="s">
        <v>1018</v>
      </c>
      <c r="D429" s="10" t="s">
        <v>1021</v>
      </c>
      <c r="E429" s="11" t="s">
        <v>3</v>
      </c>
      <c r="F429" s="171"/>
      <c r="G429" s="171"/>
      <c r="H429" s="151"/>
      <c r="I429" s="151"/>
      <c r="J429" s="151"/>
      <c r="K429" s="151"/>
      <c r="L429" s="151"/>
      <c r="M429" s="151"/>
      <c r="N429" s="151"/>
      <c r="O429" s="30">
        <f t="shared" si="55"/>
        <v>1</v>
      </c>
      <c r="P429" s="11" t="s">
        <v>1022</v>
      </c>
      <c r="R429" s="1" t="str">
        <f t="shared" si="57"/>
        <v>SAEO  </v>
      </c>
      <c r="S429" s="1">
        <f t="shared" si="56"/>
        <v>7</v>
      </c>
      <c r="U429"/>
      <c r="V429" s="1" t="str">
        <f t="shared" si="58"/>
        <v/>
      </c>
      <c r="W429"/>
    </row>
    <row r="430" spans="2:23" ht="21" x14ac:dyDescent="0.25">
      <c r="B430" s="9" t="s">
        <v>1020</v>
      </c>
      <c r="C430" s="12" t="s">
        <v>1021</v>
      </c>
      <c r="D430" s="12" t="s">
        <v>1024</v>
      </c>
      <c r="E430" s="9" t="s">
        <v>3</v>
      </c>
      <c r="F430" s="96"/>
      <c r="G430" s="96"/>
      <c r="H430" s="144"/>
      <c r="I430" s="144"/>
      <c r="J430" s="144"/>
      <c r="K430" s="144"/>
      <c r="L430" s="144"/>
      <c r="M430" s="144"/>
      <c r="N430" s="144"/>
      <c r="O430" s="30">
        <f t="shared" si="55"/>
        <v>1</v>
      </c>
      <c r="P430" s="9" t="s">
        <v>1025</v>
      </c>
      <c r="R430" s="1" t="str">
        <f t="shared" si="57"/>
        <v>CO  </v>
      </c>
      <c r="S430" s="1">
        <f t="shared" si="56"/>
        <v>11</v>
      </c>
      <c r="U430"/>
      <c r="V430" s="1" t="str">
        <f t="shared" si="58"/>
        <v/>
      </c>
      <c r="W430"/>
    </row>
    <row r="431" spans="2:23" ht="21" x14ac:dyDescent="0.25">
      <c r="B431" s="11" t="s">
        <v>1023</v>
      </c>
      <c r="C431" s="10" t="s">
        <v>1024</v>
      </c>
      <c r="D431" s="10" t="s">
        <v>1027</v>
      </c>
      <c r="E431" s="11" t="s">
        <v>3</v>
      </c>
      <c r="F431" s="171"/>
      <c r="G431" s="171"/>
      <c r="H431" s="151"/>
      <c r="I431" s="151"/>
      <c r="J431" s="151"/>
      <c r="K431" s="151"/>
      <c r="L431" s="151"/>
      <c r="M431" s="151"/>
      <c r="N431" s="151"/>
      <c r="O431" s="30">
        <f t="shared" si="55"/>
        <v>1</v>
      </c>
      <c r="P431" s="11" t="s">
        <v>1028</v>
      </c>
      <c r="R431" s="1" t="str">
        <f t="shared" si="57"/>
        <v>SACONT  </v>
      </c>
      <c r="S431" s="1">
        <f t="shared" si="56"/>
        <v>2</v>
      </c>
      <c r="U431"/>
      <c r="V431" s="1" t="str">
        <f t="shared" si="58"/>
        <v/>
      </c>
      <c r="W431"/>
    </row>
    <row r="432" spans="2:23" ht="21" x14ac:dyDescent="0.25">
      <c r="B432" s="9" t="s">
        <v>1026</v>
      </c>
      <c r="C432" s="12" t="s">
        <v>1027</v>
      </c>
      <c r="D432" s="12" t="s">
        <v>1030</v>
      </c>
      <c r="E432" s="9" t="s">
        <v>3</v>
      </c>
      <c r="F432" s="96"/>
      <c r="G432" s="96"/>
      <c r="H432" s="144"/>
      <c r="I432" s="144"/>
      <c r="J432" s="144"/>
      <c r="K432" s="144"/>
      <c r="L432" s="144"/>
      <c r="M432" s="144"/>
      <c r="N432" s="144"/>
      <c r="P432" s="9" t="s">
        <v>1031</v>
      </c>
      <c r="R432" s="1" t="str">
        <f t="shared" si="57"/>
        <v>SPCF  </v>
      </c>
      <c r="S432" s="1">
        <f t="shared" si="56"/>
        <v>2</v>
      </c>
      <c r="U432"/>
      <c r="V432" s="1" t="str">
        <f t="shared" si="58"/>
        <v/>
      </c>
      <c r="W432"/>
    </row>
    <row r="433" spans="1:56" ht="21" x14ac:dyDescent="0.25">
      <c r="B433" s="11" t="s">
        <v>1029</v>
      </c>
      <c r="C433" s="10" t="s">
        <v>1030</v>
      </c>
      <c r="D433" s="10" t="s">
        <v>1033</v>
      </c>
      <c r="E433" s="11" t="s">
        <v>3</v>
      </c>
      <c r="F433" s="171"/>
      <c r="G433" s="171"/>
      <c r="H433" s="151"/>
      <c r="I433" s="151"/>
      <c r="J433" s="151"/>
      <c r="K433" s="151"/>
      <c r="L433" s="151"/>
      <c r="M433" s="151"/>
      <c r="N433" s="151"/>
      <c r="P433" s="11" t="s">
        <v>41</v>
      </c>
      <c r="R433" s="1" t="str">
        <f t="shared" si="57"/>
        <v>CFIC  </v>
      </c>
      <c r="S433" s="1">
        <f>SUMIFS($O$273:$O$435,$R$273:$R$435,R433)</f>
        <v>1</v>
      </c>
      <c r="U433"/>
      <c r="V433" s="1" t="str">
        <f t="shared" si="58"/>
        <v/>
      </c>
      <c r="W433"/>
    </row>
    <row r="434" spans="1:56" ht="21" x14ac:dyDescent="0.25">
      <c r="B434" s="9" t="s">
        <v>1032</v>
      </c>
      <c r="C434" s="12" t="s">
        <v>1033</v>
      </c>
      <c r="D434" s="12" t="s">
        <v>1035</v>
      </c>
      <c r="E434" s="9" t="s">
        <v>1036</v>
      </c>
      <c r="F434" s="96"/>
      <c r="G434" s="96"/>
      <c r="H434" s="144"/>
      <c r="I434" s="144"/>
      <c r="J434" s="144"/>
      <c r="K434" s="144"/>
      <c r="L434" s="144"/>
      <c r="M434" s="144"/>
      <c r="N434" s="144"/>
      <c r="P434" s="9" t="s">
        <v>1037</v>
      </c>
      <c r="R434" s="1" t="str">
        <f t="shared" si="57"/>
        <v>SAPRE  </v>
      </c>
      <c r="S434" s="1">
        <f>SUMIFS($O$273:$O$435,$R$273:$R$435,R434)</f>
        <v>53</v>
      </c>
      <c r="U434"/>
      <c r="V434" s="1" t="str">
        <f t="shared" si="58"/>
        <v/>
      </c>
      <c r="W434"/>
    </row>
    <row r="435" spans="1:56" ht="15" x14ac:dyDescent="0.25">
      <c r="B435" s="31" t="s">
        <v>1034</v>
      </c>
      <c r="C435" s="32" t="s">
        <v>1035</v>
      </c>
      <c r="D435" s="32" t="s">
        <v>1</v>
      </c>
      <c r="E435" s="31" t="s">
        <v>21</v>
      </c>
      <c r="F435" s="171"/>
      <c r="G435" s="171"/>
      <c r="H435" s="151"/>
      <c r="I435" s="151"/>
      <c r="J435" s="151"/>
      <c r="K435" s="151"/>
      <c r="L435" s="151"/>
      <c r="M435" s="151"/>
      <c r="N435" s="151"/>
      <c r="P435" s="11" t="s">
        <v>1038</v>
      </c>
      <c r="R435" s="1" t="str">
        <f t="shared" si="57"/>
        <v>SACONT  </v>
      </c>
      <c r="S435" s="1">
        <f>SUMIFS($O$273:$O$435,$R$273:$R$435,R435)</f>
        <v>2</v>
      </c>
      <c r="U435"/>
      <c r="V435" s="1" t="str">
        <f t="shared" si="58"/>
        <v/>
      </c>
      <c r="W435"/>
    </row>
    <row r="436" spans="1:56" ht="21.75" thickBot="1" x14ac:dyDescent="0.3">
      <c r="B436" s="35"/>
      <c r="C436" s="36"/>
      <c r="D436" s="36"/>
      <c r="E436" s="35"/>
      <c r="F436" s="35" t="s">
        <v>3544</v>
      </c>
      <c r="G436" s="35" t="s">
        <v>3545</v>
      </c>
      <c r="H436" s="152" t="s">
        <v>3546</v>
      </c>
      <c r="I436" s="152" t="s">
        <v>3547</v>
      </c>
      <c r="J436" s="152" t="s">
        <v>3548</v>
      </c>
      <c r="K436" s="152" t="s">
        <v>3549</v>
      </c>
      <c r="L436" s="152" t="s">
        <v>3550</v>
      </c>
      <c r="M436" s="152" t="s">
        <v>3551</v>
      </c>
      <c r="N436" s="152" t="s">
        <v>3552</v>
      </c>
      <c r="O436" s="13"/>
      <c r="P436" s="13"/>
      <c r="Q436" s="13"/>
      <c r="R436" s="29" t="s">
        <v>572</v>
      </c>
      <c r="S436" s="13"/>
      <c r="U436" s="40" t="s">
        <v>607</v>
      </c>
      <c r="V436" s="1" t="str">
        <f t="shared" si="58"/>
        <v>DADOS AGRUPADOS:</v>
      </c>
      <c r="W436"/>
      <c r="Y436" s="6"/>
    </row>
    <row r="437" spans="1:56" ht="23.25" customHeight="1" thickBot="1" x14ac:dyDescent="0.3">
      <c r="A437" s="140" t="s">
        <v>3381</v>
      </c>
      <c r="B437" s="141"/>
      <c r="C437" s="142"/>
      <c r="D437" s="142"/>
      <c r="E437" s="141"/>
      <c r="F437" s="141"/>
      <c r="G437" s="141"/>
      <c r="H437" s="153"/>
      <c r="I437" s="153"/>
      <c r="J437" s="153"/>
      <c r="K437" s="153"/>
      <c r="L437" s="153"/>
      <c r="M437" s="153"/>
      <c r="N437" s="153"/>
      <c r="O437" s="101"/>
      <c r="P437" s="143" t="s">
        <v>1039</v>
      </c>
      <c r="R437" s="6" t="s">
        <v>571</v>
      </c>
      <c r="S437" s="6" t="s">
        <v>587</v>
      </c>
      <c r="U437"/>
      <c r="V437" s="1" t="str">
        <f t="shared" si="58"/>
        <v/>
      </c>
      <c r="W437"/>
      <c r="Y437" s="90" t="s">
        <v>3357</v>
      </c>
      <c r="Z437" s="43"/>
      <c r="AA437" s="43"/>
      <c r="AB437" s="42"/>
    </row>
    <row r="438" spans="1:56" ht="21" x14ac:dyDescent="0.25">
      <c r="B438" s="33" t="s">
        <v>1040</v>
      </c>
      <c r="C438" s="34" t="s">
        <v>1</v>
      </c>
      <c r="D438" s="34" t="s">
        <v>1041</v>
      </c>
      <c r="E438" s="33" t="s">
        <v>1042</v>
      </c>
      <c r="F438" s="174">
        <v>42373</v>
      </c>
      <c r="G438" s="96" t="str">
        <f>LEFT(D438,10)</f>
        <v>10/03/2016</v>
      </c>
      <c r="H438" s="175">
        <v>0.77916666666666667</v>
      </c>
      <c r="I438" s="144">
        <f t="shared" ref="I438:I469" si="59">VALUE(RIGHT(D438,5))</f>
        <v>0.77916666666666667</v>
      </c>
      <c r="J438" s="167">
        <f t="shared" ref="J438:J456" si="60">DATE(YEAR(F438),MONTH(F438),DAY(F438))</f>
        <v>42373</v>
      </c>
      <c r="K438" s="167">
        <f t="shared" ref="K438:K456" si="61">DATE(YEAR(G438),MONTH(G438),DAY(G438))</f>
        <v>42439</v>
      </c>
      <c r="L438" s="170">
        <f t="shared" ref="L438:L486" si="62">IF(I438&lt;H438,H438-I438,I438-H438)</f>
        <v>0</v>
      </c>
      <c r="M438" s="169">
        <f t="shared" ref="M438:M456" si="63">K438-J438</f>
        <v>66</v>
      </c>
      <c r="N438" s="168">
        <f t="shared" ref="N438:N456" si="64">M438+L438</f>
        <v>66</v>
      </c>
      <c r="O438" s="180">
        <f t="shared" ref="O438:O469" si="65">VALUE(IF(LEFT(E438,1)="&lt;",J438,LEFT(E438,2)))</f>
        <v>66</v>
      </c>
      <c r="P438" s="11" t="s">
        <v>1</v>
      </c>
      <c r="R438" s="1" t="str">
        <f t="shared" ref="R438:R447" si="66">RIGHT(B438,LEN(B438)-4)</f>
        <v>SMOP  </v>
      </c>
      <c r="S438">
        <f>SUMIFS($O$438:$O$486,$R$438:$R$486,R438)</f>
        <v>42643</v>
      </c>
      <c r="U438" s="1" t="s">
        <v>3341</v>
      </c>
      <c r="V438" s="1" t="str">
        <f>TRIM(SUBSTITUTE(U438,CHAR(160),CHAR(32)))</f>
        <v>SMOP</v>
      </c>
      <c r="W438">
        <f>SUMIFS($O$438:$O$486,$R$438:$R$486,U438)</f>
        <v>42643</v>
      </c>
      <c r="Y438" s="84" t="s">
        <v>3383</v>
      </c>
      <c r="Z438" s="82">
        <f>SUMIFS($W$438:$W$467,$V$438:$V$467,Y438)</f>
        <v>0</v>
      </c>
      <c r="AA438" s="82"/>
      <c r="AB438" s="83"/>
    </row>
    <row r="439" spans="1:56" ht="21" x14ac:dyDescent="0.25">
      <c r="B439" s="9" t="s">
        <v>1043</v>
      </c>
      <c r="C439" s="12" t="s">
        <v>1041</v>
      </c>
      <c r="D439" s="12" t="s">
        <v>1044</v>
      </c>
      <c r="E439" s="9" t="s">
        <v>47</v>
      </c>
      <c r="F439" s="96" t="str">
        <f t="shared" ref="F439:F456" si="67">LEFT(C439,10)</f>
        <v>10/03/2016</v>
      </c>
      <c r="G439" s="96" t="str">
        <f t="shared" ref="G439:G456" si="68">LEFT(D439,10)</f>
        <v>17/03/2016</v>
      </c>
      <c r="H439" s="144">
        <f t="shared" ref="H439:H470" si="69">VALUE(RIGHT(C439,5))</f>
        <v>0.77916666666666667</v>
      </c>
      <c r="I439" s="144">
        <f t="shared" si="59"/>
        <v>0.6020833333333333</v>
      </c>
      <c r="J439" s="167">
        <f t="shared" si="60"/>
        <v>42439</v>
      </c>
      <c r="K439" s="167">
        <f t="shared" si="61"/>
        <v>42446</v>
      </c>
      <c r="L439" s="170">
        <f t="shared" si="62"/>
        <v>0.17708333333333337</v>
      </c>
      <c r="M439" s="169">
        <f t="shared" si="63"/>
        <v>7</v>
      </c>
      <c r="N439" s="168">
        <f t="shared" si="64"/>
        <v>7.177083333333333</v>
      </c>
      <c r="O439" s="180">
        <f t="shared" si="65"/>
        <v>6</v>
      </c>
      <c r="P439" s="9" t="s">
        <v>1143</v>
      </c>
      <c r="R439" s="1" t="str">
        <f t="shared" si="66"/>
        <v>CIP  </v>
      </c>
      <c r="S439">
        <f t="shared" ref="S439:S495" si="70">SUMIFS($O$438:$O$486,$R$438:$R$486,R439)</f>
        <v>42472</v>
      </c>
      <c r="U439" s="1" t="s">
        <v>601</v>
      </c>
      <c r="V439" s="1" t="str">
        <f t="shared" si="58"/>
        <v>CIP</v>
      </c>
      <c r="W439">
        <f t="shared" ref="W439:W456" si="71">SUMIFS($O$438:$O$486,$R$438:$R$486,U439)</f>
        <v>42472</v>
      </c>
      <c r="Y439" s="84" t="s">
        <v>3387</v>
      </c>
      <c r="Z439" s="85">
        <f t="shared" ref="Z439:Z459" si="72">SUMIFS($W$438:$W$467,$V$438:$V$467,Y439)</f>
        <v>0</v>
      </c>
      <c r="AA439" s="85"/>
      <c r="AB439" s="86"/>
    </row>
    <row r="440" spans="1:56" s="13" customFormat="1" ht="21" x14ac:dyDescent="0.25">
      <c r="A440" s="39"/>
      <c r="B440" s="11" t="s">
        <v>1045</v>
      </c>
      <c r="C440" s="10" t="s">
        <v>1044</v>
      </c>
      <c r="D440" s="10" t="s">
        <v>1046</v>
      </c>
      <c r="E440" s="11" t="s">
        <v>13</v>
      </c>
      <c r="F440" s="96" t="str">
        <f t="shared" si="67"/>
        <v>17/03/2016</v>
      </c>
      <c r="G440" s="96" t="str">
        <f t="shared" si="68"/>
        <v>21/03/2016</v>
      </c>
      <c r="H440" s="144">
        <f t="shared" si="69"/>
        <v>0.6020833333333333</v>
      </c>
      <c r="I440" s="144">
        <f t="shared" si="59"/>
        <v>0.7284722222222223</v>
      </c>
      <c r="J440" s="167">
        <f t="shared" si="60"/>
        <v>42446</v>
      </c>
      <c r="K440" s="167">
        <f t="shared" si="61"/>
        <v>42450</v>
      </c>
      <c r="L440" s="170">
        <f t="shared" si="62"/>
        <v>0.12638888888888899</v>
      </c>
      <c r="M440" s="169">
        <f t="shared" si="63"/>
        <v>4</v>
      </c>
      <c r="N440" s="168">
        <f t="shared" si="64"/>
        <v>4.1263888888888891</v>
      </c>
      <c r="O440" s="180">
        <f t="shared" si="65"/>
        <v>4</v>
      </c>
      <c r="P440" s="11" t="s">
        <v>1144</v>
      </c>
      <c r="Q440" s="1"/>
      <c r="R440" s="1" t="str">
        <f t="shared" si="66"/>
        <v>SMOP  </v>
      </c>
      <c r="S440">
        <f t="shared" si="70"/>
        <v>42643</v>
      </c>
      <c r="T440" s="39"/>
      <c r="U440" s="1" t="s">
        <v>576</v>
      </c>
      <c r="V440" s="1" t="str">
        <f t="shared" si="58"/>
        <v>SECADM</v>
      </c>
      <c r="W440">
        <f t="shared" si="71"/>
        <v>127582</v>
      </c>
      <c r="X440" s="39"/>
      <c r="Y440" s="61" t="s">
        <v>3385</v>
      </c>
      <c r="Z440" s="62">
        <f t="shared" si="72"/>
        <v>42472</v>
      </c>
      <c r="AA440" s="62"/>
      <c r="AB440" s="63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</row>
    <row r="441" spans="1:56" ht="21" x14ac:dyDescent="0.25">
      <c r="B441" s="9" t="s">
        <v>1047</v>
      </c>
      <c r="C441" s="12" t="s">
        <v>1046</v>
      </c>
      <c r="D441" s="12" t="s">
        <v>1048</v>
      </c>
      <c r="E441" s="9" t="s">
        <v>47</v>
      </c>
      <c r="F441" s="96" t="str">
        <f t="shared" si="67"/>
        <v>21/03/2016</v>
      </c>
      <c r="G441" s="96" t="str">
        <f t="shared" si="68"/>
        <v>28/03/2016</v>
      </c>
      <c r="H441" s="144">
        <f t="shared" si="69"/>
        <v>0.7284722222222223</v>
      </c>
      <c r="I441" s="144">
        <f t="shared" si="59"/>
        <v>0.51458333333333328</v>
      </c>
      <c r="J441" s="167">
        <f t="shared" si="60"/>
        <v>42450</v>
      </c>
      <c r="K441" s="167">
        <f t="shared" si="61"/>
        <v>42457</v>
      </c>
      <c r="L441" s="170">
        <f t="shared" si="62"/>
        <v>0.21388888888888902</v>
      </c>
      <c r="M441" s="169">
        <f t="shared" si="63"/>
        <v>7</v>
      </c>
      <c r="N441" s="168">
        <f t="shared" si="64"/>
        <v>7.2138888888888886</v>
      </c>
      <c r="O441" s="180">
        <f t="shared" si="65"/>
        <v>6</v>
      </c>
      <c r="P441" s="9" t="s">
        <v>1145</v>
      </c>
      <c r="R441" s="1" t="str">
        <f t="shared" si="66"/>
        <v>CIP  </v>
      </c>
      <c r="S441">
        <f t="shared" si="70"/>
        <v>42472</v>
      </c>
      <c r="U441" s="1" t="s">
        <v>580</v>
      </c>
      <c r="V441" s="1" t="str">
        <f t="shared" si="58"/>
        <v>CLC</v>
      </c>
      <c r="W441">
        <f t="shared" si="71"/>
        <v>340613</v>
      </c>
      <c r="Y441" s="61" t="s">
        <v>3389</v>
      </c>
      <c r="Z441" s="62">
        <f t="shared" si="72"/>
        <v>0</v>
      </c>
      <c r="AA441" s="62"/>
      <c r="AB441" s="63"/>
    </row>
    <row r="442" spans="1:56" ht="21" x14ac:dyDescent="0.25">
      <c r="B442" s="11" t="s">
        <v>1049</v>
      </c>
      <c r="C442" s="10" t="s">
        <v>1048</v>
      </c>
      <c r="D442" s="10" t="s">
        <v>1050</v>
      </c>
      <c r="E442" s="11" t="s">
        <v>21</v>
      </c>
      <c r="F442" s="96" t="str">
        <f t="shared" si="67"/>
        <v>28/03/2016</v>
      </c>
      <c r="G442" s="96" t="str">
        <f t="shared" si="68"/>
        <v>31/03/2016</v>
      </c>
      <c r="H442" s="144">
        <f t="shared" si="69"/>
        <v>0.51458333333333328</v>
      </c>
      <c r="I442" s="144">
        <f t="shared" si="59"/>
        <v>0.78263888888888899</v>
      </c>
      <c r="J442" s="167">
        <f t="shared" si="60"/>
        <v>42457</v>
      </c>
      <c r="K442" s="167">
        <f t="shared" si="61"/>
        <v>42460</v>
      </c>
      <c r="L442" s="170">
        <f t="shared" si="62"/>
        <v>0.26805555555555571</v>
      </c>
      <c r="M442" s="169">
        <f t="shared" si="63"/>
        <v>3</v>
      </c>
      <c r="N442" s="168">
        <f t="shared" si="64"/>
        <v>3.2680555555555557</v>
      </c>
      <c r="O442" s="180">
        <f t="shared" si="65"/>
        <v>3</v>
      </c>
      <c r="P442" s="11" t="s">
        <v>1146</v>
      </c>
      <c r="R442" s="1" t="str">
        <f t="shared" si="66"/>
        <v>SMOP  </v>
      </c>
      <c r="S442">
        <f t="shared" si="70"/>
        <v>42643</v>
      </c>
      <c r="U442" s="1" t="s">
        <v>581</v>
      </c>
      <c r="V442" s="1" t="str">
        <f t="shared" si="58"/>
        <v>SC</v>
      </c>
      <c r="W442">
        <f t="shared" si="71"/>
        <v>42671</v>
      </c>
      <c r="Y442" s="61" t="s">
        <v>3424</v>
      </c>
      <c r="Z442" s="62">
        <f t="shared" si="72"/>
        <v>0</v>
      </c>
      <c r="AA442" s="62"/>
      <c r="AB442" s="63"/>
    </row>
    <row r="443" spans="1:56" ht="21" x14ac:dyDescent="0.25">
      <c r="B443" s="9" t="s">
        <v>1051</v>
      </c>
      <c r="C443" s="12" t="s">
        <v>1050</v>
      </c>
      <c r="D443" s="12" t="s">
        <v>1052</v>
      </c>
      <c r="E443" s="9" t="s">
        <v>3</v>
      </c>
      <c r="F443" s="96" t="str">
        <f t="shared" si="67"/>
        <v>31/03/2016</v>
      </c>
      <c r="G443" s="96" t="str">
        <f t="shared" si="68"/>
        <v>01/04/2016</v>
      </c>
      <c r="H443" s="144">
        <f t="shared" si="69"/>
        <v>0.78263888888888899</v>
      </c>
      <c r="I443" s="144">
        <f t="shared" si="59"/>
        <v>0.53333333333333333</v>
      </c>
      <c r="J443" s="167">
        <f t="shared" si="60"/>
        <v>42460</v>
      </c>
      <c r="K443" s="167">
        <f t="shared" si="61"/>
        <v>42461</v>
      </c>
      <c r="L443" s="170">
        <f t="shared" si="62"/>
        <v>0.24930555555555567</v>
      </c>
      <c r="M443" s="169">
        <f t="shared" si="63"/>
        <v>1</v>
      </c>
      <c r="N443" s="168">
        <f t="shared" si="64"/>
        <v>1.2493055555555557</v>
      </c>
      <c r="O443" s="180">
        <f t="shared" si="65"/>
        <v>42460</v>
      </c>
      <c r="P443" s="9" t="s">
        <v>1147</v>
      </c>
      <c r="R443" s="1" t="str">
        <f t="shared" si="66"/>
        <v>CIP  </v>
      </c>
      <c r="S443">
        <f t="shared" si="70"/>
        <v>42472</v>
      </c>
      <c r="U443" s="1" t="s">
        <v>3333</v>
      </c>
      <c r="V443" s="1" t="str">
        <f t="shared" si="58"/>
        <v>CLC</v>
      </c>
      <c r="W443">
        <f t="shared" si="71"/>
        <v>42534</v>
      </c>
      <c r="Y443" s="61" t="s">
        <v>3425</v>
      </c>
      <c r="Z443" s="62">
        <f t="shared" si="72"/>
        <v>0</v>
      </c>
      <c r="AA443" s="62"/>
      <c r="AB443" s="63"/>
    </row>
    <row r="444" spans="1:56" ht="21" x14ac:dyDescent="0.25">
      <c r="B444" s="11" t="s">
        <v>1053</v>
      </c>
      <c r="C444" s="10" t="s">
        <v>1052</v>
      </c>
      <c r="D444" s="10" t="s">
        <v>1054</v>
      </c>
      <c r="E444" s="11" t="s">
        <v>3</v>
      </c>
      <c r="F444" s="96" t="str">
        <f t="shared" si="67"/>
        <v>01/04/2016</v>
      </c>
      <c r="G444" s="96" t="str">
        <f t="shared" si="68"/>
        <v>01/04/2016</v>
      </c>
      <c r="H444" s="144">
        <f t="shared" si="69"/>
        <v>0.53333333333333333</v>
      </c>
      <c r="I444" s="144">
        <f t="shared" si="59"/>
        <v>0.65069444444444446</v>
      </c>
      <c r="J444" s="167">
        <f t="shared" si="60"/>
        <v>42461</v>
      </c>
      <c r="K444" s="167">
        <f t="shared" si="61"/>
        <v>42461</v>
      </c>
      <c r="L444" s="170">
        <f t="shared" si="62"/>
        <v>0.11736111111111114</v>
      </c>
      <c r="M444" s="169">
        <f t="shared" si="63"/>
        <v>0</v>
      </c>
      <c r="N444" s="168">
        <f t="shared" si="64"/>
        <v>0.11736111111111114</v>
      </c>
      <c r="O444" s="180">
        <f t="shared" si="65"/>
        <v>42461</v>
      </c>
      <c r="P444" s="11" t="s">
        <v>1148</v>
      </c>
      <c r="R444" s="1" t="str">
        <f t="shared" si="66"/>
        <v>SECADM  </v>
      </c>
      <c r="S444">
        <f t="shared" si="70"/>
        <v>127582</v>
      </c>
      <c r="U444" s="1" t="s">
        <v>577</v>
      </c>
      <c r="V444" s="1" t="str">
        <f t="shared" si="58"/>
        <v>SPO</v>
      </c>
      <c r="W444">
        <f t="shared" si="71"/>
        <v>42638</v>
      </c>
      <c r="Y444" s="61" t="s">
        <v>3426</v>
      </c>
      <c r="Z444" s="62">
        <f t="shared" si="72"/>
        <v>42643</v>
      </c>
      <c r="AA444" s="62"/>
      <c r="AB444" s="63"/>
    </row>
    <row r="445" spans="1:56" ht="21" x14ac:dyDescent="0.25">
      <c r="B445" s="9" t="s">
        <v>1055</v>
      </c>
      <c r="C445" s="12" t="s">
        <v>1054</v>
      </c>
      <c r="D445" s="12" t="s">
        <v>1056</v>
      </c>
      <c r="E445" s="9" t="s">
        <v>3</v>
      </c>
      <c r="F445" s="96" t="str">
        <f t="shared" si="67"/>
        <v>01/04/2016</v>
      </c>
      <c r="G445" s="96" t="str">
        <f t="shared" si="68"/>
        <v>01/04/2016</v>
      </c>
      <c r="H445" s="144">
        <f t="shared" si="69"/>
        <v>0.65069444444444446</v>
      </c>
      <c r="I445" s="144">
        <f t="shared" si="59"/>
        <v>0.75</v>
      </c>
      <c r="J445" s="167">
        <f t="shared" si="60"/>
        <v>42461</v>
      </c>
      <c r="K445" s="167">
        <f t="shared" si="61"/>
        <v>42461</v>
      </c>
      <c r="L445" s="170">
        <f t="shared" si="62"/>
        <v>9.9305555555555536E-2</v>
      </c>
      <c r="M445" s="169">
        <f t="shared" si="63"/>
        <v>0</v>
      </c>
      <c r="N445" s="168">
        <f t="shared" si="64"/>
        <v>9.9305555555555536E-2</v>
      </c>
      <c r="O445" s="180">
        <f t="shared" si="65"/>
        <v>42461</v>
      </c>
      <c r="P445" s="9" t="s">
        <v>1149</v>
      </c>
      <c r="R445" s="1" t="str">
        <f t="shared" si="66"/>
        <v>CLC  </v>
      </c>
      <c r="S445">
        <f t="shared" si="70"/>
        <v>340613</v>
      </c>
      <c r="U445" s="1" t="s">
        <v>3340</v>
      </c>
      <c r="V445" s="1" t="str">
        <f t="shared" si="58"/>
        <v>SLIC</v>
      </c>
      <c r="W445">
        <f t="shared" si="71"/>
        <v>127852</v>
      </c>
      <c r="Y445" s="61" t="s">
        <v>3427</v>
      </c>
      <c r="Z445" s="62">
        <f t="shared" si="72"/>
        <v>0</v>
      </c>
      <c r="AA445" s="62"/>
      <c r="AB445" s="63"/>
    </row>
    <row r="446" spans="1:56" ht="21" x14ac:dyDescent="0.25">
      <c r="B446" s="11" t="s">
        <v>1057</v>
      </c>
      <c r="C446" s="10" t="s">
        <v>1056</v>
      </c>
      <c r="D446" s="10" t="s">
        <v>1058</v>
      </c>
      <c r="E446" s="11" t="s">
        <v>1059</v>
      </c>
      <c r="F446" s="96" t="str">
        <f t="shared" si="67"/>
        <v>01/04/2016</v>
      </c>
      <c r="G446" s="96" t="str">
        <f t="shared" si="68"/>
        <v>13/06/2016</v>
      </c>
      <c r="H446" s="144">
        <f t="shared" si="69"/>
        <v>0.75</v>
      </c>
      <c r="I446" s="144">
        <f t="shared" si="59"/>
        <v>0.77222222222222225</v>
      </c>
      <c r="J446" s="167">
        <f t="shared" si="60"/>
        <v>42461</v>
      </c>
      <c r="K446" s="167">
        <f t="shared" si="61"/>
        <v>42534</v>
      </c>
      <c r="L446" s="170">
        <f t="shared" si="62"/>
        <v>2.2222222222222254E-2</v>
      </c>
      <c r="M446" s="169">
        <f t="shared" si="63"/>
        <v>73</v>
      </c>
      <c r="N446" s="168">
        <f t="shared" si="64"/>
        <v>73.022222222222226</v>
      </c>
      <c r="O446" s="180">
        <f t="shared" si="65"/>
        <v>73</v>
      </c>
      <c r="P446" s="11" t="s">
        <v>634</v>
      </c>
      <c r="R446" s="1" t="str">
        <f t="shared" si="66"/>
        <v>SC  </v>
      </c>
      <c r="S446">
        <f t="shared" si="70"/>
        <v>42671</v>
      </c>
      <c r="U446" s="1" t="s">
        <v>582</v>
      </c>
      <c r="V446" s="1" t="str">
        <f t="shared" si="58"/>
        <v>SCON</v>
      </c>
      <c r="W446">
        <f t="shared" si="71"/>
        <v>6</v>
      </c>
      <c r="Y446" s="61" t="s">
        <v>3428</v>
      </c>
      <c r="Z446" s="62">
        <f t="shared" si="72"/>
        <v>0</v>
      </c>
      <c r="AA446" s="62"/>
      <c r="AB446" s="63"/>
    </row>
    <row r="447" spans="1:56" ht="21" x14ac:dyDescent="0.25">
      <c r="B447" s="9" t="s">
        <v>154</v>
      </c>
      <c r="C447" s="12" t="s">
        <v>1058</v>
      </c>
      <c r="D447" s="12" t="s">
        <v>1060</v>
      </c>
      <c r="E447" s="9" t="s">
        <v>3</v>
      </c>
      <c r="F447" s="96" t="str">
        <f t="shared" si="67"/>
        <v>13/06/2016</v>
      </c>
      <c r="G447" s="96" t="str">
        <f t="shared" si="68"/>
        <v>14/06/2016</v>
      </c>
      <c r="H447" s="144">
        <f t="shared" si="69"/>
        <v>0.77222222222222225</v>
      </c>
      <c r="I447" s="144">
        <f t="shared" si="59"/>
        <v>0.77013888888888893</v>
      </c>
      <c r="J447" s="167">
        <f t="shared" si="60"/>
        <v>42534</v>
      </c>
      <c r="K447" s="167">
        <f t="shared" si="61"/>
        <v>42535</v>
      </c>
      <c r="L447" s="170">
        <f t="shared" si="62"/>
        <v>2.0833333333333259E-3</v>
      </c>
      <c r="M447" s="169">
        <f t="shared" si="63"/>
        <v>1</v>
      </c>
      <c r="N447" s="168">
        <f t="shared" si="64"/>
        <v>1.0020833333333332</v>
      </c>
      <c r="O447" s="180">
        <f t="shared" si="65"/>
        <v>42534</v>
      </c>
      <c r="P447" s="9" t="s">
        <v>380</v>
      </c>
      <c r="R447" s="1" t="str">
        <f t="shared" si="66"/>
        <v xml:space="preserve"> CLC  </v>
      </c>
      <c r="S447">
        <f t="shared" si="70"/>
        <v>42534</v>
      </c>
      <c r="U447" s="1" t="s">
        <v>597</v>
      </c>
      <c r="V447" s="1" t="str">
        <f t="shared" si="58"/>
        <v>SECGA</v>
      </c>
      <c r="W447">
        <f t="shared" si="71"/>
        <v>42613</v>
      </c>
      <c r="Y447" s="61" t="s">
        <v>3391</v>
      </c>
      <c r="Z447" s="62">
        <f t="shared" si="72"/>
        <v>42648</v>
      </c>
      <c r="AA447" s="62"/>
      <c r="AB447" s="63"/>
    </row>
    <row r="448" spans="1:56" ht="21" x14ac:dyDescent="0.25">
      <c r="B448" s="11" t="s">
        <v>1061</v>
      </c>
      <c r="C448" s="10" t="s">
        <v>1060</v>
      </c>
      <c r="D448" s="10" t="s">
        <v>1062</v>
      </c>
      <c r="E448" s="11" t="s">
        <v>285</v>
      </c>
      <c r="F448" s="96" t="str">
        <f t="shared" si="67"/>
        <v>14/06/2016</v>
      </c>
      <c r="G448" s="96" t="str">
        <f t="shared" si="68"/>
        <v>05/07/2016</v>
      </c>
      <c r="H448" s="144">
        <f t="shared" si="69"/>
        <v>0.77013888888888893</v>
      </c>
      <c r="I448" s="144">
        <f t="shared" si="59"/>
        <v>0.62430555555555556</v>
      </c>
      <c r="J448" s="167">
        <f t="shared" si="60"/>
        <v>42535</v>
      </c>
      <c r="K448" s="167">
        <f t="shared" si="61"/>
        <v>42556</v>
      </c>
      <c r="L448" s="170">
        <f t="shared" si="62"/>
        <v>0.14583333333333337</v>
      </c>
      <c r="M448" s="169">
        <f t="shared" si="63"/>
        <v>21</v>
      </c>
      <c r="N448" s="168">
        <f t="shared" si="64"/>
        <v>21.145833333333332</v>
      </c>
      <c r="O448" s="180">
        <f t="shared" si="65"/>
        <v>20</v>
      </c>
      <c r="P448" s="11" t="s">
        <v>1150</v>
      </c>
      <c r="R448" s="1" t="str">
        <f t="shared" ref="R448:R495" si="73">RIGHT(B448,LEN(B448)-5)</f>
        <v>SPO  </v>
      </c>
      <c r="S448">
        <f t="shared" si="70"/>
        <v>42638</v>
      </c>
      <c r="U448" s="1" t="s">
        <v>591</v>
      </c>
      <c r="V448" s="1" t="str">
        <f t="shared" si="58"/>
        <v>CPL</v>
      </c>
      <c r="W448">
        <f t="shared" si="71"/>
        <v>85265</v>
      </c>
      <c r="Y448" s="61" t="s">
        <v>3393</v>
      </c>
      <c r="Z448" s="62">
        <f t="shared" si="72"/>
        <v>0</v>
      </c>
      <c r="AA448" s="62"/>
      <c r="AB448" s="63"/>
    </row>
    <row r="449" spans="2:28" ht="21" x14ac:dyDescent="0.25">
      <c r="B449" s="9" t="s">
        <v>1063</v>
      </c>
      <c r="C449" s="12" t="s">
        <v>1062</v>
      </c>
      <c r="D449" s="12" t="s">
        <v>1064</v>
      </c>
      <c r="E449" s="9" t="s">
        <v>3</v>
      </c>
      <c r="F449" s="96" t="str">
        <f t="shared" si="67"/>
        <v>05/07/2016</v>
      </c>
      <c r="G449" s="96" t="str">
        <f t="shared" si="68"/>
        <v>05/07/2016</v>
      </c>
      <c r="H449" s="144">
        <f t="shared" si="69"/>
        <v>0.62430555555555556</v>
      </c>
      <c r="I449" s="144">
        <f t="shared" si="59"/>
        <v>0.7104166666666667</v>
      </c>
      <c r="J449" s="167">
        <f t="shared" si="60"/>
        <v>42556</v>
      </c>
      <c r="K449" s="167">
        <f t="shared" si="61"/>
        <v>42556</v>
      </c>
      <c r="L449" s="170">
        <f t="shared" si="62"/>
        <v>8.6111111111111138E-2</v>
      </c>
      <c r="M449" s="169">
        <f t="shared" si="63"/>
        <v>0</v>
      </c>
      <c r="N449" s="168">
        <f t="shared" si="64"/>
        <v>8.6111111111111138E-2</v>
      </c>
      <c r="O449" s="180">
        <f t="shared" si="65"/>
        <v>42556</v>
      </c>
      <c r="P449" s="9" t="s">
        <v>1151</v>
      </c>
      <c r="R449" s="1" t="str">
        <f t="shared" si="73"/>
        <v>SECADM  </v>
      </c>
      <c r="S449">
        <f t="shared" si="70"/>
        <v>127582</v>
      </c>
      <c r="U449" s="1" t="s">
        <v>583</v>
      </c>
      <c r="V449" s="1" t="str">
        <f t="shared" si="58"/>
        <v>ASSDG</v>
      </c>
      <c r="W449">
        <f t="shared" si="71"/>
        <v>9</v>
      </c>
      <c r="Y449" s="61" t="s">
        <v>3395</v>
      </c>
      <c r="Z449" s="62">
        <f t="shared" si="72"/>
        <v>0</v>
      </c>
      <c r="AA449" s="62"/>
      <c r="AB449" s="63"/>
    </row>
    <row r="450" spans="2:28" ht="21" x14ac:dyDescent="0.25">
      <c r="B450" s="11" t="s">
        <v>42</v>
      </c>
      <c r="C450" s="10" t="s">
        <v>1064</v>
      </c>
      <c r="D450" s="10" t="s">
        <v>1065</v>
      </c>
      <c r="E450" s="11" t="s">
        <v>3</v>
      </c>
      <c r="F450" s="96" t="str">
        <f t="shared" si="67"/>
        <v>05/07/2016</v>
      </c>
      <c r="G450" s="96" t="str">
        <f t="shared" si="68"/>
        <v>05/07/2016</v>
      </c>
      <c r="H450" s="144">
        <f t="shared" si="69"/>
        <v>0.7104166666666667</v>
      </c>
      <c r="I450" s="144">
        <f t="shared" si="59"/>
        <v>0.78263888888888899</v>
      </c>
      <c r="J450" s="167">
        <f t="shared" si="60"/>
        <v>42556</v>
      </c>
      <c r="K450" s="167">
        <f t="shared" si="61"/>
        <v>42556</v>
      </c>
      <c r="L450" s="170">
        <f t="shared" si="62"/>
        <v>7.2222222222222299E-2</v>
      </c>
      <c r="M450" s="169">
        <f t="shared" si="63"/>
        <v>0</v>
      </c>
      <c r="N450" s="168">
        <f t="shared" si="64"/>
        <v>7.2222222222222299E-2</v>
      </c>
      <c r="O450" s="180">
        <f t="shared" si="65"/>
        <v>42556</v>
      </c>
      <c r="P450" s="11" t="s">
        <v>1152</v>
      </c>
      <c r="R450" s="1" t="str">
        <f t="shared" si="73"/>
        <v>CLC  </v>
      </c>
      <c r="S450">
        <f t="shared" si="70"/>
        <v>340613</v>
      </c>
      <c r="U450" s="1" t="s">
        <v>578</v>
      </c>
      <c r="V450" s="1" t="str">
        <f t="shared" si="58"/>
        <v>CO</v>
      </c>
      <c r="W450">
        <f t="shared" si="71"/>
        <v>42619</v>
      </c>
      <c r="Y450" s="58" t="s">
        <v>3397</v>
      </c>
      <c r="Z450" s="59">
        <f t="shared" si="72"/>
        <v>0</v>
      </c>
      <c r="AA450" s="59"/>
      <c r="AB450" s="60"/>
    </row>
    <row r="451" spans="2:28" ht="21" x14ac:dyDescent="0.25">
      <c r="B451" s="9" t="s">
        <v>45</v>
      </c>
      <c r="C451" s="12" t="s">
        <v>1065</v>
      </c>
      <c r="D451" s="12" t="s">
        <v>1066</v>
      </c>
      <c r="E451" s="9" t="s">
        <v>338</v>
      </c>
      <c r="F451" s="96" t="str">
        <f t="shared" si="67"/>
        <v>05/07/2016</v>
      </c>
      <c r="G451" s="96" t="str">
        <f t="shared" si="68"/>
        <v>14/07/2016</v>
      </c>
      <c r="H451" s="144">
        <f t="shared" si="69"/>
        <v>0.78263888888888899</v>
      </c>
      <c r="I451" s="144">
        <f t="shared" si="59"/>
        <v>0.57500000000000007</v>
      </c>
      <c r="J451" s="167">
        <f t="shared" si="60"/>
        <v>42556</v>
      </c>
      <c r="K451" s="167">
        <f t="shared" si="61"/>
        <v>42565</v>
      </c>
      <c r="L451" s="170">
        <f t="shared" si="62"/>
        <v>0.20763888888888893</v>
      </c>
      <c r="M451" s="169">
        <f t="shared" si="63"/>
        <v>9</v>
      </c>
      <c r="N451" s="168">
        <f t="shared" si="64"/>
        <v>9.2076388888888889</v>
      </c>
      <c r="O451" s="180">
        <f t="shared" si="65"/>
        <v>8</v>
      </c>
      <c r="P451" s="9" t="s">
        <v>647</v>
      </c>
      <c r="R451" s="1" t="str">
        <f t="shared" si="73"/>
        <v>SC  </v>
      </c>
      <c r="S451">
        <f t="shared" si="70"/>
        <v>42671</v>
      </c>
      <c r="U451" s="1" t="s">
        <v>579</v>
      </c>
      <c r="V451" s="1" t="str">
        <f t="shared" si="58"/>
        <v>SECOFC</v>
      </c>
      <c r="W451">
        <f t="shared" si="71"/>
        <v>42619</v>
      </c>
      <c r="Y451" s="58" t="s">
        <v>3399</v>
      </c>
      <c r="Z451" s="59">
        <f t="shared" si="72"/>
        <v>0</v>
      </c>
      <c r="AA451" s="59"/>
      <c r="AB451" s="60"/>
    </row>
    <row r="452" spans="2:28" ht="21" x14ac:dyDescent="0.25">
      <c r="B452" s="11" t="s">
        <v>49</v>
      </c>
      <c r="C452" s="10" t="s">
        <v>1066</v>
      </c>
      <c r="D452" s="10" t="s">
        <v>1067</v>
      </c>
      <c r="E452" s="11" t="s">
        <v>3</v>
      </c>
      <c r="F452" s="96" t="str">
        <f t="shared" si="67"/>
        <v>14/07/2016</v>
      </c>
      <c r="G452" s="96" t="str">
        <f t="shared" si="68"/>
        <v>14/07/2016</v>
      </c>
      <c r="H452" s="144">
        <f t="shared" si="69"/>
        <v>0.57500000000000007</v>
      </c>
      <c r="I452" s="144">
        <f t="shared" si="59"/>
        <v>0.59652777777777777</v>
      </c>
      <c r="J452" s="167">
        <f t="shared" si="60"/>
        <v>42565</v>
      </c>
      <c r="K452" s="167">
        <f t="shared" si="61"/>
        <v>42565</v>
      </c>
      <c r="L452" s="170">
        <f t="shared" si="62"/>
        <v>2.1527777777777701E-2</v>
      </c>
      <c r="M452" s="169">
        <f t="shared" si="63"/>
        <v>0</v>
      </c>
      <c r="N452" s="168">
        <f t="shared" si="64"/>
        <v>2.1527777777777701E-2</v>
      </c>
      <c r="O452" s="180">
        <f t="shared" si="65"/>
        <v>42565</v>
      </c>
      <c r="P452" s="11" t="s">
        <v>1153</v>
      </c>
      <c r="R452" s="1" t="str">
        <f t="shared" si="73"/>
        <v>CLC  </v>
      </c>
      <c r="S452">
        <f t="shared" si="70"/>
        <v>340613</v>
      </c>
      <c r="U452" s="1" t="s">
        <v>584</v>
      </c>
      <c r="V452" s="1" t="str">
        <f t="shared" si="58"/>
        <v>DG</v>
      </c>
      <c r="W452">
        <f t="shared" si="71"/>
        <v>2</v>
      </c>
      <c r="Y452" s="58" t="s">
        <v>3401</v>
      </c>
      <c r="Z452" s="59">
        <f t="shared" si="72"/>
        <v>0</v>
      </c>
      <c r="AA452" s="59"/>
      <c r="AB452" s="60"/>
    </row>
    <row r="453" spans="2:28" ht="21" x14ac:dyDescent="0.25">
      <c r="B453" s="9" t="s">
        <v>1068</v>
      </c>
      <c r="C453" s="12" t="s">
        <v>1067</v>
      </c>
      <c r="D453" s="12" t="s">
        <v>1069</v>
      </c>
      <c r="E453" s="9" t="s">
        <v>3</v>
      </c>
      <c r="F453" s="96" t="str">
        <f t="shared" si="67"/>
        <v>14/07/2016</v>
      </c>
      <c r="G453" s="96" t="str">
        <f t="shared" si="68"/>
        <v>14/07/2016</v>
      </c>
      <c r="H453" s="144">
        <f>VALUE(RIGHT(C453,5))</f>
        <v>0.59652777777777777</v>
      </c>
      <c r="I453" s="144">
        <f t="shared" si="59"/>
        <v>0.70486111111111116</v>
      </c>
      <c r="J453" s="167">
        <f t="shared" si="60"/>
        <v>42565</v>
      </c>
      <c r="K453" s="167">
        <f t="shared" si="61"/>
        <v>42565</v>
      </c>
      <c r="L453" s="170">
        <f t="shared" si="62"/>
        <v>0.10833333333333339</v>
      </c>
      <c r="M453" s="169">
        <f t="shared" si="63"/>
        <v>0</v>
      </c>
      <c r="N453" s="168">
        <f t="shared" si="64"/>
        <v>0.10833333333333339</v>
      </c>
      <c r="O453" s="180">
        <f t="shared" si="65"/>
        <v>42565</v>
      </c>
      <c r="P453" s="9" t="s">
        <v>1154</v>
      </c>
      <c r="R453" s="1" t="str">
        <f t="shared" si="73"/>
        <v>SECADM  </v>
      </c>
      <c r="S453">
        <f t="shared" si="70"/>
        <v>127582</v>
      </c>
      <c r="U453" s="1" t="s">
        <v>3347</v>
      </c>
      <c r="V453" s="1" t="str">
        <f t="shared" si="58"/>
        <v>GABDG</v>
      </c>
      <c r="W453">
        <f t="shared" si="71"/>
        <v>1</v>
      </c>
      <c r="Y453" s="58" t="s">
        <v>3416</v>
      </c>
      <c r="Z453" s="59">
        <f t="shared" si="72"/>
        <v>0</v>
      </c>
      <c r="AA453" s="59"/>
      <c r="AB453" s="60"/>
    </row>
    <row r="454" spans="2:28" ht="21" x14ac:dyDescent="0.25">
      <c r="B454" s="11" t="s">
        <v>1070</v>
      </c>
      <c r="C454" s="10" t="s">
        <v>1069</v>
      </c>
      <c r="D454" s="10" t="s">
        <v>1071</v>
      </c>
      <c r="E454" s="11" t="s">
        <v>3</v>
      </c>
      <c r="F454" s="96" t="str">
        <f t="shared" si="67"/>
        <v>14/07/2016</v>
      </c>
      <c r="G454" s="96" t="str">
        <f t="shared" si="68"/>
        <v>14/07/2016</v>
      </c>
      <c r="H454" s="144">
        <f t="shared" si="69"/>
        <v>0.70486111111111116</v>
      </c>
      <c r="I454" s="144">
        <f t="shared" si="59"/>
        <v>0.73402777777777783</v>
      </c>
      <c r="J454" s="167">
        <f t="shared" si="60"/>
        <v>42565</v>
      </c>
      <c r="K454" s="167">
        <f t="shared" si="61"/>
        <v>42565</v>
      </c>
      <c r="L454" s="170">
        <f t="shared" si="62"/>
        <v>2.9166666666666674E-2</v>
      </c>
      <c r="M454" s="169">
        <f t="shared" si="63"/>
        <v>0</v>
      </c>
      <c r="N454" s="168">
        <f t="shared" si="64"/>
        <v>2.9166666666666674E-2</v>
      </c>
      <c r="O454" s="180">
        <f t="shared" si="65"/>
        <v>42565</v>
      </c>
      <c r="P454" s="11" t="s">
        <v>1155</v>
      </c>
      <c r="R454" s="1" t="str">
        <f t="shared" si="73"/>
        <v>CLC  </v>
      </c>
      <c r="S454">
        <f t="shared" si="70"/>
        <v>340613</v>
      </c>
      <c r="U454" s="1" t="s">
        <v>3348</v>
      </c>
      <c r="V454" s="1" t="str">
        <f t="shared" si="58"/>
        <v>SMIC</v>
      </c>
      <c r="W454">
        <f t="shared" si="71"/>
        <v>42648</v>
      </c>
      <c r="Y454" s="58" t="s">
        <v>3404</v>
      </c>
      <c r="Z454" s="59">
        <f t="shared" si="72"/>
        <v>0</v>
      </c>
      <c r="AA454" s="59"/>
      <c r="AB454" s="60"/>
    </row>
    <row r="455" spans="2:28" ht="21" x14ac:dyDescent="0.25">
      <c r="B455" s="9" t="s">
        <v>1072</v>
      </c>
      <c r="C455" s="12" t="s">
        <v>1071</v>
      </c>
      <c r="D455" s="12" t="s">
        <v>1073</v>
      </c>
      <c r="E455" s="9" t="s">
        <v>21</v>
      </c>
      <c r="F455" s="96" t="str">
        <f t="shared" si="67"/>
        <v>14/07/2016</v>
      </c>
      <c r="G455" s="96" t="str">
        <f t="shared" si="68"/>
        <v>18/07/2016</v>
      </c>
      <c r="H455" s="144">
        <f t="shared" si="69"/>
        <v>0.73402777777777783</v>
      </c>
      <c r="I455" s="144">
        <f t="shared" si="59"/>
        <v>0.63263888888888886</v>
      </c>
      <c r="J455" s="167">
        <f>DATE(YEAR(F455),MONTH(F455),DAY(F455))</f>
        <v>42565</v>
      </c>
      <c r="K455" s="167">
        <f t="shared" si="61"/>
        <v>42569</v>
      </c>
      <c r="L455" s="170">
        <f t="shared" si="62"/>
        <v>0.10138888888888897</v>
      </c>
      <c r="M455" s="169">
        <f t="shared" si="63"/>
        <v>4</v>
      </c>
      <c r="N455" s="168">
        <f t="shared" si="64"/>
        <v>4.1013888888888888</v>
      </c>
      <c r="O455" s="180">
        <f t="shared" si="65"/>
        <v>3</v>
      </c>
      <c r="P455" s="9" t="s">
        <v>1156</v>
      </c>
      <c r="R455" s="1" t="str">
        <f t="shared" si="73"/>
        <v>SLIC  </v>
      </c>
      <c r="S455">
        <f t="shared" si="70"/>
        <v>127852</v>
      </c>
      <c r="U455" s="1" t="s">
        <v>585</v>
      </c>
      <c r="V455" s="1" t="str">
        <f t="shared" si="58"/>
        <v>ACO</v>
      </c>
      <c r="W455">
        <f t="shared" si="71"/>
        <v>0</v>
      </c>
      <c r="Y455" s="58" t="s">
        <v>3429</v>
      </c>
      <c r="Z455" s="59">
        <f t="shared" si="72"/>
        <v>0</v>
      </c>
      <c r="AA455" s="59"/>
      <c r="AB455" s="60"/>
    </row>
    <row r="456" spans="2:28" ht="21" x14ac:dyDescent="0.25">
      <c r="B456" s="11" t="s">
        <v>453</v>
      </c>
      <c r="C456" s="10" t="s">
        <v>1073</v>
      </c>
      <c r="D456" s="10" t="s">
        <v>1074</v>
      </c>
      <c r="E456" s="11" t="s">
        <v>3</v>
      </c>
      <c r="F456" s="96" t="str">
        <f t="shared" si="67"/>
        <v>18/07/2016</v>
      </c>
      <c r="G456" s="96" t="str">
        <f t="shared" si="68"/>
        <v>19/07/2016</v>
      </c>
      <c r="H456" s="144">
        <f t="shared" si="69"/>
        <v>0.63263888888888886</v>
      </c>
      <c r="I456" s="144">
        <f t="shared" si="59"/>
        <v>0.58124999999999993</v>
      </c>
      <c r="J456" s="167">
        <f t="shared" si="60"/>
        <v>42569</v>
      </c>
      <c r="K456" s="167">
        <f t="shared" si="61"/>
        <v>42570</v>
      </c>
      <c r="L456" s="170">
        <f t="shared" si="62"/>
        <v>5.1388888888888928E-2</v>
      </c>
      <c r="M456" s="169">
        <f t="shared" si="63"/>
        <v>1</v>
      </c>
      <c r="N456" s="168">
        <f t="shared" si="64"/>
        <v>1.0513888888888889</v>
      </c>
      <c r="O456" s="180">
        <f t="shared" si="65"/>
        <v>42569</v>
      </c>
      <c r="P456" s="11" t="s">
        <v>61</v>
      </c>
      <c r="R456" s="1" t="str">
        <f t="shared" si="73"/>
        <v>SC  </v>
      </c>
      <c r="S456">
        <f t="shared" si="70"/>
        <v>42671</v>
      </c>
      <c r="U456" s="1" t="s">
        <v>586</v>
      </c>
      <c r="V456" s="1" t="str">
        <f t="shared" si="58"/>
        <v>SAEO</v>
      </c>
      <c r="W456">
        <f t="shared" si="71"/>
        <v>0</v>
      </c>
      <c r="X456" s="1" t="s">
        <v>3541</v>
      </c>
      <c r="Y456" s="58" t="s">
        <v>3430</v>
      </c>
      <c r="Z456" s="59">
        <f t="shared" si="72"/>
        <v>0</v>
      </c>
      <c r="AA456" s="59"/>
      <c r="AB456" s="60"/>
    </row>
    <row r="457" spans="2:28" ht="21" x14ac:dyDescent="0.25">
      <c r="B457" s="9" t="s">
        <v>1075</v>
      </c>
      <c r="C457" s="12" t="s">
        <v>1074</v>
      </c>
      <c r="D457" s="12" t="s">
        <v>1076</v>
      </c>
      <c r="E457" s="9" t="s">
        <v>3</v>
      </c>
      <c r="F457" s="96" t="str">
        <f>LEFT(C457,10)</f>
        <v>19/07/2016</v>
      </c>
      <c r="G457" s="96" t="str">
        <f>LEFT(D457,10)</f>
        <v>19/07/2016</v>
      </c>
      <c r="H457" s="144">
        <f t="shared" si="69"/>
        <v>0.58124999999999993</v>
      </c>
      <c r="I457" s="144">
        <f t="shared" si="59"/>
        <v>0.59513888888888888</v>
      </c>
      <c r="J457" s="167">
        <f>DATE(YEAR(F457),MONTH(F457),DAY(F457))</f>
        <v>42570</v>
      </c>
      <c r="K457" s="167">
        <f>DATE(YEAR(G457),MONTH(G457),DAY(G457))</f>
        <v>42570</v>
      </c>
      <c r="L457" s="170">
        <f t="shared" si="62"/>
        <v>1.3888888888888951E-2</v>
      </c>
      <c r="M457" s="169">
        <f>K457-J457</f>
        <v>0</v>
      </c>
      <c r="N457" s="168">
        <f>M457+L457</f>
        <v>1.3888888888888951E-2</v>
      </c>
      <c r="O457" s="180">
        <f t="shared" si="65"/>
        <v>42570</v>
      </c>
      <c r="P457" s="9" t="s">
        <v>1157</v>
      </c>
      <c r="R457" s="1" t="str">
        <f t="shared" si="73"/>
        <v>SMOP  </v>
      </c>
      <c r="S457">
        <f t="shared" si="70"/>
        <v>42643</v>
      </c>
      <c r="U457"/>
      <c r="V457" s="98" t="s">
        <v>3434</v>
      </c>
      <c r="W457" s="159">
        <f>SUM(W438:W456)</f>
        <v>1064787</v>
      </c>
      <c r="X457" s="160">
        <v>292</v>
      </c>
      <c r="Y457" s="58" t="s">
        <v>3431</v>
      </c>
      <c r="Z457" s="59">
        <f t="shared" si="72"/>
        <v>0</v>
      </c>
      <c r="AA457" s="59"/>
      <c r="AB457" s="60"/>
    </row>
    <row r="458" spans="2:28" ht="21" x14ac:dyDescent="0.25">
      <c r="B458" s="11" t="s">
        <v>459</v>
      </c>
      <c r="C458" s="10" t="s">
        <v>1076</v>
      </c>
      <c r="D458" s="10" t="s">
        <v>1077</v>
      </c>
      <c r="E458" s="11" t="s">
        <v>1078</v>
      </c>
      <c r="F458" s="96" t="str">
        <f>LEFT(C458,10)</f>
        <v>19/07/2016</v>
      </c>
      <c r="G458" s="96" t="str">
        <f>LEFT(D458,10)</f>
        <v>09/08/2016</v>
      </c>
      <c r="H458" s="144">
        <f t="shared" si="69"/>
        <v>0.59513888888888888</v>
      </c>
      <c r="I458" s="144">
        <f t="shared" si="59"/>
        <v>0.59583333333333333</v>
      </c>
      <c r="J458" s="167">
        <f>DATE(YEAR(F458),MONTH(F458),DAY(F458))</f>
        <v>42570</v>
      </c>
      <c r="K458" s="167">
        <f>DATE(YEAR(G458),MONTH(G458),DAY(G458))</f>
        <v>42591</v>
      </c>
      <c r="L458" s="170">
        <f t="shared" si="62"/>
        <v>6.9444444444444198E-4</v>
      </c>
      <c r="M458" s="169">
        <f>K458-J458</f>
        <v>21</v>
      </c>
      <c r="N458" s="168">
        <f>M458+L458</f>
        <v>21.000694444444445</v>
      </c>
      <c r="O458" s="180">
        <f t="shared" si="65"/>
        <v>21</v>
      </c>
      <c r="P458" s="11" t="s">
        <v>1158</v>
      </c>
      <c r="R458" s="1" t="str">
        <f t="shared" si="73"/>
        <v>SC  </v>
      </c>
      <c r="S458">
        <f t="shared" si="70"/>
        <v>42671</v>
      </c>
      <c r="U458"/>
      <c r="V458" s="1" t="str">
        <f t="shared" si="58"/>
        <v/>
      </c>
      <c r="W458"/>
      <c r="Y458" s="58" t="s">
        <v>3432</v>
      </c>
      <c r="Z458" s="59">
        <f t="shared" si="72"/>
        <v>0</v>
      </c>
      <c r="AA458" s="59"/>
      <c r="AB458" s="60"/>
    </row>
    <row r="459" spans="2:28" ht="21.75" thickBot="1" x14ac:dyDescent="0.3">
      <c r="B459" s="9" t="s">
        <v>357</v>
      </c>
      <c r="C459" s="12" t="s">
        <v>1077</v>
      </c>
      <c r="D459" s="12" t="s">
        <v>1079</v>
      </c>
      <c r="E459" s="9" t="s">
        <v>21</v>
      </c>
      <c r="F459" s="96" t="str">
        <f t="shared" ref="F459:F486" si="74">LEFT(C459,10)</f>
        <v>09/08/2016</v>
      </c>
      <c r="G459" s="96" t="str">
        <f t="shared" ref="G459:G486" si="75">LEFT(D459,10)</f>
        <v>12/08/2016</v>
      </c>
      <c r="H459" s="144">
        <f t="shared" si="69"/>
        <v>0.59583333333333333</v>
      </c>
      <c r="I459" s="144">
        <f t="shared" si="59"/>
        <v>0.78263888888888899</v>
      </c>
      <c r="J459" s="167">
        <f t="shared" ref="J459:J486" si="76">DATE(YEAR(F459),MONTH(F459),DAY(F459))</f>
        <v>42591</v>
      </c>
      <c r="K459" s="167">
        <f t="shared" ref="K459:K486" si="77">DATE(YEAR(G459),MONTH(G459),DAY(G459))</f>
        <v>42594</v>
      </c>
      <c r="L459" s="170">
        <f t="shared" si="62"/>
        <v>0.18680555555555567</v>
      </c>
      <c r="M459" s="169">
        <f t="shared" ref="M459:M486" si="78">K459-J459</f>
        <v>3</v>
      </c>
      <c r="N459" s="168">
        <f t="shared" ref="N459:N486" si="79">M459+L459</f>
        <v>3.1868055555555559</v>
      </c>
      <c r="O459" s="180">
        <f t="shared" si="65"/>
        <v>3</v>
      </c>
      <c r="P459" s="9" t="s">
        <v>1159</v>
      </c>
      <c r="R459" s="1" t="str">
        <f t="shared" si="73"/>
        <v>CLC  </v>
      </c>
      <c r="S459">
        <f t="shared" si="70"/>
        <v>340613</v>
      </c>
      <c r="U459"/>
      <c r="V459" s="1" t="str">
        <f t="shared" si="58"/>
        <v/>
      </c>
      <c r="W459"/>
      <c r="Y459" s="64" t="s">
        <v>3433</v>
      </c>
      <c r="Z459" s="89">
        <f t="shared" si="72"/>
        <v>0</v>
      </c>
      <c r="AA459" s="89"/>
      <c r="AB459" s="65"/>
    </row>
    <row r="460" spans="2:28" ht="21" x14ac:dyDescent="0.25">
      <c r="B460" s="11" t="s">
        <v>653</v>
      </c>
      <c r="C460" s="10" t="s">
        <v>1079</v>
      </c>
      <c r="D460" s="10" t="s">
        <v>1080</v>
      </c>
      <c r="E460" s="11" t="s">
        <v>21</v>
      </c>
      <c r="F460" s="96" t="str">
        <f t="shared" si="74"/>
        <v>12/08/2016</v>
      </c>
      <c r="G460" s="96" t="str">
        <f t="shared" si="75"/>
        <v>16/08/2016</v>
      </c>
      <c r="H460" s="144">
        <f t="shared" si="69"/>
        <v>0.78263888888888899</v>
      </c>
      <c r="I460" s="144">
        <f t="shared" si="59"/>
        <v>0.66597222222222219</v>
      </c>
      <c r="J460" s="167">
        <f t="shared" si="76"/>
        <v>42594</v>
      </c>
      <c r="K460" s="167">
        <f t="shared" si="77"/>
        <v>42598</v>
      </c>
      <c r="L460" s="170">
        <f t="shared" si="62"/>
        <v>0.11666666666666681</v>
      </c>
      <c r="M460" s="169">
        <f t="shared" si="78"/>
        <v>4</v>
      </c>
      <c r="N460" s="168">
        <f t="shared" si="79"/>
        <v>4.1166666666666671</v>
      </c>
      <c r="O460" s="180">
        <f t="shared" si="65"/>
        <v>3</v>
      </c>
      <c r="P460" s="11" t="s">
        <v>1160</v>
      </c>
      <c r="R460" s="1" t="str">
        <f t="shared" si="73"/>
        <v>SLIC  </v>
      </c>
      <c r="S460">
        <f t="shared" si="70"/>
        <v>127852</v>
      </c>
      <c r="U460"/>
      <c r="V460" s="1" t="str">
        <f t="shared" si="58"/>
        <v/>
      </c>
      <c r="W460"/>
    </row>
    <row r="461" spans="2:28" ht="21" x14ac:dyDescent="0.25">
      <c r="B461" s="9" t="s">
        <v>76</v>
      </c>
      <c r="C461" s="12" t="s">
        <v>1080</v>
      </c>
      <c r="D461" s="12" t="s">
        <v>1081</v>
      </c>
      <c r="E461" s="9" t="s">
        <v>47</v>
      </c>
      <c r="F461" s="96" t="str">
        <f t="shared" si="74"/>
        <v>16/08/2016</v>
      </c>
      <c r="G461" s="96" t="str">
        <f t="shared" si="75"/>
        <v>22/08/2016</v>
      </c>
      <c r="H461" s="144">
        <f t="shared" si="69"/>
        <v>0.66597222222222219</v>
      </c>
      <c r="I461" s="144">
        <f t="shared" si="59"/>
        <v>0.74861111111111101</v>
      </c>
      <c r="J461" s="167">
        <f t="shared" si="76"/>
        <v>42598</v>
      </c>
      <c r="K461" s="167">
        <f t="shared" si="77"/>
        <v>42604</v>
      </c>
      <c r="L461" s="170">
        <f t="shared" si="62"/>
        <v>8.2638888888888817E-2</v>
      </c>
      <c r="M461" s="169">
        <f t="shared" si="78"/>
        <v>6</v>
      </c>
      <c r="N461" s="168">
        <f t="shared" si="79"/>
        <v>6.0826388888888889</v>
      </c>
      <c r="O461" s="180">
        <f t="shared" si="65"/>
        <v>6</v>
      </c>
      <c r="P461" s="9" t="s">
        <v>1161</v>
      </c>
      <c r="R461" s="1" t="str">
        <f t="shared" si="73"/>
        <v>SCON  </v>
      </c>
      <c r="S461">
        <f t="shared" si="70"/>
        <v>6</v>
      </c>
      <c r="U461"/>
      <c r="V461" s="1" t="str">
        <f t="shared" si="58"/>
        <v/>
      </c>
      <c r="W461"/>
    </row>
    <row r="462" spans="2:28" ht="21" x14ac:dyDescent="0.25">
      <c r="B462" s="11" t="s">
        <v>658</v>
      </c>
      <c r="C462" s="10" t="s">
        <v>1081</v>
      </c>
      <c r="D462" s="10" t="s">
        <v>3543</v>
      </c>
      <c r="E462" s="11" t="s">
        <v>3</v>
      </c>
      <c r="F462" s="96" t="str">
        <f t="shared" si="74"/>
        <v>22/08/2016</v>
      </c>
      <c r="G462" s="96" t="str">
        <f t="shared" si="75"/>
        <v>23/08/2016</v>
      </c>
      <c r="H462" s="144">
        <f t="shared" si="69"/>
        <v>0.74861111111111101</v>
      </c>
      <c r="I462" s="144">
        <f t="shared" si="59"/>
        <v>0.74930555555555556</v>
      </c>
      <c r="J462" s="167">
        <f t="shared" si="76"/>
        <v>42604</v>
      </c>
      <c r="K462" s="167">
        <f t="shared" si="77"/>
        <v>42605</v>
      </c>
      <c r="L462" s="170">
        <f t="shared" si="62"/>
        <v>6.94444444444553E-4</v>
      </c>
      <c r="M462" s="169">
        <f t="shared" si="78"/>
        <v>1</v>
      </c>
      <c r="N462" s="168">
        <f t="shared" si="79"/>
        <v>1.0006944444444446</v>
      </c>
      <c r="O462" s="180">
        <f t="shared" si="65"/>
        <v>42604</v>
      </c>
      <c r="P462" s="11" t="s">
        <v>1162</v>
      </c>
      <c r="R462" s="1" t="str">
        <f t="shared" si="73"/>
        <v>SLIC  </v>
      </c>
      <c r="S462">
        <f t="shared" si="70"/>
        <v>127852</v>
      </c>
      <c r="U462"/>
      <c r="V462" s="1" t="str">
        <f t="shared" si="58"/>
        <v/>
      </c>
      <c r="W462"/>
    </row>
    <row r="463" spans="2:28" ht="21" x14ac:dyDescent="0.25">
      <c r="B463" s="9" t="s">
        <v>369</v>
      </c>
      <c r="C463" s="12" t="s">
        <v>1082</v>
      </c>
      <c r="D463" s="12" t="s">
        <v>1083</v>
      </c>
      <c r="E463" s="9" t="s">
        <v>3</v>
      </c>
      <c r="F463" s="96" t="str">
        <f t="shared" si="74"/>
        <v>23/08/2016</v>
      </c>
      <c r="G463" s="96" t="str">
        <f t="shared" si="75"/>
        <v>23/08/2016</v>
      </c>
      <c r="H463" s="144">
        <f t="shared" si="69"/>
        <v>0.63263888888888886</v>
      </c>
      <c r="I463" s="144">
        <f t="shared" si="59"/>
        <v>0.81805555555555554</v>
      </c>
      <c r="J463" s="167">
        <f t="shared" si="76"/>
        <v>42605</v>
      </c>
      <c r="K463" s="167">
        <f t="shared" si="77"/>
        <v>42605</v>
      </c>
      <c r="L463" s="170">
        <f t="shared" si="62"/>
        <v>0.18541666666666667</v>
      </c>
      <c r="M463" s="169">
        <f t="shared" si="78"/>
        <v>0</v>
      </c>
      <c r="N463" s="168">
        <f t="shared" si="79"/>
        <v>0.18541666666666667</v>
      </c>
      <c r="O463" s="180">
        <f t="shared" si="65"/>
        <v>42605</v>
      </c>
      <c r="P463" s="9" t="s">
        <v>1163</v>
      </c>
      <c r="R463" s="1" t="str">
        <f t="shared" si="73"/>
        <v>CLC  </v>
      </c>
      <c r="S463">
        <f t="shared" si="70"/>
        <v>340613</v>
      </c>
      <c r="U463"/>
      <c r="V463" s="1" t="str">
        <f t="shared" si="58"/>
        <v/>
      </c>
      <c r="W463"/>
    </row>
    <row r="464" spans="2:28" ht="21" x14ac:dyDescent="0.25">
      <c r="B464" s="11" t="s">
        <v>372</v>
      </c>
      <c r="C464" s="10" t="s">
        <v>1083</v>
      </c>
      <c r="D464" s="10" t="s">
        <v>1084</v>
      </c>
      <c r="E464" s="11" t="s">
        <v>54</v>
      </c>
      <c r="F464" s="96" t="str">
        <f t="shared" si="74"/>
        <v>23/08/2016</v>
      </c>
      <c r="G464" s="96" t="str">
        <f t="shared" si="75"/>
        <v>25/08/2016</v>
      </c>
      <c r="H464" s="144">
        <f t="shared" si="69"/>
        <v>0.81805555555555554</v>
      </c>
      <c r="I464" s="144">
        <f t="shared" si="59"/>
        <v>0.76041666666666663</v>
      </c>
      <c r="J464" s="167">
        <f t="shared" si="76"/>
        <v>42605</v>
      </c>
      <c r="K464" s="167">
        <f t="shared" si="77"/>
        <v>42607</v>
      </c>
      <c r="L464" s="170">
        <f t="shared" si="62"/>
        <v>5.7638888888888906E-2</v>
      </c>
      <c r="M464" s="169">
        <f t="shared" si="78"/>
        <v>2</v>
      </c>
      <c r="N464" s="168">
        <f t="shared" si="79"/>
        <v>2.057638888888889</v>
      </c>
      <c r="O464" s="180">
        <f t="shared" si="65"/>
        <v>1</v>
      </c>
      <c r="P464" s="11" t="s">
        <v>1164</v>
      </c>
      <c r="R464" s="1" t="str">
        <f t="shared" si="73"/>
        <v>SECGA  </v>
      </c>
      <c r="S464">
        <f t="shared" si="70"/>
        <v>42613</v>
      </c>
      <c r="U464"/>
      <c r="V464" s="1" t="str">
        <f t="shared" si="58"/>
        <v/>
      </c>
      <c r="W464"/>
    </row>
    <row r="465" spans="2:23" ht="21" x14ac:dyDescent="0.25">
      <c r="B465" s="9" t="s">
        <v>1085</v>
      </c>
      <c r="C465" s="12" t="s">
        <v>1084</v>
      </c>
      <c r="D465" s="12" t="s">
        <v>1086</v>
      </c>
      <c r="E465" s="9" t="s">
        <v>3</v>
      </c>
      <c r="F465" s="96" t="str">
        <f t="shared" si="74"/>
        <v>25/08/2016</v>
      </c>
      <c r="G465" s="96" t="str">
        <f t="shared" si="75"/>
        <v>26/08/2016</v>
      </c>
      <c r="H465" s="144">
        <f t="shared" si="69"/>
        <v>0.76041666666666663</v>
      </c>
      <c r="I465" s="144">
        <f t="shared" si="59"/>
        <v>0.75416666666666676</v>
      </c>
      <c r="J465" s="167">
        <f t="shared" si="76"/>
        <v>42607</v>
      </c>
      <c r="K465" s="167">
        <f t="shared" si="77"/>
        <v>42608</v>
      </c>
      <c r="L465" s="170">
        <f t="shared" si="62"/>
        <v>6.2499999999998668E-3</v>
      </c>
      <c r="M465" s="169">
        <f t="shared" si="78"/>
        <v>1</v>
      </c>
      <c r="N465" s="168">
        <f t="shared" si="79"/>
        <v>1.0062499999999999</v>
      </c>
      <c r="O465" s="180">
        <f t="shared" si="65"/>
        <v>42607</v>
      </c>
      <c r="P465" s="9" t="s">
        <v>887</v>
      </c>
      <c r="R465" s="1" t="str">
        <f t="shared" si="73"/>
        <v>CLC  </v>
      </c>
      <c r="S465">
        <f t="shared" si="70"/>
        <v>340613</v>
      </c>
      <c r="U465"/>
      <c r="V465" s="1" t="str">
        <f t="shared" si="58"/>
        <v/>
      </c>
      <c r="W465"/>
    </row>
    <row r="466" spans="2:23" ht="21" x14ac:dyDescent="0.25">
      <c r="B466" s="11" t="s">
        <v>1087</v>
      </c>
      <c r="C466" s="10" t="s">
        <v>1086</v>
      </c>
      <c r="D466" s="10" t="s">
        <v>1088</v>
      </c>
      <c r="E466" s="11" t="s">
        <v>3</v>
      </c>
      <c r="F466" s="96" t="str">
        <f t="shared" si="74"/>
        <v>26/08/2016</v>
      </c>
      <c r="G466" s="96" t="str">
        <f t="shared" si="75"/>
        <v>26/08/2016</v>
      </c>
      <c r="H466" s="144">
        <f t="shared" si="69"/>
        <v>0.75416666666666676</v>
      </c>
      <c r="I466" s="144">
        <f t="shared" si="59"/>
        <v>0.80347222222222225</v>
      </c>
      <c r="J466" s="167">
        <f t="shared" si="76"/>
        <v>42608</v>
      </c>
      <c r="K466" s="167">
        <f t="shared" si="77"/>
        <v>42608</v>
      </c>
      <c r="L466" s="170">
        <f t="shared" si="62"/>
        <v>4.9305555555555491E-2</v>
      </c>
      <c r="M466" s="169">
        <f t="shared" si="78"/>
        <v>0</v>
      </c>
      <c r="N466" s="168">
        <f t="shared" si="79"/>
        <v>4.9305555555555491E-2</v>
      </c>
      <c r="O466" s="180">
        <f t="shared" si="65"/>
        <v>42608</v>
      </c>
      <c r="P466" s="11" t="s">
        <v>1165</v>
      </c>
      <c r="R466" s="1" t="str">
        <f t="shared" si="73"/>
        <v>SLIC  </v>
      </c>
      <c r="S466">
        <f t="shared" si="70"/>
        <v>127852</v>
      </c>
      <c r="U466"/>
      <c r="V466" s="1" t="str">
        <f t="shared" si="58"/>
        <v/>
      </c>
      <c r="W466"/>
    </row>
    <row r="467" spans="2:23" ht="21" x14ac:dyDescent="0.25">
      <c r="B467" s="9" t="s">
        <v>1089</v>
      </c>
      <c r="C467" s="12" t="s">
        <v>1088</v>
      </c>
      <c r="D467" s="12" t="s">
        <v>1090</v>
      </c>
      <c r="E467" s="9" t="s">
        <v>21</v>
      </c>
      <c r="F467" s="96" t="str">
        <f t="shared" si="74"/>
        <v>26/08/2016</v>
      </c>
      <c r="G467" s="96" t="str">
        <f t="shared" si="75"/>
        <v>30/08/2016</v>
      </c>
      <c r="H467" s="144">
        <f t="shared" si="69"/>
        <v>0.80347222222222225</v>
      </c>
      <c r="I467" s="144">
        <f t="shared" si="59"/>
        <v>0.73333333333333339</v>
      </c>
      <c r="J467" s="167">
        <f t="shared" si="76"/>
        <v>42608</v>
      </c>
      <c r="K467" s="167">
        <f t="shared" si="77"/>
        <v>42612</v>
      </c>
      <c r="L467" s="170">
        <f t="shared" si="62"/>
        <v>7.0138888888888862E-2</v>
      </c>
      <c r="M467" s="169">
        <f t="shared" si="78"/>
        <v>4</v>
      </c>
      <c r="N467" s="168">
        <f t="shared" si="79"/>
        <v>4.0701388888888888</v>
      </c>
      <c r="O467" s="180">
        <f t="shared" si="65"/>
        <v>3</v>
      </c>
      <c r="P467" s="9" t="s">
        <v>1166</v>
      </c>
      <c r="R467" s="1" t="str">
        <f t="shared" si="73"/>
        <v>CLC  </v>
      </c>
      <c r="S467">
        <f t="shared" si="70"/>
        <v>340613</v>
      </c>
      <c r="U467"/>
      <c r="V467" s="1" t="str">
        <f t="shared" si="58"/>
        <v/>
      </c>
      <c r="W467"/>
    </row>
    <row r="468" spans="2:23" ht="21" x14ac:dyDescent="0.25">
      <c r="B468" s="11" t="s">
        <v>1091</v>
      </c>
      <c r="C468" s="10" t="s">
        <v>1090</v>
      </c>
      <c r="D468" s="10" t="s">
        <v>1092</v>
      </c>
      <c r="E468" s="11" t="s">
        <v>3</v>
      </c>
      <c r="F468" s="96" t="str">
        <f t="shared" si="74"/>
        <v>30/08/2016</v>
      </c>
      <c r="G468" s="96" t="str">
        <f t="shared" si="75"/>
        <v>31/08/2016</v>
      </c>
      <c r="H468" s="144">
        <f t="shared" si="69"/>
        <v>0.73333333333333339</v>
      </c>
      <c r="I468" s="144">
        <f t="shared" si="59"/>
        <v>0.70624999999999993</v>
      </c>
      <c r="J468" s="167">
        <f t="shared" si="76"/>
        <v>42612</v>
      </c>
      <c r="K468" s="167">
        <f t="shared" si="77"/>
        <v>42613</v>
      </c>
      <c r="L468" s="170">
        <f t="shared" si="62"/>
        <v>2.7083333333333459E-2</v>
      </c>
      <c r="M468" s="169">
        <f t="shared" si="78"/>
        <v>1</v>
      </c>
      <c r="N468" s="168">
        <f t="shared" si="79"/>
        <v>1.0270833333333336</v>
      </c>
      <c r="O468" s="180">
        <f t="shared" si="65"/>
        <v>42612</v>
      </c>
      <c r="P468" s="11" t="s">
        <v>1167</v>
      </c>
      <c r="R468" s="1" t="str">
        <f t="shared" si="73"/>
        <v>SECGA  </v>
      </c>
      <c r="S468">
        <f t="shared" si="70"/>
        <v>42613</v>
      </c>
      <c r="U468"/>
      <c r="V468" s="1" t="str">
        <f t="shared" si="58"/>
        <v/>
      </c>
      <c r="W468"/>
    </row>
    <row r="469" spans="2:23" ht="21" x14ac:dyDescent="0.25">
      <c r="B469" s="9" t="s">
        <v>1093</v>
      </c>
      <c r="C469" s="12" t="s">
        <v>1092</v>
      </c>
      <c r="D469" s="12" t="s">
        <v>1094</v>
      </c>
      <c r="E469" s="9" t="s">
        <v>3</v>
      </c>
      <c r="F469" s="96" t="str">
        <f t="shared" si="74"/>
        <v>31/08/2016</v>
      </c>
      <c r="G469" s="96" t="str">
        <f t="shared" si="75"/>
        <v>31/08/2016</v>
      </c>
      <c r="H469" s="144">
        <f t="shared" si="69"/>
        <v>0.70624999999999993</v>
      </c>
      <c r="I469" s="144">
        <f t="shared" si="59"/>
        <v>0.74305555555555547</v>
      </c>
      <c r="J469" s="167">
        <f t="shared" si="76"/>
        <v>42613</v>
      </c>
      <c r="K469" s="167">
        <f t="shared" si="77"/>
        <v>42613</v>
      </c>
      <c r="L469" s="170">
        <f t="shared" si="62"/>
        <v>3.6805555555555536E-2</v>
      </c>
      <c r="M469" s="169">
        <f t="shared" si="78"/>
        <v>0</v>
      </c>
      <c r="N469" s="168">
        <f t="shared" si="79"/>
        <v>3.6805555555555536E-2</v>
      </c>
      <c r="O469" s="180">
        <f t="shared" si="65"/>
        <v>42613</v>
      </c>
      <c r="P469" s="9" t="s">
        <v>1168</v>
      </c>
      <c r="R469" s="1" t="str">
        <f t="shared" si="73"/>
        <v>CPL  </v>
      </c>
      <c r="S469">
        <f t="shared" si="70"/>
        <v>85265</v>
      </c>
      <c r="U469"/>
      <c r="V469" s="1" t="str">
        <f t="shared" si="58"/>
        <v/>
      </c>
      <c r="W469"/>
    </row>
    <row r="470" spans="2:23" ht="21" x14ac:dyDescent="0.25">
      <c r="B470" s="11" t="s">
        <v>1095</v>
      </c>
      <c r="C470" s="10" t="s">
        <v>1094</v>
      </c>
      <c r="D470" s="10" t="s">
        <v>1096</v>
      </c>
      <c r="E470" s="11" t="s">
        <v>13</v>
      </c>
      <c r="F470" s="96" t="str">
        <f t="shared" si="74"/>
        <v>31/08/2016</v>
      </c>
      <c r="G470" s="96" t="str">
        <f t="shared" si="75"/>
        <v>05/09/2016</v>
      </c>
      <c r="H470" s="144">
        <f t="shared" si="69"/>
        <v>0.74305555555555547</v>
      </c>
      <c r="I470" s="144">
        <f t="shared" ref="I470:I495" si="80">VALUE(RIGHT(D470,5))</f>
        <v>0.7402777777777777</v>
      </c>
      <c r="J470" s="167">
        <f t="shared" si="76"/>
        <v>42613</v>
      </c>
      <c r="K470" s="167">
        <f t="shared" si="77"/>
        <v>42618</v>
      </c>
      <c r="L470" s="170">
        <f t="shared" si="62"/>
        <v>2.7777777777777679E-3</v>
      </c>
      <c r="M470" s="169">
        <f t="shared" si="78"/>
        <v>5</v>
      </c>
      <c r="N470" s="168">
        <f t="shared" si="79"/>
        <v>5.0027777777777782</v>
      </c>
      <c r="O470" s="180">
        <f t="shared" ref="O470:O495" si="81">VALUE(IF(LEFT(E470,1)="&lt;",J470,LEFT(E470,2)))</f>
        <v>4</v>
      </c>
      <c r="P470" s="11" t="s">
        <v>803</v>
      </c>
      <c r="R470" s="1" t="str">
        <f t="shared" si="73"/>
        <v>ASSDG  </v>
      </c>
      <c r="S470">
        <f t="shared" si="70"/>
        <v>9</v>
      </c>
      <c r="U470"/>
      <c r="V470" s="1" t="str">
        <f t="shared" si="58"/>
        <v/>
      </c>
      <c r="W470"/>
    </row>
    <row r="471" spans="2:23" ht="21" x14ac:dyDescent="0.25">
      <c r="B471" s="9" t="s">
        <v>1097</v>
      </c>
      <c r="C471" s="12" t="s">
        <v>1096</v>
      </c>
      <c r="D471" s="12" t="s">
        <v>1098</v>
      </c>
      <c r="E471" s="9" t="s">
        <v>3</v>
      </c>
      <c r="F471" s="96" t="str">
        <f t="shared" si="74"/>
        <v>05/09/2016</v>
      </c>
      <c r="G471" s="96" t="str">
        <f t="shared" si="75"/>
        <v>06/09/2016</v>
      </c>
      <c r="H471" s="144">
        <f t="shared" ref="H471:H495" si="82">VALUE(RIGHT(C471,5))</f>
        <v>0.7402777777777777</v>
      </c>
      <c r="I471" s="144">
        <f t="shared" si="80"/>
        <v>0.62708333333333333</v>
      </c>
      <c r="J471" s="167">
        <f t="shared" si="76"/>
        <v>42618</v>
      </c>
      <c r="K471" s="167">
        <f t="shared" si="77"/>
        <v>42619</v>
      </c>
      <c r="L471" s="170">
        <f t="shared" si="62"/>
        <v>0.11319444444444438</v>
      </c>
      <c r="M471" s="169">
        <f t="shared" si="78"/>
        <v>1</v>
      </c>
      <c r="N471" s="168">
        <f t="shared" si="79"/>
        <v>1.1131944444444444</v>
      </c>
      <c r="O471" s="180">
        <f t="shared" si="81"/>
        <v>42618</v>
      </c>
      <c r="P471" s="9" t="s">
        <v>380</v>
      </c>
      <c r="R471" s="1" t="str">
        <f t="shared" si="73"/>
        <v>SPO  </v>
      </c>
      <c r="S471">
        <f t="shared" si="70"/>
        <v>42638</v>
      </c>
      <c r="U471"/>
      <c r="V471" s="1" t="str">
        <f t="shared" si="58"/>
        <v/>
      </c>
      <c r="W471"/>
    </row>
    <row r="472" spans="2:23" ht="21" x14ac:dyDescent="0.25">
      <c r="B472" s="11" t="s">
        <v>1099</v>
      </c>
      <c r="C472" s="10" t="s">
        <v>1098</v>
      </c>
      <c r="D472" s="10" t="s">
        <v>1100</v>
      </c>
      <c r="E472" s="11" t="s">
        <v>3</v>
      </c>
      <c r="F472" s="96" t="str">
        <f t="shared" si="74"/>
        <v>06/09/2016</v>
      </c>
      <c r="G472" s="96" t="str">
        <f t="shared" si="75"/>
        <v>06/09/2016</v>
      </c>
      <c r="H472" s="144">
        <f t="shared" si="82"/>
        <v>0.62708333333333333</v>
      </c>
      <c r="I472" s="144">
        <f t="shared" si="80"/>
        <v>0.63958333333333328</v>
      </c>
      <c r="J472" s="167">
        <f t="shared" si="76"/>
        <v>42619</v>
      </c>
      <c r="K472" s="167">
        <f t="shared" si="77"/>
        <v>42619</v>
      </c>
      <c r="L472" s="170">
        <f t="shared" si="62"/>
        <v>1.2499999999999956E-2</v>
      </c>
      <c r="M472" s="169">
        <f t="shared" si="78"/>
        <v>0</v>
      </c>
      <c r="N472" s="168">
        <f t="shared" si="79"/>
        <v>1.2499999999999956E-2</v>
      </c>
      <c r="O472" s="180">
        <f t="shared" si="81"/>
        <v>42619</v>
      </c>
      <c r="P472" s="11" t="s">
        <v>233</v>
      </c>
      <c r="R472" s="1" t="str">
        <f t="shared" si="73"/>
        <v>CO  </v>
      </c>
      <c r="S472">
        <f t="shared" si="70"/>
        <v>42619</v>
      </c>
      <c r="U472"/>
      <c r="V472" s="1" t="str">
        <f t="shared" si="58"/>
        <v/>
      </c>
      <c r="W472"/>
    </row>
    <row r="473" spans="2:23" ht="21" x14ac:dyDescent="0.25">
      <c r="B473" s="9" t="s">
        <v>111</v>
      </c>
      <c r="C473" s="12" t="s">
        <v>1100</v>
      </c>
      <c r="D473" s="12" t="s">
        <v>1101</v>
      </c>
      <c r="E473" s="9" t="s">
        <v>3</v>
      </c>
      <c r="F473" s="96" t="str">
        <f t="shared" si="74"/>
        <v>06/09/2016</v>
      </c>
      <c r="G473" s="96" t="str">
        <f t="shared" si="75"/>
        <v>06/09/2016</v>
      </c>
      <c r="H473" s="144">
        <f t="shared" si="82"/>
        <v>0.63958333333333328</v>
      </c>
      <c r="I473" s="144">
        <f t="shared" si="80"/>
        <v>0.73541666666666661</v>
      </c>
      <c r="J473" s="167">
        <f t="shared" si="76"/>
        <v>42619</v>
      </c>
      <c r="K473" s="167">
        <f t="shared" si="77"/>
        <v>42619</v>
      </c>
      <c r="L473" s="170">
        <f t="shared" si="62"/>
        <v>9.5833333333333326E-2</v>
      </c>
      <c r="M473" s="169">
        <f t="shared" si="78"/>
        <v>0</v>
      </c>
      <c r="N473" s="168">
        <f t="shared" si="79"/>
        <v>9.5833333333333326E-2</v>
      </c>
      <c r="O473" s="180">
        <f t="shared" si="81"/>
        <v>42619</v>
      </c>
      <c r="P473" s="9" t="s">
        <v>41</v>
      </c>
      <c r="R473" s="1" t="str">
        <f t="shared" si="73"/>
        <v>SECOFC  </v>
      </c>
      <c r="S473">
        <f t="shared" si="70"/>
        <v>42619</v>
      </c>
      <c r="U473"/>
      <c r="V473" s="1" t="str">
        <f t="shared" si="58"/>
        <v/>
      </c>
      <c r="W473"/>
    </row>
    <row r="474" spans="2:23" ht="21" x14ac:dyDescent="0.25">
      <c r="B474" s="11" t="s">
        <v>1102</v>
      </c>
      <c r="C474" s="10" t="s">
        <v>1101</v>
      </c>
      <c r="D474" s="10" t="s">
        <v>1103</v>
      </c>
      <c r="E474" s="11" t="s">
        <v>3</v>
      </c>
      <c r="F474" s="96" t="str">
        <f t="shared" si="74"/>
        <v>06/09/2016</v>
      </c>
      <c r="G474" s="96" t="str">
        <f t="shared" si="75"/>
        <v>07/09/2016</v>
      </c>
      <c r="H474" s="144">
        <f t="shared" si="82"/>
        <v>0.73541666666666661</v>
      </c>
      <c r="I474" s="144">
        <f t="shared" si="80"/>
        <v>0.63472222222222219</v>
      </c>
      <c r="J474" s="167">
        <f t="shared" si="76"/>
        <v>42619</v>
      </c>
      <c r="K474" s="167">
        <f t="shared" si="77"/>
        <v>42620</v>
      </c>
      <c r="L474" s="170">
        <f t="shared" si="62"/>
        <v>0.10069444444444442</v>
      </c>
      <c r="M474" s="169">
        <f t="shared" si="78"/>
        <v>1</v>
      </c>
      <c r="N474" s="168">
        <f t="shared" si="79"/>
        <v>1.1006944444444444</v>
      </c>
      <c r="O474" s="180">
        <f t="shared" si="81"/>
        <v>42619</v>
      </c>
      <c r="P474" s="11" t="s">
        <v>1169</v>
      </c>
      <c r="R474" s="1" t="str">
        <f t="shared" si="73"/>
        <v>CLC  </v>
      </c>
      <c r="S474">
        <f t="shared" si="70"/>
        <v>340613</v>
      </c>
      <c r="U474"/>
      <c r="V474" s="1" t="str">
        <f t="shared" si="58"/>
        <v/>
      </c>
      <c r="W474"/>
    </row>
    <row r="475" spans="2:23" ht="21" x14ac:dyDescent="0.25">
      <c r="B475" s="9" t="s">
        <v>1104</v>
      </c>
      <c r="C475" s="12" t="s">
        <v>1103</v>
      </c>
      <c r="D475" s="12" t="s">
        <v>1105</v>
      </c>
      <c r="E475" s="9" t="s">
        <v>17</v>
      </c>
      <c r="F475" s="96" t="str">
        <f t="shared" si="74"/>
        <v>07/09/2016</v>
      </c>
      <c r="G475" s="96" t="str">
        <f t="shared" si="75"/>
        <v>09/09/2016</v>
      </c>
      <c r="H475" s="144">
        <f t="shared" si="82"/>
        <v>0.63472222222222219</v>
      </c>
      <c r="I475" s="144">
        <f t="shared" si="80"/>
        <v>0.78472222222222221</v>
      </c>
      <c r="J475" s="167">
        <f t="shared" si="76"/>
        <v>42620</v>
      </c>
      <c r="K475" s="167">
        <f t="shared" si="77"/>
        <v>42622</v>
      </c>
      <c r="L475" s="170">
        <f t="shared" si="62"/>
        <v>0.15000000000000002</v>
      </c>
      <c r="M475" s="169">
        <f t="shared" si="78"/>
        <v>2</v>
      </c>
      <c r="N475" s="168">
        <f t="shared" si="79"/>
        <v>2.15</v>
      </c>
      <c r="O475" s="180">
        <f t="shared" si="81"/>
        <v>2</v>
      </c>
      <c r="P475" s="9" t="s">
        <v>1170</v>
      </c>
      <c r="R475" s="1" t="str">
        <f t="shared" si="73"/>
        <v>ASSDG  </v>
      </c>
      <c r="S475">
        <f t="shared" si="70"/>
        <v>9</v>
      </c>
      <c r="U475"/>
      <c r="V475" s="1" t="str">
        <f t="shared" si="58"/>
        <v/>
      </c>
      <c r="W475"/>
    </row>
    <row r="476" spans="2:23" ht="21" x14ac:dyDescent="0.25">
      <c r="B476" s="11" t="s">
        <v>1106</v>
      </c>
      <c r="C476" s="10" t="s">
        <v>1105</v>
      </c>
      <c r="D476" s="10" t="s">
        <v>1107</v>
      </c>
      <c r="E476" s="11" t="s">
        <v>17</v>
      </c>
      <c r="F476" s="96" t="str">
        <f t="shared" si="74"/>
        <v>09/09/2016</v>
      </c>
      <c r="G476" s="96" t="str">
        <f t="shared" si="75"/>
        <v>12/09/2016</v>
      </c>
      <c r="H476" s="144">
        <f t="shared" si="82"/>
        <v>0.78472222222222221</v>
      </c>
      <c r="I476" s="144">
        <f t="shared" si="80"/>
        <v>0.7680555555555556</v>
      </c>
      <c r="J476" s="167">
        <f t="shared" si="76"/>
        <v>42622</v>
      </c>
      <c r="K476" s="167">
        <f t="shared" si="77"/>
        <v>42625</v>
      </c>
      <c r="L476" s="170">
        <f t="shared" si="62"/>
        <v>1.6666666666666607E-2</v>
      </c>
      <c r="M476" s="169">
        <f t="shared" si="78"/>
        <v>3</v>
      </c>
      <c r="N476" s="168">
        <f t="shared" si="79"/>
        <v>3.0166666666666666</v>
      </c>
      <c r="O476" s="180">
        <f t="shared" si="81"/>
        <v>2</v>
      </c>
      <c r="P476" s="11" t="s">
        <v>380</v>
      </c>
      <c r="R476" s="1" t="str">
        <f t="shared" si="73"/>
        <v>DG  </v>
      </c>
      <c r="S476">
        <f t="shared" si="70"/>
        <v>2</v>
      </c>
      <c r="U476"/>
      <c r="V476" s="1" t="str">
        <f t="shared" si="58"/>
        <v/>
      </c>
      <c r="W476"/>
    </row>
    <row r="477" spans="2:23" ht="21" x14ac:dyDescent="0.25">
      <c r="B477" s="9" t="s">
        <v>121</v>
      </c>
      <c r="C477" s="12" t="s">
        <v>1107</v>
      </c>
      <c r="D477" s="12" t="s">
        <v>1108</v>
      </c>
      <c r="E477" s="9" t="s">
        <v>54</v>
      </c>
      <c r="F477" s="96" t="str">
        <f t="shared" si="74"/>
        <v>12/09/2016</v>
      </c>
      <c r="G477" s="96" t="str">
        <f t="shared" si="75"/>
        <v>14/09/2016</v>
      </c>
      <c r="H477" s="144">
        <f t="shared" si="82"/>
        <v>0.7680555555555556</v>
      </c>
      <c r="I477" s="144">
        <f t="shared" si="80"/>
        <v>0.68402777777777779</v>
      </c>
      <c r="J477" s="167">
        <f t="shared" si="76"/>
        <v>42625</v>
      </c>
      <c r="K477" s="167">
        <f t="shared" si="77"/>
        <v>42627</v>
      </c>
      <c r="L477" s="170">
        <f t="shared" si="62"/>
        <v>8.4027777777777812E-2</v>
      </c>
      <c r="M477" s="169">
        <f t="shared" si="78"/>
        <v>2</v>
      </c>
      <c r="N477" s="168">
        <f t="shared" si="79"/>
        <v>2.084027777777778</v>
      </c>
      <c r="O477" s="180">
        <f t="shared" si="81"/>
        <v>1</v>
      </c>
      <c r="P477" s="9" t="s">
        <v>854</v>
      </c>
      <c r="R477" s="1" t="str">
        <f t="shared" si="73"/>
        <v>CLC  </v>
      </c>
      <c r="S477">
        <f t="shared" si="70"/>
        <v>340613</v>
      </c>
      <c r="U477"/>
      <c r="V477" s="1" t="str">
        <f t="shared" si="58"/>
        <v/>
      </c>
      <c r="W477"/>
    </row>
    <row r="478" spans="2:23" ht="21" x14ac:dyDescent="0.25">
      <c r="B478" s="11" t="s">
        <v>1109</v>
      </c>
      <c r="C478" s="10" t="s">
        <v>1108</v>
      </c>
      <c r="D478" s="10" t="s">
        <v>1110</v>
      </c>
      <c r="E478" s="11" t="s">
        <v>54</v>
      </c>
      <c r="F478" s="96" t="str">
        <f t="shared" si="74"/>
        <v>14/09/2016</v>
      </c>
      <c r="G478" s="96" t="str">
        <f t="shared" si="75"/>
        <v>15/09/2016</v>
      </c>
      <c r="H478" s="144">
        <f t="shared" si="82"/>
        <v>0.68402777777777779</v>
      </c>
      <c r="I478" s="144">
        <f t="shared" si="80"/>
        <v>0.79513888888888884</v>
      </c>
      <c r="J478" s="167">
        <f t="shared" si="76"/>
        <v>42627</v>
      </c>
      <c r="K478" s="167">
        <f t="shared" si="77"/>
        <v>42628</v>
      </c>
      <c r="L478" s="170">
        <f t="shared" si="62"/>
        <v>0.11111111111111105</v>
      </c>
      <c r="M478" s="169">
        <f t="shared" si="78"/>
        <v>1</v>
      </c>
      <c r="N478" s="168">
        <f t="shared" si="79"/>
        <v>1.1111111111111112</v>
      </c>
      <c r="O478" s="180">
        <f t="shared" si="81"/>
        <v>1</v>
      </c>
      <c r="P478" s="11" t="s">
        <v>766</v>
      </c>
      <c r="R478" s="1" t="str">
        <f t="shared" si="73"/>
        <v>GABDG  </v>
      </c>
      <c r="S478">
        <f t="shared" si="70"/>
        <v>1</v>
      </c>
      <c r="U478"/>
      <c r="V478" s="1" t="str">
        <f t="shared" si="58"/>
        <v/>
      </c>
      <c r="W478"/>
    </row>
    <row r="479" spans="2:23" ht="21" x14ac:dyDescent="0.25">
      <c r="B479" s="9" t="s">
        <v>128</v>
      </c>
      <c r="C479" s="12" t="s">
        <v>1110</v>
      </c>
      <c r="D479" s="12" t="s">
        <v>1111</v>
      </c>
      <c r="E479" s="9" t="s">
        <v>3</v>
      </c>
      <c r="F479" s="96" t="str">
        <f t="shared" si="74"/>
        <v>15/09/2016</v>
      </c>
      <c r="G479" s="96" t="str">
        <f t="shared" si="75"/>
        <v>16/09/2016</v>
      </c>
      <c r="H479" s="144">
        <f t="shared" si="82"/>
        <v>0.79513888888888884</v>
      </c>
      <c r="I479" s="144">
        <f t="shared" si="80"/>
        <v>0.78541666666666676</v>
      </c>
      <c r="J479" s="167">
        <f t="shared" si="76"/>
        <v>42628</v>
      </c>
      <c r="K479" s="167">
        <f t="shared" si="77"/>
        <v>42629</v>
      </c>
      <c r="L479" s="170">
        <f t="shared" si="62"/>
        <v>9.7222222222220767E-3</v>
      </c>
      <c r="M479" s="169">
        <f t="shared" si="78"/>
        <v>1</v>
      </c>
      <c r="N479" s="168">
        <f t="shared" si="79"/>
        <v>1.009722222222222</v>
      </c>
      <c r="O479" s="180">
        <f t="shared" si="81"/>
        <v>42628</v>
      </c>
      <c r="P479" s="9" t="s">
        <v>833</v>
      </c>
      <c r="R479" s="1" t="str">
        <f t="shared" si="73"/>
        <v>CLC  </v>
      </c>
      <c r="S479">
        <f t="shared" si="70"/>
        <v>340613</v>
      </c>
      <c r="U479"/>
      <c r="V479" s="1" t="str">
        <f t="shared" si="58"/>
        <v/>
      </c>
      <c r="W479"/>
    </row>
    <row r="480" spans="2:23" ht="21" x14ac:dyDescent="0.25">
      <c r="B480" s="11" t="s">
        <v>1112</v>
      </c>
      <c r="C480" s="10" t="s">
        <v>1111</v>
      </c>
      <c r="D480" s="10" t="s">
        <v>1113</v>
      </c>
      <c r="E480" s="11" t="s">
        <v>17</v>
      </c>
      <c r="F480" s="96" t="str">
        <f t="shared" si="74"/>
        <v>16/09/2016</v>
      </c>
      <c r="G480" s="96" t="str">
        <f t="shared" si="75"/>
        <v>19/09/2016</v>
      </c>
      <c r="H480" s="144">
        <f t="shared" si="82"/>
        <v>0.78541666666666676</v>
      </c>
      <c r="I480" s="144">
        <f t="shared" si="80"/>
        <v>0.65416666666666667</v>
      </c>
      <c r="J480" s="167">
        <f t="shared" si="76"/>
        <v>42629</v>
      </c>
      <c r="K480" s="167">
        <f t="shared" si="77"/>
        <v>42632</v>
      </c>
      <c r="L480" s="170">
        <f t="shared" si="62"/>
        <v>0.13125000000000009</v>
      </c>
      <c r="M480" s="169">
        <f t="shared" si="78"/>
        <v>3</v>
      </c>
      <c r="N480" s="168">
        <f t="shared" si="79"/>
        <v>3.1312500000000001</v>
      </c>
      <c r="O480" s="180">
        <f t="shared" si="81"/>
        <v>2</v>
      </c>
      <c r="P480" s="11" t="s">
        <v>1171</v>
      </c>
      <c r="R480" s="1" t="str">
        <f t="shared" si="73"/>
        <v>SLIC  </v>
      </c>
      <c r="S480">
        <f t="shared" si="70"/>
        <v>127852</v>
      </c>
      <c r="U480"/>
      <c r="V480" s="1" t="str">
        <f t="shared" ref="V480:V543" si="83">TRIM(SUBSTITUTE(U480,CHAR(160),CHAR(32)))</f>
        <v/>
      </c>
      <c r="W480"/>
    </row>
    <row r="481" spans="2:23" ht="21" x14ac:dyDescent="0.25">
      <c r="B481" s="9" t="s">
        <v>1114</v>
      </c>
      <c r="C481" s="12" t="s">
        <v>1113</v>
      </c>
      <c r="D481" s="12" t="s">
        <v>1115</v>
      </c>
      <c r="E481" s="9" t="s">
        <v>3</v>
      </c>
      <c r="F481" s="96" t="str">
        <f t="shared" si="74"/>
        <v>19/09/2016</v>
      </c>
      <c r="G481" s="96" t="str">
        <f t="shared" si="75"/>
        <v>19/09/2016</v>
      </c>
      <c r="H481" s="144">
        <f t="shared" si="82"/>
        <v>0.65416666666666667</v>
      </c>
      <c r="I481" s="144">
        <f t="shared" si="80"/>
        <v>0.67083333333333339</v>
      </c>
      <c r="J481" s="167">
        <f t="shared" si="76"/>
        <v>42632</v>
      </c>
      <c r="K481" s="167">
        <f t="shared" si="77"/>
        <v>42632</v>
      </c>
      <c r="L481" s="170">
        <f t="shared" si="62"/>
        <v>1.6666666666666718E-2</v>
      </c>
      <c r="M481" s="169">
        <f t="shared" si="78"/>
        <v>0</v>
      </c>
      <c r="N481" s="168">
        <f t="shared" si="79"/>
        <v>1.6666666666666718E-2</v>
      </c>
      <c r="O481" s="180">
        <f t="shared" si="81"/>
        <v>42632</v>
      </c>
      <c r="P481" s="9" t="s">
        <v>1172</v>
      </c>
      <c r="R481" s="1" t="str">
        <f t="shared" si="73"/>
        <v>CPL  </v>
      </c>
      <c r="S481">
        <f t="shared" si="70"/>
        <v>85265</v>
      </c>
      <c r="U481"/>
      <c r="V481" s="1" t="str">
        <f t="shared" si="83"/>
        <v/>
      </c>
      <c r="W481"/>
    </row>
    <row r="482" spans="2:23" ht="21" x14ac:dyDescent="0.25">
      <c r="B482" s="11" t="s">
        <v>1116</v>
      </c>
      <c r="C482" s="10" t="s">
        <v>1115</v>
      </c>
      <c r="D482" s="10" t="s">
        <v>1117</v>
      </c>
      <c r="E482" s="11" t="s">
        <v>3</v>
      </c>
      <c r="F482" s="96" t="str">
        <f t="shared" si="74"/>
        <v>19/09/2016</v>
      </c>
      <c r="G482" s="96" t="str">
        <f t="shared" si="75"/>
        <v>20/09/2016</v>
      </c>
      <c r="H482" s="144">
        <f t="shared" si="82"/>
        <v>0.67083333333333339</v>
      </c>
      <c r="I482" s="144">
        <f t="shared" si="80"/>
        <v>0.54652777777777783</v>
      </c>
      <c r="J482" s="167">
        <f t="shared" si="76"/>
        <v>42632</v>
      </c>
      <c r="K482" s="167">
        <f t="shared" si="77"/>
        <v>42633</v>
      </c>
      <c r="L482" s="170">
        <f t="shared" si="62"/>
        <v>0.12430555555555556</v>
      </c>
      <c r="M482" s="169">
        <f t="shared" si="78"/>
        <v>1</v>
      </c>
      <c r="N482" s="168">
        <f t="shared" si="79"/>
        <v>1.1243055555555554</v>
      </c>
      <c r="O482" s="180">
        <f t="shared" si="81"/>
        <v>42632</v>
      </c>
      <c r="P482" s="11" t="s">
        <v>1173</v>
      </c>
      <c r="R482" s="1" t="str">
        <f t="shared" si="73"/>
        <v>SLIC  </v>
      </c>
      <c r="S482">
        <f t="shared" si="70"/>
        <v>127852</v>
      </c>
      <c r="U482"/>
      <c r="V482" s="1" t="str">
        <f t="shared" si="83"/>
        <v/>
      </c>
      <c r="W482"/>
    </row>
    <row r="483" spans="2:23" ht="21" x14ac:dyDescent="0.25">
      <c r="B483" s="9" t="s">
        <v>1118</v>
      </c>
      <c r="C483" s="12" t="s">
        <v>1117</v>
      </c>
      <c r="D483" s="12" t="s">
        <v>1119</v>
      </c>
      <c r="E483" s="9" t="s">
        <v>342</v>
      </c>
      <c r="F483" s="96" t="str">
        <f t="shared" si="74"/>
        <v>20/09/2016</v>
      </c>
      <c r="G483" s="96" t="str">
        <f t="shared" si="75"/>
        <v>05/10/2016</v>
      </c>
      <c r="H483" s="144">
        <f t="shared" si="82"/>
        <v>0.54652777777777783</v>
      </c>
      <c r="I483" s="144">
        <f t="shared" si="80"/>
        <v>0.73819444444444438</v>
      </c>
      <c r="J483" s="167">
        <f t="shared" si="76"/>
        <v>42633</v>
      </c>
      <c r="K483" s="167">
        <f t="shared" si="77"/>
        <v>42648</v>
      </c>
      <c r="L483" s="170">
        <f t="shared" si="62"/>
        <v>0.19166666666666654</v>
      </c>
      <c r="M483" s="169">
        <f t="shared" si="78"/>
        <v>15</v>
      </c>
      <c r="N483" s="168">
        <f t="shared" si="79"/>
        <v>15.191666666666666</v>
      </c>
      <c r="O483" s="180">
        <f t="shared" si="81"/>
        <v>15</v>
      </c>
      <c r="P483" s="9" t="s">
        <v>1174</v>
      </c>
      <c r="R483" s="1" t="str">
        <f t="shared" si="73"/>
        <v>CPL  </v>
      </c>
      <c r="S483">
        <f t="shared" si="70"/>
        <v>85265</v>
      </c>
      <c r="U483"/>
      <c r="V483" s="1" t="str">
        <f t="shared" si="83"/>
        <v/>
      </c>
      <c r="W483"/>
    </row>
    <row r="484" spans="2:23" ht="21" x14ac:dyDescent="0.25">
      <c r="B484" s="11" t="s">
        <v>1120</v>
      </c>
      <c r="C484" s="10" t="s">
        <v>1119</v>
      </c>
      <c r="D484" s="10" t="s">
        <v>1121</v>
      </c>
      <c r="E484" s="11" t="s">
        <v>3</v>
      </c>
      <c r="F484" s="96" t="str">
        <f t="shared" si="74"/>
        <v>05/10/2016</v>
      </c>
      <c r="G484" s="96" t="str">
        <f t="shared" si="75"/>
        <v>06/10/2016</v>
      </c>
      <c r="H484" s="144">
        <f t="shared" si="82"/>
        <v>0.73819444444444438</v>
      </c>
      <c r="I484" s="144">
        <f t="shared" si="80"/>
        <v>0.6118055555555556</v>
      </c>
      <c r="J484" s="167">
        <f t="shared" si="76"/>
        <v>42648</v>
      </c>
      <c r="K484" s="167">
        <f t="shared" si="77"/>
        <v>42649</v>
      </c>
      <c r="L484" s="170">
        <f t="shared" si="62"/>
        <v>0.12638888888888877</v>
      </c>
      <c r="M484" s="169">
        <f t="shared" si="78"/>
        <v>1</v>
      </c>
      <c r="N484" s="168">
        <f t="shared" si="79"/>
        <v>1.1263888888888887</v>
      </c>
      <c r="O484" s="180">
        <f t="shared" si="81"/>
        <v>42648</v>
      </c>
      <c r="P484" s="11" t="s">
        <v>1175</v>
      </c>
      <c r="R484" s="1" t="str">
        <f t="shared" si="73"/>
        <v>SMIC  </v>
      </c>
      <c r="S484">
        <f t="shared" si="70"/>
        <v>42648</v>
      </c>
      <c r="U484"/>
      <c r="V484" s="1" t="str">
        <f t="shared" si="83"/>
        <v/>
      </c>
      <c r="W484"/>
    </row>
    <row r="485" spans="2:23" ht="21" x14ac:dyDescent="0.25">
      <c r="B485" s="9" t="s">
        <v>1122</v>
      </c>
      <c r="C485" s="12" t="s">
        <v>1121</v>
      </c>
      <c r="D485" s="12" t="s">
        <v>1123</v>
      </c>
      <c r="E485" s="9" t="s">
        <v>144</v>
      </c>
      <c r="F485" s="96" t="str">
        <f t="shared" si="74"/>
        <v>06/10/2016</v>
      </c>
      <c r="G485" s="96" t="str">
        <f t="shared" si="75"/>
        <v>11/10/2016</v>
      </c>
      <c r="H485" s="144">
        <f t="shared" si="82"/>
        <v>0.6118055555555556</v>
      </c>
      <c r="I485" s="144">
        <f t="shared" si="80"/>
        <v>0.76458333333333339</v>
      </c>
      <c r="J485" s="167">
        <f t="shared" si="76"/>
        <v>42649</v>
      </c>
      <c r="K485" s="167">
        <f t="shared" si="77"/>
        <v>42654</v>
      </c>
      <c r="L485" s="170">
        <f t="shared" si="62"/>
        <v>0.15277777777777779</v>
      </c>
      <c r="M485" s="169">
        <f t="shared" si="78"/>
        <v>5</v>
      </c>
      <c r="N485" s="168">
        <f t="shared" si="79"/>
        <v>5.1527777777777777</v>
      </c>
      <c r="O485" s="180">
        <f t="shared" si="81"/>
        <v>5</v>
      </c>
      <c r="P485" s="9" t="s">
        <v>1176</v>
      </c>
      <c r="R485" s="1" t="str">
        <f t="shared" si="73"/>
        <v>CPL  </v>
      </c>
      <c r="S485">
        <f t="shared" si="70"/>
        <v>85265</v>
      </c>
      <c r="U485"/>
      <c r="V485" s="1" t="str">
        <f t="shared" si="83"/>
        <v/>
      </c>
      <c r="W485"/>
    </row>
    <row r="486" spans="2:23" ht="21" x14ac:dyDescent="0.25">
      <c r="B486" s="37" t="s">
        <v>1124</v>
      </c>
      <c r="C486" s="129" t="s">
        <v>1123</v>
      </c>
      <c r="D486" s="129" t="s">
        <v>1125</v>
      </c>
      <c r="E486" s="37" t="s">
        <v>21</v>
      </c>
      <c r="F486" s="141" t="str">
        <f t="shared" si="74"/>
        <v>11/10/2016</v>
      </c>
      <c r="G486" s="141" t="str">
        <f t="shared" si="75"/>
        <v>14/10/2016</v>
      </c>
      <c r="H486" s="153">
        <f t="shared" si="82"/>
        <v>0.76458333333333339</v>
      </c>
      <c r="I486" s="153">
        <f t="shared" si="80"/>
        <v>0.81041666666666667</v>
      </c>
      <c r="J486" s="176">
        <f t="shared" si="76"/>
        <v>42654</v>
      </c>
      <c r="K486" s="176">
        <f t="shared" si="77"/>
        <v>42657</v>
      </c>
      <c r="L486" s="177">
        <f t="shared" si="62"/>
        <v>4.5833333333333282E-2</v>
      </c>
      <c r="M486" s="178">
        <f t="shared" si="78"/>
        <v>3</v>
      </c>
      <c r="N486" s="179">
        <f t="shared" si="79"/>
        <v>3.0458333333333334</v>
      </c>
      <c r="O486" s="180">
        <f t="shared" si="81"/>
        <v>3</v>
      </c>
      <c r="P486" s="37" t="s">
        <v>1177</v>
      </c>
      <c r="R486" s="1" t="str">
        <f t="shared" si="73"/>
        <v>ASSDG  </v>
      </c>
      <c r="S486">
        <f t="shared" si="70"/>
        <v>9</v>
      </c>
      <c r="U486"/>
      <c r="V486" s="1" t="str">
        <f t="shared" si="83"/>
        <v/>
      </c>
      <c r="W486"/>
    </row>
    <row r="487" spans="2:23" ht="21" x14ac:dyDescent="0.25">
      <c r="B487" s="9" t="s">
        <v>1126</v>
      </c>
      <c r="C487" s="12" t="s">
        <v>1125</v>
      </c>
      <c r="D487" s="12" t="s">
        <v>1127</v>
      </c>
      <c r="E487" s="9" t="s">
        <v>21</v>
      </c>
      <c r="F487" s="96"/>
      <c r="G487" s="96"/>
      <c r="H487" s="144">
        <f t="shared" si="82"/>
        <v>0.81041666666666667</v>
      </c>
      <c r="I487" s="144">
        <f t="shared" si="80"/>
        <v>0.71319444444444446</v>
      </c>
      <c r="J487" s="144"/>
      <c r="K487" s="144"/>
      <c r="L487" s="144"/>
      <c r="M487" s="144"/>
      <c r="N487" s="144"/>
      <c r="O487" s="158">
        <f t="shared" si="81"/>
        <v>3</v>
      </c>
      <c r="P487" s="9" t="s">
        <v>176</v>
      </c>
      <c r="R487" s="101" t="str">
        <f t="shared" si="73"/>
        <v>DG  </v>
      </c>
      <c r="S487" s="100">
        <f t="shared" si="70"/>
        <v>2</v>
      </c>
      <c r="U487"/>
      <c r="V487" s="1" t="str">
        <f t="shared" si="83"/>
        <v/>
      </c>
      <c r="W487"/>
    </row>
    <row r="488" spans="2:23" ht="21" x14ac:dyDescent="0.25">
      <c r="B488" s="11" t="s">
        <v>1128</v>
      </c>
      <c r="C488" s="10" t="s">
        <v>1127</v>
      </c>
      <c r="D488" s="10" t="s">
        <v>1129</v>
      </c>
      <c r="E488" s="11" t="s">
        <v>3</v>
      </c>
      <c r="F488" s="171"/>
      <c r="G488" s="171"/>
      <c r="H488" s="144">
        <f t="shared" si="82"/>
        <v>0.71319444444444446</v>
      </c>
      <c r="I488" s="144">
        <f t="shared" si="80"/>
        <v>0.76111111111111107</v>
      </c>
      <c r="J488" s="144">
        <f t="shared" ref="J488:J494" si="84">IF(H488&gt;I488,(H488-I488),(I488-H488))</f>
        <v>4.7916666666666607E-2</v>
      </c>
      <c r="K488" s="144"/>
      <c r="L488" s="144"/>
      <c r="M488" s="144"/>
      <c r="N488" s="181">
        <f>286*24</f>
        <v>6864</v>
      </c>
      <c r="O488" s="158">
        <f t="shared" si="81"/>
        <v>4.7916666666666607E-2</v>
      </c>
      <c r="P488" s="11" t="s">
        <v>179</v>
      </c>
      <c r="R488" s="101" t="str">
        <f t="shared" si="73"/>
        <v>CO  </v>
      </c>
      <c r="S488" s="100">
        <f t="shared" si="70"/>
        <v>42619</v>
      </c>
      <c r="U488"/>
      <c r="V488" s="1" t="str">
        <f t="shared" si="83"/>
        <v/>
      </c>
      <c r="W488"/>
    </row>
    <row r="489" spans="2:23" ht="21" x14ac:dyDescent="0.25">
      <c r="B489" s="9" t="s">
        <v>1130</v>
      </c>
      <c r="C489" s="12" t="s">
        <v>1129</v>
      </c>
      <c r="D489" s="12" t="s">
        <v>1131</v>
      </c>
      <c r="E489" s="9" t="s">
        <v>3</v>
      </c>
      <c r="F489" s="96"/>
      <c r="G489" s="96"/>
      <c r="H489" s="144">
        <f t="shared" si="82"/>
        <v>0.76111111111111107</v>
      </c>
      <c r="I489" s="144">
        <f t="shared" si="80"/>
        <v>0.75624999999999998</v>
      </c>
      <c r="J489" s="144">
        <f t="shared" si="84"/>
        <v>4.8611111111110938E-3</v>
      </c>
      <c r="K489" s="144"/>
      <c r="L489" s="144"/>
      <c r="M489" s="144"/>
      <c r="N489" s="144"/>
      <c r="O489" s="158">
        <f t="shared" si="81"/>
        <v>4.8611111111110938E-3</v>
      </c>
      <c r="P489" s="9" t="s">
        <v>1178</v>
      </c>
      <c r="R489" s="101" t="str">
        <f t="shared" si="73"/>
        <v>ACO  </v>
      </c>
      <c r="S489" s="100">
        <f t="shared" si="70"/>
        <v>0</v>
      </c>
      <c r="U489"/>
      <c r="V489" s="1" t="str">
        <f t="shared" si="83"/>
        <v/>
      </c>
      <c r="W489"/>
    </row>
    <row r="490" spans="2:23" ht="21" x14ac:dyDescent="0.25">
      <c r="B490" s="11" t="s">
        <v>1132</v>
      </c>
      <c r="C490" s="10" t="s">
        <v>1131</v>
      </c>
      <c r="D490" s="10" t="s">
        <v>1133</v>
      </c>
      <c r="E490" s="11" t="s">
        <v>3</v>
      </c>
      <c r="F490" s="171"/>
      <c r="G490" s="171"/>
      <c r="H490" s="144">
        <f t="shared" si="82"/>
        <v>0.75624999999999998</v>
      </c>
      <c r="I490" s="144">
        <f t="shared" si="80"/>
        <v>0.59861111111111109</v>
      </c>
      <c r="J490" s="144">
        <f t="shared" si="84"/>
        <v>0.15763888888888888</v>
      </c>
      <c r="K490" s="144"/>
      <c r="L490" s="144"/>
      <c r="M490" s="144"/>
      <c r="N490" s="144"/>
      <c r="O490" s="158">
        <f t="shared" si="81"/>
        <v>0.15763888888888888</v>
      </c>
      <c r="P490" s="11" t="s">
        <v>1</v>
      </c>
      <c r="R490" s="101" t="str">
        <f t="shared" si="73"/>
        <v>SECOFC  </v>
      </c>
      <c r="S490" s="100">
        <f t="shared" si="70"/>
        <v>42619</v>
      </c>
      <c r="U490"/>
      <c r="V490" s="1" t="str">
        <f t="shared" si="83"/>
        <v/>
      </c>
      <c r="W490"/>
    </row>
    <row r="491" spans="2:23" ht="21" x14ac:dyDescent="0.25">
      <c r="B491" s="9" t="s">
        <v>1134</v>
      </c>
      <c r="C491" s="12" t="s">
        <v>1133</v>
      </c>
      <c r="D491" s="12" t="s">
        <v>1135</v>
      </c>
      <c r="E491" s="9" t="s">
        <v>3</v>
      </c>
      <c r="F491" s="96"/>
      <c r="G491" s="96"/>
      <c r="H491" s="144">
        <f t="shared" si="82"/>
        <v>0.59861111111111109</v>
      </c>
      <c r="I491" s="144">
        <f t="shared" si="80"/>
        <v>0.66041666666666665</v>
      </c>
      <c r="J491" s="144">
        <f t="shared" si="84"/>
        <v>6.1805555555555558E-2</v>
      </c>
      <c r="K491" s="144"/>
      <c r="L491" s="144"/>
      <c r="M491" s="144"/>
      <c r="N491" s="144"/>
      <c r="O491" s="158">
        <f t="shared" si="81"/>
        <v>6.1805555555555558E-2</v>
      </c>
      <c r="P491" s="9" t="s">
        <v>117</v>
      </c>
      <c r="R491" s="101" t="str">
        <f t="shared" si="73"/>
        <v>ACO  </v>
      </c>
      <c r="S491" s="100">
        <f t="shared" si="70"/>
        <v>0</v>
      </c>
      <c r="U491"/>
      <c r="V491" s="1" t="str">
        <f t="shared" si="83"/>
        <v/>
      </c>
      <c r="W491"/>
    </row>
    <row r="492" spans="2:23" ht="21" x14ac:dyDescent="0.25">
      <c r="B492" s="11" t="s">
        <v>1136</v>
      </c>
      <c r="C492" s="10" t="s">
        <v>1135</v>
      </c>
      <c r="D492" s="10" t="s">
        <v>1137</v>
      </c>
      <c r="E492" s="11" t="s">
        <v>21</v>
      </c>
      <c r="F492" s="171"/>
      <c r="G492" s="171"/>
      <c r="H492" s="144">
        <f t="shared" si="82"/>
        <v>0.66041666666666665</v>
      </c>
      <c r="I492" s="144">
        <f t="shared" si="80"/>
        <v>0.77013888888888893</v>
      </c>
      <c r="J492" s="167">
        <f>DATE(2016,10,20)</f>
        <v>42663</v>
      </c>
      <c r="K492" s="167">
        <f>DATE(2016,10,23)</f>
        <v>42666</v>
      </c>
      <c r="L492" s="166">
        <f>I492-H492</f>
        <v>0.10972222222222228</v>
      </c>
      <c r="M492" s="166">
        <f>K492-J492</f>
        <v>3</v>
      </c>
      <c r="N492" s="168">
        <f>M492+L492</f>
        <v>3.1097222222222225</v>
      </c>
      <c r="O492" s="158">
        <f t="shared" si="81"/>
        <v>3</v>
      </c>
      <c r="P492" s="11" t="s">
        <v>1</v>
      </c>
      <c r="R492" s="101" t="str">
        <f t="shared" si="73"/>
        <v>DG  </v>
      </c>
      <c r="S492" s="100">
        <f t="shared" si="70"/>
        <v>2</v>
      </c>
      <c r="U492"/>
      <c r="V492" s="1" t="str">
        <f t="shared" si="83"/>
        <v/>
      </c>
      <c r="W492"/>
    </row>
    <row r="493" spans="2:23" ht="21" x14ac:dyDescent="0.25">
      <c r="B493" s="9" t="s">
        <v>1138</v>
      </c>
      <c r="C493" s="12" t="s">
        <v>1137</v>
      </c>
      <c r="D493" s="12" t="s">
        <v>1139</v>
      </c>
      <c r="E493" s="9" t="s">
        <v>3</v>
      </c>
      <c r="F493" s="96"/>
      <c r="G493" s="96"/>
      <c r="H493" s="144">
        <f t="shared" si="82"/>
        <v>0.77013888888888893</v>
      </c>
      <c r="I493" s="144">
        <f t="shared" si="80"/>
        <v>0.59652777777777777</v>
      </c>
      <c r="J493" s="167">
        <f>DATE(2016,10,20)</f>
        <v>42663</v>
      </c>
      <c r="K493" s="167">
        <f>DATE(2016,10,23)</f>
        <v>42666</v>
      </c>
      <c r="L493" s="166">
        <f>I493-H493</f>
        <v>-0.17361111111111116</v>
      </c>
      <c r="M493" s="166">
        <f>K493-J493</f>
        <v>3</v>
      </c>
      <c r="N493" s="168">
        <f>M493+L493</f>
        <v>2.8263888888888888</v>
      </c>
      <c r="O493" s="158">
        <f t="shared" si="81"/>
        <v>42663</v>
      </c>
      <c r="P493" s="9" t="s">
        <v>117</v>
      </c>
      <c r="R493" s="101" t="str">
        <f t="shared" si="73"/>
        <v>ACO  </v>
      </c>
      <c r="S493" s="100">
        <f t="shared" si="70"/>
        <v>0</v>
      </c>
      <c r="U493"/>
      <c r="V493" s="1" t="str">
        <f t="shared" si="83"/>
        <v/>
      </c>
      <c r="W493"/>
    </row>
    <row r="494" spans="2:23" ht="21" x14ac:dyDescent="0.25">
      <c r="B494" s="11" t="s">
        <v>1140</v>
      </c>
      <c r="C494" s="10" t="s">
        <v>1139</v>
      </c>
      <c r="D494" s="10" t="s">
        <v>1141</v>
      </c>
      <c r="E494" s="11" t="s">
        <v>3</v>
      </c>
      <c r="F494" s="171"/>
      <c r="G494" s="171"/>
      <c r="H494" s="144">
        <f t="shared" si="82"/>
        <v>0.59652777777777777</v>
      </c>
      <c r="I494" s="144">
        <f t="shared" si="80"/>
        <v>0.57013888888888886</v>
      </c>
      <c r="J494" s="144">
        <f t="shared" si="84"/>
        <v>2.6388888888888906E-2</v>
      </c>
      <c r="K494" s="144"/>
      <c r="L494" s="144"/>
      <c r="M494" s="144"/>
      <c r="N494" s="144"/>
      <c r="O494" s="158">
        <f t="shared" si="81"/>
        <v>2.6388888888888906E-2</v>
      </c>
      <c r="P494" s="11" t="s">
        <v>1179</v>
      </c>
      <c r="R494" s="101" t="str">
        <f t="shared" si="73"/>
        <v>SAEO  </v>
      </c>
      <c r="S494" s="100">
        <f t="shared" si="70"/>
        <v>0</v>
      </c>
      <c r="U494"/>
      <c r="V494" s="1" t="str">
        <f t="shared" si="83"/>
        <v/>
      </c>
      <c r="W494"/>
    </row>
    <row r="495" spans="2:23" ht="15" x14ac:dyDescent="0.25">
      <c r="B495" s="9" t="s">
        <v>1142</v>
      </c>
      <c r="C495" s="12" t="s">
        <v>1141</v>
      </c>
      <c r="D495" s="12" t="s">
        <v>1</v>
      </c>
      <c r="E495" s="9" t="s">
        <v>314</v>
      </c>
      <c r="F495" s="96"/>
      <c r="G495" s="96"/>
      <c r="H495" s="144">
        <f t="shared" si="82"/>
        <v>0.57013888888888886</v>
      </c>
      <c r="I495" s="144" t="e">
        <f t="shared" si="80"/>
        <v>#VALUE!</v>
      </c>
      <c r="J495" s="144"/>
      <c r="K495" s="144"/>
      <c r="L495" s="144"/>
      <c r="M495" s="144"/>
      <c r="N495" s="144"/>
      <c r="O495" s="158">
        <f t="shared" si="81"/>
        <v>7</v>
      </c>
      <c r="P495" s="9" t="s">
        <v>1180</v>
      </c>
      <c r="R495" s="101" t="str">
        <f t="shared" si="73"/>
        <v>SCON  </v>
      </c>
      <c r="S495" s="100">
        <f t="shared" si="70"/>
        <v>6</v>
      </c>
      <c r="U495"/>
      <c r="V495" s="1" t="str">
        <f t="shared" si="83"/>
        <v/>
      </c>
      <c r="W495"/>
    </row>
    <row r="496" spans="2:23" ht="11.25" thickBot="1" x14ac:dyDescent="0.2">
      <c r="N496" s="173">
        <f>SUM(N457:N462)</f>
        <v>35.401388888888889</v>
      </c>
      <c r="O496" s="161">
        <f>SUM(O438:O495)</f>
        <v>1107463.298611111</v>
      </c>
      <c r="P496" s="1" t="s">
        <v>3542</v>
      </c>
      <c r="V496" s="1" t="str">
        <f t="shared" si="83"/>
        <v/>
      </c>
    </row>
    <row r="497" spans="1:50" ht="11.25" customHeight="1" thickBot="1" x14ac:dyDescent="0.2">
      <c r="B497" s="13"/>
      <c r="C497" s="13"/>
      <c r="D497" s="13"/>
      <c r="E497" s="13"/>
      <c r="F497" s="13"/>
      <c r="G497" s="13"/>
      <c r="H497" s="150"/>
      <c r="I497" s="150"/>
      <c r="J497" s="150"/>
      <c r="K497" s="150"/>
      <c r="L497" s="150"/>
      <c r="M497" s="150"/>
      <c r="N497" s="150"/>
      <c r="O497" s="13"/>
      <c r="P497" s="13"/>
      <c r="R497" s="29" t="s">
        <v>572</v>
      </c>
      <c r="S497" s="13"/>
      <c r="U497" s="1" t="s">
        <v>3329</v>
      </c>
      <c r="V497" s="1" t="str">
        <f t="shared" si="83"/>
        <v>DADOS AGRUPADOS</v>
      </c>
      <c r="Y497" s="90" t="s">
        <v>3357</v>
      </c>
      <c r="Z497" s="43"/>
      <c r="AA497" s="43"/>
      <c r="AB497" s="42"/>
    </row>
    <row r="498" spans="1:50" ht="21" x14ac:dyDescent="0.15">
      <c r="A498" s="41" t="s">
        <v>3381</v>
      </c>
      <c r="P498" s="16" t="s">
        <v>1181</v>
      </c>
      <c r="Q498" s="13"/>
      <c r="R498" s="6" t="s">
        <v>571</v>
      </c>
      <c r="S498" s="6" t="s">
        <v>587</v>
      </c>
      <c r="T498" s="39"/>
      <c r="U498" s="39"/>
      <c r="V498" s="1" t="str">
        <f t="shared" si="83"/>
        <v/>
      </c>
      <c r="W498" s="39"/>
      <c r="X498" s="39"/>
      <c r="Y498" s="84" t="s">
        <v>3383</v>
      </c>
      <c r="Z498" s="82">
        <f>SUMIFS($W$499:$W$528,$V$499:$V$528,Y498)</f>
        <v>1</v>
      </c>
      <c r="AA498" s="82"/>
      <c r="AB498" s="83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</row>
    <row r="499" spans="1:50" ht="21" x14ac:dyDescent="0.25">
      <c r="B499" s="11" t="s">
        <v>1182</v>
      </c>
      <c r="C499" s="10" t="s">
        <v>1</v>
      </c>
      <c r="D499" s="10" t="s">
        <v>1183</v>
      </c>
      <c r="E499" s="11" t="s">
        <v>54</v>
      </c>
      <c r="F499" s="171"/>
      <c r="G499" s="171"/>
      <c r="H499" s="151"/>
      <c r="I499" s="151"/>
      <c r="J499" s="151"/>
      <c r="K499" s="151"/>
      <c r="L499" s="151"/>
      <c r="M499" s="151"/>
      <c r="N499" s="151"/>
      <c r="O499" s="1">
        <f t="shared" ref="O499:O527" si="85">VALUE(IF(LEFT(E499,1)="&lt;",1,LEFT(E499,2)))</f>
        <v>1</v>
      </c>
      <c r="P499" s="11" t="s">
        <v>1</v>
      </c>
      <c r="R499" s="1" t="str">
        <f t="shared" ref="R499:R507" si="86">RIGHT(B499,LEN(B499)-4)</f>
        <v>SAPRE  </v>
      </c>
      <c r="S499">
        <f t="shared" ref="S499:S527" si="87">SUMIFS($O$499:$O$527,$R$499:$R$527,R499)</f>
        <v>58</v>
      </c>
      <c r="T499" s="39"/>
      <c r="U499" s="39" t="s">
        <v>3342</v>
      </c>
      <c r="V499" s="1" t="str">
        <f t="shared" si="83"/>
        <v>SAPRE</v>
      </c>
      <c r="W499">
        <v>58</v>
      </c>
      <c r="X499" s="39"/>
      <c r="Y499" s="84" t="s">
        <v>3387</v>
      </c>
      <c r="Z499" s="85">
        <f t="shared" ref="Z499:Z519" si="88">SUMIFS($W$499:$W$528,$V$499:$V$528,Y499)</f>
        <v>0</v>
      </c>
      <c r="AA499" s="85"/>
      <c r="AB499" s="86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</row>
    <row r="500" spans="1:50" ht="21" x14ac:dyDescent="0.25">
      <c r="B500" s="9" t="s">
        <v>1043</v>
      </c>
      <c r="C500" s="12" t="s">
        <v>1183</v>
      </c>
      <c r="D500" s="12" t="s">
        <v>1184</v>
      </c>
      <c r="E500" s="9" t="s">
        <v>338</v>
      </c>
      <c r="F500" s="96"/>
      <c r="G500" s="96"/>
      <c r="H500" s="144"/>
      <c r="I500" s="144"/>
      <c r="J500" s="144"/>
      <c r="K500" s="144"/>
      <c r="L500" s="144"/>
      <c r="M500" s="144"/>
      <c r="N500" s="144"/>
      <c r="O500" s="1">
        <f t="shared" si="85"/>
        <v>8</v>
      </c>
      <c r="P500" s="9" t="s">
        <v>1235</v>
      </c>
      <c r="R500" s="1" t="str">
        <f t="shared" si="86"/>
        <v>CIP  </v>
      </c>
      <c r="S500">
        <f t="shared" si="87"/>
        <v>13</v>
      </c>
      <c r="T500" s="39"/>
      <c r="U500" s="39" t="s">
        <v>601</v>
      </c>
      <c r="V500" s="1" t="str">
        <f t="shared" si="83"/>
        <v>CIP</v>
      </c>
      <c r="W500">
        <v>13</v>
      </c>
      <c r="X500" s="39"/>
      <c r="Y500" s="61" t="s">
        <v>3385</v>
      </c>
      <c r="Z500" s="62">
        <f t="shared" si="88"/>
        <v>13</v>
      </c>
      <c r="AA500" s="62"/>
      <c r="AB500" s="63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</row>
    <row r="501" spans="1:50" ht="21" x14ac:dyDescent="0.25">
      <c r="B501" s="11" t="s">
        <v>1185</v>
      </c>
      <c r="C501" s="10" t="s">
        <v>1184</v>
      </c>
      <c r="D501" s="10" t="s">
        <v>1186</v>
      </c>
      <c r="E501" s="11" t="s">
        <v>1187</v>
      </c>
      <c r="F501" s="171"/>
      <c r="G501" s="171"/>
      <c r="H501" s="151"/>
      <c r="I501" s="151"/>
      <c r="J501" s="151"/>
      <c r="K501" s="151"/>
      <c r="L501" s="151"/>
      <c r="M501" s="151"/>
      <c r="N501" s="151"/>
      <c r="O501" s="1">
        <f t="shared" si="85"/>
        <v>56</v>
      </c>
      <c r="P501" s="11" t="s">
        <v>1236</v>
      </c>
      <c r="R501" s="1" t="str">
        <f t="shared" si="86"/>
        <v>SAPRE  </v>
      </c>
      <c r="S501">
        <f t="shared" si="87"/>
        <v>58</v>
      </c>
      <c r="T501" s="39"/>
      <c r="U501" s="39" t="s">
        <v>595</v>
      </c>
      <c r="V501" s="1" t="str">
        <f t="shared" si="83"/>
        <v>SECGS</v>
      </c>
      <c r="W501">
        <v>1</v>
      </c>
      <c r="X501" s="39"/>
      <c r="Y501" s="61" t="s">
        <v>3389</v>
      </c>
      <c r="Z501" s="62">
        <f t="shared" si="88"/>
        <v>58</v>
      </c>
      <c r="AA501" s="62"/>
      <c r="AB501" s="63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</row>
    <row r="502" spans="1:50" s="13" customFormat="1" ht="21" x14ac:dyDescent="0.25">
      <c r="A502" s="39"/>
      <c r="B502" s="9" t="s">
        <v>1047</v>
      </c>
      <c r="C502" s="12" t="s">
        <v>1186</v>
      </c>
      <c r="D502" s="12" t="s">
        <v>1188</v>
      </c>
      <c r="E502" s="9" t="s">
        <v>144</v>
      </c>
      <c r="F502" s="96"/>
      <c r="G502" s="96"/>
      <c r="H502" s="144"/>
      <c r="I502" s="144"/>
      <c r="J502" s="144"/>
      <c r="K502" s="144"/>
      <c r="L502" s="144"/>
      <c r="M502" s="144"/>
      <c r="N502" s="144"/>
      <c r="O502" s="1">
        <f t="shared" si="85"/>
        <v>5</v>
      </c>
      <c r="P502" s="9" t="s">
        <v>1237</v>
      </c>
      <c r="Q502" s="1"/>
      <c r="R502" s="1" t="str">
        <f t="shared" si="86"/>
        <v>CIP  </v>
      </c>
      <c r="S502">
        <f t="shared" si="87"/>
        <v>13</v>
      </c>
      <c r="T502" s="39"/>
      <c r="U502" s="39" t="s">
        <v>597</v>
      </c>
      <c r="V502" s="1" t="str">
        <f t="shared" si="83"/>
        <v>SECGA</v>
      </c>
      <c r="W502">
        <v>4</v>
      </c>
      <c r="X502" s="39"/>
      <c r="Y502" s="61" t="s">
        <v>3424</v>
      </c>
      <c r="Z502" s="62">
        <f t="shared" si="88"/>
        <v>0</v>
      </c>
      <c r="AA502" s="62"/>
      <c r="AB502" s="63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</row>
    <row r="503" spans="1:50" ht="21" x14ac:dyDescent="0.25">
      <c r="B503" s="11" t="s">
        <v>1189</v>
      </c>
      <c r="C503" s="10" t="s">
        <v>1188</v>
      </c>
      <c r="D503" s="10" t="s">
        <v>1190</v>
      </c>
      <c r="E503" s="11" t="s">
        <v>3</v>
      </c>
      <c r="F503" s="171"/>
      <c r="G503" s="171"/>
      <c r="H503" s="151"/>
      <c r="I503" s="151"/>
      <c r="J503" s="151"/>
      <c r="K503" s="151"/>
      <c r="L503" s="151"/>
      <c r="M503" s="151"/>
      <c r="N503" s="151"/>
      <c r="O503" s="1">
        <f t="shared" si="85"/>
        <v>1</v>
      </c>
      <c r="P503" s="11" t="s">
        <v>176</v>
      </c>
      <c r="R503" s="1" t="str">
        <f t="shared" si="86"/>
        <v>SECGS  </v>
      </c>
      <c r="S503">
        <f t="shared" si="87"/>
        <v>1</v>
      </c>
      <c r="T503" s="39"/>
      <c r="U503" s="39" t="s">
        <v>580</v>
      </c>
      <c r="V503" s="1" t="str">
        <f t="shared" si="83"/>
        <v>CLC</v>
      </c>
      <c r="W503">
        <v>16</v>
      </c>
      <c r="X503" s="39"/>
      <c r="Y503" s="61" t="s">
        <v>3425</v>
      </c>
      <c r="Z503" s="62">
        <f t="shared" si="88"/>
        <v>0</v>
      </c>
      <c r="AA503" s="62"/>
      <c r="AB503" s="63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</row>
    <row r="504" spans="1:50" ht="21" x14ac:dyDescent="0.25">
      <c r="B504" s="9" t="s">
        <v>1191</v>
      </c>
      <c r="C504" s="12" t="s">
        <v>1190</v>
      </c>
      <c r="D504" s="12" t="s">
        <v>1192</v>
      </c>
      <c r="E504" s="9" t="s">
        <v>17</v>
      </c>
      <c r="F504" s="96"/>
      <c r="G504" s="96"/>
      <c r="H504" s="144"/>
      <c r="I504" s="144"/>
      <c r="J504" s="144"/>
      <c r="K504" s="144"/>
      <c r="L504" s="144"/>
      <c r="M504" s="144"/>
      <c r="N504" s="144"/>
      <c r="O504" s="1">
        <f t="shared" si="85"/>
        <v>2</v>
      </c>
      <c r="P504" s="9" t="s">
        <v>1238</v>
      </c>
      <c r="R504" s="1" t="str">
        <f t="shared" si="86"/>
        <v>SECGA  </v>
      </c>
      <c r="S504">
        <f t="shared" si="87"/>
        <v>4</v>
      </c>
      <c r="T504" s="39"/>
      <c r="U504" s="39" t="s">
        <v>581</v>
      </c>
      <c r="V504" s="1" t="str">
        <f t="shared" si="83"/>
        <v>SC</v>
      </c>
      <c r="W504">
        <v>37</v>
      </c>
      <c r="X504" s="39"/>
      <c r="Y504" s="61" t="s">
        <v>3426</v>
      </c>
      <c r="Z504" s="62">
        <f t="shared" si="88"/>
        <v>0</v>
      </c>
      <c r="AA504" s="62"/>
      <c r="AB504" s="63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</row>
    <row r="505" spans="1:50" ht="21" x14ac:dyDescent="0.25">
      <c r="B505" s="11" t="s">
        <v>1193</v>
      </c>
      <c r="C505" s="10" t="s">
        <v>1192</v>
      </c>
      <c r="D505" s="10" t="s">
        <v>1194</v>
      </c>
      <c r="E505" s="11" t="s">
        <v>3</v>
      </c>
      <c r="F505" s="171"/>
      <c r="G505" s="171"/>
      <c r="H505" s="151"/>
      <c r="I505" s="151"/>
      <c r="J505" s="151"/>
      <c r="K505" s="151"/>
      <c r="L505" s="151"/>
      <c r="M505" s="151"/>
      <c r="N505" s="151"/>
      <c r="O505" s="1">
        <f t="shared" si="85"/>
        <v>1</v>
      </c>
      <c r="P505" s="11" t="s">
        <v>1239</v>
      </c>
      <c r="R505" s="1" t="str">
        <f t="shared" si="86"/>
        <v>CLC  </v>
      </c>
      <c r="S505">
        <f t="shared" si="87"/>
        <v>16</v>
      </c>
      <c r="T505" s="39"/>
      <c r="U505" s="39" t="s">
        <v>577</v>
      </c>
      <c r="V505" s="1" t="str">
        <f t="shared" si="83"/>
        <v>SPO</v>
      </c>
      <c r="W505">
        <v>1</v>
      </c>
      <c r="X505" s="39"/>
      <c r="Y505" s="61" t="s">
        <v>3427</v>
      </c>
      <c r="Z505" s="62">
        <f t="shared" si="88"/>
        <v>0</v>
      </c>
      <c r="AA505" s="62"/>
      <c r="AB505" s="63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</row>
    <row r="506" spans="1:50" ht="21" x14ac:dyDescent="0.25">
      <c r="B506" s="9" t="s">
        <v>1195</v>
      </c>
      <c r="C506" s="12" t="s">
        <v>1194</v>
      </c>
      <c r="D506" s="12" t="s">
        <v>1196</v>
      </c>
      <c r="E506" s="9" t="s">
        <v>9</v>
      </c>
      <c r="F506" s="96"/>
      <c r="G506" s="96"/>
      <c r="H506" s="144"/>
      <c r="I506" s="144"/>
      <c r="J506" s="144"/>
      <c r="K506" s="144"/>
      <c r="L506" s="144"/>
      <c r="M506" s="144"/>
      <c r="N506" s="144"/>
      <c r="O506" s="1">
        <f t="shared" si="85"/>
        <v>19</v>
      </c>
      <c r="P506" s="9" t="s">
        <v>634</v>
      </c>
      <c r="R506" s="1" t="str">
        <f t="shared" si="86"/>
        <v>SC  </v>
      </c>
      <c r="S506">
        <f t="shared" si="87"/>
        <v>37</v>
      </c>
      <c r="T506" s="39"/>
      <c r="U506" s="39" t="s">
        <v>578</v>
      </c>
      <c r="V506" s="1" t="str">
        <f t="shared" si="83"/>
        <v>CO</v>
      </c>
      <c r="W506">
        <v>1</v>
      </c>
      <c r="X506" s="39"/>
      <c r="Y506" s="61" t="s">
        <v>3428</v>
      </c>
      <c r="Z506" s="62">
        <f t="shared" si="88"/>
        <v>0</v>
      </c>
      <c r="AA506" s="62"/>
      <c r="AB506" s="63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</row>
    <row r="507" spans="1:50" ht="21" x14ac:dyDescent="0.25">
      <c r="B507" s="11" t="s">
        <v>1197</v>
      </c>
      <c r="C507" s="10" t="s">
        <v>1196</v>
      </c>
      <c r="D507" s="10" t="s">
        <v>1198</v>
      </c>
      <c r="E507" s="11" t="s">
        <v>3</v>
      </c>
      <c r="F507" s="171"/>
      <c r="G507" s="171"/>
      <c r="H507" s="151"/>
      <c r="I507" s="151"/>
      <c r="J507" s="151"/>
      <c r="K507" s="151"/>
      <c r="L507" s="151"/>
      <c r="M507" s="151"/>
      <c r="N507" s="151"/>
      <c r="O507" s="1">
        <f t="shared" si="85"/>
        <v>1</v>
      </c>
      <c r="P507" s="11" t="s">
        <v>766</v>
      </c>
      <c r="R507" s="1" t="str">
        <f t="shared" si="86"/>
        <v>SAPRE  </v>
      </c>
      <c r="S507">
        <f t="shared" si="87"/>
        <v>58</v>
      </c>
      <c r="T507" s="39"/>
      <c r="U507" s="39" t="s">
        <v>579</v>
      </c>
      <c r="V507" s="1" t="str">
        <f t="shared" si="83"/>
        <v>SECOFC</v>
      </c>
      <c r="W507">
        <v>1</v>
      </c>
      <c r="X507" s="39"/>
      <c r="Y507" s="61" t="s">
        <v>3391</v>
      </c>
      <c r="Z507" s="62">
        <f t="shared" si="88"/>
        <v>0</v>
      </c>
      <c r="AA507" s="62"/>
      <c r="AB507" s="63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</row>
    <row r="508" spans="1:50" ht="21" x14ac:dyDescent="0.25">
      <c r="B508" s="9" t="s">
        <v>1199</v>
      </c>
      <c r="C508" s="12" t="s">
        <v>1198</v>
      </c>
      <c r="D508" s="12" t="s">
        <v>1200</v>
      </c>
      <c r="E508" s="9" t="s">
        <v>942</v>
      </c>
      <c r="F508" s="96"/>
      <c r="G508" s="96"/>
      <c r="H508" s="144"/>
      <c r="I508" s="144"/>
      <c r="J508" s="144"/>
      <c r="K508" s="144"/>
      <c r="L508" s="144"/>
      <c r="M508" s="144"/>
      <c r="N508" s="144"/>
      <c r="O508" s="1">
        <f t="shared" si="85"/>
        <v>17</v>
      </c>
      <c r="P508" s="9" t="s">
        <v>1237</v>
      </c>
      <c r="R508" s="1" t="str">
        <f t="shared" ref="R508:R527" si="89">RIGHT(B508,LEN(B508)-5)</f>
        <v>SC  </v>
      </c>
      <c r="S508">
        <f t="shared" si="87"/>
        <v>37</v>
      </c>
      <c r="T508" s="39"/>
      <c r="U508" s="39" t="s">
        <v>3340</v>
      </c>
      <c r="V508" s="1" t="str">
        <f t="shared" si="83"/>
        <v>SLIC</v>
      </c>
      <c r="W508">
        <v>4</v>
      </c>
      <c r="X508" s="39"/>
      <c r="Y508" s="61" t="s">
        <v>3393</v>
      </c>
      <c r="Z508" s="62">
        <f t="shared" si="88"/>
        <v>0</v>
      </c>
      <c r="AA508" s="62"/>
      <c r="AB508" s="63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</row>
    <row r="509" spans="1:50" ht="21" x14ac:dyDescent="0.25">
      <c r="B509" s="11" t="s">
        <v>1201</v>
      </c>
      <c r="C509" s="10" t="s">
        <v>1200</v>
      </c>
      <c r="D509" s="10" t="s">
        <v>1202</v>
      </c>
      <c r="E509" s="11" t="s">
        <v>3</v>
      </c>
      <c r="F509" s="171"/>
      <c r="G509" s="171"/>
      <c r="H509" s="151"/>
      <c r="I509" s="151"/>
      <c r="J509" s="151"/>
      <c r="K509" s="151"/>
      <c r="L509" s="151"/>
      <c r="M509" s="151"/>
      <c r="N509" s="151"/>
      <c r="O509" s="1">
        <f t="shared" si="85"/>
        <v>1</v>
      </c>
      <c r="P509" s="11" t="s">
        <v>380</v>
      </c>
      <c r="R509" s="1" t="str">
        <f t="shared" si="89"/>
        <v>CLC  </v>
      </c>
      <c r="S509">
        <f t="shared" si="87"/>
        <v>16</v>
      </c>
      <c r="T509" s="39"/>
      <c r="U509" s="39" t="s">
        <v>591</v>
      </c>
      <c r="V509" s="1" t="str">
        <f t="shared" si="83"/>
        <v>CPL</v>
      </c>
      <c r="W509">
        <v>16</v>
      </c>
      <c r="X509" s="39"/>
      <c r="Y509" s="61" t="s">
        <v>3395</v>
      </c>
      <c r="Z509" s="62">
        <f t="shared" si="88"/>
        <v>0</v>
      </c>
      <c r="AA509" s="62"/>
      <c r="AB509" s="63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</row>
    <row r="510" spans="1:50" ht="21" x14ac:dyDescent="0.25">
      <c r="B510" s="9" t="s">
        <v>1203</v>
      </c>
      <c r="C510" s="12" t="s">
        <v>1202</v>
      </c>
      <c r="D510" s="12" t="s">
        <v>1204</v>
      </c>
      <c r="E510" s="9" t="s">
        <v>3</v>
      </c>
      <c r="F510" s="96"/>
      <c r="G510" s="96"/>
      <c r="H510" s="144"/>
      <c r="I510" s="144"/>
      <c r="J510" s="144"/>
      <c r="K510" s="144"/>
      <c r="L510" s="144"/>
      <c r="M510" s="144"/>
      <c r="N510" s="144"/>
      <c r="O510" s="1">
        <f t="shared" si="85"/>
        <v>1</v>
      </c>
      <c r="P510" s="9" t="s">
        <v>1150</v>
      </c>
      <c r="R510" s="1" t="str">
        <f t="shared" si="89"/>
        <v>SPO  </v>
      </c>
      <c r="S510">
        <f t="shared" si="87"/>
        <v>1</v>
      </c>
      <c r="T510" s="39"/>
      <c r="U510" s="39" t="s">
        <v>583</v>
      </c>
      <c r="V510" s="1" t="str">
        <f t="shared" si="83"/>
        <v>ASSDG</v>
      </c>
      <c r="W510">
        <v>3</v>
      </c>
      <c r="X510" s="39"/>
      <c r="Y510" s="58" t="s">
        <v>3397</v>
      </c>
      <c r="Z510" s="59">
        <f t="shared" si="88"/>
        <v>0</v>
      </c>
      <c r="AA510" s="59"/>
      <c r="AB510" s="60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</row>
    <row r="511" spans="1:50" ht="21" x14ac:dyDescent="0.25">
      <c r="B511" s="11" t="s">
        <v>1205</v>
      </c>
      <c r="C511" s="10" t="s">
        <v>1204</v>
      </c>
      <c r="D511" s="10" t="s">
        <v>1206</v>
      </c>
      <c r="E511" s="11" t="s">
        <v>3</v>
      </c>
      <c r="F511" s="171"/>
      <c r="G511" s="171"/>
      <c r="H511" s="151"/>
      <c r="I511" s="151"/>
      <c r="J511" s="151"/>
      <c r="K511" s="151"/>
      <c r="L511" s="151"/>
      <c r="M511" s="151"/>
      <c r="N511" s="151"/>
      <c r="O511" s="1">
        <f t="shared" si="85"/>
        <v>1</v>
      </c>
      <c r="P511" s="11" t="s">
        <v>896</v>
      </c>
      <c r="R511" s="1" t="str">
        <f t="shared" si="89"/>
        <v>CO  </v>
      </c>
      <c r="S511">
        <f t="shared" si="87"/>
        <v>1</v>
      </c>
      <c r="T511" s="39"/>
      <c r="U511" s="39" t="s">
        <v>584</v>
      </c>
      <c r="V511" s="1" t="str">
        <f t="shared" si="83"/>
        <v>DG</v>
      </c>
      <c r="W511">
        <v>1</v>
      </c>
      <c r="X511" s="39"/>
      <c r="Y511" s="58" t="s">
        <v>3399</v>
      </c>
      <c r="Z511" s="59">
        <f t="shared" si="88"/>
        <v>0</v>
      </c>
      <c r="AA511" s="59"/>
      <c r="AB511" s="60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</row>
    <row r="512" spans="1:50" ht="21" x14ac:dyDescent="0.25">
      <c r="B512" s="9" t="s">
        <v>1207</v>
      </c>
      <c r="C512" s="12" t="s">
        <v>1206</v>
      </c>
      <c r="D512" s="12" t="s">
        <v>1208</v>
      </c>
      <c r="E512" s="9" t="s">
        <v>3</v>
      </c>
      <c r="F512" s="96"/>
      <c r="G512" s="96"/>
      <c r="H512" s="144"/>
      <c r="I512" s="144"/>
      <c r="J512" s="144"/>
      <c r="K512" s="144"/>
      <c r="L512" s="144"/>
      <c r="M512" s="144"/>
      <c r="N512" s="144"/>
      <c r="O512" s="1">
        <f t="shared" si="85"/>
        <v>1</v>
      </c>
      <c r="P512" s="9" t="s">
        <v>41</v>
      </c>
      <c r="R512" s="1" t="str">
        <f t="shared" si="89"/>
        <v>SECOFC  </v>
      </c>
      <c r="S512">
        <f t="shared" si="87"/>
        <v>1</v>
      </c>
      <c r="T512" s="39"/>
      <c r="U512"/>
      <c r="V512" s="98" t="s">
        <v>3434</v>
      </c>
      <c r="W512">
        <f>SUM(W494:W511)</f>
        <v>156</v>
      </c>
      <c r="X512" s="39"/>
      <c r="Y512" s="58" t="s">
        <v>3401</v>
      </c>
      <c r="Z512" s="59">
        <f t="shared" si="88"/>
        <v>0</v>
      </c>
      <c r="AA512" s="59"/>
      <c r="AB512" s="60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</row>
    <row r="513" spans="2:50" ht="21" x14ac:dyDescent="0.25">
      <c r="B513" s="11" t="s">
        <v>49</v>
      </c>
      <c r="C513" s="10" t="s">
        <v>1208</v>
      </c>
      <c r="D513" s="10" t="s">
        <v>1209</v>
      </c>
      <c r="E513" s="11" t="s">
        <v>3</v>
      </c>
      <c r="F513" s="171"/>
      <c r="G513" s="171"/>
      <c r="H513" s="151"/>
      <c r="I513" s="151"/>
      <c r="J513" s="151"/>
      <c r="K513" s="151"/>
      <c r="L513" s="151"/>
      <c r="M513" s="151"/>
      <c r="N513" s="151"/>
      <c r="O513" s="1">
        <f t="shared" si="85"/>
        <v>1</v>
      </c>
      <c r="P513" s="11" t="s">
        <v>359</v>
      </c>
      <c r="R513" s="1" t="str">
        <f t="shared" si="89"/>
        <v>CLC  </v>
      </c>
      <c r="S513">
        <f t="shared" si="87"/>
        <v>16</v>
      </c>
      <c r="T513" s="39"/>
      <c r="U513"/>
      <c r="V513" s="1" t="str">
        <f t="shared" si="83"/>
        <v/>
      </c>
      <c r="W513"/>
      <c r="X513" s="39"/>
      <c r="Y513" s="58" t="s">
        <v>3416</v>
      </c>
      <c r="Z513" s="59">
        <f t="shared" si="88"/>
        <v>0</v>
      </c>
      <c r="AA513" s="59"/>
      <c r="AB513" s="60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</row>
    <row r="514" spans="2:50" ht="21" x14ac:dyDescent="0.25">
      <c r="B514" s="9" t="s">
        <v>1210</v>
      </c>
      <c r="C514" s="12" t="s">
        <v>1209</v>
      </c>
      <c r="D514" s="12" t="s">
        <v>1211</v>
      </c>
      <c r="E514" s="9" t="s">
        <v>54</v>
      </c>
      <c r="F514" s="96"/>
      <c r="G514" s="96"/>
      <c r="H514" s="144"/>
      <c r="I514" s="144"/>
      <c r="J514" s="144"/>
      <c r="K514" s="144"/>
      <c r="L514" s="144"/>
      <c r="M514" s="144"/>
      <c r="N514" s="144"/>
      <c r="O514" s="1">
        <f t="shared" si="85"/>
        <v>1</v>
      </c>
      <c r="P514" s="9" t="s">
        <v>1240</v>
      </c>
      <c r="R514" s="1" t="str">
        <f t="shared" si="89"/>
        <v>SC  </v>
      </c>
      <c r="S514">
        <f t="shared" si="87"/>
        <v>37</v>
      </c>
      <c r="T514" s="39"/>
      <c r="U514"/>
      <c r="V514" s="1" t="str">
        <f t="shared" si="83"/>
        <v/>
      </c>
      <c r="W514"/>
      <c r="X514" s="39"/>
      <c r="Y514" s="58" t="s">
        <v>3404</v>
      </c>
      <c r="Z514" s="59">
        <f t="shared" si="88"/>
        <v>0</v>
      </c>
      <c r="AA514" s="59"/>
      <c r="AB514" s="60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</row>
    <row r="515" spans="2:50" ht="21" x14ac:dyDescent="0.25">
      <c r="B515" s="11" t="s">
        <v>1070</v>
      </c>
      <c r="C515" s="10" t="s">
        <v>1211</v>
      </c>
      <c r="D515" s="10" t="s">
        <v>1212</v>
      </c>
      <c r="E515" s="11" t="s">
        <v>13</v>
      </c>
      <c r="F515" s="171"/>
      <c r="G515" s="171"/>
      <c r="H515" s="151"/>
      <c r="I515" s="151"/>
      <c r="J515" s="151"/>
      <c r="K515" s="151"/>
      <c r="L515" s="151"/>
      <c r="M515" s="151"/>
      <c r="N515" s="151"/>
      <c r="O515" s="1">
        <f t="shared" si="85"/>
        <v>4</v>
      </c>
      <c r="P515" s="11" t="s">
        <v>380</v>
      </c>
      <c r="R515" s="1" t="str">
        <f t="shared" si="89"/>
        <v>CLC  </v>
      </c>
      <c r="S515">
        <f t="shared" si="87"/>
        <v>16</v>
      </c>
      <c r="T515" s="39"/>
      <c r="U515"/>
      <c r="V515" s="1" t="str">
        <f t="shared" si="83"/>
        <v/>
      </c>
      <c r="W515"/>
      <c r="X515" s="39"/>
      <c r="Y515" s="58" t="s">
        <v>3429</v>
      </c>
      <c r="Z515" s="59">
        <f t="shared" si="88"/>
        <v>0</v>
      </c>
      <c r="AA515" s="59"/>
      <c r="AB515" s="60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</row>
    <row r="516" spans="2:50" ht="21" x14ac:dyDescent="0.25">
      <c r="B516" s="9" t="s">
        <v>1213</v>
      </c>
      <c r="C516" s="12" t="s">
        <v>1212</v>
      </c>
      <c r="D516" s="12" t="s">
        <v>1214</v>
      </c>
      <c r="E516" s="9" t="s">
        <v>3</v>
      </c>
      <c r="F516" s="96"/>
      <c r="G516" s="96"/>
      <c r="H516" s="144"/>
      <c r="I516" s="144"/>
      <c r="J516" s="144"/>
      <c r="K516" s="144"/>
      <c r="L516" s="144"/>
      <c r="M516" s="144"/>
      <c r="N516" s="144"/>
      <c r="O516" s="1">
        <f t="shared" si="85"/>
        <v>1</v>
      </c>
      <c r="P516" s="9" t="s">
        <v>1241</v>
      </c>
      <c r="R516" s="1" t="str">
        <f t="shared" si="89"/>
        <v>SECGA  </v>
      </c>
      <c r="S516">
        <f t="shared" si="87"/>
        <v>4</v>
      </c>
      <c r="T516" s="39"/>
      <c r="U516"/>
      <c r="V516" s="1" t="str">
        <f t="shared" si="83"/>
        <v/>
      </c>
      <c r="W516"/>
      <c r="X516" s="39"/>
      <c r="Y516" s="58" t="s">
        <v>3430</v>
      </c>
      <c r="Z516" s="59">
        <f t="shared" si="88"/>
        <v>0</v>
      </c>
      <c r="AA516" s="59"/>
      <c r="AB516" s="60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</row>
    <row r="517" spans="2:50" ht="21" x14ac:dyDescent="0.25">
      <c r="B517" s="11" t="s">
        <v>1215</v>
      </c>
      <c r="C517" s="10" t="s">
        <v>1214</v>
      </c>
      <c r="D517" s="10" t="s">
        <v>1216</v>
      </c>
      <c r="E517" s="11" t="s">
        <v>47</v>
      </c>
      <c r="F517" s="171"/>
      <c r="G517" s="171"/>
      <c r="H517" s="151"/>
      <c r="I517" s="151"/>
      <c r="J517" s="151"/>
      <c r="K517" s="151"/>
      <c r="L517" s="151"/>
      <c r="M517" s="151"/>
      <c r="N517" s="151"/>
      <c r="O517" s="1">
        <f t="shared" si="85"/>
        <v>6</v>
      </c>
      <c r="P517" s="11" t="s">
        <v>1242</v>
      </c>
      <c r="R517" s="1" t="str">
        <f t="shared" si="89"/>
        <v>CLC  </v>
      </c>
      <c r="S517">
        <f t="shared" si="87"/>
        <v>16</v>
      </c>
      <c r="T517" s="39"/>
      <c r="U517"/>
      <c r="V517" s="1" t="str">
        <f t="shared" si="83"/>
        <v/>
      </c>
      <c r="W517"/>
      <c r="X517" s="39"/>
      <c r="Y517" s="58" t="s">
        <v>3431</v>
      </c>
      <c r="Z517" s="59">
        <f t="shared" si="88"/>
        <v>0</v>
      </c>
      <c r="AA517" s="59"/>
      <c r="AB517" s="60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</row>
    <row r="518" spans="2:50" ht="21" x14ac:dyDescent="0.25">
      <c r="B518" s="9" t="s">
        <v>1217</v>
      </c>
      <c r="C518" s="12" t="s">
        <v>1216</v>
      </c>
      <c r="D518" s="12" t="s">
        <v>1218</v>
      </c>
      <c r="E518" s="9" t="s">
        <v>17</v>
      </c>
      <c r="F518" s="96"/>
      <c r="G518" s="96"/>
      <c r="H518" s="144"/>
      <c r="I518" s="144"/>
      <c r="J518" s="144"/>
      <c r="K518" s="144"/>
      <c r="L518" s="144"/>
      <c r="M518" s="144"/>
      <c r="N518" s="144"/>
      <c r="O518" s="1">
        <f t="shared" si="85"/>
        <v>2</v>
      </c>
      <c r="P518" s="9" t="s">
        <v>1160</v>
      </c>
      <c r="R518" s="1" t="str">
        <f t="shared" si="89"/>
        <v>SLIC  </v>
      </c>
      <c r="S518">
        <f t="shared" si="87"/>
        <v>4</v>
      </c>
      <c r="T518" s="39"/>
      <c r="U518"/>
      <c r="V518" s="1" t="str">
        <f t="shared" si="83"/>
        <v/>
      </c>
      <c r="W518"/>
      <c r="X518" s="39"/>
      <c r="Y518" s="58" t="s">
        <v>3432</v>
      </c>
      <c r="Z518" s="59">
        <f t="shared" si="88"/>
        <v>0</v>
      </c>
      <c r="AA518" s="59"/>
      <c r="AB518" s="60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</row>
    <row r="519" spans="2:50" ht="21.75" thickBot="1" x14ac:dyDescent="0.3">
      <c r="B519" s="11" t="s">
        <v>67</v>
      </c>
      <c r="C519" s="10" t="s">
        <v>1218</v>
      </c>
      <c r="D519" s="10" t="s">
        <v>1219</v>
      </c>
      <c r="E519" s="11" t="s">
        <v>21</v>
      </c>
      <c r="F519" s="171"/>
      <c r="G519" s="171"/>
      <c r="H519" s="151"/>
      <c r="I519" s="151"/>
      <c r="J519" s="151"/>
      <c r="K519" s="151"/>
      <c r="L519" s="151"/>
      <c r="M519" s="151"/>
      <c r="N519" s="151"/>
      <c r="O519" s="1">
        <f t="shared" si="85"/>
        <v>3</v>
      </c>
      <c r="P519" s="11" t="s">
        <v>247</v>
      </c>
      <c r="R519" s="1" t="str">
        <f t="shared" si="89"/>
        <v>CLC  </v>
      </c>
      <c r="S519">
        <f t="shared" si="87"/>
        <v>16</v>
      </c>
      <c r="T519" s="39"/>
      <c r="U519"/>
      <c r="V519" s="1" t="str">
        <f t="shared" si="83"/>
        <v/>
      </c>
      <c r="W519"/>
      <c r="X519" s="39"/>
      <c r="Y519" s="64" t="s">
        <v>3433</v>
      </c>
      <c r="Z519" s="89">
        <f t="shared" si="88"/>
        <v>0</v>
      </c>
      <c r="AA519" s="89"/>
      <c r="AB519" s="65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</row>
    <row r="520" spans="2:50" ht="21" x14ac:dyDescent="0.25">
      <c r="B520" s="9" t="s">
        <v>1220</v>
      </c>
      <c r="C520" s="12" t="s">
        <v>1219</v>
      </c>
      <c r="D520" s="12" t="s">
        <v>1221</v>
      </c>
      <c r="E520" s="9" t="s">
        <v>3</v>
      </c>
      <c r="F520" s="96"/>
      <c r="G520" s="96"/>
      <c r="H520" s="144"/>
      <c r="I520" s="144"/>
      <c r="J520" s="144"/>
      <c r="K520" s="144"/>
      <c r="L520" s="144"/>
      <c r="M520" s="144"/>
      <c r="N520" s="144"/>
      <c r="O520" s="1">
        <f t="shared" si="85"/>
        <v>1</v>
      </c>
      <c r="P520" s="9" t="s">
        <v>1164</v>
      </c>
      <c r="R520" s="1" t="str">
        <f t="shared" si="89"/>
        <v>SECGA  </v>
      </c>
      <c r="S520">
        <f t="shared" si="87"/>
        <v>4</v>
      </c>
      <c r="T520" s="39"/>
      <c r="U520"/>
      <c r="V520" s="1" t="str">
        <f t="shared" si="83"/>
        <v/>
      </c>
      <c r="W520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</row>
    <row r="521" spans="2:50" ht="21" x14ac:dyDescent="0.25">
      <c r="B521" s="11" t="s">
        <v>1222</v>
      </c>
      <c r="C521" s="10" t="s">
        <v>1221</v>
      </c>
      <c r="D521" s="10" t="s">
        <v>1223</v>
      </c>
      <c r="E521" s="11" t="s">
        <v>3</v>
      </c>
      <c r="F521" s="171"/>
      <c r="G521" s="171"/>
      <c r="H521" s="151"/>
      <c r="I521" s="151"/>
      <c r="J521" s="151"/>
      <c r="K521" s="151"/>
      <c r="L521" s="151"/>
      <c r="M521" s="151"/>
      <c r="N521" s="151"/>
      <c r="O521" s="1">
        <f t="shared" si="85"/>
        <v>1</v>
      </c>
      <c r="P521" s="11" t="s">
        <v>1243</v>
      </c>
      <c r="R521" s="1" t="str">
        <f t="shared" si="89"/>
        <v>CPL  </v>
      </c>
      <c r="S521">
        <f t="shared" si="87"/>
        <v>16</v>
      </c>
      <c r="T521" s="39"/>
      <c r="U521"/>
      <c r="V521" s="1" t="str">
        <f t="shared" si="83"/>
        <v/>
      </c>
      <c r="W521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</row>
    <row r="522" spans="2:50" ht="21" x14ac:dyDescent="0.25">
      <c r="B522" s="9" t="s">
        <v>1224</v>
      </c>
      <c r="C522" s="12" t="s">
        <v>1223</v>
      </c>
      <c r="D522" s="12" t="s">
        <v>1225</v>
      </c>
      <c r="E522" s="9" t="s">
        <v>21</v>
      </c>
      <c r="F522" s="96"/>
      <c r="G522" s="96"/>
      <c r="H522" s="144"/>
      <c r="I522" s="144"/>
      <c r="J522" s="144"/>
      <c r="K522" s="144"/>
      <c r="L522" s="144"/>
      <c r="M522" s="144"/>
      <c r="N522" s="144"/>
      <c r="O522" s="1">
        <f t="shared" si="85"/>
        <v>3</v>
      </c>
      <c r="P522" s="9" t="s">
        <v>803</v>
      </c>
      <c r="R522" s="1" t="str">
        <f t="shared" si="89"/>
        <v>ASSDG  </v>
      </c>
      <c r="S522">
        <f t="shared" si="87"/>
        <v>3</v>
      </c>
      <c r="T522" s="39"/>
      <c r="U522"/>
      <c r="V522" s="1" t="str">
        <f t="shared" si="83"/>
        <v/>
      </c>
      <c r="W522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</row>
    <row r="523" spans="2:50" ht="21" x14ac:dyDescent="0.25">
      <c r="B523" s="11" t="s">
        <v>1226</v>
      </c>
      <c r="C523" s="10" t="s">
        <v>1225</v>
      </c>
      <c r="D523" s="10" t="s">
        <v>1227</v>
      </c>
      <c r="E523" s="11" t="s">
        <v>3</v>
      </c>
      <c r="F523" s="171"/>
      <c r="G523" s="171"/>
      <c r="H523" s="151"/>
      <c r="I523" s="151"/>
      <c r="J523" s="151"/>
      <c r="K523" s="151"/>
      <c r="L523" s="151"/>
      <c r="M523" s="151"/>
      <c r="N523" s="151"/>
      <c r="O523" s="1">
        <f t="shared" si="85"/>
        <v>1</v>
      </c>
      <c r="P523" s="11" t="s">
        <v>380</v>
      </c>
      <c r="R523" s="1" t="str">
        <f t="shared" si="89"/>
        <v>DG  </v>
      </c>
      <c r="S523">
        <f t="shared" si="87"/>
        <v>1</v>
      </c>
      <c r="T523" s="39"/>
      <c r="U523"/>
      <c r="V523" s="1" t="str">
        <f t="shared" si="83"/>
        <v/>
      </c>
      <c r="W523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</row>
    <row r="524" spans="2:50" ht="21" x14ac:dyDescent="0.25">
      <c r="B524" s="9" t="s">
        <v>1228</v>
      </c>
      <c r="C524" s="12" t="s">
        <v>1227</v>
      </c>
      <c r="D524" s="12" t="s">
        <v>1229</v>
      </c>
      <c r="E524" s="9" t="s">
        <v>54</v>
      </c>
      <c r="F524" s="96"/>
      <c r="G524" s="96"/>
      <c r="H524" s="144"/>
      <c r="I524" s="144"/>
      <c r="J524" s="144"/>
      <c r="K524" s="144"/>
      <c r="L524" s="144"/>
      <c r="M524" s="144"/>
      <c r="N524" s="144"/>
      <c r="O524" s="1">
        <f t="shared" si="85"/>
        <v>1</v>
      </c>
      <c r="P524" s="9" t="s">
        <v>813</v>
      </c>
      <c r="R524" s="1" t="str">
        <f t="shared" si="89"/>
        <v>SLIC  </v>
      </c>
      <c r="S524">
        <f t="shared" si="87"/>
        <v>4</v>
      </c>
      <c r="T524" s="39"/>
      <c r="U524"/>
      <c r="V524" s="1" t="str">
        <f t="shared" si="83"/>
        <v/>
      </c>
      <c r="W524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</row>
    <row r="525" spans="2:50" ht="21" x14ac:dyDescent="0.25">
      <c r="B525" s="11" t="s">
        <v>1230</v>
      </c>
      <c r="C525" s="10" t="s">
        <v>1229</v>
      </c>
      <c r="D525" s="10" t="s">
        <v>1231</v>
      </c>
      <c r="E525" s="11" t="s">
        <v>54</v>
      </c>
      <c r="F525" s="171"/>
      <c r="G525" s="171"/>
      <c r="H525" s="151"/>
      <c r="I525" s="151"/>
      <c r="J525" s="151"/>
      <c r="K525" s="151"/>
      <c r="L525" s="151"/>
      <c r="M525" s="151"/>
      <c r="N525" s="151"/>
      <c r="O525" s="1">
        <f t="shared" si="85"/>
        <v>1</v>
      </c>
      <c r="P525" s="11" t="s">
        <v>1244</v>
      </c>
      <c r="R525" s="1" t="str">
        <f t="shared" si="89"/>
        <v>CPL  </v>
      </c>
      <c r="S525">
        <f t="shared" si="87"/>
        <v>16</v>
      </c>
      <c r="U525"/>
      <c r="V525" s="1" t="str">
        <f t="shared" si="83"/>
        <v/>
      </c>
      <c r="W525"/>
    </row>
    <row r="526" spans="2:50" ht="21" x14ac:dyDescent="0.25">
      <c r="B526" s="9" t="s">
        <v>1232</v>
      </c>
      <c r="C526" s="12" t="s">
        <v>1231</v>
      </c>
      <c r="D526" s="12" t="s">
        <v>1233</v>
      </c>
      <c r="E526" s="9" t="s">
        <v>3</v>
      </c>
      <c r="F526" s="96"/>
      <c r="G526" s="96"/>
      <c r="H526" s="144"/>
      <c r="I526" s="144"/>
      <c r="J526" s="144"/>
      <c r="K526" s="144"/>
      <c r="L526" s="144"/>
      <c r="M526" s="144"/>
      <c r="N526" s="144"/>
      <c r="O526" s="1">
        <f t="shared" si="85"/>
        <v>1</v>
      </c>
      <c r="P526" s="9" t="s">
        <v>695</v>
      </c>
      <c r="R526" s="1" t="str">
        <f t="shared" si="89"/>
        <v>SLIC  </v>
      </c>
      <c r="S526">
        <f t="shared" si="87"/>
        <v>4</v>
      </c>
      <c r="U526"/>
      <c r="V526" s="1" t="str">
        <f t="shared" si="83"/>
        <v/>
      </c>
      <c r="W526"/>
    </row>
    <row r="527" spans="2:50" ht="15" x14ac:dyDescent="0.25">
      <c r="B527" s="11" t="s">
        <v>90</v>
      </c>
      <c r="C527" s="10" t="s">
        <v>1233</v>
      </c>
      <c r="D527" s="10" t="s">
        <v>1</v>
      </c>
      <c r="E527" s="11" t="s">
        <v>1234</v>
      </c>
      <c r="F527" s="171"/>
      <c r="G527" s="171"/>
      <c r="H527" s="151"/>
      <c r="I527" s="151"/>
      <c r="J527" s="151"/>
      <c r="K527" s="151"/>
      <c r="L527" s="151"/>
      <c r="M527" s="151"/>
      <c r="N527" s="151"/>
      <c r="O527" s="1">
        <f t="shared" si="85"/>
        <v>14</v>
      </c>
      <c r="P527" s="11" t="s">
        <v>1245</v>
      </c>
      <c r="R527" s="1" t="str">
        <f t="shared" si="89"/>
        <v>CPL  </v>
      </c>
      <c r="S527">
        <f t="shared" si="87"/>
        <v>16</v>
      </c>
      <c r="U527"/>
      <c r="V527" s="1" t="str">
        <f t="shared" si="83"/>
        <v/>
      </c>
      <c r="W527"/>
    </row>
    <row r="528" spans="2:50" x14ac:dyDescent="0.15">
      <c r="V528" s="1" t="str">
        <f t="shared" si="83"/>
        <v/>
      </c>
    </row>
    <row r="529" spans="1:52" x14ac:dyDescent="0.15">
      <c r="V529" s="1" t="str">
        <f t="shared" si="83"/>
        <v/>
      </c>
    </row>
    <row r="530" spans="1:52" ht="11.25" thickBot="1" x14ac:dyDescent="0.2">
      <c r="B530" s="13"/>
      <c r="C530" s="13"/>
      <c r="D530" s="13"/>
      <c r="E530" s="13"/>
      <c r="F530" s="13"/>
      <c r="G530" s="13"/>
      <c r="H530" s="150"/>
      <c r="I530" s="150"/>
      <c r="J530" s="150"/>
      <c r="K530" s="150"/>
      <c r="L530" s="150"/>
      <c r="M530" s="150"/>
      <c r="N530" s="150"/>
      <c r="O530" s="13"/>
      <c r="P530" s="13"/>
      <c r="R530" s="29" t="s">
        <v>572</v>
      </c>
      <c r="S530" s="13"/>
      <c r="U530" s="1" t="s">
        <v>3329</v>
      </c>
      <c r="V530" s="1" t="str">
        <f t="shared" si="83"/>
        <v>DADOS AGRUPADOS</v>
      </c>
      <c r="Y530" s="6"/>
    </row>
    <row r="531" spans="1:52" ht="21.75" customHeight="1" thickBot="1" x14ac:dyDescent="0.2">
      <c r="A531" s="41" t="s">
        <v>3381</v>
      </c>
      <c r="P531" s="16" t="s">
        <v>3355</v>
      </c>
      <c r="Q531" s="39"/>
      <c r="R531" s="6" t="s">
        <v>571</v>
      </c>
      <c r="S531" s="6" t="s">
        <v>587</v>
      </c>
      <c r="V531" s="1" t="str">
        <f t="shared" si="83"/>
        <v/>
      </c>
      <c r="Y531" s="90" t="s">
        <v>3357</v>
      </c>
      <c r="Z531" s="43"/>
      <c r="AA531" s="43"/>
      <c r="AB531" s="42"/>
    </row>
    <row r="532" spans="1:52" ht="21" x14ac:dyDescent="0.25">
      <c r="B532" s="11" t="s">
        <v>1246</v>
      </c>
      <c r="C532" s="10" t="s">
        <v>1</v>
      </c>
      <c r="D532" s="10" t="s">
        <v>1247</v>
      </c>
      <c r="E532" s="11" t="s">
        <v>1248</v>
      </c>
      <c r="F532" s="171"/>
      <c r="G532" s="171"/>
      <c r="H532" s="151"/>
      <c r="I532" s="151"/>
      <c r="J532" s="151"/>
      <c r="K532" s="151"/>
      <c r="L532" s="151"/>
      <c r="M532" s="151"/>
      <c r="N532" s="151"/>
      <c r="O532" s="1">
        <f t="shared" ref="O532:O563" si="90">VALUE(IF(LEFT(E532,1)="&lt;",1,LEFT(E532,2)))</f>
        <v>1</v>
      </c>
      <c r="P532" s="11" t="s">
        <v>1</v>
      </c>
      <c r="R532" s="1" t="str">
        <f t="shared" ref="R532:R540" si="91">RIGHT(B532,LEN(B532)-4)</f>
        <v>SAPC  </v>
      </c>
      <c r="S532">
        <f t="shared" ref="S532:S563" si="92">SUMIFS($O$532:$O$633,$R$532:$R$633,R532)</f>
        <v>65</v>
      </c>
      <c r="U532" s="1" t="s">
        <v>3330</v>
      </c>
      <c r="V532" s="1" t="str">
        <f t="shared" si="83"/>
        <v>SAPC</v>
      </c>
      <c r="W532">
        <v>65</v>
      </c>
      <c r="Y532" s="84" t="s">
        <v>3383</v>
      </c>
      <c r="Z532" s="82">
        <f>SUMIFS($W$532:$W$561,$V$532:$V$561,Y532)</f>
        <v>0</v>
      </c>
      <c r="AA532" s="82"/>
      <c r="AB532" s="83"/>
    </row>
    <row r="533" spans="1:52" ht="21" x14ac:dyDescent="0.25">
      <c r="B533" s="9" t="s">
        <v>609</v>
      </c>
      <c r="C533" s="12" t="s">
        <v>1247</v>
      </c>
      <c r="D533" s="12" t="s">
        <v>1249</v>
      </c>
      <c r="E533" s="9" t="s">
        <v>3</v>
      </c>
      <c r="F533" s="96"/>
      <c r="G533" s="96"/>
      <c r="H533" s="144"/>
      <c r="I533" s="144"/>
      <c r="J533" s="144"/>
      <c r="K533" s="144"/>
      <c r="L533" s="144"/>
      <c r="M533" s="144"/>
      <c r="N533" s="144"/>
      <c r="O533" s="1">
        <f t="shared" si="90"/>
        <v>1</v>
      </c>
      <c r="P533" s="9" t="s">
        <v>1431</v>
      </c>
      <c r="R533" s="1" t="str">
        <f t="shared" si="91"/>
        <v>CAA  </v>
      </c>
      <c r="S533">
        <f t="shared" si="92"/>
        <v>21</v>
      </c>
      <c r="T533" s="39"/>
      <c r="U533" s="39" t="s">
        <v>575</v>
      </c>
      <c r="V533" s="1" t="str">
        <f t="shared" si="83"/>
        <v>CAA</v>
      </c>
      <c r="W533">
        <v>21</v>
      </c>
      <c r="X533" s="39"/>
      <c r="Y533" s="84" t="s">
        <v>3387</v>
      </c>
      <c r="Z533" s="85">
        <f t="shared" ref="Z533:Z553" si="93">SUMIFS($W$532:$W$561,$V$532:$V$561,Y533)</f>
        <v>0</v>
      </c>
      <c r="AA533" s="85"/>
      <c r="AB533" s="86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</row>
    <row r="534" spans="1:52" ht="21" x14ac:dyDescent="0.25">
      <c r="B534" s="11" t="s">
        <v>611</v>
      </c>
      <c r="C534" s="10" t="s">
        <v>1249</v>
      </c>
      <c r="D534" s="10" t="s">
        <v>1250</v>
      </c>
      <c r="E534" s="11" t="s">
        <v>3</v>
      </c>
      <c r="F534" s="171"/>
      <c r="G534" s="171"/>
      <c r="H534" s="151"/>
      <c r="I534" s="151"/>
      <c r="J534" s="151"/>
      <c r="K534" s="151"/>
      <c r="L534" s="151"/>
      <c r="M534" s="151"/>
      <c r="N534" s="151"/>
      <c r="O534" s="1">
        <f t="shared" si="90"/>
        <v>1</v>
      </c>
      <c r="P534" s="11" t="s">
        <v>1432</v>
      </c>
      <c r="R534" s="1" t="str">
        <f t="shared" si="91"/>
        <v>SAPC  </v>
      </c>
      <c r="S534">
        <f t="shared" si="92"/>
        <v>65</v>
      </c>
      <c r="T534" s="39"/>
      <c r="U534" s="39" t="s">
        <v>3349</v>
      </c>
      <c r="V534" s="1" t="str">
        <f t="shared" si="83"/>
        <v>SGMC</v>
      </c>
      <c r="W534">
        <v>1</v>
      </c>
      <c r="X534" s="39"/>
      <c r="Y534" s="61" t="s">
        <v>3385</v>
      </c>
      <c r="Z534" s="62">
        <f t="shared" si="93"/>
        <v>0</v>
      </c>
      <c r="AA534" s="62"/>
      <c r="AB534" s="63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</row>
    <row r="535" spans="1:52" s="13" customFormat="1" ht="21" x14ac:dyDescent="0.25">
      <c r="A535" s="39"/>
      <c r="B535" s="9" t="s">
        <v>11</v>
      </c>
      <c r="C535" s="12" t="s">
        <v>1250</v>
      </c>
      <c r="D535" s="12" t="s">
        <v>1251</v>
      </c>
      <c r="E535" s="9" t="s">
        <v>21</v>
      </c>
      <c r="F535" s="96"/>
      <c r="G535" s="96"/>
      <c r="H535" s="144"/>
      <c r="I535" s="144"/>
      <c r="J535" s="144"/>
      <c r="K535" s="144"/>
      <c r="L535" s="144"/>
      <c r="M535" s="144"/>
      <c r="N535" s="144"/>
      <c r="O535" s="1">
        <f t="shared" si="90"/>
        <v>3</v>
      </c>
      <c r="P535" s="9" t="s">
        <v>1433</v>
      </c>
      <c r="Q535" s="1"/>
      <c r="R535" s="1" t="str">
        <f t="shared" si="91"/>
        <v>CAA  </v>
      </c>
      <c r="S535">
        <f t="shared" si="92"/>
        <v>21</v>
      </c>
      <c r="T535" s="39"/>
      <c r="U535" s="39" t="s">
        <v>3350</v>
      </c>
      <c r="V535" s="1" t="str">
        <f t="shared" si="83"/>
        <v>SGPA</v>
      </c>
      <c r="W535">
        <v>2</v>
      </c>
      <c r="X535" s="39"/>
      <c r="Y535" s="61" t="s">
        <v>3389</v>
      </c>
      <c r="Z535" s="62">
        <f t="shared" si="93"/>
        <v>0</v>
      </c>
      <c r="AA535" s="62"/>
      <c r="AB535" s="63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</row>
    <row r="536" spans="1:52" ht="21" x14ac:dyDescent="0.25">
      <c r="B536" s="11" t="s">
        <v>617</v>
      </c>
      <c r="C536" s="10" t="s">
        <v>1251</v>
      </c>
      <c r="D536" s="10" t="s">
        <v>1252</v>
      </c>
      <c r="E536" s="11" t="s">
        <v>144</v>
      </c>
      <c r="F536" s="171"/>
      <c r="G536" s="171"/>
      <c r="H536" s="151"/>
      <c r="I536" s="151"/>
      <c r="J536" s="151"/>
      <c r="K536" s="151"/>
      <c r="L536" s="151"/>
      <c r="M536" s="151"/>
      <c r="N536" s="151"/>
      <c r="O536" s="1">
        <f t="shared" si="90"/>
        <v>5</v>
      </c>
      <c r="P536" s="11" t="s">
        <v>1434</v>
      </c>
      <c r="R536" s="1" t="str">
        <f t="shared" si="91"/>
        <v>SAPC  </v>
      </c>
      <c r="S536">
        <f t="shared" si="92"/>
        <v>65</v>
      </c>
      <c r="T536" s="39"/>
      <c r="U536" s="1" t="s">
        <v>3351</v>
      </c>
      <c r="V536" s="1" t="str">
        <f t="shared" si="83"/>
        <v>CMP</v>
      </c>
      <c r="W536">
        <v>2</v>
      </c>
      <c r="X536" s="39"/>
      <c r="Y536" s="61" t="s">
        <v>3424</v>
      </c>
      <c r="Z536" s="62">
        <f t="shared" si="93"/>
        <v>21</v>
      </c>
      <c r="AA536" s="62"/>
      <c r="AB536" s="63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</row>
    <row r="537" spans="1:52" ht="21" x14ac:dyDescent="0.25">
      <c r="B537" s="9" t="s">
        <v>620</v>
      </c>
      <c r="C537" s="12" t="s">
        <v>1252</v>
      </c>
      <c r="D537" s="12" t="s">
        <v>1253</v>
      </c>
      <c r="E537" s="9" t="s">
        <v>3</v>
      </c>
      <c r="F537" s="96"/>
      <c r="G537" s="96"/>
      <c r="H537" s="144"/>
      <c r="I537" s="144"/>
      <c r="J537" s="144"/>
      <c r="K537" s="144"/>
      <c r="L537" s="144"/>
      <c r="M537" s="144"/>
      <c r="N537" s="144"/>
      <c r="O537" s="1">
        <f t="shared" si="90"/>
        <v>1</v>
      </c>
      <c r="P537" s="9" t="s">
        <v>1435</v>
      </c>
      <c r="R537" s="1" t="str">
        <f t="shared" si="91"/>
        <v>CAA  </v>
      </c>
      <c r="S537">
        <f t="shared" si="92"/>
        <v>21</v>
      </c>
      <c r="T537" s="39"/>
      <c r="U537" s="1" t="s">
        <v>3352</v>
      </c>
      <c r="V537" s="1" t="str">
        <f t="shared" si="83"/>
        <v>CGATI</v>
      </c>
      <c r="W537">
        <v>1</v>
      </c>
      <c r="X537" s="39"/>
      <c r="Y537" s="61" t="s">
        <v>3425</v>
      </c>
      <c r="Z537" s="62">
        <f t="shared" si="93"/>
        <v>0</v>
      </c>
      <c r="AA537" s="62"/>
      <c r="AB537" s="63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</row>
    <row r="538" spans="1:52" ht="21" x14ac:dyDescent="0.25">
      <c r="B538" s="11" t="s">
        <v>623</v>
      </c>
      <c r="C538" s="10" t="s">
        <v>1253</v>
      </c>
      <c r="D538" s="10" t="s">
        <v>1254</v>
      </c>
      <c r="E538" s="11" t="s">
        <v>3</v>
      </c>
      <c r="F538" s="171"/>
      <c r="G538" s="171"/>
      <c r="H538" s="151"/>
      <c r="I538" s="151"/>
      <c r="J538" s="151"/>
      <c r="K538" s="151"/>
      <c r="L538" s="151"/>
      <c r="M538" s="151"/>
      <c r="N538" s="151"/>
      <c r="O538" s="1">
        <f t="shared" si="90"/>
        <v>1</v>
      </c>
      <c r="P538" s="11" t="s">
        <v>1436</v>
      </c>
      <c r="R538" s="1" t="str">
        <f t="shared" si="91"/>
        <v>SAPC  </v>
      </c>
      <c r="S538">
        <f t="shared" si="92"/>
        <v>65</v>
      </c>
      <c r="T538" s="39"/>
      <c r="U538" s="1" t="s">
        <v>3353</v>
      </c>
      <c r="V538" s="1" t="str">
        <f t="shared" si="83"/>
        <v>CEPCST</v>
      </c>
      <c r="W538">
        <v>10</v>
      </c>
      <c r="X538" s="39"/>
      <c r="Y538" s="61" t="s">
        <v>3426</v>
      </c>
      <c r="Z538" s="62">
        <f t="shared" si="93"/>
        <v>0</v>
      </c>
      <c r="AA538" s="62"/>
      <c r="AB538" s="63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</row>
    <row r="539" spans="1:52" ht="21" x14ac:dyDescent="0.25">
      <c r="B539" s="9" t="s">
        <v>1255</v>
      </c>
      <c r="C539" s="12" t="s">
        <v>1254</v>
      </c>
      <c r="D539" s="12" t="s">
        <v>1256</v>
      </c>
      <c r="E539" s="9" t="s">
        <v>3</v>
      </c>
      <c r="F539" s="96"/>
      <c r="G539" s="96"/>
      <c r="H539" s="144"/>
      <c r="I539" s="144"/>
      <c r="J539" s="144"/>
      <c r="K539" s="144"/>
      <c r="L539" s="144"/>
      <c r="M539" s="144"/>
      <c r="N539" s="144"/>
      <c r="O539" s="1">
        <f t="shared" si="90"/>
        <v>1</v>
      </c>
      <c r="P539" s="9" t="s">
        <v>1437</v>
      </c>
      <c r="R539" s="1" t="str">
        <f t="shared" si="91"/>
        <v>SGMC  </v>
      </c>
      <c r="S539">
        <f t="shared" si="92"/>
        <v>1</v>
      </c>
      <c r="T539" s="39"/>
      <c r="U539" t="s">
        <v>580</v>
      </c>
      <c r="V539" s="1" t="str">
        <f t="shared" si="83"/>
        <v>CLC</v>
      </c>
      <c r="W539">
        <v>14</v>
      </c>
      <c r="X539" s="39"/>
      <c r="Y539" s="61" t="s">
        <v>3427</v>
      </c>
      <c r="Z539" s="62">
        <f t="shared" si="93"/>
        <v>0</v>
      </c>
      <c r="AA539" s="62"/>
      <c r="AB539" s="63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</row>
    <row r="540" spans="1:52" ht="21" x14ac:dyDescent="0.25">
      <c r="B540" s="11" t="s">
        <v>1257</v>
      </c>
      <c r="C540" s="10" t="s">
        <v>1256</v>
      </c>
      <c r="D540" s="10" t="s">
        <v>1258</v>
      </c>
      <c r="E540" s="11" t="s">
        <v>54</v>
      </c>
      <c r="F540" s="171"/>
      <c r="G540" s="171"/>
      <c r="H540" s="151"/>
      <c r="I540" s="151"/>
      <c r="J540" s="151"/>
      <c r="K540" s="151"/>
      <c r="L540" s="151"/>
      <c r="M540" s="151"/>
      <c r="N540" s="151"/>
      <c r="O540" s="1">
        <f t="shared" si="90"/>
        <v>1</v>
      </c>
      <c r="P540" s="11" t="s">
        <v>1438</v>
      </c>
      <c r="R540" s="1" t="str">
        <f t="shared" si="91"/>
        <v>SGPA  </v>
      </c>
      <c r="S540">
        <f t="shared" si="92"/>
        <v>2</v>
      </c>
      <c r="T540" s="39"/>
      <c r="U540" t="s">
        <v>581</v>
      </c>
      <c r="V540" s="1" t="str">
        <f t="shared" si="83"/>
        <v>SC</v>
      </c>
      <c r="W540">
        <v>29</v>
      </c>
      <c r="X540" s="39"/>
      <c r="Y540" s="61" t="s">
        <v>3428</v>
      </c>
      <c r="Z540" s="62">
        <f t="shared" si="93"/>
        <v>0</v>
      </c>
      <c r="AA540" s="62"/>
      <c r="AB540" s="63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</row>
    <row r="541" spans="1:52" ht="21" x14ac:dyDescent="0.25">
      <c r="B541" s="9" t="s">
        <v>1259</v>
      </c>
      <c r="C541" s="12" t="s">
        <v>1258</v>
      </c>
      <c r="D541" s="12" t="s">
        <v>1260</v>
      </c>
      <c r="E541" s="9" t="s">
        <v>342</v>
      </c>
      <c r="F541" s="96"/>
      <c r="G541" s="96"/>
      <c r="H541" s="144"/>
      <c r="I541" s="144"/>
      <c r="J541" s="144"/>
      <c r="K541" s="144"/>
      <c r="L541" s="144"/>
      <c r="M541" s="144"/>
      <c r="N541" s="144"/>
      <c r="O541" s="1">
        <f t="shared" si="90"/>
        <v>15</v>
      </c>
      <c r="P541" s="9" t="s">
        <v>1439</v>
      </c>
      <c r="R541" s="1" t="str">
        <f t="shared" ref="R541:R572" si="94">RIGHT(B541,LEN(B541)-5)</f>
        <v>SAPC  </v>
      </c>
      <c r="S541">
        <f t="shared" si="92"/>
        <v>65</v>
      </c>
      <c r="T541" s="39"/>
      <c r="U541" t="s">
        <v>577</v>
      </c>
      <c r="V541" s="1" t="str">
        <f t="shared" si="83"/>
        <v>SPO</v>
      </c>
      <c r="W541">
        <v>18</v>
      </c>
      <c r="X541" s="39"/>
      <c r="Y541" s="61" t="s">
        <v>3391</v>
      </c>
      <c r="Z541" s="62">
        <f t="shared" si="93"/>
        <v>0</v>
      </c>
      <c r="AA541" s="62"/>
      <c r="AB541" s="63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</row>
    <row r="542" spans="1:52" ht="21" x14ac:dyDescent="0.25">
      <c r="B542" s="11" t="s">
        <v>1261</v>
      </c>
      <c r="C542" s="10" t="s">
        <v>1260</v>
      </c>
      <c r="D542" s="10" t="s">
        <v>1262</v>
      </c>
      <c r="E542" s="11" t="s">
        <v>25</v>
      </c>
      <c r="F542" s="171"/>
      <c r="G542" s="171"/>
      <c r="H542" s="151"/>
      <c r="I542" s="151"/>
      <c r="J542" s="151"/>
      <c r="K542" s="151"/>
      <c r="L542" s="151"/>
      <c r="M542" s="151"/>
      <c r="N542" s="151"/>
      <c r="O542" s="1">
        <f t="shared" si="90"/>
        <v>9</v>
      </c>
      <c r="P542" s="11" t="s">
        <v>1431</v>
      </c>
      <c r="R542" s="1" t="str">
        <f t="shared" si="94"/>
        <v>CAA  </v>
      </c>
      <c r="S542">
        <f t="shared" si="92"/>
        <v>21</v>
      </c>
      <c r="T542" s="39"/>
      <c r="U542" t="s">
        <v>578</v>
      </c>
      <c r="V542" s="1" t="str">
        <f t="shared" si="83"/>
        <v>CO</v>
      </c>
      <c r="W542">
        <v>7</v>
      </c>
      <c r="X542" s="39"/>
      <c r="Y542" s="61" t="s">
        <v>3393</v>
      </c>
      <c r="Z542" s="62">
        <f t="shared" si="93"/>
        <v>0</v>
      </c>
      <c r="AA542" s="62"/>
      <c r="AB542" s="63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</row>
    <row r="543" spans="1:52" ht="21" x14ac:dyDescent="0.25">
      <c r="B543" s="9" t="s">
        <v>1263</v>
      </c>
      <c r="C543" s="12" t="s">
        <v>1262</v>
      </c>
      <c r="D543" s="12" t="s">
        <v>1264</v>
      </c>
      <c r="E543" s="9" t="s">
        <v>3</v>
      </c>
      <c r="F543" s="96"/>
      <c r="G543" s="96"/>
      <c r="H543" s="144"/>
      <c r="I543" s="144"/>
      <c r="J543" s="144"/>
      <c r="K543" s="144"/>
      <c r="L543" s="144"/>
      <c r="M543" s="144"/>
      <c r="N543" s="144"/>
      <c r="O543" s="1">
        <f t="shared" si="90"/>
        <v>1</v>
      </c>
      <c r="P543" s="9" t="s">
        <v>1440</v>
      </c>
      <c r="R543" s="1" t="str">
        <f t="shared" si="94"/>
        <v>SAPC  </v>
      </c>
      <c r="S543">
        <f t="shared" si="92"/>
        <v>65</v>
      </c>
      <c r="T543" s="39"/>
      <c r="U543" t="s">
        <v>579</v>
      </c>
      <c r="V543" s="1" t="str">
        <f t="shared" si="83"/>
        <v>SECOFC</v>
      </c>
      <c r="W543">
        <v>6</v>
      </c>
      <c r="X543" s="39"/>
      <c r="Y543" s="61" t="s">
        <v>3395</v>
      </c>
      <c r="Z543" s="62">
        <f t="shared" si="93"/>
        <v>0</v>
      </c>
      <c r="AA543" s="62"/>
      <c r="AB543" s="63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</row>
    <row r="544" spans="1:52" ht="21" x14ac:dyDescent="0.25">
      <c r="B544" s="11" t="s">
        <v>439</v>
      </c>
      <c r="C544" s="10" t="s">
        <v>1264</v>
      </c>
      <c r="D544" s="10" t="s">
        <v>1265</v>
      </c>
      <c r="E544" s="11" t="s">
        <v>3</v>
      </c>
      <c r="F544" s="171"/>
      <c r="G544" s="171"/>
      <c r="H544" s="151"/>
      <c r="I544" s="151"/>
      <c r="J544" s="151"/>
      <c r="K544" s="151"/>
      <c r="L544" s="151"/>
      <c r="M544" s="151"/>
      <c r="N544" s="151"/>
      <c r="O544" s="1">
        <f t="shared" si="90"/>
        <v>1</v>
      </c>
      <c r="P544" s="11" t="s">
        <v>1441</v>
      </c>
      <c r="R544" s="1" t="str">
        <f t="shared" si="94"/>
        <v>CAA  </v>
      </c>
      <c r="S544">
        <f t="shared" si="92"/>
        <v>21</v>
      </c>
      <c r="T544" s="39"/>
      <c r="U544" t="s">
        <v>586</v>
      </c>
      <c r="V544" s="1" t="str">
        <f t="shared" ref="V544:V607" si="95">TRIM(SUBSTITUTE(U544,CHAR(160),CHAR(32)))</f>
        <v>SAEO</v>
      </c>
      <c r="W544">
        <v>4</v>
      </c>
      <c r="X544" s="39"/>
      <c r="Y544" s="58" t="s">
        <v>3397</v>
      </c>
      <c r="Z544" s="59">
        <f t="shared" si="93"/>
        <v>0</v>
      </c>
      <c r="AA544" s="59"/>
      <c r="AB544" s="60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</row>
    <row r="545" spans="2:52" ht="21" x14ac:dyDescent="0.25">
      <c r="B545" s="9" t="s">
        <v>1266</v>
      </c>
      <c r="C545" s="12" t="s">
        <v>1265</v>
      </c>
      <c r="D545" s="12" t="s">
        <v>1267</v>
      </c>
      <c r="E545" s="9" t="s">
        <v>54</v>
      </c>
      <c r="F545" s="96"/>
      <c r="G545" s="96"/>
      <c r="H545" s="144"/>
      <c r="I545" s="144"/>
      <c r="J545" s="144"/>
      <c r="K545" s="144"/>
      <c r="L545" s="144"/>
      <c r="M545" s="144"/>
      <c r="N545" s="144"/>
      <c r="O545" s="1">
        <f t="shared" si="90"/>
        <v>1</v>
      </c>
      <c r="P545" s="9" t="s">
        <v>1442</v>
      </c>
      <c r="R545" s="1" t="str">
        <f t="shared" si="94"/>
        <v>CMP  </v>
      </c>
      <c r="S545">
        <f t="shared" si="92"/>
        <v>2</v>
      </c>
      <c r="T545" s="39"/>
      <c r="U545" t="s">
        <v>576</v>
      </c>
      <c r="V545" s="1" t="str">
        <f t="shared" si="95"/>
        <v>SECADM</v>
      </c>
      <c r="W545">
        <v>5</v>
      </c>
      <c r="X545" s="39"/>
      <c r="Y545" s="58" t="s">
        <v>3399</v>
      </c>
      <c r="Z545" s="59">
        <f t="shared" si="93"/>
        <v>0</v>
      </c>
      <c r="AA545" s="59"/>
      <c r="AB545" s="60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</row>
    <row r="546" spans="2:52" ht="21" x14ac:dyDescent="0.25">
      <c r="B546" s="11" t="s">
        <v>1268</v>
      </c>
      <c r="C546" s="10" t="s">
        <v>1267</v>
      </c>
      <c r="D546" s="10" t="s">
        <v>1269</v>
      </c>
      <c r="E546" s="11" t="s">
        <v>3</v>
      </c>
      <c r="F546" s="171"/>
      <c r="G546" s="171"/>
      <c r="H546" s="151"/>
      <c r="I546" s="151"/>
      <c r="J546" s="151"/>
      <c r="K546" s="151"/>
      <c r="L546" s="151"/>
      <c r="M546" s="151"/>
      <c r="N546" s="151"/>
      <c r="O546" s="1">
        <f t="shared" si="90"/>
        <v>1</v>
      </c>
      <c r="P546" s="11" t="s">
        <v>1443</v>
      </c>
      <c r="R546" s="1" t="str">
        <f t="shared" si="94"/>
        <v>SGPA  </v>
      </c>
      <c r="S546">
        <f t="shared" si="92"/>
        <v>2</v>
      </c>
      <c r="T546" s="39"/>
      <c r="U546" t="s">
        <v>3340</v>
      </c>
      <c r="V546" s="1" t="str">
        <f t="shared" si="95"/>
        <v>SLIC</v>
      </c>
      <c r="W546">
        <v>12</v>
      </c>
      <c r="X546" s="39"/>
      <c r="Y546" s="58" t="s">
        <v>3401</v>
      </c>
      <c r="Z546" s="59">
        <f t="shared" si="93"/>
        <v>0</v>
      </c>
      <c r="AA546" s="59"/>
      <c r="AB546" s="60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</row>
    <row r="547" spans="2:52" ht="21" x14ac:dyDescent="0.25">
      <c r="B547" s="9" t="s">
        <v>1270</v>
      </c>
      <c r="C547" s="12" t="s">
        <v>1269</v>
      </c>
      <c r="D547" s="12" t="s">
        <v>1271</v>
      </c>
      <c r="E547" s="9" t="s">
        <v>3</v>
      </c>
      <c r="F547" s="96"/>
      <c r="G547" s="96"/>
      <c r="H547" s="144"/>
      <c r="I547" s="144"/>
      <c r="J547" s="144"/>
      <c r="K547" s="144"/>
      <c r="L547" s="144"/>
      <c r="M547" s="144"/>
      <c r="N547" s="144"/>
      <c r="O547" s="1">
        <f t="shared" si="90"/>
        <v>1</v>
      </c>
      <c r="P547" s="9" t="s">
        <v>1444</v>
      </c>
      <c r="R547" s="1" t="str">
        <f t="shared" si="94"/>
        <v>CAA  </v>
      </c>
      <c r="S547">
        <f t="shared" si="92"/>
        <v>21</v>
      </c>
      <c r="T547" s="39"/>
      <c r="U547" t="s">
        <v>582</v>
      </c>
      <c r="V547" s="1" t="str">
        <f t="shared" si="95"/>
        <v>SCON</v>
      </c>
      <c r="W547">
        <v>15</v>
      </c>
      <c r="X547" s="39"/>
      <c r="Y547" s="58" t="s">
        <v>3416</v>
      </c>
      <c r="Z547" s="59">
        <f t="shared" si="93"/>
        <v>0</v>
      </c>
      <c r="AA547" s="59"/>
      <c r="AB547" s="60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</row>
    <row r="548" spans="2:52" ht="21" x14ac:dyDescent="0.25">
      <c r="B548" s="11" t="s">
        <v>1272</v>
      </c>
      <c r="C548" s="10" t="s">
        <v>1271</v>
      </c>
      <c r="D548" s="10" t="s">
        <v>1273</v>
      </c>
      <c r="E548" s="11" t="s">
        <v>54</v>
      </c>
      <c r="F548" s="171"/>
      <c r="G548" s="171"/>
      <c r="H548" s="151"/>
      <c r="I548" s="151"/>
      <c r="J548" s="151"/>
      <c r="K548" s="151"/>
      <c r="L548" s="151"/>
      <c r="M548" s="151"/>
      <c r="N548" s="151"/>
      <c r="O548" s="1">
        <f t="shared" si="90"/>
        <v>1</v>
      </c>
      <c r="P548" s="11" t="s">
        <v>1445</v>
      </c>
      <c r="R548" s="1" t="str">
        <f t="shared" si="94"/>
        <v>SAPC  </v>
      </c>
      <c r="S548">
        <f t="shared" si="92"/>
        <v>65</v>
      </c>
      <c r="T548" s="39"/>
      <c r="U548" t="s">
        <v>591</v>
      </c>
      <c r="V548" s="1" t="str">
        <f t="shared" si="95"/>
        <v>CPL</v>
      </c>
      <c r="W548">
        <v>33</v>
      </c>
      <c r="X548" s="39"/>
      <c r="Y548" s="58" t="s">
        <v>3404</v>
      </c>
      <c r="Z548" s="59">
        <f t="shared" si="93"/>
        <v>0</v>
      </c>
      <c r="AA548" s="59"/>
      <c r="AB548" s="60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</row>
    <row r="549" spans="2:52" ht="21" x14ac:dyDescent="0.25">
      <c r="B549" s="9" t="s">
        <v>1274</v>
      </c>
      <c r="C549" s="12" t="s">
        <v>1273</v>
      </c>
      <c r="D549" s="12" t="s">
        <v>1275</v>
      </c>
      <c r="E549" s="9" t="s">
        <v>3</v>
      </c>
      <c r="F549" s="96"/>
      <c r="G549" s="96"/>
      <c r="H549" s="144"/>
      <c r="I549" s="144"/>
      <c r="J549" s="144"/>
      <c r="K549" s="144"/>
      <c r="L549" s="144"/>
      <c r="M549" s="144"/>
      <c r="N549" s="144"/>
      <c r="O549" s="1">
        <f t="shared" si="90"/>
        <v>1</v>
      </c>
      <c r="P549" s="9" t="s">
        <v>1446</v>
      </c>
      <c r="R549" s="1" t="str">
        <f t="shared" si="94"/>
        <v>CGATI  </v>
      </c>
      <c r="S549">
        <f t="shared" si="92"/>
        <v>1</v>
      </c>
      <c r="T549" s="39"/>
      <c r="U549" t="s">
        <v>583</v>
      </c>
      <c r="V549" s="1" t="str">
        <f t="shared" si="95"/>
        <v>ASSDG</v>
      </c>
      <c r="W549">
        <v>3</v>
      </c>
      <c r="X549" s="39"/>
      <c r="Y549" s="58" t="s">
        <v>3429</v>
      </c>
      <c r="Z549" s="59">
        <f t="shared" si="93"/>
        <v>0</v>
      </c>
      <c r="AA549" s="59"/>
      <c r="AB549" s="60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</row>
    <row r="550" spans="2:52" ht="21" x14ac:dyDescent="0.25">
      <c r="B550" s="11" t="s">
        <v>1276</v>
      </c>
      <c r="C550" s="10" t="s">
        <v>1275</v>
      </c>
      <c r="D550" s="10" t="s">
        <v>1277</v>
      </c>
      <c r="E550" s="11" t="s">
        <v>21</v>
      </c>
      <c r="F550" s="171"/>
      <c r="G550" s="171"/>
      <c r="H550" s="151"/>
      <c r="I550" s="151"/>
      <c r="J550" s="151"/>
      <c r="K550" s="151"/>
      <c r="L550" s="151"/>
      <c r="M550" s="151"/>
      <c r="N550" s="151"/>
      <c r="O550" s="1">
        <f t="shared" si="90"/>
        <v>3</v>
      </c>
      <c r="P550" s="11" t="s">
        <v>1447</v>
      </c>
      <c r="R550" s="1" t="str">
        <f t="shared" si="94"/>
        <v>CEPCST  </v>
      </c>
      <c r="S550">
        <f t="shared" si="92"/>
        <v>10</v>
      </c>
      <c r="T550" s="39"/>
      <c r="U550" t="s">
        <v>584</v>
      </c>
      <c r="V550" s="1" t="str">
        <f t="shared" si="95"/>
        <v>DG</v>
      </c>
      <c r="W550">
        <v>4</v>
      </c>
      <c r="X550" s="39"/>
      <c r="Y550" s="58" t="s">
        <v>3430</v>
      </c>
      <c r="Z550" s="59">
        <f t="shared" si="93"/>
        <v>0</v>
      </c>
      <c r="AA550" s="59"/>
      <c r="AB550" s="60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</row>
    <row r="551" spans="2:52" ht="21" x14ac:dyDescent="0.25">
      <c r="B551" s="9" t="s">
        <v>1278</v>
      </c>
      <c r="C551" s="12" t="s">
        <v>1277</v>
      </c>
      <c r="D551" s="12" t="s">
        <v>1279</v>
      </c>
      <c r="E551" s="9" t="s">
        <v>3</v>
      </c>
      <c r="F551" s="96"/>
      <c r="G551" s="96"/>
      <c r="H551" s="144"/>
      <c r="I551" s="144"/>
      <c r="J551" s="144"/>
      <c r="K551" s="144"/>
      <c r="L551" s="144"/>
      <c r="M551" s="144"/>
      <c r="N551" s="144"/>
      <c r="O551" s="1">
        <f t="shared" si="90"/>
        <v>1</v>
      </c>
      <c r="P551" s="9" t="s">
        <v>1448</v>
      </c>
      <c r="R551" s="1" t="str">
        <f t="shared" si="94"/>
        <v>SAPC  </v>
      </c>
      <c r="S551">
        <f t="shared" si="92"/>
        <v>65</v>
      </c>
      <c r="T551" s="39"/>
      <c r="U551" t="s">
        <v>585</v>
      </c>
      <c r="V551" s="1" t="str">
        <f t="shared" si="95"/>
        <v>ACO</v>
      </c>
      <c r="W551">
        <v>3</v>
      </c>
      <c r="X551" s="39"/>
      <c r="Y551" s="58" t="s">
        <v>3431</v>
      </c>
      <c r="Z551" s="59">
        <f t="shared" si="93"/>
        <v>0</v>
      </c>
      <c r="AA551" s="59"/>
      <c r="AB551" s="60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</row>
    <row r="552" spans="2:52" ht="21" x14ac:dyDescent="0.25">
      <c r="B552" s="11" t="s">
        <v>1280</v>
      </c>
      <c r="C552" s="10" t="s">
        <v>1279</v>
      </c>
      <c r="D552" s="10" t="s">
        <v>1281</v>
      </c>
      <c r="E552" s="11" t="s">
        <v>3</v>
      </c>
      <c r="F552" s="171"/>
      <c r="G552" s="171"/>
      <c r="H552" s="151"/>
      <c r="I552" s="151"/>
      <c r="J552" s="151"/>
      <c r="K552" s="151"/>
      <c r="L552" s="151"/>
      <c r="M552" s="151"/>
      <c r="N552" s="151"/>
      <c r="O552" s="1">
        <f t="shared" si="90"/>
        <v>1</v>
      </c>
      <c r="P552" s="11" t="s">
        <v>1449</v>
      </c>
      <c r="R552" s="1" t="str">
        <f t="shared" si="94"/>
        <v>CMP  </v>
      </c>
      <c r="S552">
        <f t="shared" si="92"/>
        <v>2</v>
      </c>
      <c r="T552" s="39"/>
      <c r="U552" t="s">
        <v>3354</v>
      </c>
      <c r="V552" s="1" t="str">
        <f t="shared" si="95"/>
        <v>SIASG</v>
      </c>
      <c r="W552">
        <v>2</v>
      </c>
      <c r="X552" s="39"/>
      <c r="Y552" s="58" t="s">
        <v>3432</v>
      </c>
      <c r="Z552" s="59">
        <f t="shared" si="93"/>
        <v>0</v>
      </c>
      <c r="AA552" s="59"/>
      <c r="AB552" s="60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</row>
    <row r="553" spans="2:52" ht="21.75" thickBot="1" x14ac:dyDescent="0.3">
      <c r="B553" s="9" t="s">
        <v>1282</v>
      </c>
      <c r="C553" s="12" t="s">
        <v>1281</v>
      </c>
      <c r="D553" s="12" t="s">
        <v>1283</v>
      </c>
      <c r="E553" s="9" t="s">
        <v>314</v>
      </c>
      <c r="F553" s="96"/>
      <c r="G553" s="96"/>
      <c r="H553" s="144"/>
      <c r="I553" s="144"/>
      <c r="J553" s="144"/>
      <c r="K553" s="144"/>
      <c r="L553" s="144"/>
      <c r="M553" s="144"/>
      <c r="N553" s="144"/>
      <c r="O553" s="1">
        <f t="shared" si="90"/>
        <v>7</v>
      </c>
      <c r="P553" s="9" t="s">
        <v>64</v>
      </c>
      <c r="R553" s="1" t="str">
        <f t="shared" si="94"/>
        <v>CEPCST  </v>
      </c>
      <c r="S553">
        <f t="shared" si="92"/>
        <v>10</v>
      </c>
      <c r="T553" s="39"/>
      <c r="U553"/>
      <c r="V553" s="98" t="s">
        <v>3434</v>
      </c>
      <c r="W553">
        <f>SUM(W532:W552)</f>
        <v>257</v>
      </c>
      <c r="X553" s="39"/>
      <c r="Y553" s="64" t="s">
        <v>3433</v>
      </c>
      <c r="Z553" s="89">
        <f t="shared" si="93"/>
        <v>0</v>
      </c>
      <c r="AA553" s="89"/>
      <c r="AB553" s="65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</row>
    <row r="554" spans="2:52" ht="21" x14ac:dyDescent="0.25">
      <c r="B554" s="11" t="s">
        <v>73</v>
      </c>
      <c r="C554" s="10" t="s">
        <v>1283</v>
      </c>
      <c r="D554" s="10" t="s">
        <v>1284</v>
      </c>
      <c r="E554" s="11" t="s">
        <v>3</v>
      </c>
      <c r="F554" s="171"/>
      <c r="G554" s="171"/>
      <c r="H554" s="151"/>
      <c r="I554" s="151"/>
      <c r="J554" s="151"/>
      <c r="K554" s="151"/>
      <c r="L554" s="151"/>
      <c r="M554" s="151"/>
      <c r="N554" s="151"/>
      <c r="O554" s="1">
        <f t="shared" si="90"/>
        <v>1</v>
      </c>
      <c r="P554" s="11" t="s">
        <v>1450</v>
      </c>
      <c r="R554" s="1" t="str">
        <f t="shared" si="94"/>
        <v>CLC  </v>
      </c>
      <c r="S554">
        <f t="shared" si="92"/>
        <v>14</v>
      </c>
      <c r="T554" s="39"/>
      <c r="U554"/>
      <c r="V554" s="1" t="str">
        <f t="shared" si="95"/>
        <v/>
      </c>
      <c r="W554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</row>
    <row r="555" spans="2:52" ht="21" x14ac:dyDescent="0.25">
      <c r="B555" s="9" t="s">
        <v>1285</v>
      </c>
      <c r="C555" s="12" t="s">
        <v>1284</v>
      </c>
      <c r="D555" s="12" t="s">
        <v>1286</v>
      </c>
      <c r="E555" s="9" t="s">
        <v>54</v>
      </c>
      <c r="F555" s="96"/>
      <c r="G555" s="96"/>
      <c r="H555" s="144"/>
      <c r="I555" s="144"/>
      <c r="J555" s="144"/>
      <c r="K555" s="144"/>
      <c r="L555" s="144"/>
      <c r="M555" s="144"/>
      <c r="N555" s="144"/>
      <c r="O555" s="1">
        <f t="shared" si="90"/>
        <v>1</v>
      </c>
      <c r="P555" s="9" t="s">
        <v>634</v>
      </c>
      <c r="R555" s="1" t="str">
        <f t="shared" si="94"/>
        <v>SC  </v>
      </c>
      <c r="S555">
        <f t="shared" si="92"/>
        <v>29</v>
      </c>
      <c r="T555" s="39"/>
      <c r="U555"/>
      <c r="V555" s="1" t="str">
        <f t="shared" si="95"/>
        <v/>
      </c>
      <c r="W555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</row>
    <row r="556" spans="2:52" ht="21" x14ac:dyDescent="0.25">
      <c r="B556" s="11" t="s">
        <v>1287</v>
      </c>
      <c r="C556" s="10" t="s">
        <v>1286</v>
      </c>
      <c r="D556" s="10" t="s">
        <v>1288</v>
      </c>
      <c r="E556" s="11" t="s">
        <v>1289</v>
      </c>
      <c r="F556" s="171"/>
      <c r="G556" s="171"/>
      <c r="H556" s="151"/>
      <c r="I556" s="151"/>
      <c r="J556" s="151"/>
      <c r="K556" s="151"/>
      <c r="L556" s="151"/>
      <c r="M556" s="151"/>
      <c r="N556" s="151"/>
      <c r="O556" s="1">
        <f t="shared" si="90"/>
        <v>28</v>
      </c>
      <c r="P556" s="11" t="s">
        <v>1451</v>
      </c>
      <c r="R556" s="1" t="str">
        <f t="shared" si="94"/>
        <v>SAPC  </v>
      </c>
      <c r="S556">
        <f t="shared" si="92"/>
        <v>65</v>
      </c>
      <c r="T556" s="39"/>
      <c r="U556"/>
      <c r="V556" s="1" t="str">
        <f t="shared" si="95"/>
        <v/>
      </c>
      <c r="W556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</row>
    <row r="557" spans="2:52" ht="21" x14ac:dyDescent="0.25">
      <c r="B557" s="9" t="s">
        <v>1290</v>
      </c>
      <c r="C557" s="12" t="s">
        <v>1288</v>
      </c>
      <c r="D557" s="12" t="s">
        <v>1291</v>
      </c>
      <c r="E557" s="9" t="s">
        <v>144</v>
      </c>
      <c r="F557" s="96"/>
      <c r="G557" s="96"/>
      <c r="H557" s="144"/>
      <c r="I557" s="144"/>
      <c r="J557" s="144"/>
      <c r="K557" s="144"/>
      <c r="L557" s="144"/>
      <c r="M557" s="144"/>
      <c r="N557" s="144"/>
      <c r="O557" s="1">
        <f t="shared" si="90"/>
        <v>5</v>
      </c>
      <c r="P557" s="9" t="s">
        <v>1452</v>
      </c>
      <c r="R557" s="1" t="str">
        <f t="shared" si="94"/>
        <v>SC  </v>
      </c>
      <c r="S557">
        <f t="shared" si="92"/>
        <v>29</v>
      </c>
      <c r="T557" s="39"/>
      <c r="U557"/>
      <c r="V557" s="1" t="str">
        <f t="shared" si="95"/>
        <v/>
      </c>
      <c r="W557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</row>
    <row r="558" spans="2:52" ht="21" x14ac:dyDescent="0.25">
      <c r="B558" s="11" t="s">
        <v>1292</v>
      </c>
      <c r="C558" s="10" t="s">
        <v>1291</v>
      </c>
      <c r="D558" s="10" t="s">
        <v>1293</v>
      </c>
      <c r="E558" s="11" t="s">
        <v>71</v>
      </c>
      <c r="F558" s="171"/>
      <c r="G558" s="171"/>
      <c r="H558" s="151"/>
      <c r="I558" s="151"/>
      <c r="J558" s="151"/>
      <c r="K558" s="151"/>
      <c r="L558" s="151"/>
      <c r="M558" s="151"/>
      <c r="N558" s="151"/>
      <c r="O558" s="1">
        <f t="shared" si="90"/>
        <v>11</v>
      </c>
      <c r="P558" s="11" t="s">
        <v>1453</v>
      </c>
      <c r="R558" s="1" t="str">
        <f t="shared" si="94"/>
        <v>SAPC  </v>
      </c>
      <c r="S558">
        <f t="shared" si="92"/>
        <v>65</v>
      </c>
      <c r="T558" s="39"/>
      <c r="U558"/>
      <c r="V558" s="1" t="str">
        <f t="shared" si="95"/>
        <v/>
      </c>
      <c r="W558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</row>
    <row r="559" spans="2:52" ht="21" x14ac:dyDescent="0.25">
      <c r="B559" s="9" t="s">
        <v>665</v>
      </c>
      <c r="C559" s="12" t="s">
        <v>1293</v>
      </c>
      <c r="D559" s="12" t="s">
        <v>1294</v>
      </c>
      <c r="E559" s="9" t="s">
        <v>3</v>
      </c>
      <c r="F559" s="96"/>
      <c r="G559" s="96"/>
      <c r="H559" s="144"/>
      <c r="I559" s="144"/>
      <c r="J559" s="144"/>
      <c r="K559" s="144"/>
      <c r="L559" s="144"/>
      <c r="M559" s="144"/>
      <c r="N559" s="144"/>
      <c r="O559" s="1">
        <f t="shared" si="90"/>
        <v>1</v>
      </c>
      <c r="P559" s="9" t="s">
        <v>1454</v>
      </c>
      <c r="R559" s="1" t="str">
        <f t="shared" si="94"/>
        <v>CAA  </v>
      </c>
      <c r="S559">
        <f t="shared" si="92"/>
        <v>21</v>
      </c>
      <c r="T559" s="39"/>
      <c r="U559"/>
      <c r="V559" s="1" t="str">
        <f t="shared" si="95"/>
        <v/>
      </c>
      <c r="W55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</row>
    <row r="560" spans="2:52" ht="21" x14ac:dyDescent="0.25">
      <c r="B560" s="11" t="s">
        <v>204</v>
      </c>
      <c r="C560" s="10" t="s">
        <v>1294</v>
      </c>
      <c r="D560" s="10" t="s">
        <v>1295</v>
      </c>
      <c r="E560" s="11" t="s">
        <v>3</v>
      </c>
      <c r="F560" s="171"/>
      <c r="G560" s="171"/>
      <c r="H560" s="151"/>
      <c r="I560" s="151"/>
      <c r="J560" s="151"/>
      <c r="K560" s="151"/>
      <c r="L560" s="151"/>
      <c r="M560" s="151"/>
      <c r="N560" s="151"/>
      <c r="O560" s="1">
        <f t="shared" si="90"/>
        <v>1</v>
      </c>
      <c r="P560" s="11" t="s">
        <v>1455</v>
      </c>
      <c r="R560" s="1" t="str">
        <f t="shared" si="94"/>
        <v>CLC  </v>
      </c>
      <c r="S560">
        <f t="shared" si="92"/>
        <v>14</v>
      </c>
      <c r="U560"/>
      <c r="V560" s="1" t="str">
        <f t="shared" si="95"/>
        <v/>
      </c>
      <c r="W560"/>
    </row>
    <row r="561" spans="2:23" ht="21" x14ac:dyDescent="0.25">
      <c r="B561" s="9" t="s">
        <v>278</v>
      </c>
      <c r="C561" s="12" t="s">
        <v>1295</v>
      </c>
      <c r="D561" s="12" t="s">
        <v>1296</v>
      </c>
      <c r="E561" s="9" t="s">
        <v>144</v>
      </c>
      <c r="F561" s="96"/>
      <c r="G561" s="96"/>
      <c r="H561" s="144"/>
      <c r="I561" s="144"/>
      <c r="J561" s="144"/>
      <c r="K561" s="144"/>
      <c r="L561" s="144"/>
      <c r="M561" s="144"/>
      <c r="N561" s="144"/>
      <c r="O561" s="1">
        <f t="shared" si="90"/>
        <v>5</v>
      </c>
      <c r="P561" s="9" t="s">
        <v>1456</v>
      </c>
      <c r="R561" s="1" t="str">
        <f t="shared" si="94"/>
        <v>SC  </v>
      </c>
      <c r="S561">
        <f t="shared" si="92"/>
        <v>29</v>
      </c>
      <c r="U561"/>
      <c r="V561" s="1" t="str">
        <f t="shared" si="95"/>
        <v/>
      </c>
      <c r="W561"/>
    </row>
    <row r="562" spans="2:23" ht="21" x14ac:dyDescent="0.25">
      <c r="B562" s="11" t="s">
        <v>210</v>
      </c>
      <c r="C562" s="10" t="s">
        <v>1296</v>
      </c>
      <c r="D562" s="10" t="s">
        <v>1297</v>
      </c>
      <c r="E562" s="11" t="s">
        <v>3</v>
      </c>
      <c r="F562" s="171"/>
      <c r="G562" s="171"/>
      <c r="H562" s="151"/>
      <c r="I562" s="151"/>
      <c r="J562" s="151"/>
      <c r="K562" s="151"/>
      <c r="L562" s="151"/>
      <c r="M562" s="151"/>
      <c r="N562" s="151"/>
      <c r="O562" s="1">
        <f t="shared" si="90"/>
        <v>1</v>
      </c>
      <c r="P562" s="11" t="s">
        <v>1457</v>
      </c>
      <c r="R562" s="1" t="str">
        <f t="shared" si="94"/>
        <v>CLC  </v>
      </c>
      <c r="S562">
        <f t="shared" si="92"/>
        <v>14</v>
      </c>
      <c r="U562"/>
      <c r="V562" s="1" t="str">
        <f t="shared" si="95"/>
        <v/>
      </c>
      <c r="W562"/>
    </row>
    <row r="563" spans="2:23" ht="21" x14ac:dyDescent="0.25">
      <c r="B563" s="9" t="s">
        <v>1298</v>
      </c>
      <c r="C563" s="12" t="s">
        <v>1297</v>
      </c>
      <c r="D563" s="12" t="s">
        <v>1299</v>
      </c>
      <c r="E563" s="9" t="s">
        <v>17</v>
      </c>
      <c r="F563" s="96"/>
      <c r="G563" s="96"/>
      <c r="H563" s="144"/>
      <c r="I563" s="144"/>
      <c r="J563" s="144"/>
      <c r="K563" s="144"/>
      <c r="L563" s="144"/>
      <c r="M563" s="144"/>
      <c r="N563" s="144"/>
      <c r="O563" s="1">
        <f t="shared" si="90"/>
        <v>2</v>
      </c>
      <c r="P563" s="9" t="s">
        <v>35</v>
      </c>
      <c r="R563" s="1" t="str">
        <f t="shared" si="94"/>
        <v>SPO  </v>
      </c>
      <c r="S563">
        <f t="shared" si="92"/>
        <v>18</v>
      </c>
      <c r="U563"/>
      <c r="V563" s="1" t="str">
        <f t="shared" si="95"/>
        <v/>
      </c>
      <c r="W563"/>
    </row>
    <row r="564" spans="2:23" ht="21" x14ac:dyDescent="0.25">
      <c r="B564" s="11" t="s">
        <v>1300</v>
      </c>
      <c r="C564" s="10" t="s">
        <v>1299</v>
      </c>
      <c r="D564" s="10" t="s">
        <v>1301</v>
      </c>
      <c r="E564" s="11" t="s">
        <v>3</v>
      </c>
      <c r="F564" s="171"/>
      <c r="G564" s="171"/>
      <c r="H564" s="151"/>
      <c r="I564" s="151"/>
      <c r="J564" s="151"/>
      <c r="K564" s="151"/>
      <c r="L564" s="151"/>
      <c r="M564" s="151"/>
      <c r="N564" s="151"/>
      <c r="O564" s="1">
        <f t="shared" ref="O564:O595" si="96">VALUE(IF(LEFT(E564,1)="&lt;",1,LEFT(E564,2)))</f>
        <v>1</v>
      </c>
      <c r="P564" s="11" t="s">
        <v>64</v>
      </c>
      <c r="R564" s="1" t="str">
        <f t="shared" si="94"/>
        <v>CO  </v>
      </c>
      <c r="S564">
        <f t="shared" ref="S564:S595" si="97">SUMIFS($O$532:$O$633,$R$532:$R$633,R564)</f>
        <v>7</v>
      </c>
      <c r="U564"/>
      <c r="V564" s="1" t="str">
        <f t="shared" si="95"/>
        <v/>
      </c>
      <c r="W564"/>
    </row>
    <row r="565" spans="2:23" ht="21" x14ac:dyDescent="0.25">
      <c r="B565" s="9" t="s">
        <v>1302</v>
      </c>
      <c r="C565" s="12" t="s">
        <v>1301</v>
      </c>
      <c r="D565" s="12" t="s">
        <v>1303</v>
      </c>
      <c r="E565" s="9" t="s">
        <v>3</v>
      </c>
      <c r="F565" s="96"/>
      <c r="G565" s="96"/>
      <c r="H565" s="144"/>
      <c r="I565" s="144"/>
      <c r="J565" s="144"/>
      <c r="K565" s="144"/>
      <c r="L565" s="144"/>
      <c r="M565" s="144"/>
      <c r="N565" s="144"/>
      <c r="O565" s="1">
        <f t="shared" si="96"/>
        <v>1</v>
      </c>
      <c r="P565" s="9" t="s">
        <v>1458</v>
      </c>
      <c r="R565" s="1" t="str">
        <f t="shared" si="94"/>
        <v>SECOFC  </v>
      </c>
      <c r="S565">
        <f t="shared" si="97"/>
        <v>6</v>
      </c>
      <c r="U565"/>
      <c r="V565" s="1" t="str">
        <f t="shared" si="95"/>
        <v/>
      </c>
      <c r="W565"/>
    </row>
    <row r="566" spans="2:23" ht="21" x14ac:dyDescent="0.25">
      <c r="B566" s="11" t="s">
        <v>1304</v>
      </c>
      <c r="C566" s="10" t="s">
        <v>1303</v>
      </c>
      <c r="D566" s="10" t="s">
        <v>1305</v>
      </c>
      <c r="E566" s="11" t="s">
        <v>54</v>
      </c>
      <c r="F566" s="171"/>
      <c r="G566" s="171"/>
      <c r="H566" s="151"/>
      <c r="I566" s="151"/>
      <c r="J566" s="151"/>
      <c r="K566" s="151"/>
      <c r="L566" s="151"/>
      <c r="M566" s="151"/>
      <c r="N566" s="151"/>
      <c r="O566" s="1">
        <f t="shared" si="96"/>
        <v>1</v>
      </c>
      <c r="P566" s="11" t="s">
        <v>1459</v>
      </c>
      <c r="R566" s="1" t="str">
        <f t="shared" si="94"/>
        <v>CLC  </v>
      </c>
      <c r="S566">
        <f t="shared" si="97"/>
        <v>14</v>
      </c>
      <c r="U566"/>
      <c r="V566" s="1" t="str">
        <f t="shared" si="95"/>
        <v/>
      </c>
      <c r="W566"/>
    </row>
    <row r="567" spans="2:23" ht="21" x14ac:dyDescent="0.25">
      <c r="B567" s="9" t="s">
        <v>1306</v>
      </c>
      <c r="C567" s="12" t="s">
        <v>1305</v>
      </c>
      <c r="D567" s="12" t="s">
        <v>1307</v>
      </c>
      <c r="E567" s="9" t="s">
        <v>1308</v>
      </c>
      <c r="F567" s="96"/>
      <c r="G567" s="96"/>
      <c r="H567" s="144"/>
      <c r="I567" s="144"/>
      <c r="J567" s="144"/>
      <c r="K567" s="144"/>
      <c r="L567" s="144"/>
      <c r="M567" s="144"/>
      <c r="N567" s="144"/>
      <c r="O567" s="1">
        <f t="shared" si="96"/>
        <v>12</v>
      </c>
      <c r="P567" s="9" t="s">
        <v>1460</v>
      </c>
      <c r="R567" s="1" t="str">
        <f t="shared" si="94"/>
        <v>SC  </v>
      </c>
      <c r="S567">
        <f t="shared" si="97"/>
        <v>29</v>
      </c>
      <c r="U567"/>
      <c r="V567" s="1" t="str">
        <f t="shared" si="95"/>
        <v/>
      </c>
      <c r="W567"/>
    </row>
    <row r="568" spans="2:23" ht="21" x14ac:dyDescent="0.25">
      <c r="B568" s="11" t="s">
        <v>1102</v>
      </c>
      <c r="C568" s="10" t="s">
        <v>1307</v>
      </c>
      <c r="D568" s="10" t="s">
        <v>1309</v>
      </c>
      <c r="E568" s="11" t="s">
        <v>3</v>
      </c>
      <c r="F568" s="171"/>
      <c r="G568" s="171"/>
      <c r="H568" s="151"/>
      <c r="I568" s="151"/>
      <c r="J568" s="151"/>
      <c r="K568" s="151"/>
      <c r="L568" s="151"/>
      <c r="M568" s="151"/>
      <c r="N568" s="151"/>
      <c r="O568" s="1">
        <f t="shared" si="96"/>
        <v>1</v>
      </c>
      <c r="P568" s="11" t="s">
        <v>1461</v>
      </c>
      <c r="R568" s="1" t="str">
        <f t="shared" si="94"/>
        <v>CLC  </v>
      </c>
      <c r="S568">
        <f t="shared" si="97"/>
        <v>14</v>
      </c>
      <c r="U568"/>
      <c r="V568" s="1" t="str">
        <f t="shared" si="95"/>
        <v/>
      </c>
      <c r="W568"/>
    </row>
    <row r="569" spans="2:23" ht="21" x14ac:dyDescent="0.25">
      <c r="B569" s="9" t="s">
        <v>1310</v>
      </c>
      <c r="C569" s="12" t="s">
        <v>1309</v>
      </c>
      <c r="D569" s="12" t="s">
        <v>1311</v>
      </c>
      <c r="E569" s="9" t="s">
        <v>3</v>
      </c>
      <c r="F569" s="96"/>
      <c r="G569" s="96"/>
      <c r="H569" s="144"/>
      <c r="I569" s="144"/>
      <c r="J569" s="144"/>
      <c r="K569" s="144"/>
      <c r="L569" s="144"/>
      <c r="M569" s="144"/>
      <c r="N569" s="144"/>
      <c r="O569" s="1">
        <f t="shared" si="96"/>
        <v>1</v>
      </c>
      <c r="P569" s="9" t="s">
        <v>1462</v>
      </c>
      <c r="R569" s="1" t="str">
        <f t="shared" si="94"/>
        <v>SC  </v>
      </c>
      <c r="S569">
        <f t="shared" si="97"/>
        <v>29</v>
      </c>
      <c r="U569"/>
      <c r="V569" s="1" t="str">
        <f t="shared" si="95"/>
        <v/>
      </c>
      <c r="W569"/>
    </row>
    <row r="570" spans="2:23" ht="21" x14ac:dyDescent="0.25">
      <c r="B570" s="11" t="s">
        <v>1312</v>
      </c>
      <c r="C570" s="10" t="s">
        <v>1311</v>
      </c>
      <c r="D570" s="10" t="s">
        <v>1313</v>
      </c>
      <c r="E570" s="11" t="s">
        <v>3</v>
      </c>
      <c r="F570" s="171"/>
      <c r="G570" s="171"/>
      <c r="H570" s="151"/>
      <c r="I570" s="151"/>
      <c r="J570" s="151"/>
      <c r="K570" s="151"/>
      <c r="L570" s="151"/>
      <c r="M570" s="151"/>
      <c r="N570" s="151"/>
      <c r="O570" s="1">
        <f t="shared" si="96"/>
        <v>1</v>
      </c>
      <c r="P570" s="11" t="s">
        <v>1463</v>
      </c>
      <c r="R570" s="1" t="str">
        <f t="shared" si="94"/>
        <v>CLC  </v>
      </c>
      <c r="S570">
        <f t="shared" si="97"/>
        <v>14</v>
      </c>
      <c r="U570"/>
      <c r="V570" s="1" t="str">
        <f t="shared" si="95"/>
        <v/>
      </c>
      <c r="W570"/>
    </row>
    <row r="571" spans="2:23" ht="21" x14ac:dyDescent="0.25">
      <c r="B571" s="9" t="s">
        <v>1314</v>
      </c>
      <c r="C571" s="12" t="s">
        <v>1313</v>
      </c>
      <c r="D571" s="12" t="s">
        <v>1315</v>
      </c>
      <c r="E571" s="9" t="s">
        <v>13</v>
      </c>
      <c r="F571" s="96"/>
      <c r="G571" s="96"/>
      <c r="H571" s="144"/>
      <c r="I571" s="144"/>
      <c r="J571" s="144"/>
      <c r="K571" s="144"/>
      <c r="L571" s="144"/>
      <c r="M571" s="144"/>
      <c r="N571" s="144"/>
      <c r="O571" s="1">
        <f t="shared" si="96"/>
        <v>4</v>
      </c>
      <c r="P571" s="9" t="s">
        <v>1464</v>
      </c>
      <c r="R571" s="1" t="str">
        <f t="shared" si="94"/>
        <v>SPO  </v>
      </c>
      <c r="S571">
        <f t="shared" si="97"/>
        <v>18</v>
      </c>
      <c r="U571"/>
      <c r="V571" s="1" t="str">
        <f t="shared" si="95"/>
        <v/>
      </c>
      <c r="W571"/>
    </row>
    <row r="572" spans="2:23" ht="21" x14ac:dyDescent="0.25">
      <c r="B572" s="11" t="s">
        <v>1316</v>
      </c>
      <c r="C572" s="10" t="s">
        <v>1315</v>
      </c>
      <c r="D572" s="10" t="s">
        <v>1317</v>
      </c>
      <c r="E572" s="11" t="s">
        <v>3</v>
      </c>
      <c r="F572" s="171"/>
      <c r="G572" s="171"/>
      <c r="H572" s="151"/>
      <c r="I572" s="151"/>
      <c r="J572" s="151"/>
      <c r="K572" s="151"/>
      <c r="L572" s="151"/>
      <c r="M572" s="151"/>
      <c r="N572" s="151"/>
      <c r="O572" s="1">
        <f t="shared" si="96"/>
        <v>1</v>
      </c>
      <c r="P572" s="11" t="s">
        <v>61</v>
      </c>
      <c r="R572" s="1" t="str">
        <f t="shared" si="94"/>
        <v>SAEO  </v>
      </c>
      <c r="S572">
        <f t="shared" si="97"/>
        <v>4</v>
      </c>
      <c r="U572"/>
      <c r="V572" s="1" t="str">
        <f t="shared" si="95"/>
        <v/>
      </c>
      <c r="W572"/>
    </row>
    <row r="573" spans="2:23" ht="21" x14ac:dyDescent="0.25">
      <c r="B573" s="9" t="s">
        <v>1318</v>
      </c>
      <c r="C573" s="12" t="s">
        <v>1317</v>
      </c>
      <c r="D573" s="12" t="s">
        <v>1319</v>
      </c>
      <c r="E573" s="9" t="s">
        <v>3</v>
      </c>
      <c r="F573" s="96"/>
      <c r="G573" s="96"/>
      <c r="H573" s="144"/>
      <c r="I573" s="144"/>
      <c r="J573" s="144"/>
      <c r="K573" s="144"/>
      <c r="L573" s="144"/>
      <c r="M573" s="144"/>
      <c r="N573" s="144"/>
      <c r="O573" s="1">
        <f t="shared" si="96"/>
        <v>1</v>
      </c>
      <c r="P573" s="9" t="s">
        <v>198</v>
      </c>
      <c r="R573" s="1" t="str">
        <f t="shared" ref="R573:R604" si="98">RIGHT(B573,LEN(B573)-5)</f>
        <v>SPO  </v>
      </c>
      <c r="S573">
        <f t="shared" si="97"/>
        <v>18</v>
      </c>
      <c r="U573"/>
      <c r="V573" s="1" t="str">
        <f t="shared" si="95"/>
        <v/>
      </c>
      <c r="W573"/>
    </row>
    <row r="574" spans="2:23" ht="21" x14ac:dyDescent="0.25">
      <c r="B574" s="11" t="s">
        <v>1320</v>
      </c>
      <c r="C574" s="10" t="s">
        <v>1319</v>
      </c>
      <c r="D574" s="10" t="s">
        <v>1321</v>
      </c>
      <c r="E574" s="11" t="s">
        <v>3</v>
      </c>
      <c r="F574" s="171"/>
      <c r="G574" s="171"/>
      <c r="H574" s="151"/>
      <c r="I574" s="151"/>
      <c r="J574" s="151"/>
      <c r="K574" s="151"/>
      <c r="L574" s="151"/>
      <c r="M574" s="151"/>
      <c r="N574" s="151"/>
      <c r="O574" s="1">
        <f t="shared" si="96"/>
        <v>1</v>
      </c>
      <c r="P574" s="11" t="s">
        <v>1465</v>
      </c>
      <c r="R574" s="1" t="str">
        <f t="shared" si="98"/>
        <v>CO  </v>
      </c>
      <c r="S574">
        <f t="shared" si="97"/>
        <v>7</v>
      </c>
      <c r="U574"/>
      <c r="V574" s="1" t="str">
        <f t="shared" si="95"/>
        <v/>
      </c>
      <c r="W574"/>
    </row>
    <row r="575" spans="2:23" ht="21" x14ac:dyDescent="0.25">
      <c r="B575" s="9" t="s">
        <v>1322</v>
      </c>
      <c r="C575" s="12" t="s">
        <v>1321</v>
      </c>
      <c r="D575" s="12" t="s">
        <v>1323</v>
      </c>
      <c r="E575" s="9" t="s">
        <v>54</v>
      </c>
      <c r="F575" s="96"/>
      <c r="G575" s="96"/>
      <c r="H575" s="144"/>
      <c r="I575" s="144"/>
      <c r="J575" s="144"/>
      <c r="K575" s="144"/>
      <c r="L575" s="144"/>
      <c r="M575" s="144"/>
      <c r="N575" s="144"/>
      <c r="O575" s="1">
        <f t="shared" si="96"/>
        <v>1</v>
      </c>
      <c r="P575" s="9" t="s">
        <v>1466</v>
      </c>
      <c r="R575" s="1" t="str">
        <f t="shared" si="98"/>
        <v>SECOFC  </v>
      </c>
      <c r="S575">
        <f t="shared" si="97"/>
        <v>6</v>
      </c>
      <c r="U575"/>
      <c r="V575" s="1" t="str">
        <f t="shared" si="95"/>
        <v/>
      </c>
      <c r="W575"/>
    </row>
    <row r="576" spans="2:23" ht="21" x14ac:dyDescent="0.25">
      <c r="B576" s="11" t="s">
        <v>1324</v>
      </c>
      <c r="C576" s="10" t="s">
        <v>1323</v>
      </c>
      <c r="D576" s="10" t="s">
        <v>1325</v>
      </c>
      <c r="E576" s="11" t="s">
        <v>3</v>
      </c>
      <c r="F576" s="171"/>
      <c r="G576" s="171"/>
      <c r="H576" s="151"/>
      <c r="I576" s="151"/>
      <c r="J576" s="151"/>
      <c r="K576" s="151"/>
      <c r="L576" s="151"/>
      <c r="M576" s="151"/>
      <c r="N576" s="151"/>
      <c r="O576" s="1">
        <f t="shared" si="96"/>
        <v>1</v>
      </c>
      <c r="P576" s="11" t="s">
        <v>14</v>
      </c>
      <c r="R576" s="1" t="str">
        <f t="shared" si="98"/>
        <v>SECADM  </v>
      </c>
      <c r="S576">
        <f t="shared" si="97"/>
        <v>5</v>
      </c>
      <c r="U576"/>
      <c r="V576" s="1" t="str">
        <f t="shared" si="95"/>
        <v/>
      </c>
      <c r="W576"/>
    </row>
    <row r="577" spans="2:23" ht="21" x14ac:dyDescent="0.25">
      <c r="B577" s="9" t="s">
        <v>1326</v>
      </c>
      <c r="C577" s="12" t="s">
        <v>1325</v>
      </c>
      <c r="D577" s="12" t="s">
        <v>1327</v>
      </c>
      <c r="E577" s="9" t="s">
        <v>17</v>
      </c>
      <c r="F577" s="96"/>
      <c r="G577" s="96"/>
      <c r="H577" s="144"/>
      <c r="I577" s="144"/>
      <c r="J577" s="144"/>
      <c r="K577" s="144"/>
      <c r="L577" s="144"/>
      <c r="M577" s="144"/>
      <c r="N577" s="144"/>
      <c r="O577" s="1">
        <f t="shared" si="96"/>
        <v>2</v>
      </c>
      <c r="P577" s="9" t="s">
        <v>1467</v>
      </c>
      <c r="R577" s="1" t="str">
        <f t="shared" si="98"/>
        <v>CAA  </v>
      </c>
      <c r="S577">
        <f t="shared" si="97"/>
        <v>21</v>
      </c>
      <c r="U577"/>
      <c r="V577" s="1" t="str">
        <f t="shared" si="95"/>
        <v/>
      </c>
      <c r="W577"/>
    </row>
    <row r="578" spans="2:23" ht="21" x14ac:dyDescent="0.25">
      <c r="B578" s="11" t="s">
        <v>1328</v>
      </c>
      <c r="C578" s="10" t="s">
        <v>1327</v>
      </c>
      <c r="D578" s="10" t="s">
        <v>1329</v>
      </c>
      <c r="E578" s="11" t="s">
        <v>17</v>
      </c>
      <c r="F578" s="171"/>
      <c r="G578" s="171"/>
      <c r="H578" s="151"/>
      <c r="I578" s="151"/>
      <c r="J578" s="151"/>
      <c r="K578" s="151"/>
      <c r="L578" s="151"/>
      <c r="M578" s="151"/>
      <c r="N578" s="151"/>
      <c r="O578" s="1">
        <f t="shared" si="96"/>
        <v>2</v>
      </c>
      <c r="P578" s="11" t="s">
        <v>1468</v>
      </c>
      <c r="R578" s="1" t="str">
        <f t="shared" si="98"/>
        <v>SECADM  </v>
      </c>
      <c r="S578">
        <f t="shared" si="97"/>
        <v>5</v>
      </c>
      <c r="U578"/>
      <c r="V578" s="1" t="str">
        <f t="shared" si="95"/>
        <v/>
      </c>
      <c r="W578"/>
    </row>
    <row r="579" spans="2:23" ht="21" x14ac:dyDescent="0.25">
      <c r="B579" s="9" t="s">
        <v>1330</v>
      </c>
      <c r="C579" s="12" t="s">
        <v>1329</v>
      </c>
      <c r="D579" s="12" t="s">
        <v>1331</v>
      </c>
      <c r="E579" s="9" t="s">
        <v>3</v>
      </c>
      <c r="F579" s="96"/>
      <c r="G579" s="96"/>
      <c r="H579" s="144"/>
      <c r="I579" s="144"/>
      <c r="J579" s="144"/>
      <c r="K579" s="144"/>
      <c r="L579" s="144"/>
      <c r="M579" s="144"/>
      <c r="N579" s="144"/>
      <c r="O579" s="1">
        <f t="shared" si="96"/>
        <v>1</v>
      </c>
      <c r="P579" s="9" t="s">
        <v>1469</v>
      </c>
      <c r="R579" s="1" t="str">
        <f t="shared" si="98"/>
        <v>SECOFC  </v>
      </c>
      <c r="S579">
        <f t="shared" si="97"/>
        <v>6</v>
      </c>
      <c r="U579"/>
      <c r="V579" s="1" t="str">
        <f t="shared" si="95"/>
        <v/>
      </c>
      <c r="W579"/>
    </row>
    <row r="580" spans="2:23" ht="21" x14ac:dyDescent="0.25">
      <c r="B580" s="11" t="s">
        <v>1332</v>
      </c>
      <c r="C580" s="10" t="s">
        <v>1331</v>
      </c>
      <c r="D580" s="10" t="s">
        <v>1333</v>
      </c>
      <c r="E580" s="11" t="s">
        <v>3</v>
      </c>
      <c r="F580" s="171"/>
      <c r="G580" s="171"/>
      <c r="H580" s="151"/>
      <c r="I580" s="151"/>
      <c r="J580" s="151"/>
      <c r="K580" s="151"/>
      <c r="L580" s="151"/>
      <c r="M580" s="151"/>
      <c r="N580" s="151"/>
      <c r="O580" s="1">
        <f t="shared" si="96"/>
        <v>1</v>
      </c>
      <c r="P580" s="11" t="s">
        <v>1470</v>
      </c>
      <c r="R580" s="1" t="str">
        <f t="shared" si="98"/>
        <v>CO  </v>
      </c>
      <c r="S580">
        <f t="shared" si="97"/>
        <v>7</v>
      </c>
      <c r="U580"/>
      <c r="V580" s="1" t="str">
        <f t="shared" si="95"/>
        <v/>
      </c>
      <c r="W580"/>
    </row>
    <row r="581" spans="2:23" ht="21" x14ac:dyDescent="0.25">
      <c r="B581" s="9" t="s">
        <v>1334</v>
      </c>
      <c r="C581" s="12" t="s">
        <v>1333</v>
      </c>
      <c r="D581" s="12" t="s">
        <v>1335</v>
      </c>
      <c r="E581" s="9" t="s">
        <v>3</v>
      </c>
      <c r="F581" s="96"/>
      <c r="G581" s="96"/>
      <c r="H581" s="144"/>
      <c r="I581" s="144"/>
      <c r="J581" s="144"/>
      <c r="K581" s="144"/>
      <c r="L581" s="144"/>
      <c r="M581" s="144"/>
      <c r="N581" s="144"/>
      <c r="O581" s="1">
        <f t="shared" si="96"/>
        <v>1</v>
      </c>
      <c r="P581" s="9" t="s">
        <v>61</v>
      </c>
      <c r="R581" s="1" t="str">
        <f t="shared" si="98"/>
        <v>SPO  </v>
      </c>
      <c r="S581">
        <f t="shared" si="97"/>
        <v>18</v>
      </c>
      <c r="U581"/>
      <c r="V581" s="1" t="str">
        <f t="shared" si="95"/>
        <v/>
      </c>
      <c r="W581"/>
    </row>
    <row r="582" spans="2:23" ht="21" x14ac:dyDescent="0.25">
      <c r="B582" s="11" t="s">
        <v>1336</v>
      </c>
      <c r="C582" s="10" t="s">
        <v>1335</v>
      </c>
      <c r="D582" s="10" t="s">
        <v>1337</v>
      </c>
      <c r="E582" s="11" t="s">
        <v>3</v>
      </c>
      <c r="F582" s="171"/>
      <c r="G582" s="171"/>
      <c r="H582" s="151"/>
      <c r="I582" s="151"/>
      <c r="J582" s="151"/>
      <c r="K582" s="151"/>
      <c r="L582" s="151"/>
      <c r="M582" s="151"/>
      <c r="N582" s="151"/>
      <c r="O582" s="1">
        <f t="shared" si="96"/>
        <v>1</v>
      </c>
      <c r="P582" s="11" t="s">
        <v>1471</v>
      </c>
      <c r="R582" s="1" t="str">
        <f t="shared" si="98"/>
        <v>CAA  </v>
      </c>
      <c r="S582">
        <f t="shared" si="97"/>
        <v>21</v>
      </c>
      <c r="U582"/>
      <c r="V582" s="1" t="str">
        <f t="shared" si="95"/>
        <v/>
      </c>
      <c r="W582"/>
    </row>
    <row r="583" spans="2:23" ht="21" x14ac:dyDescent="0.25">
      <c r="B583" s="9" t="s">
        <v>1338</v>
      </c>
      <c r="C583" s="12" t="s">
        <v>1337</v>
      </c>
      <c r="D583" s="12" t="s">
        <v>1339</v>
      </c>
      <c r="E583" s="9" t="s">
        <v>17</v>
      </c>
      <c r="F583" s="96"/>
      <c r="G583" s="96"/>
      <c r="H583" s="144"/>
      <c r="I583" s="144"/>
      <c r="J583" s="144"/>
      <c r="K583" s="144"/>
      <c r="L583" s="144"/>
      <c r="M583" s="144"/>
      <c r="N583" s="144"/>
      <c r="O583" s="1">
        <f t="shared" si="96"/>
        <v>2</v>
      </c>
      <c r="P583" s="9" t="s">
        <v>1472</v>
      </c>
      <c r="R583" s="1" t="str">
        <f t="shared" si="98"/>
        <v>CLC  </v>
      </c>
      <c r="S583">
        <f t="shared" si="97"/>
        <v>14</v>
      </c>
      <c r="U583"/>
      <c r="V583" s="1" t="str">
        <f t="shared" si="95"/>
        <v/>
      </c>
      <c r="W583"/>
    </row>
    <row r="584" spans="2:23" ht="21" x14ac:dyDescent="0.25">
      <c r="B584" s="11" t="s">
        <v>1340</v>
      </c>
      <c r="C584" s="10" t="s">
        <v>1339</v>
      </c>
      <c r="D584" s="10" t="s">
        <v>1341</v>
      </c>
      <c r="E584" s="11" t="s">
        <v>3</v>
      </c>
      <c r="F584" s="171"/>
      <c r="G584" s="171"/>
      <c r="H584" s="151"/>
      <c r="I584" s="151"/>
      <c r="J584" s="151"/>
      <c r="K584" s="151"/>
      <c r="L584" s="151"/>
      <c r="M584" s="151"/>
      <c r="N584" s="151"/>
      <c r="O584" s="1">
        <f t="shared" si="96"/>
        <v>1</v>
      </c>
      <c r="P584" s="11" t="s">
        <v>1473</v>
      </c>
      <c r="R584" s="1" t="str">
        <f t="shared" si="98"/>
        <v>SC  </v>
      </c>
      <c r="S584">
        <f t="shared" si="97"/>
        <v>29</v>
      </c>
      <c r="U584"/>
      <c r="V584" s="1" t="str">
        <f t="shared" si="95"/>
        <v/>
      </c>
      <c r="W584"/>
    </row>
    <row r="585" spans="2:23" ht="21" x14ac:dyDescent="0.25">
      <c r="B585" s="9" t="s">
        <v>1342</v>
      </c>
      <c r="C585" s="12" t="s">
        <v>1341</v>
      </c>
      <c r="D585" s="12" t="s">
        <v>1343</v>
      </c>
      <c r="E585" s="9" t="s">
        <v>3</v>
      </c>
      <c r="F585" s="96"/>
      <c r="G585" s="96"/>
      <c r="H585" s="144"/>
      <c r="I585" s="144"/>
      <c r="J585" s="144"/>
      <c r="K585" s="144"/>
      <c r="L585" s="144"/>
      <c r="M585" s="144"/>
      <c r="N585" s="144"/>
      <c r="O585" s="1">
        <f t="shared" si="96"/>
        <v>1</v>
      </c>
      <c r="P585" s="9" t="s">
        <v>1474</v>
      </c>
      <c r="R585" s="1" t="str">
        <f t="shared" si="98"/>
        <v>CLC  </v>
      </c>
      <c r="S585">
        <f t="shared" si="97"/>
        <v>14</v>
      </c>
      <c r="U585"/>
      <c r="V585" s="1" t="str">
        <f t="shared" si="95"/>
        <v/>
      </c>
      <c r="W585"/>
    </row>
    <row r="586" spans="2:23" ht="21" x14ac:dyDescent="0.25">
      <c r="B586" s="11" t="s">
        <v>1344</v>
      </c>
      <c r="C586" s="10" t="s">
        <v>1343</v>
      </c>
      <c r="D586" s="10" t="s">
        <v>1345</v>
      </c>
      <c r="E586" s="11" t="s">
        <v>54</v>
      </c>
      <c r="F586" s="171"/>
      <c r="G586" s="171"/>
      <c r="H586" s="151"/>
      <c r="I586" s="151"/>
      <c r="J586" s="151"/>
      <c r="K586" s="151"/>
      <c r="L586" s="151"/>
      <c r="M586" s="151"/>
      <c r="N586" s="151"/>
      <c r="O586" s="1">
        <f t="shared" si="96"/>
        <v>1</v>
      </c>
      <c r="P586" s="11" t="s">
        <v>1160</v>
      </c>
      <c r="R586" s="1" t="str">
        <f t="shared" si="98"/>
        <v>SLIC  </v>
      </c>
      <c r="S586">
        <f t="shared" si="97"/>
        <v>12</v>
      </c>
      <c r="U586"/>
      <c r="V586" s="1" t="str">
        <f t="shared" si="95"/>
        <v/>
      </c>
      <c r="W586"/>
    </row>
    <row r="587" spans="2:23" ht="21" x14ac:dyDescent="0.25">
      <c r="B587" s="9" t="s">
        <v>1346</v>
      </c>
      <c r="C587" s="12" t="s">
        <v>1345</v>
      </c>
      <c r="D587" s="12" t="s">
        <v>1347</v>
      </c>
      <c r="E587" s="9" t="s">
        <v>3</v>
      </c>
      <c r="F587" s="96"/>
      <c r="G587" s="96"/>
      <c r="H587" s="144"/>
      <c r="I587" s="144"/>
      <c r="J587" s="144"/>
      <c r="K587" s="144"/>
      <c r="L587" s="144"/>
      <c r="M587" s="144"/>
      <c r="N587" s="144"/>
      <c r="O587" s="1">
        <f t="shared" si="96"/>
        <v>1</v>
      </c>
      <c r="P587" s="9" t="s">
        <v>198</v>
      </c>
      <c r="R587" s="1" t="str">
        <f t="shared" si="98"/>
        <v>SC  </v>
      </c>
      <c r="S587">
        <f t="shared" si="97"/>
        <v>29</v>
      </c>
      <c r="U587"/>
      <c r="V587" s="1" t="str">
        <f t="shared" si="95"/>
        <v/>
      </c>
      <c r="W587"/>
    </row>
    <row r="588" spans="2:23" ht="21" x14ac:dyDescent="0.25">
      <c r="B588" s="11" t="s">
        <v>1348</v>
      </c>
      <c r="C588" s="10" t="s">
        <v>1347</v>
      </c>
      <c r="D588" s="10" t="s">
        <v>1349</v>
      </c>
      <c r="E588" s="11" t="s">
        <v>3</v>
      </c>
      <c r="F588" s="171"/>
      <c r="G588" s="171"/>
      <c r="H588" s="151"/>
      <c r="I588" s="151"/>
      <c r="J588" s="151"/>
      <c r="K588" s="151"/>
      <c r="L588" s="151"/>
      <c r="M588" s="151"/>
      <c r="N588" s="151"/>
      <c r="O588" s="1">
        <f t="shared" si="96"/>
        <v>1</v>
      </c>
      <c r="P588" s="11" t="s">
        <v>1475</v>
      </c>
      <c r="R588" s="1" t="str">
        <f t="shared" si="98"/>
        <v>CLC  </v>
      </c>
      <c r="S588">
        <f t="shared" si="97"/>
        <v>14</v>
      </c>
      <c r="U588"/>
      <c r="V588" s="1" t="str">
        <f t="shared" si="95"/>
        <v/>
      </c>
      <c r="W588"/>
    </row>
    <row r="589" spans="2:23" ht="21" x14ac:dyDescent="0.25">
      <c r="B589" s="9" t="s">
        <v>1350</v>
      </c>
      <c r="C589" s="12" t="s">
        <v>1349</v>
      </c>
      <c r="D589" s="12" t="s">
        <v>1351</v>
      </c>
      <c r="E589" s="9" t="s">
        <v>47</v>
      </c>
      <c r="F589" s="96"/>
      <c r="G589" s="96"/>
      <c r="H589" s="144"/>
      <c r="I589" s="144"/>
      <c r="J589" s="144"/>
      <c r="K589" s="144"/>
      <c r="L589" s="144"/>
      <c r="M589" s="144"/>
      <c r="N589" s="144"/>
      <c r="O589" s="1">
        <f t="shared" si="96"/>
        <v>6</v>
      </c>
      <c r="P589" s="9" t="s">
        <v>1476</v>
      </c>
      <c r="R589" s="1" t="str">
        <f t="shared" si="98"/>
        <v>SPO  </v>
      </c>
      <c r="S589">
        <f t="shared" si="97"/>
        <v>18</v>
      </c>
      <c r="U589"/>
      <c r="V589" s="1" t="str">
        <f t="shared" si="95"/>
        <v/>
      </c>
      <c r="W589"/>
    </row>
    <row r="590" spans="2:23" ht="21" x14ac:dyDescent="0.25">
      <c r="B590" s="11" t="s">
        <v>752</v>
      </c>
      <c r="C590" s="10" t="s">
        <v>1351</v>
      </c>
      <c r="D590" s="10" t="s">
        <v>1352</v>
      </c>
      <c r="E590" s="11" t="s">
        <v>3</v>
      </c>
      <c r="F590" s="171"/>
      <c r="G590" s="171"/>
      <c r="H590" s="151"/>
      <c r="I590" s="151"/>
      <c r="J590" s="151"/>
      <c r="K590" s="151"/>
      <c r="L590" s="151"/>
      <c r="M590" s="151"/>
      <c r="N590" s="151"/>
      <c r="O590" s="1">
        <f t="shared" si="96"/>
        <v>1</v>
      </c>
      <c r="P590" s="11" t="s">
        <v>1477</v>
      </c>
      <c r="R590" s="1" t="str">
        <f t="shared" si="98"/>
        <v>SECADM  </v>
      </c>
      <c r="S590">
        <f t="shared" si="97"/>
        <v>5</v>
      </c>
      <c r="U590"/>
      <c r="V590" s="1" t="str">
        <f t="shared" si="95"/>
        <v/>
      </c>
      <c r="W590"/>
    </row>
    <row r="591" spans="2:23" ht="21" x14ac:dyDescent="0.25">
      <c r="B591" s="9" t="s">
        <v>1353</v>
      </c>
      <c r="C591" s="12" t="s">
        <v>1352</v>
      </c>
      <c r="D591" s="12" t="s">
        <v>1354</v>
      </c>
      <c r="E591" s="9" t="s">
        <v>54</v>
      </c>
      <c r="F591" s="96"/>
      <c r="G591" s="96"/>
      <c r="H591" s="144"/>
      <c r="I591" s="144"/>
      <c r="J591" s="144"/>
      <c r="K591" s="144"/>
      <c r="L591" s="144"/>
      <c r="M591" s="144"/>
      <c r="N591" s="144"/>
      <c r="O591" s="1">
        <f t="shared" si="96"/>
        <v>1</v>
      </c>
      <c r="P591" s="9" t="s">
        <v>1478</v>
      </c>
      <c r="R591" s="1" t="str">
        <f t="shared" si="98"/>
        <v>CAA  </v>
      </c>
      <c r="S591">
        <f t="shared" si="97"/>
        <v>21</v>
      </c>
      <c r="U591"/>
      <c r="V591" s="1" t="str">
        <f t="shared" si="95"/>
        <v/>
      </c>
      <c r="W591"/>
    </row>
    <row r="592" spans="2:23" ht="21" x14ac:dyDescent="0.25">
      <c r="B592" s="11" t="s">
        <v>1355</v>
      </c>
      <c r="C592" s="10" t="s">
        <v>1354</v>
      </c>
      <c r="D592" s="10" t="s">
        <v>1356</v>
      </c>
      <c r="E592" s="11" t="s">
        <v>3</v>
      </c>
      <c r="F592" s="171"/>
      <c r="G592" s="171"/>
      <c r="H592" s="151"/>
      <c r="I592" s="151"/>
      <c r="J592" s="151"/>
      <c r="K592" s="151"/>
      <c r="L592" s="151"/>
      <c r="M592" s="151"/>
      <c r="N592" s="151"/>
      <c r="O592" s="1">
        <f t="shared" si="96"/>
        <v>1</v>
      </c>
      <c r="P592" s="11" t="s">
        <v>1479</v>
      </c>
      <c r="R592" s="1" t="str">
        <f t="shared" si="98"/>
        <v>SC  </v>
      </c>
      <c r="S592">
        <f t="shared" si="97"/>
        <v>29</v>
      </c>
      <c r="U592"/>
      <c r="V592" s="1" t="str">
        <f t="shared" si="95"/>
        <v/>
      </c>
      <c r="W592"/>
    </row>
    <row r="593" spans="2:23" ht="21" x14ac:dyDescent="0.25">
      <c r="B593" s="9" t="s">
        <v>761</v>
      </c>
      <c r="C593" s="12" t="s">
        <v>1356</v>
      </c>
      <c r="D593" s="12" t="s">
        <v>1357</v>
      </c>
      <c r="E593" s="9" t="s">
        <v>3</v>
      </c>
      <c r="F593" s="96"/>
      <c r="G593" s="96"/>
      <c r="H593" s="144"/>
      <c r="I593" s="144"/>
      <c r="J593" s="144"/>
      <c r="K593" s="144"/>
      <c r="L593" s="144"/>
      <c r="M593" s="144"/>
      <c r="N593" s="144"/>
      <c r="O593" s="1">
        <f t="shared" si="96"/>
        <v>1</v>
      </c>
      <c r="P593" s="9" t="s">
        <v>1480</v>
      </c>
      <c r="R593" s="1" t="str">
        <f t="shared" si="98"/>
        <v>CLC  </v>
      </c>
      <c r="S593">
        <f t="shared" si="97"/>
        <v>14</v>
      </c>
      <c r="U593"/>
      <c r="V593" s="1" t="str">
        <f t="shared" si="95"/>
        <v/>
      </c>
      <c r="W593"/>
    </row>
    <row r="594" spans="2:23" ht="21" x14ac:dyDescent="0.25">
      <c r="B594" s="11" t="s">
        <v>1358</v>
      </c>
      <c r="C594" s="10" t="s">
        <v>1357</v>
      </c>
      <c r="D594" s="10" t="s">
        <v>1359</v>
      </c>
      <c r="E594" s="11" t="s">
        <v>13</v>
      </c>
      <c r="F594" s="171"/>
      <c r="G594" s="171"/>
      <c r="H594" s="151"/>
      <c r="I594" s="151"/>
      <c r="J594" s="151"/>
      <c r="K594" s="151"/>
      <c r="L594" s="151"/>
      <c r="M594" s="151"/>
      <c r="N594" s="151"/>
      <c r="O594" s="1">
        <f t="shared" si="96"/>
        <v>4</v>
      </c>
      <c r="P594" s="11" t="s">
        <v>1150</v>
      </c>
      <c r="R594" s="1" t="str">
        <f t="shared" si="98"/>
        <v>SPO  </v>
      </c>
      <c r="S594">
        <f t="shared" si="97"/>
        <v>18</v>
      </c>
      <c r="U594"/>
      <c r="V594" s="1" t="str">
        <f t="shared" si="95"/>
        <v/>
      </c>
      <c r="W594"/>
    </row>
    <row r="595" spans="2:23" ht="21" x14ac:dyDescent="0.25">
      <c r="B595" s="9" t="s">
        <v>1360</v>
      </c>
      <c r="C595" s="12" t="s">
        <v>1359</v>
      </c>
      <c r="D595" s="12" t="s">
        <v>1361</v>
      </c>
      <c r="E595" s="9" t="s">
        <v>3</v>
      </c>
      <c r="F595" s="96"/>
      <c r="G595" s="96"/>
      <c r="H595" s="144"/>
      <c r="I595" s="144"/>
      <c r="J595" s="144"/>
      <c r="K595" s="144"/>
      <c r="L595" s="144"/>
      <c r="M595" s="144"/>
      <c r="N595" s="144"/>
      <c r="O595" s="1">
        <f t="shared" si="96"/>
        <v>1</v>
      </c>
      <c r="P595" s="9" t="s">
        <v>64</v>
      </c>
      <c r="R595" s="1" t="str">
        <f t="shared" si="98"/>
        <v>CO  </v>
      </c>
      <c r="S595">
        <f t="shared" si="97"/>
        <v>7</v>
      </c>
      <c r="U595"/>
      <c r="V595" s="1" t="str">
        <f t="shared" si="95"/>
        <v/>
      </c>
      <c r="W595"/>
    </row>
    <row r="596" spans="2:23" ht="21" x14ac:dyDescent="0.25">
      <c r="B596" s="11" t="s">
        <v>1362</v>
      </c>
      <c r="C596" s="10" t="s">
        <v>1361</v>
      </c>
      <c r="D596" s="10" t="s">
        <v>1363</v>
      </c>
      <c r="E596" s="11" t="s">
        <v>3</v>
      </c>
      <c r="F596" s="171"/>
      <c r="G596" s="171"/>
      <c r="H596" s="151"/>
      <c r="I596" s="151"/>
      <c r="J596" s="151"/>
      <c r="K596" s="151"/>
      <c r="L596" s="151"/>
      <c r="M596" s="151"/>
      <c r="N596" s="151"/>
      <c r="O596" s="1">
        <f t="shared" ref="O596:O627" si="99">VALUE(IF(LEFT(E596,1)="&lt;",1,LEFT(E596,2)))</f>
        <v>1</v>
      </c>
      <c r="P596" s="11" t="s">
        <v>1481</v>
      </c>
      <c r="R596" s="1" t="str">
        <f t="shared" si="98"/>
        <v>SECOFC  </v>
      </c>
      <c r="S596">
        <f t="shared" ref="S596:S627" si="100">SUMIFS($O$532:$O$633,$R$532:$R$633,R596)</f>
        <v>6</v>
      </c>
      <c r="U596"/>
      <c r="V596" s="1" t="str">
        <f t="shared" si="95"/>
        <v/>
      </c>
      <c r="W596"/>
    </row>
    <row r="597" spans="2:23" ht="21" x14ac:dyDescent="0.25">
      <c r="B597" s="9" t="s">
        <v>1364</v>
      </c>
      <c r="C597" s="12" t="s">
        <v>1363</v>
      </c>
      <c r="D597" s="12" t="s">
        <v>1365</v>
      </c>
      <c r="E597" s="9" t="s">
        <v>3</v>
      </c>
      <c r="F597" s="96"/>
      <c r="G597" s="96"/>
      <c r="H597" s="144"/>
      <c r="I597" s="144"/>
      <c r="J597" s="144"/>
      <c r="K597" s="144"/>
      <c r="L597" s="144"/>
      <c r="M597" s="144"/>
      <c r="N597" s="144"/>
      <c r="O597" s="1">
        <f t="shared" si="99"/>
        <v>1</v>
      </c>
      <c r="P597" s="9" t="s">
        <v>522</v>
      </c>
      <c r="R597" s="1" t="str">
        <f t="shared" si="98"/>
        <v>CLC  </v>
      </c>
      <c r="S597">
        <f t="shared" si="100"/>
        <v>14</v>
      </c>
      <c r="U597"/>
      <c r="V597" s="1" t="str">
        <f t="shared" si="95"/>
        <v/>
      </c>
      <c r="W597"/>
    </row>
    <row r="598" spans="2:23" ht="21" x14ac:dyDescent="0.25">
      <c r="B598" s="11" t="s">
        <v>1366</v>
      </c>
      <c r="C598" s="10" t="s">
        <v>1365</v>
      </c>
      <c r="D598" s="10" t="s">
        <v>1367</v>
      </c>
      <c r="E598" s="11" t="s">
        <v>21</v>
      </c>
      <c r="F598" s="171"/>
      <c r="G598" s="171"/>
      <c r="H598" s="151"/>
      <c r="I598" s="151"/>
      <c r="J598" s="151"/>
      <c r="K598" s="151"/>
      <c r="L598" s="151"/>
      <c r="M598" s="151"/>
      <c r="N598" s="151"/>
      <c r="O598" s="1">
        <f t="shared" si="99"/>
        <v>3</v>
      </c>
      <c r="P598" s="11" t="s">
        <v>1160</v>
      </c>
      <c r="R598" s="1" t="str">
        <f t="shared" si="98"/>
        <v>SLIC  </v>
      </c>
      <c r="S598">
        <f t="shared" si="100"/>
        <v>12</v>
      </c>
      <c r="U598"/>
      <c r="V598" s="1" t="str">
        <f t="shared" si="95"/>
        <v/>
      </c>
      <c r="W598"/>
    </row>
    <row r="599" spans="2:23" ht="21" x14ac:dyDescent="0.25">
      <c r="B599" s="9" t="s">
        <v>1368</v>
      </c>
      <c r="C599" s="12" t="s">
        <v>1367</v>
      </c>
      <c r="D599" s="12" t="s">
        <v>1369</v>
      </c>
      <c r="E599" s="9" t="s">
        <v>17</v>
      </c>
      <c r="F599" s="96"/>
      <c r="G599" s="96"/>
      <c r="H599" s="144"/>
      <c r="I599" s="144"/>
      <c r="J599" s="144"/>
      <c r="K599" s="144"/>
      <c r="L599" s="144"/>
      <c r="M599" s="144"/>
      <c r="N599" s="144"/>
      <c r="O599" s="1">
        <f t="shared" si="99"/>
        <v>2</v>
      </c>
      <c r="P599" s="9" t="s">
        <v>1482</v>
      </c>
      <c r="R599" s="1" t="str">
        <f t="shared" si="98"/>
        <v>SC  </v>
      </c>
      <c r="S599">
        <f t="shared" si="100"/>
        <v>29</v>
      </c>
      <c r="U599"/>
      <c r="V599" s="1" t="str">
        <f t="shared" si="95"/>
        <v/>
      </c>
      <c r="W599"/>
    </row>
    <row r="600" spans="2:23" ht="21" x14ac:dyDescent="0.25">
      <c r="B600" s="11" t="s">
        <v>781</v>
      </c>
      <c r="C600" s="10" t="s">
        <v>1369</v>
      </c>
      <c r="D600" s="10" t="s">
        <v>1370</v>
      </c>
      <c r="E600" s="11" t="s">
        <v>54</v>
      </c>
      <c r="F600" s="171"/>
      <c r="G600" s="171"/>
      <c r="H600" s="151"/>
      <c r="I600" s="151"/>
      <c r="J600" s="151"/>
      <c r="K600" s="151"/>
      <c r="L600" s="151"/>
      <c r="M600" s="151"/>
      <c r="N600" s="151"/>
      <c r="O600" s="1">
        <f t="shared" si="99"/>
        <v>1</v>
      </c>
      <c r="P600" s="11" t="s">
        <v>1475</v>
      </c>
      <c r="R600" s="1" t="str">
        <f t="shared" si="98"/>
        <v>SLIC  </v>
      </c>
      <c r="S600">
        <f t="shared" si="100"/>
        <v>12</v>
      </c>
      <c r="U600"/>
      <c r="V600" s="1" t="str">
        <f t="shared" si="95"/>
        <v/>
      </c>
      <c r="W600"/>
    </row>
    <row r="601" spans="2:23" ht="21" x14ac:dyDescent="0.25">
      <c r="B601" s="9" t="s">
        <v>784</v>
      </c>
      <c r="C601" s="12" t="s">
        <v>1370</v>
      </c>
      <c r="D601" s="12" t="s">
        <v>1371</v>
      </c>
      <c r="E601" s="9" t="s">
        <v>17</v>
      </c>
      <c r="F601" s="96"/>
      <c r="G601" s="96"/>
      <c r="H601" s="144"/>
      <c r="I601" s="144"/>
      <c r="J601" s="144"/>
      <c r="K601" s="144"/>
      <c r="L601" s="144"/>
      <c r="M601" s="144"/>
      <c r="N601" s="144"/>
      <c r="O601" s="1">
        <f t="shared" si="99"/>
        <v>2</v>
      </c>
      <c r="P601" s="9" t="s">
        <v>1483</v>
      </c>
      <c r="R601" s="1" t="str">
        <f t="shared" si="98"/>
        <v>SCON  </v>
      </c>
      <c r="S601">
        <f t="shared" si="100"/>
        <v>15</v>
      </c>
      <c r="U601"/>
      <c r="V601" s="1" t="str">
        <f t="shared" si="95"/>
        <v/>
      </c>
      <c r="W601"/>
    </row>
    <row r="602" spans="2:23" ht="21" x14ac:dyDescent="0.25">
      <c r="B602" s="11" t="s">
        <v>787</v>
      </c>
      <c r="C602" s="10" t="s">
        <v>1371</v>
      </c>
      <c r="D602" s="10" t="s">
        <v>1372</v>
      </c>
      <c r="E602" s="11" t="s">
        <v>3</v>
      </c>
      <c r="F602" s="171"/>
      <c r="G602" s="171"/>
      <c r="H602" s="151"/>
      <c r="I602" s="151"/>
      <c r="J602" s="151"/>
      <c r="K602" s="151"/>
      <c r="L602" s="151"/>
      <c r="M602" s="151"/>
      <c r="N602" s="151"/>
      <c r="O602" s="1">
        <f t="shared" si="99"/>
        <v>1</v>
      </c>
      <c r="P602" s="11" t="s">
        <v>1484</v>
      </c>
      <c r="R602" s="1" t="str">
        <f t="shared" si="98"/>
        <v>SLIC  </v>
      </c>
      <c r="S602">
        <f t="shared" si="100"/>
        <v>12</v>
      </c>
      <c r="U602"/>
      <c r="V602" s="1" t="str">
        <f t="shared" si="95"/>
        <v/>
      </c>
      <c r="W602"/>
    </row>
    <row r="603" spans="2:23" ht="21" x14ac:dyDescent="0.25">
      <c r="B603" s="9" t="s">
        <v>790</v>
      </c>
      <c r="C603" s="12" t="s">
        <v>1372</v>
      </c>
      <c r="D603" s="12" t="s">
        <v>1373</v>
      </c>
      <c r="E603" s="9" t="s">
        <v>3</v>
      </c>
      <c r="F603" s="96"/>
      <c r="G603" s="96"/>
      <c r="H603" s="144"/>
      <c r="I603" s="144"/>
      <c r="J603" s="144"/>
      <c r="K603" s="144"/>
      <c r="L603" s="144"/>
      <c r="M603" s="144"/>
      <c r="N603" s="144"/>
      <c r="O603" s="1">
        <f t="shared" si="99"/>
        <v>1</v>
      </c>
      <c r="P603" s="9" t="s">
        <v>1485</v>
      </c>
      <c r="R603" s="1" t="str">
        <f t="shared" si="98"/>
        <v>CLC  </v>
      </c>
      <c r="S603">
        <f t="shared" si="100"/>
        <v>14</v>
      </c>
      <c r="U603"/>
      <c r="V603" s="1" t="str">
        <f t="shared" si="95"/>
        <v/>
      </c>
      <c r="W603"/>
    </row>
    <row r="604" spans="2:23" ht="21" x14ac:dyDescent="0.25">
      <c r="B604" s="11" t="s">
        <v>1374</v>
      </c>
      <c r="C604" s="10" t="s">
        <v>1373</v>
      </c>
      <c r="D604" s="10" t="s">
        <v>1375</v>
      </c>
      <c r="E604" s="11" t="s">
        <v>21</v>
      </c>
      <c r="F604" s="171"/>
      <c r="G604" s="171"/>
      <c r="H604" s="151"/>
      <c r="I604" s="151"/>
      <c r="J604" s="151"/>
      <c r="K604" s="151"/>
      <c r="L604" s="151"/>
      <c r="M604" s="151"/>
      <c r="N604" s="151"/>
      <c r="O604" s="1">
        <f t="shared" si="99"/>
        <v>3</v>
      </c>
      <c r="P604" s="11" t="s">
        <v>1163</v>
      </c>
      <c r="R604" s="1" t="str">
        <f t="shared" si="98"/>
        <v>CPL  </v>
      </c>
      <c r="S604">
        <f t="shared" si="100"/>
        <v>33</v>
      </c>
      <c r="U604"/>
      <c r="V604" s="1" t="str">
        <f t="shared" si="95"/>
        <v/>
      </c>
      <c r="W604"/>
    </row>
    <row r="605" spans="2:23" ht="21" x14ac:dyDescent="0.25">
      <c r="B605" s="9" t="s">
        <v>1376</v>
      </c>
      <c r="C605" s="12" t="s">
        <v>1375</v>
      </c>
      <c r="D605" s="12" t="s">
        <v>1377</v>
      </c>
      <c r="E605" s="9" t="s">
        <v>3</v>
      </c>
      <c r="F605" s="96"/>
      <c r="G605" s="96"/>
      <c r="H605" s="144"/>
      <c r="I605" s="144"/>
      <c r="J605" s="144"/>
      <c r="K605" s="144"/>
      <c r="L605" s="144"/>
      <c r="M605" s="144"/>
      <c r="N605" s="144"/>
      <c r="O605" s="1">
        <f t="shared" si="99"/>
        <v>1</v>
      </c>
      <c r="P605" s="9" t="s">
        <v>828</v>
      </c>
      <c r="R605" s="1" t="str">
        <f t="shared" ref="R605:R630" si="101">RIGHT(B605,LEN(B605)-5)</f>
        <v>ASSDG  </v>
      </c>
      <c r="S605">
        <f t="shared" si="100"/>
        <v>3</v>
      </c>
      <c r="U605"/>
      <c r="V605" s="1" t="str">
        <f t="shared" si="95"/>
        <v/>
      </c>
      <c r="W605"/>
    </row>
    <row r="606" spans="2:23" ht="21" x14ac:dyDescent="0.25">
      <c r="B606" s="11" t="s">
        <v>1378</v>
      </c>
      <c r="C606" s="10" t="s">
        <v>1377</v>
      </c>
      <c r="D606" s="10" t="s">
        <v>1379</v>
      </c>
      <c r="E606" s="11" t="s">
        <v>3</v>
      </c>
      <c r="F606" s="171"/>
      <c r="G606" s="171"/>
      <c r="H606" s="151"/>
      <c r="I606" s="151"/>
      <c r="J606" s="151"/>
      <c r="K606" s="151"/>
      <c r="L606" s="151"/>
      <c r="M606" s="151"/>
      <c r="N606" s="151"/>
      <c r="O606" s="1">
        <f t="shared" si="99"/>
        <v>1</v>
      </c>
      <c r="P606" s="11" t="s">
        <v>176</v>
      </c>
      <c r="R606" s="1" t="str">
        <f t="shared" si="101"/>
        <v>DG  </v>
      </c>
      <c r="S606">
        <f t="shared" si="100"/>
        <v>4</v>
      </c>
      <c r="U606"/>
      <c r="V606" s="1" t="str">
        <f t="shared" si="95"/>
        <v/>
      </c>
      <c r="W606"/>
    </row>
    <row r="607" spans="2:23" ht="21" x14ac:dyDescent="0.25">
      <c r="B607" s="9" t="s">
        <v>801</v>
      </c>
      <c r="C607" s="12" t="s">
        <v>1379</v>
      </c>
      <c r="D607" s="12" t="s">
        <v>1380</v>
      </c>
      <c r="E607" s="9" t="s">
        <v>54</v>
      </c>
      <c r="F607" s="96"/>
      <c r="G607" s="96"/>
      <c r="H607" s="144"/>
      <c r="I607" s="144"/>
      <c r="J607" s="144"/>
      <c r="K607" s="144"/>
      <c r="L607" s="144"/>
      <c r="M607" s="144"/>
      <c r="N607" s="144"/>
      <c r="O607" s="1">
        <f t="shared" si="99"/>
        <v>1</v>
      </c>
      <c r="P607" s="9" t="s">
        <v>1486</v>
      </c>
      <c r="R607" s="1" t="str">
        <f t="shared" si="101"/>
        <v>SLIC  </v>
      </c>
      <c r="S607">
        <f t="shared" si="100"/>
        <v>12</v>
      </c>
      <c r="U607"/>
      <c r="V607" s="1" t="str">
        <f t="shared" si="95"/>
        <v/>
      </c>
      <c r="W607"/>
    </row>
    <row r="608" spans="2:23" ht="21" x14ac:dyDescent="0.25">
      <c r="B608" s="11" t="s">
        <v>1381</v>
      </c>
      <c r="C608" s="10" t="s">
        <v>1380</v>
      </c>
      <c r="D608" s="10" t="s">
        <v>1382</v>
      </c>
      <c r="E608" s="11" t="s">
        <v>3</v>
      </c>
      <c r="F608" s="171"/>
      <c r="G608" s="171"/>
      <c r="H608" s="151"/>
      <c r="I608" s="151"/>
      <c r="J608" s="151"/>
      <c r="K608" s="151"/>
      <c r="L608" s="151"/>
      <c r="M608" s="151"/>
      <c r="N608" s="151"/>
      <c r="O608" s="1">
        <f t="shared" si="99"/>
        <v>1</v>
      </c>
      <c r="P608" s="11" t="s">
        <v>1487</v>
      </c>
      <c r="R608" s="1" t="str">
        <f t="shared" si="101"/>
        <v>CPL  </v>
      </c>
      <c r="S608">
        <f t="shared" si="100"/>
        <v>33</v>
      </c>
      <c r="U608"/>
      <c r="V608" s="1" t="str">
        <f t="shared" ref="V608:V671" si="102">TRIM(SUBSTITUTE(U608,CHAR(160),CHAR(32)))</f>
        <v/>
      </c>
      <c r="W608"/>
    </row>
    <row r="609" spans="2:23" ht="21" x14ac:dyDescent="0.25">
      <c r="B609" s="9" t="s">
        <v>1383</v>
      </c>
      <c r="C609" s="12" t="s">
        <v>1382</v>
      </c>
      <c r="D609" s="12" t="s">
        <v>1384</v>
      </c>
      <c r="E609" s="9" t="s">
        <v>3</v>
      </c>
      <c r="F609" s="96"/>
      <c r="G609" s="96"/>
      <c r="H609" s="144"/>
      <c r="I609" s="144"/>
      <c r="J609" s="144"/>
      <c r="K609" s="144"/>
      <c r="L609" s="144"/>
      <c r="M609" s="144"/>
      <c r="N609" s="144"/>
      <c r="O609" s="1">
        <f t="shared" si="99"/>
        <v>1</v>
      </c>
      <c r="P609" s="9" t="s">
        <v>198</v>
      </c>
      <c r="R609" s="1" t="str">
        <f t="shared" si="101"/>
        <v>SLIC  </v>
      </c>
      <c r="S609">
        <f t="shared" si="100"/>
        <v>12</v>
      </c>
      <c r="U609"/>
      <c r="V609" s="1" t="str">
        <f t="shared" si="102"/>
        <v/>
      </c>
      <c r="W609"/>
    </row>
    <row r="610" spans="2:23" ht="21" x14ac:dyDescent="0.25">
      <c r="B610" s="11" t="s">
        <v>1385</v>
      </c>
      <c r="C610" s="10" t="s">
        <v>1384</v>
      </c>
      <c r="D610" s="10" t="s">
        <v>1386</v>
      </c>
      <c r="E610" s="11" t="s">
        <v>3</v>
      </c>
      <c r="F610" s="171"/>
      <c r="G610" s="171"/>
      <c r="H610" s="151"/>
      <c r="I610" s="151"/>
      <c r="J610" s="151"/>
      <c r="K610" s="151"/>
      <c r="L610" s="151"/>
      <c r="M610" s="151"/>
      <c r="N610" s="151"/>
      <c r="O610" s="1">
        <f t="shared" si="99"/>
        <v>1</v>
      </c>
      <c r="P610" s="11" t="s">
        <v>1487</v>
      </c>
      <c r="R610" s="1" t="str">
        <f t="shared" si="101"/>
        <v>CPL  </v>
      </c>
      <c r="S610">
        <f t="shared" si="100"/>
        <v>33</v>
      </c>
      <c r="U610"/>
      <c r="V610" s="1" t="str">
        <f t="shared" si="102"/>
        <v/>
      </c>
      <c r="W610"/>
    </row>
    <row r="611" spans="2:23" ht="21" x14ac:dyDescent="0.25">
      <c r="B611" s="9" t="s">
        <v>1387</v>
      </c>
      <c r="C611" s="12" t="s">
        <v>1386</v>
      </c>
      <c r="D611" s="12" t="s">
        <v>1388</v>
      </c>
      <c r="E611" s="9" t="s">
        <v>13</v>
      </c>
      <c r="F611" s="96"/>
      <c r="G611" s="96"/>
      <c r="H611" s="144"/>
      <c r="I611" s="144"/>
      <c r="J611" s="144"/>
      <c r="K611" s="144"/>
      <c r="L611" s="144"/>
      <c r="M611" s="144"/>
      <c r="N611" s="144"/>
      <c r="O611" s="1">
        <f t="shared" si="99"/>
        <v>4</v>
      </c>
      <c r="P611" s="9" t="s">
        <v>695</v>
      </c>
      <c r="R611" s="1" t="str">
        <f t="shared" si="101"/>
        <v>SLIC  </v>
      </c>
      <c r="S611">
        <f t="shared" si="100"/>
        <v>12</v>
      </c>
      <c r="U611"/>
      <c r="V611" s="1" t="str">
        <f t="shared" si="102"/>
        <v/>
      </c>
      <c r="W611"/>
    </row>
    <row r="612" spans="2:23" ht="21" x14ac:dyDescent="0.25">
      <c r="B612" s="11" t="s">
        <v>1389</v>
      </c>
      <c r="C612" s="10" t="s">
        <v>1388</v>
      </c>
      <c r="D612" s="10" t="s">
        <v>1390</v>
      </c>
      <c r="E612" s="11" t="s">
        <v>3</v>
      </c>
      <c r="F612" s="171"/>
      <c r="G612" s="171"/>
      <c r="H612" s="151"/>
      <c r="I612" s="151"/>
      <c r="J612" s="151"/>
      <c r="K612" s="151"/>
      <c r="L612" s="151"/>
      <c r="M612" s="151"/>
      <c r="N612" s="151"/>
      <c r="O612" s="1">
        <f t="shared" si="99"/>
        <v>1</v>
      </c>
      <c r="P612" s="11" t="s">
        <v>1488</v>
      </c>
      <c r="R612" s="1" t="str">
        <f t="shared" si="101"/>
        <v>SECADM  </v>
      </c>
      <c r="S612">
        <f t="shared" si="100"/>
        <v>5</v>
      </c>
      <c r="U612"/>
      <c r="V612" s="1" t="str">
        <f t="shared" si="102"/>
        <v/>
      </c>
      <c r="W612"/>
    </row>
    <row r="613" spans="2:23" ht="21" x14ac:dyDescent="0.25">
      <c r="B613" s="9" t="s">
        <v>1391</v>
      </c>
      <c r="C613" s="12" t="s">
        <v>1390</v>
      </c>
      <c r="D613" s="12" t="s">
        <v>1392</v>
      </c>
      <c r="E613" s="9" t="s">
        <v>3</v>
      </c>
      <c r="F613" s="96"/>
      <c r="G613" s="96"/>
      <c r="H613" s="144"/>
      <c r="I613" s="144"/>
      <c r="J613" s="144"/>
      <c r="K613" s="144"/>
      <c r="L613" s="144"/>
      <c r="M613" s="144"/>
      <c r="N613" s="144"/>
      <c r="O613" s="1">
        <f t="shared" si="99"/>
        <v>1</v>
      </c>
      <c r="P613" s="9" t="s">
        <v>1489</v>
      </c>
      <c r="R613" s="1" t="str">
        <f t="shared" si="101"/>
        <v>SCON  </v>
      </c>
      <c r="S613">
        <f t="shared" si="100"/>
        <v>15</v>
      </c>
      <c r="U613"/>
      <c r="V613" s="1" t="str">
        <f t="shared" si="102"/>
        <v/>
      </c>
      <c r="W613"/>
    </row>
    <row r="614" spans="2:23" ht="21" x14ac:dyDescent="0.25">
      <c r="B614" s="11" t="s">
        <v>1393</v>
      </c>
      <c r="C614" s="10" t="s">
        <v>1392</v>
      </c>
      <c r="D614" s="10" t="s">
        <v>1394</v>
      </c>
      <c r="E614" s="11" t="s">
        <v>1395</v>
      </c>
      <c r="F614" s="171"/>
      <c r="G614" s="171"/>
      <c r="H614" s="151"/>
      <c r="I614" s="151"/>
      <c r="J614" s="151"/>
      <c r="K614" s="151"/>
      <c r="L614" s="151"/>
      <c r="M614" s="151"/>
      <c r="N614" s="151"/>
      <c r="O614" s="1">
        <f t="shared" si="99"/>
        <v>27</v>
      </c>
      <c r="P614" s="11" t="s">
        <v>1490</v>
      </c>
      <c r="R614" s="1" t="str">
        <f t="shared" si="101"/>
        <v>CPL  </v>
      </c>
      <c r="S614">
        <f t="shared" si="100"/>
        <v>33</v>
      </c>
      <c r="U614"/>
      <c r="V614" s="1" t="str">
        <f t="shared" si="102"/>
        <v/>
      </c>
      <c r="W614"/>
    </row>
    <row r="615" spans="2:23" ht="21" x14ac:dyDescent="0.25">
      <c r="B615" s="9" t="s">
        <v>1396</v>
      </c>
      <c r="C615" s="12" t="s">
        <v>1394</v>
      </c>
      <c r="D615" s="12" t="s">
        <v>1397</v>
      </c>
      <c r="E615" s="9" t="s">
        <v>3</v>
      </c>
      <c r="F615" s="96"/>
      <c r="G615" s="96"/>
      <c r="H615" s="144"/>
      <c r="I615" s="144"/>
      <c r="J615" s="144"/>
      <c r="K615" s="144"/>
      <c r="L615" s="144"/>
      <c r="M615" s="144"/>
      <c r="N615" s="144"/>
      <c r="O615" s="1">
        <f t="shared" si="99"/>
        <v>1</v>
      </c>
      <c r="P615" s="9" t="s">
        <v>1177</v>
      </c>
      <c r="R615" s="1" t="str">
        <f t="shared" si="101"/>
        <v>ASSDG  </v>
      </c>
      <c r="S615">
        <f t="shared" si="100"/>
        <v>3</v>
      </c>
      <c r="U615"/>
      <c r="V615" s="1" t="str">
        <f t="shared" si="102"/>
        <v/>
      </c>
      <c r="W615"/>
    </row>
    <row r="616" spans="2:23" ht="21" x14ac:dyDescent="0.25">
      <c r="B616" s="11" t="s">
        <v>1398</v>
      </c>
      <c r="C616" s="10" t="s">
        <v>1397</v>
      </c>
      <c r="D616" s="10" t="s">
        <v>1399</v>
      </c>
      <c r="E616" s="11" t="s">
        <v>3</v>
      </c>
      <c r="F616" s="171"/>
      <c r="G616" s="171"/>
      <c r="H616" s="151"/>
      <c r="I616" s="151"/>
      <c r="J616" s="151"/>
      <c r="K616" s="151"/>
      <c r="L616" s="151"/>
      <c r="M616" s="151"/>
      <c r="N616" s="151"/>
      <c r="O616" s="1">
        <f t="shared" si="99"/>
        <v>1</v>
      </c>
      <c r="P616" s="11" t="s">
        <v>766</v>
      </c>
      <c r="R616" s="1" t="str">
        <f t="shared" si="101"/>
        <v>CPL  </v>
      </c>
      <c r="S616">
        <f t="shared" si="100"/>
        <v>33</v>
      </c>
      <c r="U616"/>
      <c r="V616" s="1" t="str">
        <f t="shared" si="102"/>
        <v/>
      </c>
      <c r="W616"/>
    </row>
    <row r="617" spans="2:23" ht="21" x14ac:dyDescent="0.25">
      <c r="B617" s="9" t="s">
        <v>1400</v>
      </c>
      <c r="C617" s="12" t="s">
        <v>1399</v>
      </c>
      <c r="D617" s="12" t="s">
        <v>1401</v>
      </c>
      <c r="E617" s="9" t="s">
        <v>3</v>
      </c>
      <c r="F617" s="96"/>
      <c r="G617" s="96"/>
      <c r="H617" s="144"/>
      <c r="I617" s="144"/>
      <c r="J617" s="144"/>
      <c r="K617" s="144"/>
      <c r="L617" s="144"/>
      <c r="M617" s="144"/>
      <c r="N617" s="144"/>
      <c r="O617" s="1">
        <f t="shared" si="99"/>
        <v>1</v>
      </c>
      <c r="P617" s="9" t="s">
        <v>1491</v>
      </c>
      <c r="R617" s="1" t="str">
        <f t="shared" si="101"/>
        <v>ASSDG  </v>
      </c>
      <c r="S617">
        <f t="shared" si="100"/>
        <v>3</v>
      </c>
      <c r="U617"/>
      <c r="V617" s="1" t="str">
        <f t="shared" si="102"/>
        <v/>
      </c>
      <c r="W617"/>
    </row>
    <row r="618" spans="2:23" ht="21" x14ac:dyDescent="0.25">
      <c r="B618" s="11" t="s">
        <v>1402</v>
      </c>
      <c r="C618" s="10" t="s">
        <v>1401</v>
      </c>
      <c r="D618" s="10" t="s">
        <v>1403</v>
      </c>
      <c r="E618" s="11" t="s">
        <v>3</v>
      </c>
      <c r="F618" s="171"/>
      <c r="G618" s="171"/>
      <c r="H618" s="151"/>
      <c r="I618" s="151"/>
      <c r="J618" s="151"/>
      <c r="K618" s="151"/>
      <c r="L618" s="151"/>
      <c r="M618" s="151"/>
      <c r="N618" s="151"/>
      <c r="O618" s="1">
        <f t="shared" si="99"/>
        <v>1</v>
      </c>
      <c r="P618" s="11" t="s">
        <v>176</v>
      </c>
      <c r="R618" s="1" t="str">
        <f t="shared" si="101"/>
        <v>DG  </v>
      </c>
      <c r="S618">
        <f t="shared" si="100"/>
        <v>4</v>
      </c>
      <c r="U618"/>
      <c r="V618" s="1" t="str">
        <f t="shared" si="102"/>
        <v/>
      </c>
      <c r="W618"/>
    </row>
    <row r="619" spans="2:23" ht="21" x14ac:dyDescent="0.25">
      <c r="B619" s="9" t="s">
        <v>1404</v>
      </c>
      <c r="C619" s="12" t="s">
        <v>1403</v>
      </c>
      <c r="D619" s="12" t="s">
        <v>1405</v>
      </c>
      <c r="E619" s="9" t="s">
        <v>3</v>
      </c>
      <c r="F619" s="96"/>
      <c r="G619" s="96"/>
      <c r="H619" s="144"/>
      <c r="I619" s="144"/>
      <c r="J619" s="144"/>
      <c r="K619" s="144"/>
      <c r="L619" s="144"/>
      <c r="M619" s="144"/>
      <c r="N619" s="144"/>
      <c r="O619" s="1">
        <f t="shared" si="99"/>
        <v>1</v>
      </c>
      <c r="P619" s="9" t="s">
        <v>179</v>
      </c>
      <c r="R619" s="1" t="str">
        <f t="shared" si="101"/>
        <v>CO  </v>
      </c>
      <c r="S619">
        <f t="shared" si="100"/>
        <v>7</v>
      </c>
      <c r="U619"/>
      <c r="V619" s="1" t="str">
        <f t="shared" si="102"/>
        <v/>
      </c>
      <c r="W619"/>
    </row>
    <row r="620" spans="2:23" ht="21" x14ac:dyDescent="0.25">
      <c r="B620" s="11" t="s">
        <v>1406</v>
      </c>
      <c r="C620" s="10" t="s">
        <v>1405</v>
      </c>
      <c r="D620" s="10" t="s">
        <v>1407</v>
      </c>
      <c r="E620" s="11" t="s">
        <v>3</v>
      </c>
      <c r="F620" s="171"/>
      <c r="G620" s="171"/>
      <c r="H620" s="151"/>
      <c r="I620" s="151"/>
      <c r="J620" s="151"/>
      <c r="K620" s="151"/>
      <c r="L620" s="151"/>
      <c r="M620" s="151"/>
      <c r="N620" s="151"/>
      <c r="O620" s="1">
        <f t="shared" si="99"/>
        <v>1</v>
      </c>
      <c r="P620" s="11" t="s">
        <v>865</v>
      </c>
      <c r="R620" s="1" t="str">
        <f t="shared" si="101"/>
        <v>ACO  </v>
      </c>
      <c r="S620">
        <f t="shared" si="100"/>
        <v>3</v>
      </c>
      <c r="U620"/>
      <c r="V620" s="1" t="str">
        <f t="shared" si="102"/>
        <v/>
      </c>
      <c r="W620"/>
    </row>
    <row r="621" spans="2:23" ht="21" x14ac:dyDescent="0.25">
      <c r="B621" s="9" t="s">
        <v>1408</v>
      </c>
      <c r="C621" s="12" t="s">
        <v>1407</v>
      </c>
      <c r="D621" s="12" t="s">
        <v>1409</v>
      </c>
      <c r="E621" s="9" t="s">
        <v>3</v>
      </c>
      <c r="F621" s="96"/>
      <c r="G621" s="96"/>
      <c r="H621" s="144"/>
      <c r="I621" s="144"/>
      <c r="J621" s="144"/>
      <c r="K621" s="144"/>
      <c r="L621" s="144"/>
      <c r="M621" s="144"/>
      <c r="N621" s="144"/>
      <c r="O621" s="1">
        <f t="shared" si="99"/>
        <v>1</v>
      </c>
      <c r="P621" s="9" t="s">
        <v>1</v>
      </c>
      <c r="R621" s="1" t="str">
        <f t="shared" si="101"/>
        <v>SECOFC  </v>
      </c>
      <c r="S621">
        <f t="shared" si="100"/>
        <v>6</v>
      </c>
      <c r="U621"/>
      <c r="V621" s="1" t="str">
        <f t="shared" si="102"/>
        <v/>
      </c>
      <c r="W621"/>
    </row>
    <row r="622" spans="2:23" ht="21" x14ac:dyDescent="0.25">
      <c r="B622" s="11" t="s">
        <v>1410</v>
      </c>
      <c r="C622" s="10" t="s">
        <v>1407</v>
      </c>
      <c r="D622" s="10" t="s">
        <v>1409</v>
      </c>
      <c r="E622" s="11" t="s">
        <v>3</v>
      </c>
      <c r="F622" s="171"/>
      <c r="G622" s="171"/>
      <c r="H622" s="151"/>
      <c r="I622" s="151"/>
      <c r="J622" s="151"/>
      <c r="K622" s="151"/>
      <c r="L622" s="151"/>
      <c r="M622" s="151"/>
      <c r="N622" s="151"/>
      <c r="O622" s="1">
        <f t="shared" si="99"/>
        <v>1</v>
      </c>
      <c r="P622" s="11" t="s">
        <v>1</v>
      </c>
      <c r="R622" s="1" t="str">
        <f t="shared" si="101"/>
        <v>DG  </v>
      </c>
      <c r="S622">
        <f t="shared" si="100"/>
        <v>4</v>
      </c>
      <c r="U622"/>
      <c r="V622" s="1" t="str">
        <f t="shared" si="102"/>
        <v/>
      </c>
      <c r="W622"/>
    </row>
    <row r="623" spans="2:23" ht="21" x14ac:dyDescent="0.25">
      <c r="B623" s="9" t="s">
        <v>1411</v>
      </c>
      <c r="C623" s="12" t="s">
        <v>1409</v>
      </c>
      <c r="D623" s="12" t="s">
        <v>1412</v>
      </c>
      <c r="E623" s="9" t="s">
        <v>3</v>
      </c>
      <c r="F623" s="96"/>
      <c r="G623" s="96"/>
      <c r="H623" s="144"/>
      <c r="I623" s="144"/>
      <c r="J623" s="144"/>
      <c r="K623" s="144"/>
      <c r="L623" s="144"/>
      <c r="M623" s="144"/>
      <c r="N623" s="144"/>
      <c r="O623" s="1">
        <f t="shared" si="99"/>
        <v>1</v>
      </c>
      <c r="P623" s="9" t="s">
        <v>117</v>
      </c>
      <c r="R623" s="1" t="str">
        <f t="shared" si="101"/>
        <v>ACO  </v>
      </c>
      <c r="S623">
        <f t="shared" si="100"/>
        <v>3</v>
      </c>
      <c r="U623"/>
      <c r="V623" s="1" t="str">
        <f t="shared" si="102"/>
        <v/>
      </c>
      <c r="W623"/>
    </row>
    <row r="624" spans="2:23" ht="21" x14ac:dyDescent="0.25">
      <c r="B624" s="11" t="s">
        <v>1413</v>
      </c>
      <c r="C624" s="10" t="s">
        <v>1412</v>
      </c>
      <c r="D624" s="10" t="s">
        <v>1414</v>
      </c>
      <c r="E624" s="11" t="s">
        <v>25</v>
      </c>
      <c r="F624" s="171"/>
      <c r="G624" s="171"/>
      <c r="H624" s="151"/>
      <c r="I624" s="151"/>
      <c r="J624" s="151"/>
      <c r="K624" s="151"/>
      <c r="L624" s="151"/>
      <c r="M624" s="151"/>
      <c r="N624" s="151"/>
      <c r="O624" s="1">
        <f t="shared" si="99"/>
        <v>9</v>
      </c>
      <c r="P624" s="11" t="s">
        <v>1492</v>
      </c>
      <c r="R624" s="1" t="str">
        <f t="shared" si="101"/>
        <v>SCON  </v>
      </c>
      <c r="S624">
        <f t="shared" si="100"/>
        <v>15</v>
      </c>
      <c r="U624"/>
      <c r="V624" s="1" t="str">
        <f t="shared" si="102"/>
        <v/>
      </c>
      <c r="W624"/>
    </row>
    <row r="625" spans="1:50" ht="21" x14ac:dyDescent="0.25">
      <c r="B625" s="9" t="s">
        <v>1415</v>
      </c>
      <c r="C625" s="12" t="s">
        <v>1414</v>
      </c>
      <c r="D625" s="12" t="s">
        <v>1416</v>
      </c>
      <c r="E625" s="9" t="s">
        <v>17</v>
      </c>
      <c r="F625" s="96"/>
      <c r="G625" s="96"/>
      <c r="H625" s="144"/>
      <c r="I625" s="144"/>
      <c r="J625" s="144"/>
      <c r="K625" s="144"/>
      <c r="L625" s="144"/>
      <c r="M625" s="144"/>
      <c r="N625" s="144"/>
      <c r="O625" s="1">
        <f t="shared" si="99"/>
        <v>2</v>
      </c>
      <c r="P625" s="9" t="s">
        <v>1493</v>
      </c>
      <c r="R625" s="1" t="str">
        <f t="shared" si="101"/>
        <v>SIASG  </v>
      </c>
      <c r="S625">
        <f t="shared" si="100"/>
        <v>2</v>
      </c>
      <c r="U625"/>
      <c r="V625" s="1" t="str">
        <f t="shared" si="102"/>
        <v/>
      </c>
      <c r="W625"/>
    </row>
    <row r="626" spans="1:50" ht="21" x14ac:dyDescent="0.25">
      <c r="B626" s="11" t="s">
        <v>1417</v>
      </c>
      <c r="C626" s="10" t="s">
        <v>1416</v>
      </c>
      <c r="D626" s="10" t="s">
        <v>1418</v>
      </c>
      <c r="E626" s="11" t="s">
        <v>21</v>
      </c>
      <c r="F626" s="171"/>
      <c r="G626" s="171"/>
      <c r="H626" s="151"/>
      <c r="I626" s="151"/>
      <c r="J626" s="151"/>
      <c r="K626" s="151"/>
      <c r="L626" s="151"/>
      <c r="M626" s="151"/>
      <c r="N626" s="151"/>
      <c r="O626" s="1">
        <f t="shared" si="99"/>
        <v>3</v>
      </c>
      <c r="P626" s="11" t="s">
        <v>1494</v>
      </c>
      <c r="R626" s="1" t="str">
        <f t="shared" si="101"/>
        <v>SCON  </v>
      </c>
      <c r="S626">
        <f t="shared" si="100"/>
        <v>15</v>
      </c>
      <c r="U626"/>
      <c r="V626" s="1" t="str">
        <f t="shared" si="102"/>
        <v/>
      </c>
      <c r="W626"/>
    </row>
    <row r="627" spans="1:50" ht="21" x14ac:dyDescent="0.25">
      <c r="B627" s="9" t="s">
        <v>1419</v>
      </c>
      <c r="C627" s="12" t="s">
        <v>1418</v>
      </c>
      <c r="D627" s="12" t="s">
        <v>1420</v>
      </c>
      <c r="E627" s="9" t="s">
        <v>3</v>
      </c>
      <c r="F627" s="96"/>
      <c r="G627" s="96"/>
      <c r="H627" s="144"/>
      <c r="I627" s="144"/>
      <c r="J627" s="144"/>
      <c r="K627" s="144"/>
      <c r="L627" s="144"/>
      <c r="M627" s="144"/>
      <c r="N627" s="144"/>
      <c r="O627" s="1">
        <f t="shared" si="99"/>
        <v>1</v>
      </c>
      <c r="P627" s="9" t="s">
        <v>1495</v>
      </c>
      <c r="R627" s="1" t="str">
        <f t="shared" si="101"/>
        <v>CLC  </v>
      </c>
      <c r="S627">
        <f t="shared" si="100"/>
        <v>14</v>
      </c>
      <c r="U627"/>
      <c r="V627" s="1" t="str">
        <f t="shared" si="102"/>
        <v/>
      </c>
      <c r="W627"/>
    </row>
    <row r="628" spans="1:50" ht="21" x14ac:dyDescent="0.25">
      <c r="B628" s="11" t="s">
        <v>1421</v>
      </c>
      <c r="C628" s="10" t="s">
        <v>1420</v>
      </c>
      <c r="D628" s="10" t="s">
        <v>1422</v>
      </c>
      <c r="E628" s="11" t="s">
        <v>21</v>
      </c>
      <c r="F628" s="171"/>
      <c r="G628" s="171"/>
      <c r="H628" s="151"/>
      <c r="I628" s="151"/>
      <c r="J628" s="151"/>
      <c r="K628" s="151"/>
      <c r="L628" s="151"/>
      <c r="M628" s="151"/>
      <c r="N628" s="151"/>
      <c r="O628" s="1">
        <f t="shared" ref="O628:O633" si="103">VALUE(IF(LEFT(E628,1)="&lt;",1,LEFT(E628,2)))</f>
        <v>3</v>
      </c>
      <c r="P628" s="11" t="s">
        <v>1496</v>
      </c>
      <c r="R628" s="1" t="str">
        <f t="shared" si="101"/>
        <v>SAEO  </v>
      </c>
      <c r="S628">
        <f t="shared" ref="S628:S633" si="104">SUMIFS($O$532:$O$633,$R$532:$R$633,R628)</f>
        <v>4</v>
      </c>
      <c r="U628"/>
      <c r="V628" s="1" t="str">
        <f t="shared" si="102"/>
        <v/>
      </c>
      <c r="W628"/>
    </row>
    <row r="629" spans="1:50" ht="21" x14ac:dyDescent="0.25">
      <c r="B629" s="9" t="s">
        <v>1423</v>
      </c>
      <c r="C629" s="12" t="s">
        <v>1422</v>
      </c>
      <c r="D629" s="12" t="s">
        <v>1424</v>
      </c>
      <c r="E629" s="9" t="s">
        <v>3</v>
      </c>
      <c r="F629" s="96"/>
      <c r="G629" s="96"/>
      <c r="H629" s="144"/>
      <c r="I629" s="144"/>
      <c r="J629" s="144"/>
      <c r="K629" s="144"/>
      <c r="L629" s="144"/>
      <c r="M629" s="144"/>
      <c r="N629" s="144"/>
      <c r="O629" s="1">
        <f t="shared" si="103"/>
        <v>1</v>
      </c>
      <c r="P629" s="9" t="s">
        <v>1497</v>
      </c>
      <c r="R629" s="1" t="str">
        <f t="shared" si="101"/>
        <v>CO  </v>
      </c>
      <c r="S629">
        <f t="shared" si="104"/>
        <v>7</v>
      </c>
      <c r="U629"/>
      <c r="V629" s="1" t="str">
        <f t="shared" si="102"/>
        <v/>
      </c>
      <c r="W629"/>
    </row>
    <row r="630" spans="1:50" ht="21" x14ac:dyDescent="0.25">
      <c r="B630" s="11" t="s">
        <v>863</v>
      </c>
      <c r="C630" s="10" t="s">
        <v>1424</v>
      </c>
      <c r="D630" s="10" t="s">
        <v>1425</v>
      </c>
      <c r="E630" s="11" t="s">
        <v>3</v>
      </c>
      <c r="F630" s="171"/>
      <c r="G630" s="171"/>
      <c r="H630" s="151"/>
      <c r="I630" s="151"/>
      <c r="J630" s="151"/>
      <c r="K630" s="151"/>
      <c r="L630" s="151"/>
      <c r="M630" s="151"/>
      <c r="N630" s="151"/>
      <c r="O630" s="1">
        <f t="shared" si="103"/>
        <v>1</v>
      </c>
      <c r="P630" s="11" t="s">
        <v>1498</v>
      </c>
      <c r="R630" s="1" t="str">
        <f t="shared" si="101"/>
        <v>SECOFC  </v>
      </c>
      <c r="S630">
        <f t="shared" si="104"/>
        <v>6</v>
      </c>
      <c r="U630"/>
      <c r="V630" s="1" t="str">
        <f t="shared" si="102"/>
        <v/>
      </c>
      <c r="W630"/>
    </row>
    <row r="631" spans="1:50" ht="21" x14ac:dyDescent="0.25">
      <c r="B631" s="9" t="s">
        <v>866</v>
      </c>
      <c r="C631" s="12" t="s">
        <v>1425</v>
      </c>
      <c r="D631" s="12" t="s">
        <v>1426</v>
      </c>
      <c r="E631" s="9" t="s">
        <v>3</v>
      </c>
      <c r="F631" s="96"/>
      <c r="G631" s="96"/>
      <c r="H631" s="144"/>
      <c r="I631" s="144"/>
      <c r="J631" s="144"/>
      <c r="K631" s="144"/>
      <c r="L631" s="144"/>
      <c r="M631" s="144"/>
      <c r="N631" s="144"/>
      <c r="O631" s="1">
        <f t="shared" si="103"/>
        <v>1</v>
      </c>
      <c r="P631" s="9" t="s">
        <v>1499</v>
      </c>
      <c r="R631" s="1" t="str">
        <f>RIGHT(B631,LEN(B631)-6)</f>
        <v>DG  </v>
      </c>
      <c r="S631">
        <f t="shared" si="104"/>
        <v>4</v>
      </c>
      <c r="U631"/>
      <c r="V631" s="1" t="str">
        <f t="shared" si="102"/>
        <v/>
      </c>
      <c r="W631"/>
    </row>
    <row r="632" spans="1:50" ht="21" x14ac:dyDescent="0.25">
      <c r="B632" s="11" t="s">
        <v>1427</v>
      </c>
      <c r="C632" s="10" t="s">
        <v>1426</v>
      </c>
      <c r="D632" s="10" t="s">
        <v>1428</v>
      </c>
      <c r="E632" s="11" t="s">
        <v>3</v>
      </c>
      <c r="F632" s="171"/>
      <c r="G632" s="171"/>
      <c r="H632" s="151"/>
      <c r="I632" s="151"/>
      <c r="J632" s="151"/>
      <c r="K632" s="151"/>
      <c r="L632" s="151"/>
      <c r="M632" s="151"/>
      <c r="N632" s="151"/>
      <c r="O632" s="1">
        <f t="shared" si="103"/>
        <v>1</v>
      </c>
      <c r="P632" s="11" t="s">
        <v>107</v>
      </c>
      <c r="R632" s="1" t="str">
        <f>RIGHT(B632,LEN(B632)-6)</f>
        <v>CO  </v>
      </c>
      <c r="S632">
        <f t="shared" si="104"/>
        <v>7</v>
      </c>
      <c r="U632"/>
      <c r="V632" s="1" t="str">
        <f t="shared" si="102"/>
        <v/>
      </c>
      <c r="W632"/>
    </row>
    <row r="633" spans="1:50" ht="21" x14ac:dyDescent="0.25">
      <c r="B633" s="9" t="s">
        <v>1429</v>
      </c>
      <c r="C633" s="12" t="s">
        <v>1428</v>
      </c>
      <c r="D633" s="12" t="s">
        <v>1430</v>
      </c>
      <c r="E633" s="9" t="s">
        <v>3</v>
      </c>
      <c r="F633" s="96"/>
      <c r="G633" s="96"/>
      <c r="H633" s="144"/>
      <c r="I633" s="144"/>
      <c r="J633" s="144"/>
      <c r="K633" s="144"/>
      <c r="L633" s="144"/>
      <c r="M633" s="144"/>
      <c r="N633" s="144"/>
      <c r="O633" s="1">
        <f t="shared" si="103"/>
        <v>1</v>
      </c>
      <c r="P633" s="9" t="s">
        <v>1500</v>
      </c>
      <c r="R633" s="1" t="str">
        <f>RIGHT(B633,LEN(B633)-6)</f>
        <v>ACO  </v>
      </c>
      <c r="S633">
        <f t="shared" si="104"/>
        <v>3</v>
      </c>
      <c r="U633"/>
      <c r="V633" s="1" t="str">
        <f t="shared" si="102"/>
        <v/>
      </c>
      <c r="W633"/>
    </row>
    <row r="634" spans="1:50" x14ac:dyDescent="0.15">
      <c r="V634" s="1" t="str">
        <f t="shared" si="102"/>
        <v/>
      </c>
    </row>
    <row r="635" spans="1:50" ht="11.25" thickBot="1" x14ac:dyDescent="0.2">
      <c r="B635" s="13"/>
      <c r="C635" s="13"/>
      <c r="D635" s="13"/>
      <c r="E635" s="13"/>
      <c r="F635" s="13"/>
      <c r="G635" s="13"/>
      <c r="H635" s="150"/>
      <c r="I635" s="150"/>
      <c r="J635" s="150"/>
      <c r="K635" s="150"/>
      <c r="L635" s="150"/>
      <c r="M635" s="150"/>
      <c r="N635" s="150"/>
      <c r="O635" s="13"/>
      <c r="P635" s="13"/>
      <c r="R635" s="29" t="s">
        <v>572</v>
      </c>
      <c r="S635" s="13"/>
      <c r="U635" s="1" t="s">
        <v>3329</v>
      </c>
      <c r="V635" s="1" t="str">
        <f t="shared" si="102"/>
        <v>DADOS AGRUPADOS</v>
      </c>
      <c r="Y635" s="6"/>
    </row>
    <row r="636" spans="1:50" ht="21.75" customHeight="1" thickBot="1" x14ac:dyDescent="0.2">
      <c r="A636" s="41" t="s">
        <v>3381</v>
      </c>
      <c r="P636" s="16" t="s">
        <v>1501</v>
      </c>
      <c r="Q636" s="39"/>
      <c r="R636" s="6" t="s">
        <v>571</v>
      </c>
      <c r="S636" s="6" t="s">
        <v>587</v>
      </c>
      <c r="V636" s="1" t="str">
        <f t="shared" si="102"/>
        <v/>
      </c>
      <c r="Y636" s="90" t="s">
        <v>3357</v>
      </c>
      <c r="Z636" s="43"/>
      <c r="AA636" s="43"/>
      <c r="AB636" s="42"/>
    </row>
    <row r="637" spans="1:50" ht="21" x14ac:dyDescent="0.25">
      <c r="B637" s="11" t="s">
        <v>1502</v>
      </c>
      <c r="C637" s="10" t="s">
        <v>1</v>
      </c>
      <c r="D637" s="10" t="s">
        <v>1503</v>
      </c>
      <c r="E637" s="11" t="s">
        <v>3</v>
      </c>
      <c r="F637" s="171"/>
      <c r="G637" s="171"/>
      <c r="H637" s="151"/>
      <c r="I637" s="151"/>
      <c r="J637" s="151"/>
      <c r="K637" s="151"/>
      <c r="L637" s="151"/>
      <c r="M637" s="151"/>
      <c r="N637" s="151"/>
      <c r="O637" s="1">
        <f t="shared" ref="O637:O673" si="105">VALUE(IF(LEFT(E637,1)="&lt;",1,LEFT(E637,2)))</f>
        <v>1</v>
      </c>
      <c r="P637" s="11" t="s">
        <v>1</v>
      </c>
      <c r="R637" s="1" t="str">
        <f t="shared" ref="R637:R645" si="106">RIGHT(B637,LEN(B637)-4)</f>
        <v>SMOEP  </v>
      </c>
      <c r="S637">
        <f t="shared" ref="S637:S673" si="107">SUMIFS($O$637:$O$673,$R$637:$R$673,R637)</f>
        <v>61</v>
      </c>
      <c r="U637" s="1" t="s">
        <v>3356</v>
      </c>
      <c r="V637" s="1" t="str">
        <f t="shared" si="102"/>
        <v>SMOEP</v>
      </c>
      <c r="W637">
        <v>61</v>
      </c>
      <c r="Y637" s="84" t="s">
        <v>3383</v>
      </c>
      <c r="Z637" s="82">
        <f>SUMIFS($W$637:$W$666,$V$637:$V$666,Y637)</f>
        <v>0</v>
      </c>
      <c r="AA637" s="82"/>
      <c r="AB637" s="83"/>
    </row>
    <row r="638" spans="1:50" ht="21" x14ac:dyDescent="0.25">
      <c r="B638" s="9" t="s">
        <v>609</v>
      </c>
      <c r="C638" s="12" t="s">
        <v>1503</v>
      </c>
      <c r="D638" s="12" t="s">
        <v>1504</v>
      </c>
      <c r="E638" s="9" t="s">
        <v>54</v>
      </c>
      <c r="F638" s="96"/>
      <c r="G638" s="96"/>
      <c r="H638" s="144"/>
      <c r="I638" s="144"/>
      <c r="J638" s="144"/>
      <c r="K638" s="144"/>
      <c r="L638" s="144"/>
      <c r="M638" s="144"/>
      <c r="N638" s="144"/>
      <c r="O638" s="1">
        <f t="shared" si="105"/>
        <v>1</v>
      </c>
      <c r="P638" s="9" t="s">
        <v>1561</v>
      </c>
      <c r="R638" s="1" t="str">
        <f t="shared" si="106"/>
        <v>CAA  </v>
      </c>
      <c r="S638">
        <f t="shared" si="107"/>
        <v>22</v>
      </c>
      <c r="T638" s="39"/>
      <c r="U638" s="39" t="s">
        <v>575</v>
      </c>
      <c r="V638" s="1" t="str">
        <f t="shared" si="102"/>
        <v>CAA</v>
      </c>
      <c r="W638">
        <v>22</v>
      </c>
      <c r="X638" s="39"/>
      <c r="Y638" s="84" t="s">
        <v>3387</v>
      </c>
      <c r="Z638" s="85">
        <f t="shared" ref="Z638:Z658" si="108">SUMIFS($W$637:$W$666,$V$637:$V$666,Y638)</f>
        <v>0</v>
      </c>
      <c r="AA638" s="85"/>
      <c r="AB638" s="86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</row>
    <row r="639" spans="1:50" ht="21" x14ac:dyDescent="0.25">
      <c r="B639" s="11" t="s">
        <v>1505</v>
      </c>
      <c r="C639" s="10" t="s">
        <v>1504</v>
      </c>
      <c r="D639" s="10" t="s">
        <v>1506</v>
      </c>
      <c r="E639" s="11" t="s">
        <v>1507</v>
      </c>
      <c r="F639" s="171"/>
      <c r="G639" s="171"/>
      <c r="H639" s="151"/>
      <c r="I639" s="151"/>
      <c r="J639" s="151"/>
      <c r="K639" s="151"/>
      <c r="L639" s="151"/>
      <c r="M639" s="151"/>
      <c r="N639" s="151"/>
      <c r="O639" s="1">
        <f t="shared" si="105"/>
        <v>51</v>
      </c>
      <c r="P639" s="11" t="s">
        <v>1562</v>
      </c>
      <c r="R639" s="1" t="str">
        <f t="shared" si="106"/>
        <v>SMOEP  </v>
      </c>
      <c r="S639">
        <f t="shared" si="107"/>
        <v>61</v>
      </c>
      <c r="T639" s="39"/>
      <c r="U639" s="39" t="s">
        <v>576</v>
      </c>
      <c r="V639" s="1" t="str">
        <f t="shared" si="102"/>
        <v>SECADM</v>
      </c>
      <c r="W639">
        <v>3</v>
      </c>
      <c r="X639" s="39"/>
      <c r="Y639" s="61" t="s">
        <v>3385</v>
      </c>
      <c r="Z639" s="62">
        <f t="shared" si="108"/>
        <v>0</v>
      </c>
      <c r="AA639" s="62"/>
      <c r="AB639" s="63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</row>
    <row r="640" spans="1:50" s="13" customFormat="1" ht="21" x14ac:dyDescent="0.25">
      <c r="A640" s="39"/>
      <c r="B640" s="9" t="s">
        <v>11</v>
      </c>
      <c r="C640" s="12" t="s">
        <v>1506</v>
      </c>
      <c r="D640" s="12" t="s">
        <v>1508</v>
      </c>
      <c r="E640" s="9" t="s">
        <v>3</v>
      </c>
      <c r="F640" s="96"/>
      <c r="G640" s="96"/>
      <c r="H640" s="144"/>
      <c r="I640" s="144"/>
      <c r="J640" s="144"/>
      <c r="K640" s="144"/>
      <c r="L640" s="144"/>
      <c r="M640" s="144"/>
      <c r="N640" s="144"/>
      <c r="O640" s="1">
        <f t="shared" si="105"/>
        <v>1</v>
      </c>
      <c r="P640" s="9" t="s">
        <v>1563</v>
      </c>
      <c r="Q640" s="1"/>
      <c r="R640" s="1" t="str">
        <f t="shared" si="106"/>
        <v>CAA  </v>
      </c>
      <c r="S640">
        <f t="shared" si="107"/>
        <v>22</v>
      </c>
      <c r="T640" s="39"/>
      <c r="U640" s="39" t="s">
        <v>585</v>
      </c>
      <c r="V640" s="1" t="str">
        <f t="shared" si="102"/>
        <v>ACO</v>
      </c>
      <c r="W640">
        <v>1</v>
      </c>
      <c r="X640" s="39"/>
      <c r="Y640" s="61" t="s">
        <v>3389</v>
      </c>
      <c r="Z640" s="62">
        <f t="shared" si="108"/>
        <v>0</v>
      </c>
      <c r="AA640" s="62"/>
      <c r="AB640" s="63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</row>
    <row r="641" spans="2:50" ht="21" x14ac:dyDescent="0.25">
      <c r="B641" s="11" t="s">
        <v>1509</v>
      </c>
      <c r="C641" s="10" t="s">
        <v>1508</v>
      </c>
      <c r="D641" s="10" t="s">
        <v>1510</v>
      </c>
      <c r="E641" s="11" t="s">
        <v>54</v>
      </c>
      <c r="F641" s="171"/>
      <c r="G641" s="171"/>
      <c r="H641" s="151"/>
      <c r="I641" s="151"/>
      <c r="J641" s="151"/>
      <c r="K641" s="151"/>
      <c r="L641" s="151"/>
      <c r="M641" s="151"/>
      <c r="N641" s="151"/>
      <c r="O641" s="1">
        <f t="shared" si="105"/>
        <v>1</v>
      </c>
      <c r="P641" s="11" t="s">
        <v>1564</v>
      </c>
      <c r="R641" s="1" t="str">
        <f t="shared" si="106"/>
        <v>SECADM  </v>
      </c>
      <c r="S641">
        <f t="shared" si="107"/>
        <v>3</v>
      </c>
      <c r="T641" s="39"/>
      <c r="U641" s="39" t="s">
        <v>578</v>
      </c>
      <c r="V641" s="1" t="str">
        <f t="shared" si="102"/>
        <v>CO</v>
      </c>
      <c r="W641">
        <v>5</v>
      </c>
      <c r="X641" s="39"/>
      <c r="Y641" s="61" t="s">
        <v>3424</v>
      </c>
      <c r="Z641" s="62">
        <f t="shared" si="108"/>
        <v>22</v>
      </c>
      <c r="AA641" s="62"/>
      <c r="AB641" s="63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</row>
    <row r="642" spans="2:50" ht="21" x14ac:dyDescent="0.25">
      <c r="B642" s="9" t="s">
        <v>1511</v>
      </c>
      <c r="C642" s="12" t="s">
        <v>1510</v>
      </c>
      <c r="D642" s="12" t="s">
        <v>1512</v>
      </c>
      <c r="E642" s="9" t="s">
        <v>54</v>
      </c>
      <c r="F642" s="96"/>
      <c r="G642" s="96"/>
      <c r="H642" s="144"/>
      <c r="I642" s="144"/>
      <c r="J642" s="144"/>
      <c r="K642" s="144"/>
      <c r="L642" s="144"/>
      <c r="M642" s="144"/>
      <c r="N642" s="144"/>
      <c r="O642" s="1">
        <f t="shared" si="105"/>
        <v>1</v>
      </c>
      <c r="P642" s="9" t="s">
        <v>35</v>
      </c>
      <c r="R642" s="1" t="str">
        <f t="shared" si="106"/>
        <v>ACO  </v>
      </c>
      <c r="S642">
        <f t="shared" si="107"/>
        <v>1</v>
      </c>
      <c r="T642" s="39"/>
      <c r="U642" s="1" t="s">
        <v>579</v>
      </c>
      <c r="V642" s="1" t="str">
        <f t="shared" si="102"/>
        <v>SECOFC</v>
      </c>
      <c r="W642">
        <v>3</v>
      </c>
      <c r="X642" s="39"/>
      <c r="Y642" s="61" t="s">
        <v>3425</v>
      </c>
      <c r="Z642" s="62">
        <f t="shared" si="108"/>
        <v>61</v>
      </c>
      <c r="AA642" s="62"/>
      <c r="AB642" s="63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</row>
    <row r="643" spans="2:50" ht="21" x14ac:dyDescent="0.25">
      <c r="B643" s="11" t="s">
        <v>1513</v>
      </c>
      <c r="C643" s="10" t="s">
        <v>1512</v>
      </c>
      <c r="D643" s="10" t="s">
        <v>1514</v>
      </c>
      <c r="E643" s="11" t="s">
        <v>3</v>
      </c>
      <c r="F643" s="171"/>
      <c r="G643" s="171"/>
      <c r="H643" s="151"/>
      <c r="I643" s="151"/>
      <c r="J643" s="151"/>
      <c r="K643" s="151"/>
      <c r="L643" s="151"/>
      <c r="M643" s="151"/>
      <c r="N643" s="151"/>
      <c r="O643" s="1">
        <f t="shared" si="105"/>
        <v>1</v>
      </c>
      <c r="P643" s="11" t="s">
        <v>1565</v>
      </c>
      <c r="R643" s="1" t="str">
        <f t="shared" si="106"/>
        <v>CO  </v>
      </c>
      <c r="S643">
        <f t="shared" si="107"/>
        <v>5</v>
      </c>
      <c r="T643" s="39"/>
      <c r="U643" s="1" t="s">
        <v>580</v>
      </c>
      <c r="V643" s="1" t="str">
        <f t="shared" si="102"/>
        <v>CLC</v>
      </c>
      <c r="W643">
        <v>8</v>
      </c>
      <c r="X643" s="39"/>
      <c r="Y643" s="61" t="s">
        <v>3426</v>
      </c>
      <c r="Z643" s="62">
        <f t="shared" si="108"/>
        <v>0</v>
      </c>
      <c r="AA643" s="62"/>
      <c r="AB643" s="63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</row>
    <row r="644" spans="2:50" ht="21" x14ac:dyDescent="0.25">
      <c r="B644" s="9" t="s">
        <v>1515</v>
      </c>
      <c r="C644" s="12" t="s">
        <v>1514</v>
      </c>
      <c r="D644" s="12" t="s">
        <v>1516</v>
      </c>
      <c r="E644" s="9" t="s">
        <v>3</v>
      </c>
      <c r="F644" s="96"/>
      <c r="G644" s="96"/>
      <c r="H644" s="144"/>
      <c r="I644" s="144"/>
      <c r="J644" s="144"/>
      <c r="K644" s="144"/>
      <c r="L644" s="144"/>
      <c r="M644" s="144"/>
      <c r="N644" s="144"/>
      <c r="O644" s="1">
        <f t="shared" si="105"/>
        <v>1</v>
      </c>
      <c r="P644" s="9" t="s">
        <v>41</v>
      </c>
      <c r="R644" s="1" t="str">
        <f t="shared" si="106"/>
        <v>SECOFC  </v>
      </c>
      <c r="S644">
        <f t="shared" si="107"/>
        <v>3</v>
      </c>
      <c r="T644" s="39"/>
      <c r="U644" s="1" t="s">
        <v>581</v>
      </c>
      <c r="V644" s="1" t="str">
        <f t="shared" si="102"/>
        <v>SC</v>
      </c>
      <c r="W644">
        <v>57</v>
      </c>
      <c r="X644" s="39"/>
      <c r="Y644" s="61" t="s">
        <v>3427</v>
      </c>
      <c r="Z644" s="62">
        <f t="shared" si="108"/>
        <v>0</v>
      </c>
      <c r="AA644" s="62"/>
      <c r="AB644" s="63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</row>
    <row r="645" spans="2:50" ht="21" x14ac:dyDescent="0.25">
      <c r="B645" s="11" t="s">
        <v>1517</v>
      </c>
      <c r="C645" s="10" t="s">
        <v>1516</v>
      </c>
      <c r="D645" s="10" t="s">
        <v>1518</v>
      </c>
      <c r="E645" s="11" t="s">
        <v>3</v>
      </c>
      <c r="F645" s="171"/>
      <c r="G645" s="171"/>
      <c r="H645" s="151"/>
      <c r="I645" s="151"/>
      <c r="J645" s="151"/>
      <c r="K645" s="151"/>
      <c r="L645" s="151"/>
      <c r="M645" s="151"/>
      <c r="N645" s="151"/>
      <c r="O645" s="1">
        <f t="shared" si="105"/>
        <v>1</v>
      </c>
      <c r="P645" s="11" t="s">
        <v>22</v>
      </c>
      <c r="R645" s="1" t="str">
        <f t="shared" si="106"/>
        <v>CLC  </v>
      </c>
      <c r="S645">
        <f t="shared" si="107"/>
        <v>8</v>
      </c>
      <c r="T645" s="39"/>
      <c r="U645" t="s">
        <v>577</v>
      </c>
      <c r="V645" s="1" t="str">
        <f t="shared" si="102"/>
        <v>SPO</v>
      </c>
      <c r="W645">
        <v>44</v>
      </c>
      <c r="X645" s="39"/>
      <c r="Y645" s="61" t="s">
        <v>3428</v>
      </c>
      <c r="Z645" s="62">
        <f t="shared" si="108"/>
        <v>0</v>
      </c>
      <c r="AA645" s="62"/>
      <c r="AB645" s="63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</row>
    <row r="646" spans="2:50" ht="21" x14ac:dyDescent="0.25">
      <c r="B646" s="9" t="s">
        <v>1199</v>
      </c>
      <c r="C646" s="12" t="s">
        <v>1518</v>
      </c>
      <c r="D646" s="12" t="s">
        <v>1519</v>
      </c>
      <c r="E646" s="9" t="s">
        <v>1520</v>
      </c>
      <c r="F646" s="96"/>
      <c r="G646" s="96"/>
      <c r="H646" s="144"/>
      <c r="I646" s="144"/>
      <c r="J646" s="144"/>
      <c r="K646" s="144"/>
      <c r="L646" s="144"/>
      <c r="M646" s="144"/>
      <c r="N646" s="144"/>
      <c r="O646" s="1">
        <f t="shared" si="105"/>
        <v>40</v>
      </c>
      <c r="P646" s="9" t="s">
        <v>1566</v>
      </c>
      <c r="R646" s="1" t="str">
        <f t="shared" ref="R646:R673" si="109">RIGHT(B646,LEN(B646)-5)</f>
        <v>SC  </v>
      </c>
      <c r="S646">
        <f t="shared" si="107"/>
        <v>57</v>
      </c>
      <c r="U646" t="s">
        <v>584</v>
      </c>
      <c r="V646" s="1" t="str">
        <f t="shared" si="102"/>
        <v>DG</v>
      </c>
      <c r="W646">
        <v>1</v>
      </c>
      <c r="Y646" s="61" t="s">
        <v>3391</v>
      </c>
      <c r="Z646" s="62">
        <f t="shared" si="108"/>
        <v>0</v>
      </c>
      <c r="AA646" s="62"/>
      <c r="AB646" s="63"/>
    </row>
    <row r="647" spans="2:50" ht="21" x14ac:dyDescent="0.25">
      <c r="B647" s="11" t="s">
        <v>1201</v>
      </c>
      <c r="C647" s="10" t="s">
        <v>1519</v>
      </c>
      <c r="D647" s="10" t="s">
        <v>1521</v>
      </c>
      <c r="E647" s="11" t="s">
        <v>54</v>
      </c>
      <c r="F647" s="171"/>
      <c r="G647" s="171"/>
      <c r="H647" s="151"/>
      <c r="I647" s="151"/>
      <c r="J647" s="151"/>
      <c r="K647" s="151"/>
      <c r="L647" s="151"/>
      <c r="M647" s="151"/>
      <c r="N647" s="151"/>
      <c r="O647" s="1">
        <f t="shared" si="105"/>
        <v>1</v>
      </c>
      <c r="P647" s="11" t="s">
        <v>64</v>
      </c>
      <c r="R647" s="1" t="str">
        <f t="shared" si="109"/>
        <v>CLC  </v>
      </c>
      <c r="S647">
        <f t="shared" si="107"/>
        <v>8</v>
      </c>
      <c r="U647"/>
      <c r="V647" s="98" t="s">
        <v>3434</v>
      </c>
      <c r="W647">
        <f>SUM(W629:W646)</f>
        <v>205</v>
      </c>
      <c r="Y647" s="61" t="s">
        <v>3393</v>
      </c>
      <c r="Z647" s="62">
        <f t="shared" si="108"/>
        <v>0</v>
      </c>
      <c r="AA647" s="62"/>
      <c r="AB647" s="63"/>
    </row>
    <row r="648" spans="2:50" ht="21" x14ac:dyDescent="0.25">
      <c r="B648" s="9" t="s">
        <v>1203</v>
      </c>
      <c r="C648" s="12" t="s">
        <v>1521</v>
      </c>
      <c r="D648" s="12" t="s">
        <v>1522</v>
      </c>
      <c r="E648" s="9" t="s">
        <v>3</v>
      </c>
      <c r="F648" s="96"/>
      <c r="G648" s="96"/>
      <c r="H648" s="144"/>
      <c r="I648" s="144"/>
      <c r="J648" s="144"/>
      <c r="K648" s="144"/>
      <c r="L648" s="144"/>
      <c r="M648" s="144"/>
      <c r="N648" s="144"/>
      <c r="O648" s="1">
        <f t="shared" si="105"/>
        <v>1</v>
      </c>
      <c r="P648" s="9" t="s">
        <v>1567</v>
      </c>
      <c r="R648" s="1" t="str">
        <f t="shared" si="109"/>
        <v>SPO  </v>
      </c>
      <c r="S648">
        <f t="shared" si="107"/>
        <v>44</v>
      </c>
      <c r="U648"/>
      <c r="V648" s="1" t="str">
        <f t="shared" si="102"/>
        <v/>
      </c>
      <c r="W648"/>
      <c r="Y648" s="61" t="s">
        <v>3395</v>
      </c>
      <c r="Z648" s="62">
        <f t="shared" si="108"/>
        <v>0</v>
      </c>
      <c r="AA648" s="62"/>
      <c r="AB648" s="63"/>
    </row>
    <row r="649" spans="2:50" ht="21" x14ac:dyDescent="0.25">
      <c r="B649" s="11" t="s">
        <v>523</v>
      </c>
      <c r="C649" s="10" t="s">
        <v>1522</v>
      </c>
      <c r="D649" s="10" t="s">
        <v>1523</v>
      </c>
      <c r="E649" s="11" t="s">
        <v>144</v>
      </c>
      <c r="F649" s="171"/>
      <c r="G649" s="171"/>
      <c r="H649" s="151"/>
      <c r="I649" s="151"/>
      <c r="J649" s="151"/>
      <c r="K649" s="151"/>
      <c r="L649" s="151"/>
      <c r="M649" s="151"/>
      <c r="N649" s="151"/>
      <c r="O649" s="1">
        <f t="shared" si="105"/>
        <v>5</v>
      </c>
      <c r="P649" s="11" t="s">
        <v>1568</v>
      </c>
      <c r="R649" s="1" t="str">
        <f t="shared" si="109"/>
        <v>SC  </v>
      </c>
      <c r="S649">
        <f t="shared" si="107"/>
        <v>57</v>
      </c>
      <c r="U649"/>
      <c r="V649" s="1" t="str">
        <f t="shared" si="102"/>
        <v/>
      </c>
      <c r="W649"/>
      <c r="Y649" s="58" t="s">
        <v>3397</v>
      </c>
      <c r="Z649" s="59">
        <f t="shared" si="108"/>
        <v>0</v>
      </c>
      <c r="AA649" s="59"/>
      <c r="AB649" s="60"/>
    </row>
    <row r="650" spans="2:50" ht="21" x14ac:dyDescent="0.25">
      <c r="B650" s="9" t="s">
        <v>165</v>
      </c>
      <c r="C650" s="12" t="s">
        <v>1523</v>
      </c>
      <c r="D650" s="12" t="s">
        <v>1524</v>
      </c>
      <c r="E650" s="9" t="s">
        <v>3</v>
      </c>
      <c r="F650" s="96"/>
      <c r="G650" s="96"/>
      <c r="H650" s="144"/>
      <c r="I650" s="144"/>
      <c r="J650" s="144"/>
      <c r="K650" s="144"/>
      <c r="L650" s="144"/>
      <c r="M650" s="144"/>
      <c r="N650" s="144"/>
      <c r="O650" s="1">
        <f t="shared" si="105"/>
        <v>1</v>
      </c>
      <c r="P650" s="9" t="s">
        <v>64</v>
      </c>
      <c r="R650" s="1" t="str">
        <f t="shared" si="109"/>
        <v>CLC  </v>
      </c>
      <c r="S650">
        <f t="shared" si="107"/>
        <v>8</v>
      </c>
      <c r="U650"/>
      <c r="V650" s="1" t="str">
        <f t="shared" si="102"/>
        <v/>
      </c>
      <c r="W650"/>
      <c r="Y650" s="58" t="s">
        <v>3399</v>
      </c>
      <c r="Z650" s="59">
        <f t="shared" si="108"/>
        <v>0</v>
      </c>
      <c r="AA650" s="59"/>
      <c r="AB650" s="60"/>
    </row>
    <row r="651" spans="2:50" ht="21" x14ac:dyDescent="0.25">
      <c r="B651" s="11" t="s">
        <v>1525</v>
      </c>
      <c r="C651" s="10" t="s">
        <v>1524</v>
      </c>
      <c r="D651" s="10" t="s">
        <v>1526</v>
      </c>
      <c r="E651" s="11" t="s">
        <v>54</v>
      </c>
      <c r="F651" s="171"/>
      <c r="G651" s="171"/>
      <c r="H651" s="151"/>
      <c r="I651" s="151"/>
      <c r="J651" s="151"/>
      <c r="K651" s="151"/>
      <c r="L651" s="151"/>
      <c r="M651" s="151"/>
      <c r="N651" s="151"/>
      <c r="O651" s="1">
        <f t="shared" si="105"/>
        <v>1</v>
      </c>
      <c r="P651" s="11" t="s">
        <v>61</v>
      </c>
      <c r="R651" s="1" t="str">
        <f t="shared" si="109"/>
        <v>SMOEP  </v>
      </c>
      <c r="S651">
        <f t="shared" si="107"/>
        <v>61</v>
      </c>
      <c r="U651"/>
      <c r="V651" s="1" t="str">
        <f t="shared" si="102"/>
        <v/>
      </c>
      <c r="W651"/>
      <c r="Y651" s="58" t="s">
        <v>3401</v>
      </c>
      <c r="Z651" s="59">
        <f t="shared" si="108"/>
        <v>0</v>
      </c>
      <c r="AA651" s="59"/>
      <c r="AB651" s="60"/>
    </row>
    <row r="652" spans="2:50" ht="21" x14ac:dyDescent="0.25">
      <c r="B652" s="9" t="s">
        <v>531</v>
      </c>
      <c r="C652" s="12" t="s">
        <v>1526</v>
      </c>
      <c r="D652" s="12" t="s">
        <v>1527</v>
      </c>
      <c r="E652" s="9" t="s">
        <v>3</v>
      </c>
      <c r="F652" s="96"/>
      <c r="G652" s="96"/>
      <c r="H652" s="144"/>
      <c r="I652" s="144"/>
      <c r="J652" s="144"/>
      <c r="K652" s="144"/>
      <c r="L652" s="144"/>
      <c r="M652" s="144"/>
      <c r="N652" s="144"/>
      <c r="O652" s="1">
        <f t="shared" si="105"/>
        <v>1</v>
      </c>
      <c r="P652" s="9" t="s">
        <v>1569</v>
      </c>
      <c r="R652" s="1" t="str">
        <f t="shared" si="109"/>
        <v>CLC  </v>
      </c>
      <c r="S652">
        <f t="shared" si="107"/>
        <v>8</v>
      </c>
      <c r="U652"/>
      <c r="V652" s="1" t="str">
        <f t="shared" si="102"/>
        <v/>
      </c>
      <c r="W652"/>
      <c r="Y652" s="58" t="s">
        <v>3416</v>
      </c>
      <c r="Z652" s="59">
        <f t="shared" si="108"/>
        <v>0</v>
      </c>
      <c r="AA652" s="59"/>
      <c r="AB652" s="60"/>
    </row>
    <row r="653" spans="2:50" ht="21" x14ac:dyDescent="0.25">
      <c r="B653" s="11" t="s">
        <v>1528</v>
      </c>
      <c r="C653" s="10" t="s">
        <v>1527</v>
      </c>
      <c r="D653" s="10" t="s">
        <v>1529</v>
      </c>
      <c r="E653" s="11" t="s">
        <v>314</v>
      </c>
      <c r="F653" s="171"/>
      <c r="G653" s="171"/>
      <c r="H653" s="151"/>
      <c r="I653" s="151"/>
      <c r="J653" s="151"/>
      <c r="K653" s="151"/>
      <c r="L653" s="151"/>
      <c r="M653" s="151"/>
      <c r="N653" s="151"/>
      <c r="O653" s="1">
        <f t="shared" si="105"/>
        <v>7</v>
      </c>
      <c r="P653" s="11" t="s">
        <v>1570</v>
      </c>
      <c r="R653" s="1" t="str">
        <f t="shared" si="109"/>
        <v>SMOEP  </v>
      </c>
      <c r="S653">
        <f t="shared" si="107"/>
        <v>61</v>
      </c>
      <c r="U653"/>
      <c r="V653" s="1" t="str">
        <f t="shared" si="102"/>
        <v/>
      </c>
      <c r="W653"/>
      <c r="Y653" s="58" t="s">
        <v>3404</v>
      </c>
      <c r="Z653" s="59">
        <f t="shared" si="108"/>
        <v>0</v>
      </c>
      <c r="AA653" s="59"/>
      <c r="AB653" s="60"/>
    </row>
    <row r="654" spans="2:50" ht="21" x14ac:dyDescent="0.25">
      <c r="B654" s="9" t="s">
        <v>177</v>
      </c>
      <c r="C654" s="12" t="s">
        <v>1529</v>
      </c>
      <c r="D654" s="12" t="s">
        <v>1530</v>
      </c>
      <c r="E654" s="9" t="s">
        <v>3</v>
      </c>
      <c r="F654" s="96"/>
      <c r="G654" s="96"/>
      <c r="H654" s="144"/>
      <c r="I654" s="144"/>
      <c r="J654" s="144"/>
      <c r="K654" s="144"/>
      <c r="L654" s="144"/>
      <c r="M654" s="144"/>
      <c r="N654" s="144"/>
      <c r="O654" s="1">
        <f t="shared" si="105"/>
        <v>1</v>
      </c>
      <c r="P654" s="9" t="s">
        <v>1571</v>
      </c>
      <c r="R654" s="1" t="str">
        <f t="shared" si="109"/>
        <v>CO  </v>
      </c>
      <c r="S654">
        <f t="shared" si="107"/>
        <v>5</v>
      </c>
      <c r="U654"/>
      <c r="V654" s="1" t="str">
        <f t="shared" si="102"/>
        <v/>
      </c>
      <c r="W654"/>
      <c r="Y654" s="58" t="s">
        <v>3429</v>
      </c>
      <c r="Z654" s="59">
        <f t="shared" si="108"/>
        <v>0</v>
      </c>
      <c r="AA654" s="59"/>
      <c r="AB654" s="60"/>
    </row>
    <row r="655" spans="2:50" ht="21" x14ac:dyDescent="0.25">
      <c r="B655" s="11" t="s">
        <v>350</v>
      </c>
      <c r="C655" s="10" t="s">
        <v>1530</v>
      </c>
      <c r="D655" s="10" t="s">
        <v>1531</v>
      </c>
      <c r="E655" s="11" t="s">
        <v>13</v>
      </c>
      <c r="F655" s="171"/>
      <c r="G655" s="171"/>
      <c r="H655" s="151"/>
      <c r="I655" s="151"/>
      <c r="J655" s="151"/>
      <c r="K655" s="151"/>
      <c r="L655" s="151"/>
      <c r="M655" s="151"/>
      <c r="N655" s="151"/>
      <c r="O655" s="1">
        <f t="shared" si="105"/>
        <v>4</v>
      </c>
      <c r="P655" s="11" t="s">
        <v>1572</v>
      </c>
      <c r="R655" s="1" t="str">
        <f t="shared" si="109"/>
        <v>SPO  </v>
      </c>
      <c r="S655">
        <f t="shared" si="107"/>
        <v>44</v>
      </c>
      <c r="U655"/>
      <c r="V655" s="1" t="str">
        <f t="shared" si="102"/>
        <v/>
      </c>
      <c r="W655"/>
      <c r="Y655" s="58" t="s">
        <v>3430</v>
      </c>
      <c r="Z655" s="59">
        <f t="shared" si="108"/>
        <v>0</v>
      </c>
      <c r="AA655" s="59"/>
      <c r="AB655" s="60"/>
    </row>
    <row r="656" spans="2:50" ht="21" x14ac:dyDescent="0.25">
      <c r="B656" s="9" t="s">
        <v>65</v>
      </c>
      <c r="C656" s="12" t="s">
        <v>1531</v>
      </c>
      <c r="D656" s="12" t="s">
        <v>1532</v>
      </c>
      <c r="E656" s="9" t="s">
        <v>3</v>
      </c>
      <c r="F656" s="96"/>
      <c r="G656" s="96"/>
      <c r="H656" s="144"/>
      <c r="I656" s="144"/>
      <c r="J656" s="144"/>
      <c r="K656" s="144"/>
      <c r="L656" s="144"/>
      <c r="M656" s="144"/>
      <c r="N656" s="144"/>
      <c r="O656" s="1">
        <f t="shared" si="105"/>
        <v>1</v>
      </c>
      <c r="P656" s="9" t="s">
        <v>64</v>
      </c>
      <c r="R656" s="1" t="str">
        <f t="shared" si="109"/>
        <v>SECOFC  </v>
      </c>
      <c r="S656">
        <f t="shared" si="107"/>
        <v>3</v>
      </c>
      <c r="U656"/>
      <c r="V656" s="1" t="str">
        <f t="shared" si="102"/>
        <v/>
      </c>
      <c r="W656"/>
      <c r="Y656" s="58" t="s">
        <v>3431</v>
      </c>
      <c r="Z656" s="59">
        <f t="shared" si="108"/>
        <v>0</v>
      </c>
      <c r="AA656" s="59"/>
      <c r="AB656" s="60"/>
    </row>
    <row r="657" spans="2:28" ht="21" x14ac:dyDescent="0.25">
      <c r="B657" s="11" t="s">
        <v>648</v>
      </c>
      <c r="C657" s="10" t="s">
        <v>1532</v>
      </c>
      <c r="D657" s="10" t="s">
        <v>1533</v>
      </c>
      <c r="E657" s="11" t="s">
        <v>3</v>
      </c>
      <c r="F657" s="171"/>
      <c r="G657" s="171"/>
      <c r="H657" s="151"/>
      <c r="I657" s="151"/>
      <c r="J657" s="151"/>
      <c r="K657" s="151"/>
      <c r="L657" s="151"/>
      <c r="M657" s="151"/>
      <c r="N657" s="151"/>
      <c r="O657" s="1">
        <f t="shared" si="105"/>
        <v>1</v>
      </c>
      <c r="P657" s="11" t="s">
        <v>1570</v>
      </c>
      <c r="R657" s="1" t="str">
        <f t="shared" si="109"/>
        <v>SECADM  </v>
      </c>
      <c r="S657">
        <f t="shared" si="107"/>
        <v>3</v>
      </c>
      <c r="U657"/>
      <c r="V657" s="1" t="str">
        <f t="shared" si="102"/>
        <v/>
      </c>
      <c r="W657"/>
      <c r="Y657" s="58" t="s">
        <v>3432</v>
      </c>
      <c r="Z657" s="59">
        <f t="shared" si="108"/>
        <v>0</v>
      </c>
      <c r="AA657" s="59"/>
      <c r="AB657" s="60"/>
    </row>
    <row r="658" spans="2:28" ht="21.75" thickBot="1" x14ac:dyDescent="0.3">
      <c r="B658" s="9" t="s">
        <v>1534</v>
      </c>
      <c r="C658" s="12" t="s">
        <v>1533</v>
      </c>
      <c r="D658" s="12" t="s">
        <v>1535</v>
      </c>
      <c r="E658" s="9" t="s">
        <v>9</v>
      </c>
      <c r="F658" s="96"/>
      <c r="G658" s="96"/>
      <c r="H658" s="144"/>
      <c r="I658" s="144"/>
      <c r="J658" s="144"/>
      <c r="K658" s="144"/>
      <c r="L658" s="144"/>
      <c r="M658" s="144"/>
      <c r="N658" s="144"/>
      <c r="O658" s="1">
        <f t="shared" si="105"/>
        <v>19</v>
      </c>
      <c r="P658" s="9" t="s">
        <v>1573</v>
      </c>
      <c r="R658" s="1" t="str">
        <f t="shared" si="109"/>
        <v>CAA  </v>
      </c>
      <c r="S658">
        <f t="shared" si="107"/>
        <v>22</v>
      </c>
      <c r="U658"/>
      <c r="V658" s="1" t="str">
        <f t="shared" si="102"/>
        <v/>
      </c>
      <c r="W658"/>
      <c r="Y658" s="64" t="s">
        <v>3433</v>
      </c>
      <c r="Z658" s="89">
        <f t="shared" si="108"/>
        <v>0</v>
      </c>
      <c r="AA658" s="89"/>
      <c r="AB658" s="65"/>
    </row>
    <row r="659" spans="2:28" ht="21" x14ac:dyDescent="0.25">
      <c r="B659" s="11" t="s">
        <v>1536</v>
      </c>
      <c r="C659" s="10" t="s">
        <v>1535</v>
      </c>
      <c r="D659" s="10" t="s">
        <v>1537</v>
      </c>
      <c r="E659" s="11" t="s">
        <v>3</v>
      </c>
      <c r="F659" s="171"/>
      <c r="G659" s="171"/>
      <c r="H659" s="151"/>
      <c r="I659" s="151"/>
      <c r="J659" s="151"/>
      <c r="K659" s="151"/>
      <c r="L659" s="151"/>
      <c r="M659" s="151"/>
      <c r="N659" s="151"/>
      <c r="O659" s="1">
        <f t="shared" si="105"/>
        <v>1</v>
      </c>
      <c r="P659" s="11" t="s">
        <v>1574</v>
      </c>
      <c r="R659" s="1" t="str">
        <f t="shared" si="109"/>
        <v>SMOEP  </v>
      </c>
      <c r="S659">
        <f t="shared" si="107"/>
        <v>61</v>
      </c>
      <c r="U659"/>
      <c r="V659" s="1" t="str">
        <f t="shared" si="102"/>
        <v/>
      </c>
      <c r="W659"/>
    </row>
    <row r="660" spans="2:28" ht="21" x14ac:dyDescent="0.25">
      <c r="B660" s="9" t="s">
        <v>1538</v>
      </c>
      <c r="C660" s="12" t="s">
        <v>1537</v>
      </c>
      <c r="D660" s="12" t="s">
        <v>1539</v>
      </c>
      <c r="E660" s="9" t="s">
        <v>3</v>
      </c>
      <c r="F660" s="96"/>
      <c r="G660" s="96"/>
      <c r="H660" s="144"/>
      <c r="I660" s="144"/>
      <c r="J660" s="144"/>
      <c r="K660" s="144"/>
      <c r="L660" s="144"/>
      <c r="M660" s="144"/>
      <c r="N660" s="144"/>
      <c r="O660" s="1">
        <f t="shared" si="105"/>
        <v>1</v>
      </c>
      <c r="P660" s="9" t="s">
        <v>1147</v>
      </c>
      <c r="R660" s="1" t="str">
        <f t="shared" si="109"/>
        <v>CAA  </v>
      </c>
      <c r="S660">
        <f t="shared" si="107"/>
        <v>22</v>
      </c>
      <c r="U660"/>
      <c r="V660" s="1" t="str">
        <f t="shared" si="102"/>
        <v/>
      </c>
      <c r="W660"/>
    </row>
    <row r="661" spans="2:28" ht="21" x14ac:dyDescent="0.25">
      <c r="B661" s="11" t="s">
        <v>79</v>
      </c>
      <c r="C661" s="10" t="s">
        <v>1539</v>
      </c>
      <c r="D661" s="10" t="s">
        <v>1540</v>
      </c>
      <c r="E661" s="11" t="s">
        <v>3</v>
      </c>
      <c r="F661" s="171"/>
      <c r="G661" s="171"/>
      <c r="H661" s="151"/>
      <c r="I661" s="151"/>
      <c r="J661" s="151"/>
      <c r="K661" s="151"/>
      <c r="L661" s="151"/>
      <c r="M661" s="151"/>
      <c r="N661" s="151"/>
      <c r="O661" s="1">
        <f t="shared" si="105"/>
        <v>1</v>
      </c>
      <c r="P661" s="11" t="s">
        <v>1575</v>
      </c>
      <c r="R661" s="1" t="str">
        <f t="shared" si="109"/>
        <v>CLC  </v>
      </c>
      <c r="S661">
        <f t="shared" si="107"/>
        <v>8</v>
      </c>
      <c r="U661"/>
      <c r="V661" s="1" t="str">
        <f t="shared" si="102"/>
        <v/>
      </c>
      <c r="W661"/>
    </row>
    <row r="662" spans="2:28" ht="21" x14ac:dyDescent="0.25">
      <c r="B662" s="9" t="s">
        <v>196</v>
      </c>
      <c r="C662" s="12" t="s">
        <v>1540</v>
      </c>
      <c r="D662" s="12" t="s">
        <v>1541</v>
      </c>
      <c r="E662" s="9" t="s">
        <v>3</v>
      </c>
      <c r="F662" s="96"/>
      <c r="G662" s="96"/>
      <c r="H662" s="144"/>
      <c r="I662" s="144"/>
      <c r="J662" s="144"/>
      <c r="K662" s="144"/>
      <c r="L662" s="144"/>
      <c r="M662" s="144"/>
      <c r="N662" s="144"/>
      <c r="O662" s="1">
        <f t="shared" si="105"/>
        <v>1</v>
      </c>
      <c r="P662" s="9" t="s">
        <v>1150</v>
      </c>
      <c r="R662" s="1" t="str">
        <f t="shared" si="109"/>
        <v>SPO  </v>
      </c>
      <c r="S662">
        <f t="shared" si="107"/>
        <v>44</v>
      </c>
      <c r="U662"/>
      <c r="V662" s="1" t="str">
        <f t="shared" si="102"/>
        <v/>
      </c>
      <c r="W662"/>
    </row>
    <row r="663" spans="2:28" ht="21" x14ac:dyDescent="0.25">
      <c r="B663" s="11" t="s">
        <v>1542</v>
      </c>
      <c r="C663" s="10" t="s">
        <v>1541</v>
      </c>
      <c r="D663" s="10" t="s">
        <v>1543</v>
      </c>
      <c r="E663" s="11" t="s">
        <v>47</v>
      </c>
      <c r="F663" s="171"/>
      <c r="G663" s="171"/>
      <c r="H663" s="151"/>
      <c r="I663" s="151"/>
      <c r="J663" s="151"/>
      <c r="K663" s="151"/>
      <c r="L663" s="151"/>
      <c r="M663" s="151"/>
      <c r="N663" s="151"/>
      <c r="O663" s="1">
        <f t="shared" si="105"/>
        <v>6</v>
      </c>
      <c r="P663" s="11" t="s">
        <v>1576</v>
      </c>
      <c r="R663" s="1" t="str">
        <f t="shared" si="109"/>
        <v>SC  </v>
      </c>
      <c r="S663">
        <f t="shared" si="107"/>
        <v>57</v>
      </c>
      <c r="U663"/>
      <c r="V663" s="1" t="str">
        <f t="shared" si="102"/>
        <v/>
      </c>
      <c r="W663"/>
    </row>
    <row r="664" spans="2:28" ht="21" x14ac:dyDescent="0.25">
      <c r="B664" s="9" t="s">
        <v>1085</v>
      </c>
      <c r="C664" s="12" t="s">
        <v>1543</v>
      </c>
      <c r="D664" s="12" t="s">
        <v>1544</v>
      </c>
      <c r="E664" s="9" t="s">
        <v>3</v>
      </c>
      <c r="F664" s="96"/>
      <c r="G664" s="96"/>
      <c r="H664" s="144"/>
      <c r="I664" s="144"/>
      <c r="J664" s="144"/>
      <c r="K664" s="144"/>
      <c r="L664" s="144"/>
      <c r="M664" s="144"/>
      <c r="N664" s="144"/>
      <c r="O664" s="1">
        <f t="shared" si="105"/>
        <v>1</v>
      </c>
      <c r="P664" s="9" t="s">
        <v>1577</v>
      </c>
      <c r="R664" s="1" t="str">
        <f t="shared" si="109"/>
        <v>CLC  </v>
      </c>
      <c r="S664">
        <f t="shared" si="107"/>
        <v>8</v>
      </c>
      <c r="U664"/>
      <c r="V664" s="1" t="str">
        <f t="shared" si="102"/>
        <v/>
      </c>
      <c r="W664"/>
    </row>
    <row r="665" spans="2:28" ht="21" x14ac:dyDescent="0.25">
      <c r="B665" s="11" t="s">
        <v>1545</v>
      </c>
      <c r="C665" s="10" t="s">
        <v>1544</v>
      </c>
      <c r="D665" s="10" t="s">
        <v>1546</v>
      </c>
      <c r="E665" s="11" t="s">
        <v>1547</v>
      </c>
      <c r="F665" s="171"/>
      <c r="G665" s="171"/>
      <c r="H665" s="151"/>
      <c r="I665" s="151"/>
      <c r="J665" s="151"/>
      <c r="K665" s="151"/>
      <c r="L665" s="151"/>
      <c r="M665" s="151"/>
      <c r="N665" s="151"/>
      <c r="O665" s="1">
        <f t="shared" si="105"/>
        <v>38</v>
      </c>
      <c r="P665" s="11" t="s">
        <v>35</v>
      </c>
      <c r="R665" s="1" t="str">
        <f t="shared" si="109"/>
        <v>SPO  </v>
      </c>
      <c r="S665">
        <f t="shared" si="107"/>
        <v>44</v>
      </c>
      <c r="U665"/>
      <c r="V665" s="1" t="str">
        <f t="shared" si="102"/>
        <v/>
      </c>
      <c r="W665"/>
    </row>
    <row r="666" spans="2:28" ht="21" x14ac:dyDescent="0.25">
      <c r="B666" s="9" t="s">
        <v>381</v>
      </c>
      <c r="C666" s="12" t="s">
        <v>1546</v>
      </c>
      <c r="D666" s="12" t="s">
        <v>1548</v>
      </c>
      <c r="E666" s="9" t="s">
        <v>17</v>
      </c>
      <c r="F666" s="96"/>
      <c r="G666" s="96"/>
      <c r="H666" s="144"/>
      <c r="I666" s="144"/>
      <c r="J666" s="144"/>
      <c r="K666" s="144"/>
      <c r="L666" s="144"/>
      <c r="M666" s="144"/>
      <c r="N666" s="144"/>
      <c r="O666" s="1">
        <f t="shared" si="105"/>
        <v>2</v>
      </c>
      <c r="P666" s="9" t="s">
        <v>1578</v>
      </c>
      <c r="R666" s="1" t="str">
        <f t="shared" si="109"/>
        <v>CO  </v>
      </c>
      <c r="S666">
        <f t="shared" si="107"/>
        <v>5</v>
      </c>
      <c r="U666"/>
      <c r="V666" s="1" t="str">
        <f t="shared" si="102"/>
        <v/>
      </c>
      <c r="W666"/>
    </row>
    <row r="667" spans="2:28" ht="21" x14ac:dyDescent="0.25">
      <c r="B667" s="11" t="s">
        <v>1549</v>
      </c>
      <c r="C667" s="10" t="s">
        <v>1548</v>
      </c>
      <c r="D667" s="10" t="s">
        <v>1550</v>
      </c>
      <c r="E667" s="11" t="s">
        <v>3</v>
      </c>
      <c r="F667" s="171"/>
      <c r="G667" s="171"/>
      <c r="H667" s="151"/>
      <c r="I667" s="151"/>
      <c r="J667" s="151"/>
      <c r="K667" s="151"/>
      <c r="L667" s="151"/>
      <c r="M667" s="151"/>
      <c r="N667" s="151"/>
      <c r="O667" s="1">
        <f t="shared" si="105"/>
        <v>1</v>
      </c>
      <c r="P667" s="11" t="s">
        <v>1458</v>
      </c>
      <c r="R667" s="1" t="str">
        <f t="shared" si="109"/>
        <v>SECOFC  </v>
      </c>
      <c r="S667">
        <f t="shared" si="107"/>
        <v>3</v>
      </c>
      <c r="U667"/>
      <c r="V667" s="1" t="str">
        <f t="shared" si="102"/>
        <v/>
      </c>
      <c r="W667"/>
    </row>
    <row r="668" spans="2:28" ht="21" x14ac:dyDescent="0.25">
      <c r="B668" s="9" t="s">
        <v>565</v>
      </c>
      <c r="C668" s="12" t="s">
        <v>1550</v>
      </c>
      <c r="D668" s="12" t="s">
        <v>1551</v>
      </c>
      <c r="E668" s="9" t="s">
        <v>3</v>
      </c>
      <c r="F668" s="96"/>
      <c r="G668" s="96"/>
      <c r="H668" s="144"/>
      <c r="I668" s="144"/>
      <c r="J668" s="144"/>
      <c r="K668" s="144"/>
      <c r="L668" s="144"/>
      <c r="M668" s="144"/>
      <c r="N668" s="144"/>
      <c r="O668" s="1">
        <f t="shared" si="105"/>
        <v>1</v>
      </c>
      <c r="P668" s="9" t="s">
        <v>1579</v>
      </c>
      <c r="R668" s="1" t="str">
        <f t="shared" si="109"/>
        <v>CLC  </v>
      </c>
      <c r="S668">
        <f t="shared" si="107"/>
        <v>8</v>
      </c>
      <c r="U668"/>
      <c r="V668" s="1" t="str">
        <f t="shared" si="102"/>
        <v/>
      </c>
      <c r="W668"/>
    </row>
    <row r="669" spans="2:28" ht="21" x14ac:dyDescent="0.25">
      <c r="B669" s="11" t="s">
        <v>1552</v>
      </c>
      <c r="C669" s="10" t="s">
        <v>1551</v>
      </c>
      <c r="D669" s="10" t="s">
        <v>1553</v>
      </c>
      <c r="E669" s="11" t="s">
        <v>47</v>
      </c>
      <c r="F669" s="171"/>
      <c r="G669" s="171"/>
      <c r="H669" s="151"/>
      <c r="I669" s="151"/>
      <c r="J669" s="151"/>
      <c r="K669" s="151"/>
      <c r="L669" s="151"/>
      <c r="M669" s="151"/>
      <c r="N669" s="151"/>
      <c r="O669" s="1">
        <f t="shared" si="105"/>
        <v>6</v>
      </c>
      <c r="P669" s="11" t="s">
        <v>1580</v>
      </c>
      <c r="R669" s="1" t="str">
        <f t="shared" si="109"/>
        <v>SC  </v>
      </c>
      <c r="S669">
        <f t="shared" si="107"/>
        <v>57</v>
      </c>
      <c r="U669"/>
      <c r="V669" s="1" t="str">
        <f t="shared" si="102"/>
        <v/>
      </c>
      <c r="W669"/>
    </row>
    <row r="670" spans="2:28" ht="21" x14ac:dyDescent="0.25">
      <c r="B670" s="9" t="s">
        <v>488</v>
      </c>
      <c r="C670" s="12" t="s">
        <v>1553</v>
      </c>
      <c r="D670" s="12" t="s">
        <v>1554</v>
      </c>
      <c r="E670" s="9" t="s">
        <v>3</v>
      </c>
      <c r="F670" s="96"/>
      <c r="G670" s="96"/>
      <c r="H670" s="144"/>
      <c r="I670" s="144"/>
      <c r="J670" s="144"/>
      <c r="K670" s="144"/>
      <c r="L670" s="144"/>
      <c r="M670" s="144"/>
      <c r="N670" s="144"/>
      <c r="O670" s="1">
        <f t="shared" si="105"/>
        <v>1</v>
      </c>
      <c r="P670" s="9" t="s">
        <v>64</v>
      </c>
      <c r="R670" s="1" t="str">
        <f t="shared" si="109"/>
        <v>CLC  </v>
      </c>
      <c r="S670">
        <f t="shared" si="107"/>
        <v>8</v>
      </c>
      <c r="U670"/>
      <c r="V670" s="1" t="str">
        <f t="shared" si="102"/>
        <v/>
      </c>
      <c r="W670"/>
    </row>
    <row r="671" spans="2:28" ht="21" x14ac:dyDescent="0.25">
      <c r="B671" s="11" t="s">
        <v>1555</v>
      </c>
      <c r="C671" s="10" t="s">
        <v>1554</v>
      </c>
      <c r="D671" s="10" t="s">
        <v>1556</v>
      </c>
      <c r="E671" s="11" t="s">
        <v>3</v>
      </c>
      <c r="F671" s="171"/>
      <c r="G671" s="171"/>
      <c r="H671" s="151"/>
      <c r="I671" s="151"/>
      <c r="J671" s="151"/>
      <c r="K671" s="151"/>
      <c r="L671" s="151"/>
      <c r="M671" s="151"/>
      <c r="N671" s="151"/>
      <c r="O671" s="1">
        <f t="shared" si="105"/>
        <v>1</v>
      </c>
      <c r="P671" s="11" t="s">
        <v>1581</v>
      </c>
      <c r="R671" s="1" t="str">
        <f t="shared" si="109"/>
        <v>SECADM  </v>
      </c>
      <c r="S671">
        <f t="shared" si="107"/>
        <v>3</v>
      </c>
      <c r="U671"/>
      <c r="V671" s="1" t="str">
        <f t="shared" si="102"/>
        <v/>
      </c>
      <c r="W671"/>
    </row>
    <row r="672" spans="2:28" ht="21" x14ac:dyDescent="0.25">
      <c r="B672" s="9" t="s">
        <v>1557</v>
      </c>
      <c r="C672" s="12" t="s">
        <v>1556</v>
      </c>
      <c r="D672" s="12" t="s">
        <v>1558</v>
      </c>
      <c r="E672" s="9" t="s">
        <v>3</v>
      </c>
      <c r="F672" s="96"/>
      <c r="G672" s="96"/>
      <c r="H672" s="144"/>
      <c r="I672" s="144"/>
      <c r="J672" s="144"/>
      <c r="K672" s="144"/>
      <c r="L672" s="144"/>
      <c r="M672" s="144"/>
      <c r="N672" s="144"/>
      <c r="O672" s="1">
        <f t="shared" si="105"/>
        <v>1</v>
      </c>
      <c r="P672" s="9" t="s">
        <v>1582</v>
      </c>
      <c r="R672" s="1" t="str">
        <f t="shared" si="109"/>
        <v>DG  </v>
      </c>
      <c r="S672">
        <f t="shared" si="107"/>
        <v>1</v>
      </c>
      <c r="U672"/>
      <c r="V672" s="1" t="str">
        <f t="shared" ref="V672:V735" si="110">TRIM(SUBSTITUTE(U672,CHAR(160),CHAR(32)))</f>
        <v/>
      </c>
      <c r="W672"/>
    </row>
    <row r="673" spans="1:48" ht="21" x14ac:dyDescent="0.25">
      <c r="B673" s="11" t="s">
        <v>1559</v>
      </c>
      <c r="C673" s="10" t="s">
        <v>1558</v>
      </c>
      <c r="D673" s="10" t="s">
        <v>1560</v>
      </c>
      <c r="E673" s="11" t="s">
        <v>3</v>
      </c>
      <c r="F673" s="171"/>
      <c r="G673" s="171"/>
      <c r="H673" s="151"/>
      <c r="I673" s="151"/>
      <c r="J673" s="151"/>
      <c r="K673" s="151"/>
      <c r="L673" s="151"/>
      <c r="M673" s="151"/>
      <c r="N673" s="151"/>
      <c r="O673" s="1">
        <f t="shared" si="105"/>
        <v>1</v>
      </c>
      <c r="P673" s="11" t="s">
        <v>1500</v>
      </c>
      <c r="R673" s="1" t="str">
        <f t="shared" si="109"/>
        <v>CO  </v>
      </c>
      <c r="S673">
        <f t="shared" si="107"/>
        <v>5</v>
      </c>
      <c r="U673"/>
      <c r="V673" s="1" t="str">
        <f t="shared" si="110"/>
        <v/>
      </c>
      <c r="W673"/>
    </row>
    <row r="674" spans="1:48" ht="15" x14ac:dyDescent="0.25">
      <c r="R674" s="39"/>
      <c r="S674"/>
      <c r="V674" s="1" t="str">
        <f t="shared" si="110"/>
        <v/>
      </c>
    </row>
    <row r="675" spans="1:48" ht="11.25" thickBot="1" x14ac:dyDescent="0.2">
      <c r="B675" s="13"/>
      <c r="C675" s="13"/>
      <c r="D675" s="13"/>
      <c r="E675" s="13"/>
      <c r="F675" s="13"/>
      <c r="G675" s="13"/>
      <c r="H675" s="150"/>
      <c r="I675" s="150"/>
      <c r="J675" s="150"/>
      <c r="K675" s="150"/>
      <c r="L675" s="150"/>
      <c r="M675" s="150"/>
      <c r="N675" s="150"/>
      <c r="O675" s="13"/>
      <c r="P675" s="13"/>
      <c r="R675" s="29" t="s">
        <v>572</v>
      </c>
      <c r="S675" s="13"/>
      <c r="U675" s="6" t="s">
        <v>3329</v>
      </c>
      <c r="V675" s="1" t="str">
        <f t="shared" si="110"/>
        <v>DADOS AGRUPADOS</v>
      </c>
      <c r="Y675" s="6"/>
    </row>
    <row r="676" spans="1:48" ht="21.75" customHeight="1" thickBot="1" x14ac:dyDescent="0.2">
      <c r="A676" s="41" t="s">
        <v>3381</v>
      </c>
      <c r="P676" s="16" t="s">
        <v>1583</v>
      </c>
      <c r="Q676" s="39"/>
      <c r="R676" s="6" t="s">
        <v>571</v>
      </c>
      <c r="S676" s="6" t="s">
        <v>587</v>
      </c>
      <c r="V676" s="1" t="str">
        <f t="shared" si="110"/>
        <v/>
      </c>
      <c r="Y676" s="90" t="s">
        <v>3357</v>
      </c>
      <c r="Z676" s="43"/>
      <c r="AA676" s="43"/>
      <c r="AB676" s="42"/>
    </row>
    <row r="677" spans="1:48" ht="21" x14ac:dyDescent="0.25">
      <c r="B677" s="11" t="s">
        <v>1584</v>
      </c>
      <c r="C677" s="10" t="s">
        <v>1</v>
      </c>
      <c r="D677" s="10" t="s">
        <v>1585</v>
      </c>
      <c r="E677" s="11" t="s">
        <v>3</v>
      </c>
      <c r="F677" s="171"/>
      <c r="G677" s="171"/>
      <c r="H677" s="151"/>
      <c r="I677" s="151"/>
      <c r="J677" s="151"/>
      <c r="K677" s="151"/>
      <c r="L677" s="151"/>
      <c r="M677" s="151"/>
      <c r="N677" s="151"/>
      <c r="O677" s="1">
        <f t="shared" ref="O677:O708" si="111">VALUE(IF(LEFT(E677,1)="&lt;",1,LEFT(E677,2)))</f>
        <v>1</v>
      </c>
      <c r="P677" s="11" t="s">
        <v>1</v>
      </c>
      <c r="R677" s="1" t="str">
        <f t="shared" ref="R677:R685" si="112">RIGHT(B677,LEN(B677)-4)</f>
        <v>SGACI  </v>
      </c>
      <c r="S677">
        <f t="shared" ref="S677:S708" si="113">SUMIFS($O$677:$O$725,$R$677:$R$725,R677)</f>
        <v>99</v>
      </c>
      <c r="U677" s="1" t="s">
        <v>3358</v>
      </c>
      <c r="V677" s="1" t="str">
        <f t="shared" si="110"/>
        <v>SGACI</v>
      </c>
      <c r="W677">
        <v>99</v>
      </c>
      <c r="Y677" s="84" t="s">
        <v>3383</v>
      </c>
      <c r="Z677" s="82">
        <f>SUMIFS($W$677:$W$706,$V$677:$V$706,Y677)</f>
        <v>0</v>
      </c>
      <c r="AA677" s="82"/>
      <c r="AB677" s="83"/>
    </row>
    <row r="678" spans="1:48" ht="21" x14ac:dyDescent="0.25">
      <c r="B678" s="9" t="s">
        <v>609</v>
      </c>
      <c r="C678" s="12" t="s">
        <v>1585</v>
      </c>
      <c r="D678" s="12" t="s">
        <v>1586</v>
      </c>
      <c r="E678" s="9" t="s">
        <v>314</v>
      </c>
      <c r="F678" s="96"/>
      <c r="G678" s="96"/>
      <c r="H678" s="144"/>
      <c r="I678" s="144"/>
      <c r="J678" s="144"/>
      <c r="K678" s="144"/>
      <c r="L678" s="144"/>
      <c r="M678" s="144"/>
      <c r="N678" s="144"/>
      <c r="O678" s="1">
        <f t="shared" si="111"/>
        <v>7</v>
      </c>
      <c r="P678" s="9" t="s">
        <v>743</v>
      </c>
      <c r="R678" s="1" t="str">
        <f t="shared" si="112"/>
        <v>CAA  </v>
      </c>
      <c r="S678">
        <f t="shared" si="113"/>
        <v>8</v>
      </c>
      <c r="U678" s="1" t="s">
        <v>575</v>
      </c>
      <c r="V678" s="1" t="str">
        <f t="shared" si="110"/>
        <v>CAA</v>
      </c>
      <c r="W678">
        <v>8</v>
      </c>
      <c r="Y678" s="84" t="s">
        <v>3387</v>
      </c>
      <c r="Z678" s="85">
        <f t="shared" ref="Z678:Z698" si="114">SUMIFS($W$677:$W$706,$V$677:$V$706,Y678)</f>
        <v>0</v>
      </c>
      <c r="AA678" s="85"/>
      <c r="AB678" s="86"/>
    </row>
    <row r="679" spans="1:48" ht="21" x14ac:dyDescent="0.25">
      <c r="B679" s="11" t="s">
        <v>1587</v>
      </c>
      <c r="C679" s="10" t="s">
        <v>1586</v>
      </c>
      <c r="D679" s="10" t="s">
        <v>1588</v>
      </c>
      <c r="E679" s="11" t="s">
        <v>21</v>
      </c>
      <c r="F679" s="171"/>
      <c r="G679" s="171"/>
      <c r="H679" s="151"/>
      <c r="I679" s="151"/>
      <c r="J679" s="151"/>
      <c r="K679" s="151"/>
      <c r="L679" s="151"/>
      <c r="M679" s="151"/>
      <c r="N679" s="151"/>
      <c r="O679" s="1">
        <f t="shared" si="111"/>
        <v>3</v>
      </c>
      <c r="P679" s="11" t="s">
        <v>1659</v>
      </c>
      <c r="R679" s="1" t="str">
        <f t="shared" si="112"/>
        <v>SGACI  </v>
      </c>
      <c r="S679">
        <f t="shared" si="113"/>
        <v>99</v>
      </c>
      <c r="T679" s="39"/>
      <c r="U679" s="39" t="s">
        <v>576</v>
      </c>
      <c r="V679" s="1" t="str">
        <f t="shared" si="110"/>
        <v>SECADM</v>
      </c>
      <c r="W679">
        <v>3</v>
      </c>
      <c r="X679" s="39"/>
      <c r="Y679" s="61" t="s">
        <v>3385</v>
      </c>
      <c r="Z679" s="62">
        <f t="shared" si="114"/>
        <v>0</v>
      </c>
      <c r="AA679" s="62"/>
      <c r="AB679" s="63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</row>
    <row r="680" spans="1:48" s="13" customFormat="1" ht="21" x14ac:dyDescent="0.25">
      <c r="A680" s="39"/>
      <c r="B680" s="9" t="s">
        <v>11</v>
      </c>
      <c r="C680" s="12" t="s">
        <v>1588</v>
      </c>
      <c r="D680" s="12" t="s">
        <v>1589</v>
      </c>
      <c r="E680" s="9" t="s">
        <v>3</v>
      </c>
      <c r="F680" s="96"/>
      <c r="G680" s="96"/>
      <c r="H680" s="144"/>
      <c r="I680" s="144"/>
      <c r="J680" s="144"/>
      <c r="K680" s="144"/>
      <c r="L680" s="144"/>
      <c r="M680" s="144"/>
      <c r="N680" s="144"/>
      <c r="O680" s="1">
        <f t="shared" si="111"/>
        <v>1</v>
      </c>
      <c r="P680" s="9" t="s">
        <v>1660</v>
      </c>
      <c r="Q680" s="1"/>
      <c r="R680" s="1" t="str">
        <f t="shared" si="112"/>
        <v>CAA  </v>
      </c>
      <c r="S680">
        <f t="shared" si="113"/>
        <v>8</v>
      </c>
      <c r="T680" s="39"/>
      <c r="U680" s="39" t="s">
        <v>580</v>
      </c>
      <c r="V680" s="1" t="str">
        <f t="shared" si="110"/>
        <v>CLC</v>
      </c>
      <c r="W680">
        <v>10</v>
      </c>
      <c r="X680" s="39"/>
      <c r="Y680" s="61" t="s">
        <v>3389</v>
      </c>
      <c r="Z680" s="62">
        <f t="shared" si="114"/>
        <v>0</v>
      </c>
      <c r="AA680" s="62"/>
      <c r="AB680" s="63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</row>
    <row r="681" spans="1:48" ht="21" x14ac:dyDescent="0.25">
      <c r="B681" s="11" t="s">
        <v>1509</v>
      </c>
      <c r="C681" s="10" t="s">
        <v>1589</v>
      </c>
      <c r="D681" s="10" t="s">
        <v>1590</v>
      </c>
      <c r="E681" s="11" t="s">
        <v>3</v>
      </c>
      <c r="F681" s="171"/>
      <c r="G681" s="171"/>
      <c r="H681" s="151"/>
      <c r="I681" s="151"/>
      <c r="J681" s="151"/>
      <c r="K681" s="151"/>
      <c r="L681" s="151"/>
      <c r="M681" s="151"/>
      <c r="N681" s="151"/>
      <c r="O681" s="1">
        <f t="shared" si="111"/>
        <v>1</v>
      </c>
      <c r="P681" s="11" t="s">
        <v>1661</v>
      </c>
      <c r="R681" s="1" t="str">
        <f t="shared" si="112"/>
        <v>SECADM  </v>
      </c>
      <c r="S681">
        <f t="shared" si="113"/>
        <v>3</v>
      </c>
      <c r="T681" s="39"/>
      <c r="U681" s="39" t="s">
        <v>581</v>
      </c>
      <c r="V681" s="1" t="str">
        <f t="shared" si="110"/>
        <v>SC</v>
      </c>
      <c r="W681">
        <v>58</v>
      </c>
      <c r="X681" s="39"/>
      <c r="Y681" s="61" t="s">
        <v>3424</v>
      </c>
      <c r="Z681" s="62">
        <f t="shared" si="114"/>
        <v>8</v>
      </c>
      <c r="AA681" s="62"/>
      <c r="AB681" s="63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</row>
    <row r="682" spans="1:48" ht="21" x14ac:dyDescent="0.25">
      <c r="B682" s="9" t="s">
        <v>1591</v>
      </c>
      <c r="C682" s="12" t="s">
        <v>1590</v>
      </c>
      <c r="D682" s="12" t="s">
        <v>1592</v>
      </c>
      <c r="E682" s="9" t="s">
        <v>3</v>
      </c>
      <c r="F682" s="96"/>
      <c r="G682" s="96"/>
      <c r="H682" s="144"/>
      <c r="I682" s="144"/>
      <c r="J682" s="144"/>
      <c r="K682" s="144"/>
      <c r="L682" s="144"/>
      <c r="M682" s="144"/>
      <c r="N682" s="144"/>
      <c r="O682" s="1">
        <f t="shared" si="111"/>
        <v>1</v>
      </c>
      <c r="P682" s="9" t="s">
        <v>1662</v>
      </c>
      <c r="R682" s="1" t="str">
        <f t="shared" si="112"/>
        <v>CLC  </v>
      </c>
      <c r="S682">
        <f t="shared" si="113"/>
        <v>10</v>
      </c>
      <c r="T682" s="39"/>
      <c r="U682" s="1" t="s">
        <v>577</v>
      </c>
      <c r="V682" s="1" t="str">
        <f t="shared" si="110"/>
        <v>SPO</v>
      </c>
      <c r="W682">
        <v>4</v>
      </c>
      <c r="X682" s="39"/>
      <c r="Y682" s="61" t="s">
        <v>3425</v>
      </c>
      <c r="Z682" s="62">
        <f t="shared" si="114"/>
        <v>0</v>
      </c>
      <c r="AA682" s="62"/>
      <c r="AB682" s="63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</row>
    <row r="683" spans="1:48" ht="21" x14ac:dyDescent="0.25">
      <c r="B683" s="11" t="s">
        <v>1593</v>
      </c>
      <c r="C683" s="10" t="s">
        <v>1592</v>
      </c>
      <c r="D683" s="10" t="s">
        <v>1594</v>
      </c>
      <c r="E683" s="11" t="s">
        <v>1595</v>
      </c>
      <c r="F683" s="171"/>
      <c r="G683" s="171"/>
      <c r="H683" s="151"/>
      <c r="I683" s="151"/>
      <c r="J683" s="151"/>
      <c r="K683" s="151"/>
      <c r="L683" s="151"/>
      <c r="M683" s="151"/>
      <c r="N683" s="151"/>
      <c r="O683" s="1">
        <f t="shared" si="111"/>
        <v>55</v>
      </c>
      <c r="P683" s="11" t="s">
        <v>634</v>
      </c>
      <c r="R683" s="1" t="str">
        <f t="shared" si="112"/>
        <v>SC  </v>
      </c>
      <c r="S683">
        <f t="shared" si="113"/>
        <v>58</v>
      </c>
      <c r="T683" s="39"/>
      <c r="U683" s="1" t="s">
        <v>3359</v>
      </c>
      <c r="V683" s="1" t="str">
        <f t="shared" si="110"/>
        <v>COBRAS</v>
      </c>
      <c r="W683">
        <v>4</v>
      </c>
      <c r="X683" s="39"/>
      <c r="Y683" s="61" t="s">
        <v>3426</v>
      </c>
      <c r="Z683" s="62">
        <f t="shared" si="114"/>
        <v>0</v>
      </c>
      <c r="AA683" s="62"/>
      <c r="AB683" s="63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</row>
    <row r="684" spans="1:48" ht="21" x14ac:dyDescent="0.25">
      <c r="B684" s="9" t="s">
        <v>1055</v>
      </c>
      <c r="C684" s="12" t="s">
        <v>1594</v>
      </c>
      <c r="D684" s="12" t="s">
        <v>1596</v>
      </c>
      <c r="E684" s="9" t="s">
        <v>3</v>
      </c>
      <c r="F684" s="96"/>
      <c r="G684" s="96"/>
      <c r="H684" s="144"/>
      <c r="I684" s="144"/>
      <c r="J684" s="144"/>
      <c r="K684" s="144"/>
      <c r="L684" s="144"/>
      <c r="M684" s="144"/>
      <c r="N684" s="144"/>
      <c r="O684" s="1">
        <f t="shared" si="111"/>
        <v>1</v>
      </c>
      <c r="P684" s="9" t="s">
        <v>1457</v>
      </c>
      <c r="R684" s="1" t="str">
        <f t="shared" si="112"/>
        <v>CLC  </v>
      </c>
      <c r="S684">
        <f t="shared" si="113"/>
        <v>10</v>
      </c>
      <c r="T684" s="39"/>
      <c r="U684" s="1" t="s">
        <v>578</v>
      </c>
      <c r="V684" s="1" t="str">
        <f t="shared" si="110"/>
        <v>CO</v>
      </c>
      <c r="W684">
        <v>4</v>
      </c>
      <c r="X684" s="39"/>
      <c r="Y684" s="61" t="s">
        <v>3427</v>
      </c>
      <c r="Z684" s="62">
        <f t="shared" si="114"/>
        <v>0</v>
      </c>
      <c r="AA684" s="62"/>
      <c r="AB684" s="63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</row>
    <row r="685" spans="1:48" ht="21" x14ac:dyDescent="0.25">
      <c r="B685" s="11" t="s">
        <v>515</v>
      </c>
      <c r="C685" s="10" t="s">
        <v>1596</v>
      </c>
      <c r="D685" s="10" t="s">
        <v>1597</v>
      </c>
      <c r="E685" s="11" t="s">
        <v>3</v>
      </c>
      <c r="F685" s="171"/>
      <c r="G685" s="171"/>
      <c r="H685" s="151"/>
      <c r="I685" s="151"/>
      <c r="J685" s="151"/>
      <c r="K685" s="151"/>
      <c r="L685" s="151"/>
      <c r="M685" s="151"/>
      <c r="N685" s="151"/>
      <c r="O685" s="1">
        <f t="shared" si="111"/>
        <v>1</v>
      </c>
      <c r="P685" s="11" t="s">
        <v>1150</v>
      </c>
      <c r="R685" s="1" t="str">
        <f t="shared" si="112"/>
        <v>SPO  </v>
      </c>
      <c r="S685">
        <f t="shared" si="113"/>
        <v>4</v>
      </c>
      <c r="T685" s="39"/>
      <c r="U685" s="1" t="s">
        <v>579</v>
      </c>
      <c r="V685" s="1" t="str">
        <f t="shared" si="110"/>
        <v>SECOFC</v>
      </c>
      <c r="W685">
        <v>2</v>
      </c>
      <c r="X685" s="39"/>
      <c r="Y685" s="61" t="s">
        <v>3428</v>
      </c>
      <c r="Z685" s="62">
        <f t="shared" si="114"/>
        <v>99</v>
      </c>
      <c r="AA685" s="62"/>
      <c r="AB685" s="63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</row>
    <row r="686" spans="1:48" ht="21" x14ac:dyDescent="0.25">
      <c r="B686" s="9" t="s">
        <v>1598</v>
      </c>
      <c r="C686" s="12" t="s">
        <v>1597</v>
      </c>
      <c r="D686" s="12" t="s">
        <v>1599</v>
      </c>
      <c r="E686" s="9" t="s">
        <v>21</v>
      </c>
      <c r="F686" s="96"/>
      <c r="G686" s="96"/>
      <c r="H686" s="144"/>
      <c r="I686" s="144"/>
      <c r="J686" s="144"/>
      <c r="K686" s="144"/>
      <c r="L686" s="144"/>
      <c r="M686" s="144"/>
      <c r="N686" s="144"/>
      <c r="O686" s="1">
        <f t="shared" si="111"/>
        <v>3</v>
      </c>
      <c r="P686" s="9" t="s">
        <v>61</v>
      </c>
      <c r="R686" s="1" t="str">
        <f t="shared" ref="R686:R725" si="115">RIGHT(B686,LEN(B686)-5)</f>
        <v>COBRAS  </v>
      </c>
      <c r="S686">
        <f t="shared" si="113"/>
        <v>4</v>
      </c>
      <c r="T686" s="39"/>
      <c r="U686" t="s">
        <v>3340</v>
      </c>
      <c r="V686" s="1" t="str">
        <f t="shared" si="110"/>
        <v>SLIC</v>
      </c>
      <c r="W686">
        <v>15</v>
      </c>
      <c r="X686" s="39"/>
      <c r="Y686" s="61" t="s">
        <v>3391</v>
      </c>
      <c r="Z686" s="62">
        <f t="shared" si="114"/>
        <v>0</v>
      </c>
      <c r="AA686" s="62"/>
      <c r="AB686" s="63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</row>
    <row r="687" spans="1:48" ht="21" x14ac:dyDescent="0.25">
      <c r="B687" s="11" t="s">
        <v>1061</v>
      </c>
      <c r="C687" s="10" t="s">
        <v>1599</v>
      </c>
      <c r="D687" s="10" t="s">
        <v>1600</v>
      </c>
      <c r="E687" s="11" t="s">
        <v>3</v>
      </c>
      <c r="F687" s="171"/>
      <c r="G687" s="171"/>
      <c r="H687" s="151"/>
      <c r="I687" s="151"/>
      <c r="J687" s="151"/>
      <c r="K687" s="151"/>
      <c r="L687" s="151"/>
      <c r="M687" s="151"/>
      <c r="N687" s="151"/>
      <c r="O687" s="1">
        <f t="shared" si="111"/>
        <v>1</v>
      </c>
      <c r="P687" s="11" t="s">
        <v>1663</v>
      </c>
      <c r="R687" s="1" t="str">
        <f t="shared" si="115"/>
        <v>SPO  </v>
      </c>
      <c r="S687">
        <f t="shared" si="113"/>
        <v>4</v>
      </c>
      <c r="T687" s="39"/>
      <c r="U687" t="s">
        <v>582</v>
      </c>
      <c r="V687" s="1" t="str">
        <f t="shared" si="110"/>
        <v>SCON</v>
      </c>
      <c r="W687">
        <v>5</v>
      </c>
      <c r="X687" s="39"/>
      <c r="Y687" s="61" t="s">
        <v>3393</v>
      </c>
      <c r="Z687" s="62">
        <f t="shared" si="114"/>
        <v>0</v>
      </c>
      <c r="AA687" s="62"/>
      <c r="AB687" s="63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</row>
    <row r="688" spans="1:48" ht="21" x14ac:dyDescent="0.25">
      <c r="B688" s="9" t="s">
        <v>1601</v>
      </c>
      <c r="C688" s="12" t="s">
        <v>1600</v>
      </c>
      <c r="D688" s="12" t="s">
        <v>1602</v>
      </c>
      <c r="E688" s="9" t="s">
        <v>3</v>
      </c>
      <c r="F688" s="96"/>
      <c r="G688" s="96"/>
      <c r="H688" s="144"/>
      <c r="I688" s="144"/>
      <c r="J688" s="144"/>
      <c r="K688" s="144"/>
      <c r="L688" s="144"/>
      <c r="M688" s="144"/>
      <c r="N688" s="144"/>
      <c r="O688" s="1">
        <f t="shared" si="111"/>
        <v>1</v>
      </c>
      <c r="P688" s="9" t="s">
        <v>64</v>
      </c>
      <c r="R688" s="1" t="str">
        <f t="shared" si="115"/>
        <v>CO  </v>
      </c>
      <c r="S688">
        <f t="shared" si="113"/>
        <v>4</v>
      </c>
      <c r="T688" s="39"/>
      <c r="U688" t="s">
        <v>591</v>
      </c>
      <c r="V688" s="1" t="str">
        <f t="shared" si="110"/>
        <v>CPL</v>
      </c>
      <c r="W688">
        <v>23</v>
      </c>
      <c r="X688" s="39"/>
      <c r="Y688" s="61" t="s">
        <v>3395</v>
      </c>
      <c r="Z688" s="62">
        <f t="shared" si="114"/>
        <v>0</v>
      </c>
      <c r="AA688" s="62"/>
      <c r="AB688" s="63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</row>
    <row r="689" spans="2:28" ht="21" x14ac:dyDescent="0.25">
      <c r="B689" s="11" t="s">
        <v>1603</v>
      </c>
      <c r="C689" s="10" t="s">
        <v>1602</v>
      </c>
      <c r="D689" s="10" t="s">
        <v>1604</v>
      </c>
      <c r="E689" s="11" t="s">
        <v>3</v>
      </c>
      <c r="F689" s="171"/>
      <c r="G689" s="171"/>
      <c r="H689" s="151"/>
      <c r="I689" s="151"/>
      <c r="J689" s="151"/>
      <c r="K689" s="151"/>
      <c r="L689" s="151"/>
      <c r="M689" s="151"/>
      <c r="N689" s="151"/>
      <c r="O689" s="1">
        <f t="shared" si="111"/>
        <v>1</v>
      </c>
      <c r="P689" s="11" t="s">
        <v>1481</v>
      </c>
      <c r="R689" s="1" t="str">
        <f t="shared" si="115"/>
        <v>SECOFC  </v>
      </c>
      <c r="S689">
        <f t="shared" si="113"/>
        <v>2</v>
      </c>
      <c r="U689" t="s">
        <v>583</v>
      </c>
      <c r="V689" s="1" t="str">
        <f t="shared" si="110"/>
        <v>ASSDG</v>
      </c>
      <c r="W689">
        <v>3</v>
      </c>
      <c r="Y689" s="58" t="s">
        <v>3397</v>
      </c>
      <c r="Z689" s="59">
        <f t="shared" si="114"/>
        <v>0</v>
      </c>
      <c r="AA689" s="59"/>
      <c r="AB689" s="60"/>
    </row>
    <row r="690" spans="2:28" ht="21" x14ac:dyDescent="0.25">
      <c r="B690" s="9" t="s">
        <v>165</v>
      </c>
      <c r="C690" s="12" t="s">
        <v>1604</v>
      </c>
      <c r="D690" s="12" t="s">
        <v>1605</v>
      </c>
      <c r="E690" s="9" t="s">
        <v>54</v>
      </c>
      <c r="F690" s="96"/>
      <c r="G690" s="96"/>
      <c r="H690" s="144"/>
      <c r="I690" s="144"/>
      <c r="J690" s="144"/>
      <c r="K690" s="144"/>
      <c r="L690" s="144"/>
      <c r="M690" s="144"/>
      <c r="N690" s="144"/>
      <c r="O690" s="1">
        <f t="shared" si="111"/>
        <v>1</v>
      </c>
      <c r="P690" s="9" t="s">
        <v>1664</v>
      </c>
      <c r="R690" s="1" t="str">
        <f t="shared" si="115"/>
        <v>CLC  </v>
      </c>
      <c r="S690">
        <f t="shared" si="113"/>
        <v>10</v>
      </c>
      <c r="U690" t="s">
        <v>584</v>
      </c>
      <c r="V690" s="1" t="str">
        <f t="shared" si="110"/>
        <v>DG</v>
      </c>
      <c r="W690">
        <v>4</v>
      </c>
      <c r="Y690" s="58" t="s">
        <v>3399</v>
      </c>
      <c r="Z690" s="59">
        <f t="shared" si="114"/>
        <v>0</v>
      </c>
      <c r="AA690" s="59"/>
      <c r="AB690" s="60"/>
    </row>
    <row r="691" spans="2:28" ht="21" x14ac:dyDescent="0.25">
      <c r="B691" s="11" t="s">
        <v>1606</v>
      </c>
      <c r="C691" s="10" t="s">
        <v>1605</v>
      </c>
      <c r="D691" s="10" t="s">
        <v>1607</v>
      </c>
      <c r="E691" s="11" t="s">
        <v>17</v>
      </c>
      <c r="F691" s="171"/>
      <c r="G691" s="171"/>
      <c r="H691" s="151"/>
      <c r="I691" s="151"/>
      <c r="J691" s="151"/>
      <c r="K691" s="151"/>
      <c r="L691" s="151"/>
      <c r="M691" s="151"/>
      <c r="N691" s="151"/>
      <c r="O691" s="1">
        <f t="shared" si="111"/>
        <v>2</v>
      </c>
      <c r="P691" s="11" t="s">
        <v>1240</v>
      </c>
      <c r="R691" s="1" t="str">
        <f t="shared" si="115"/>
        <v>SC  </v>
      </c>
      <c r="S691">
        <f t="shared" si="113"/>
        <v>58</v>
      </c>
      <c r="U691" t="s">
        <v>585</v>
      </c>
      <c r="V691" s="1" t="str">
        <f t="shared" si="110"/>
        <v>ACO</v>
      </c>
      <c r="W691">
        <v>3</v>
      </c>
      <c r="Y691" s="58" t="s">
        <v>3401</v>
      </c>
      <c r="Z691" s="59">
        <f t="shared" si="114"/>
        <v>0</v>
      </c>
      <c r="AA691" s="59"/>
      <c r="AB691" s="60"/>
    </row>
    <row r="692" spans="2:28" ht="21" x14ac:dyDescent="0.25">
      <c r="B692" s="9" t="s">
        <v>531</v>
      </c>
      <c r="C692" s="12" t="s">
        <v>1607</v>
      </c>
      <c r="D692" s="12" t="s">
        <v>1608</v>
      </c>
      <c r="E692" s="9" t="s">
        <v>17</v>
      </c>
      <c r="F692" s="96"/>
      <c r="G692" s="96"/>
      <c r="H692" s="144"/>
      <c r="I692" s="144"/>
      <c r="J692" s="144"/>
      <c r="K692" s="144"/>
      <c r="L692" s="144"/>
      <c r="M692" s="144"/>
      <c r="N692" s="144"/>
      <c r="O692" s="1">
        <f t="shared" si="111"/>
        <v>2</v>
      </c>
      <c r="P692" s="9" t="s">
        <v>1665</v>
      </c>
      <c r="R692" s="1" t="str">
        <f t="shared" si="115"/>
        <v>CLC  </v>
      </c>
      <c r="S692">
        <f t="shared" si="113"/>
        <v>10</v>
      </c>
      <c r="U692"/>
      <c r="V692" s="98" t="s">
        <v>3434</v>
      </c>
      <c r="W692">
        <f>SUM(W674:W691)</f>
        <v>245</v>
      </c>
      <c r="Y692" s="58" t="s">
        <v>3416</v>
      </c>
      <c r="Z692" s="59">
        <f t="shared" si="114"/>
        <v>0</v>
      </c>
      <c r="AA692" s="59"/>
      <c r="AB692" s="60"/>
    </row>
    <row r="693" spans="2:28" ht="21" x14ac:dyDescent="0.25">
      <c r="B693" s="11" t="s">
        <v>1609</v>
      </c>
      <c r="C693" s="10" t="s">
        <v>1608</v>
      </c>
      <c r="D693" s="10" t="s">
        <v>1610</v>
      </c>
      <c r="E693" s="11" t="s">
        <v>3</v>
      </c>
      <c r="F693" s="171"/>
      <c r="G693" s="171"/>
      <c r="H693" s="151"/>
      <c r="I693" s="151"/>
      <c r="J693" s="151"/>
      <c r="K693" s="151"/>
      <c r="L693" s="151"/>
      <c r="M693" s="151"/>
      <c r="N693" s="151"/>
      <c r="O693" s="1">
        <f t="shared" si="111"/>
        <v>1</v>
      </c>
      <c r="P693" s="11" t="s">
        <v>1666</v>
      </c>
      <c r="R693" s="1" t="str">
        <f t="shared" si="115"/>
        <v>SECADM  </v>
      </c>
      <c r="S693">
        <f t="shared" si="113"/>
        <v>3</v>
      </c>
      <c r="U693"/>
      <c r="V693" s="1" t="str">
        <f t="shared" si="110"/>
        <v/>
      </c>
      <c r="W693"/>
      <c r="Y693" s="58" t="s">
        <v>3404</v>
      </c>
      <c r="Z693" s="59">
        <f t="shared" si="114"/>
        <v>0</v>
      </c>
      <c r="AA693" s="59"/>
      <c r="AB693" s="60"/>
    </row>
    <row r="694" spans="2:28" ht="21" x14ac:dyDescent="0.25">
      <c r="B694" s="9" t="s">
        <v>251</v>
      </c>
      <c r="C694" s="12" t="s">
        <v>1610</v>
      </c>
      <c r="D694" s="12" t="s">
        <v>1611</v>
      </c>
      <c r="E694" s="9" t="s">
        <v>3</v>
      </c>
      <c r="F694" s="96"/>
      <c r="G694" s="96"/>
      <c r="H694" s="144"/>
      <c r="I694" s="144"/>
      <c r="J694" s="144"/>
      <c r="K694" s="144"/>
      <c r="L694" s="144"/>
      <c r="M694" s="144"/>
      <c r="N694" s="144"/>
      <c r="O694" s="1">
        <f t="shared" si="111"/>
        <v>1</v>
      </c>
      <c r="P694" s="9" t="s">
        <v>1667</v>
      </c>
      <c r="R694" s="1" t="str">
        <f t="shared" si="115"/>
        <v>CLC  </v>
      </c>
      <c r="S694">
        <f t="shared" si="113"/>
        <v>10</v>
      </c>
      <c r="U694"/>
      <c r="V694" s="1" t="str">
        <f t="shared" si="110"/>
        <v/>
      </c>
      <c r="W694"/>
      <c r="Y694" s="58" t="s">
        <v>3429</v>
      </c>
      <c r="Z694" s="59">
        <f t="shared" si="114"/>
        <v>0</v>
      </c>
      <c r="AA694" s="59"/>
      <c r="AB694" s="60"/>
    </row>
    <row r="695" spans="2:28" ht="21" x14ac:dyDescent="0.25">
      <c r="B695" s="11" t="s">
        <v>1612</v>
      </c>
      <c r="C695" s="10" t="s">
        <v>1611</v>
      </c>
      <c r="D695" s="10" t="s">
        <v>1613</v>
      </c>
      <c r="E695" s="11" t="s">
        <v>338</v>
      </c>
      <c r="F695" s="171"/>
      <c r="G695" s="171"/>
      <c r="H695" s="151"/>
      <c r="I695" s="151"/>
      <c r="J695" s="151"/>
      <c r="K695" s="151"/>
      <c r="L695" s="151"/>
      <c r="M695" s="151"/>
      <c r="N695" s="151"/>
      <c r="O695" s="1">
        <f t="shared" si="111"/>
        <v>8</v>
      </c>
      <c r="P695" s="11" t="s">
        <v>1160</v>
      </c>
      <c r="R695" s="1" t="str">
        <f t="shared" si="115"/>
        <v>SLIC  </v>
      </c>
      <c r="S695">
        <f t="shared" si="113"/>
        <v>15</v>
      </c>
      <c r="U695"/>
      <c r="V695" s="1" t="str">
        <f t="shared" si="110"/>
        <v/>
      </c>
      <c r="W695"/>
      <c r="Y695" s="58" t="s">
        <v>3430</v>
      </c>
      <c r="Z695" s="59">
        <f t="shared" si="114"/>
        <v>0</v>
      </c>
      <c r="AA695" s="59"/>
      <c r="AB695" s="60"/>
    </row>
    <row r="696" spans="2:28" ht="21" x14ac:dyDescent="0.25">
      <c r="B696" s="9" t="s">
        <v>1614</v>
      </c>
      <c r="C696" s="12" t="s">
        <v>1613</v>
      </c>
      <c r="D696" s="12" t="s">
        <v>1615</v>
      </c>
      <c r="E696" s="9" t="s">
        <v>144</v>
      </c>
      <c r="F696" s="96"/>
      <c r="G696" s="96"/>
      <c r="H696" s="144"/>
      <c r="I696" s="144"/>
      <c r="J696" s="144"/>
      <c r="K696" s="144"/>
      <c r="L696" s="144"/>
      <c r="M696" s="144"/>
      <c r="N696" s="144"/>
      <c r="O696" s="1">
        <f t="shared" si="111"/>
        <v>5</v>
      </c>
      <c r="P696" s="9" t="s">
        <v>1668</v>
      </c>
      <c r="R696" s="1" t="str">
        <f t="shared" si="115"/>
        <v>SCON  </v>
      </c>
      <c r="S696">
        <f t="shared" si="113"/>
        <v>5</v>
      </c>
      <c r="U696"/>
      <c r="V696" s="1" t="str">
        <f t="shared" si="110"/>
        <v/>
      </c>
      <c r="W696"/>
      <c r="Y696" s="58" t="s">
        <v>3431</v>
      </c>
      <c r="Z696" s="59">
        <f t="shared" si="114"/>
        <v>0</v>
      </c>
      <c r="AA696" s="59"/>
      <c r="AB696" s="60"/>
    </row>
    <row r="697" spans="2:28" ht="21" x14ac:dyDescent="0.25">
      <c r="B697" s="11" t="s">
        <v>1616</v>
      </c>
      <c r="C697" s="10" t="s">
        <v>1615</v>
      </c>
      <c r="D697" s="10" t="s">
        <v>1617</v>
      </c>
      <c r="E697" s="11" t="s">
        <v>3</v>
      </c>
      <c r="F697" s="171"/>
      <c r="G697" s="171"/>
      <c r="H697" s="151"/>
      <c r="I697" s="151"/>
      <c r="J697" s="151"/>
      <c r="K697" s="151"/>
      <c r="L697" s="151"/>
      <c r="M697" s="151"/>
      <c r="N697" s="151"/>
      <c r="O697" s="1">
        <f t="shared" si="111"/>
        <v>1</v>
      </c>
      <c r="P697" s="11" t="s">
        <v>766</v>
      </c>
      <c r="R697" s="1" t="str">
        <f t="shared" si="115"/>
        <v>SGACI  </v>
      </c>
      <c r="S697">
        <f t="shared" si="113"/>
        <v>99</v>
      </c>
      <c r="U697"/>
      <c r="V697" s="1" t="str">
        <f t="shared" si="110"/>
        <v/>
      </c>
      <c r="W697"/>
      <c r="Y697" s="58" t="s">
        <v>3432</v>
      </c>
      <c r="Z697" s="59">
        <f t="shared" si="114"/>
        <v>0</v>
      </c>
      <c r="AA697" s="59"/>
      <c r="AB697" s="60"/>
    </row>
    <row r="698" spans="2:28" ht="21.75" thickBot="1" x14ac:dyDescent="0.3">
      <c r="B698" s="9" t="s">
        <v>1618</v>
      </c>
      <c r="C698" s="12" t="s">
        <v>1617</v>
      </c>
      <c r="D698" s="12" t="s">
        <v>1619</v>
      </c>
      <c r="E698" s="9" t="s">
        <v>3</v>
      </c>
      <c r="F698" s="96"/>
      <c r="G698" s="96"/>
      <c r="H698" s="144"/>
      <c r="I698" s="144"/>
      <c r="J698" s="144"/>
      <c r="K698" s="144"/>
      <c r="L698" s="144"/>
      <c r="M698" s="144"/>
      <c r="N698" s="144"/>
      <c r="O698" s="1">
        <f t="shared" si="111"/>
        <v>1</v>
      </c>
      <c r="P698" s="9" t="s">
        <v>1669</v>
      </c>
      <c r="R698" s="1" t="str">
        <f t="shared" si="115"/>
        <v>SPO  </v>
      </c>
      <c r="S698">
        <f t="shared" si="113"/>
        <v>4</v>
      </c>
      <c r="U698"/>
      <c r="V698" s="1" t="str">
        <f t="shared" si="110"/>
        <v/>
      </c>
      <c r="W698"/>
      <c r="Y698" s="64" t="s">
        <v>3433</v>
      </c>
      <c r="Z698" s="89">
        <f t="shared" si="114"/>
        <v>0</v>
      </c>
      <c r="AA698" s="89"/>
      <c r="AB698" s="65"/>
    </row>
    <row r="699" spans="2:28" ht="21" x14ac:dyDescent="0.25">
      <c r="B699" s="11" t="s">
        <v>547</v>
      </c>
      <c r="C699" s="10" t="s">
        <v>1619</v>
      </c>
      <c r="D699" s="10" t="s">
        <v>1620</v>
      </c>
      <c r="E699" s="11" t="s">
        <v>3</v>
      </c>
      <c r="F699" s="171"/>
      <c r="G699" s="171"/>
      <c r="H699" s="151"/>
      <c r="I699" s="151"/>
      <c r="J699" s="151"/>
      <c r="K699" s="151"/>
      <c r="L699" s="151"/>
      <c r="M699" s="151"/>
      <c r="N699" s="151"/>
      <c r="O699" s="1">
        <f t="shared" si="111"/>
        <v>1</v>
      </c>
      <c r="P699" s="11" t="s">
        <v>1578</v>
      </c>
      <c r="R699" s="1" t="str">
        <f t="shared" si="115"/>
        <v>CO  </v>
      </c>
      <c r="S699">
        <f t="shared" si="113"/>
        <v>4</v>
      </c>
      <c r="U699"/>
      <c r="V699" s="1" t="str">
        <f t="shared" si="110"/>
        <v/>
      </c>
      <c r="W699"/>
    </row>
    <row r="700" spans="2:28" ht="21" x14ac:dyDescent="0.25">
      <c r="B700" s="9" t="s">
        <v>267</v>
      </c>
      <c r="C700" s="12" t="s">
        <v>1620</v>
      </c>
      <c r="D700" s="12" t="s">
        <v>1621</v>
      </c>
      <c r="E700" s="9" t="s">
        <v>3</v>
      </c>
      <c r="F700" s="96"/>
      <c r="G700" s="96"/>
      <c r="H700" s="144"/>
      <c r="I700" s="144"/>
      <c r="J700" s="144"/>
      <c r="K700" s="144"/>
      <c r="L700" s="144"/>
      <c r="M700" s="144"/>
      <c r="N700" s="144"/>
      <c r="O700" s="1">
        <f t="shared" si="111"/>
        <v>1</v>
      </c>
      <c r="P700" s="9" t="s">
        <v>1670</v>
      </c>
      <c r="R700" s="1" t="str">
        <f t="shared" si="115"/>
        <v>SECOFC  </v>
      </c>
      <c r="S700">
        <f t="shared" si="113"/>
        <v>2</v>
      </c>
      <c r="U700"/>
      <c r="V700" s="1" t="str">
        <f t="shared" si="110"/>
        <v/>
      </c>
      <c r="W700"/>
    </row>
    <row r="701" spans="2:28" ht="21" x14ac:dyDescent="0.25">
      <c r="B701" s="11" t="s">
        <v>79</v>
      </c>
      <c r="C701" s="10" t="s">
        <v>1621</v>
      </c>
      <c r="D701" s="10" t="s">
        <v>1622</v>
      </c>
      <c r="E701" s="11" t="s">
        <v>3</v>
      </c>
      <c r="F701" s="171"/>
      <c r="G701" s="171"/>
      <c r="H701" s="151"/>
      <c r="I701" s="151"/>
      <c r="J701" s="151"/>
      <c r="K701" s="151"/>
      <c r="L701" s="151"/>
      <c r="M701" s="151"/>
      <c r="N701" s="151"/>
      <c r="O701" s="1">
        <f t="shared" si="111"/>
        <v>1</v>
      </c>
      <c r="P701" s="11" t="s">
        <v>1671</v>
      </c>
      <c r="R701" s="1" t="str">
        <f t="shared" si="115"/>
        <v>CLC  </v>
      </c>
      <c r="S701">
        <f t="shared" si="113"/>
        <v>10</v>
      </c>
      <c r="U701"/>
      <c r="V701" s="1" t="str">
        <f t="shared" si="110"/>
        <v/>
      </c>
      <c r="W701"/>
    </row>
    <row r="702" spans="2:28" ht="21" x14ac:dyDescent="0.25">
      <c r="B702" s="9" t="s">
        <v>1623</v>
      </c>
      <c r="C702" s="12" t="s">
        <v>1622</v>
      </c>
      <c r="D702" s="12" t="s">
        <v>1624</v>
      </c>
      <c r="E702" s="9" t="s">
        <v>3</v>
      </c>
      <c r="F702" s="96"/>
      <c r="G702" s="96"/>
      <c r="H702" s="144"/>
      <c r="I702" s="144"/>
      <c r="J702" s="144"/>
      <c r="K702" s="144"/>
      <c r="L702" s="144"/>
      <c r="M702" s="144"/>
      <c r="N702" s="144"/>
      <c r="O702" s="1">
        <f t="shared" si="111"/>
        <v>1</v>
      </c>
      <c r="P702" s="9" t="s">
        <v>1672</v>
      </c>
      <c r="R702" s="1" t="str">
        <f t="shared" si="115"/>
        <v>SGACI  </v>
      </c>
      <c r="S702">
        <f t="shared" si="113"/>
        <v>99</v>
      </c>
      <c r="U702"/>
      <c r="V702" s="1" t="str">
        <f t="shared" si="110"/>
        <v/>
      </c>
      <c r="W702"/>
    </row>
    <row r="703" spans="2:28" ht="21" x14ac:dyDescent="0.25">
      <c r="B703" s="11" t="s">
        <v>199</v>
      </c>
      <c r="C703" s="10" t="s">
        <v>1624</v>
      </c>
      <c r="D703" s="10" t="s">
        <v>1625</v>
      </c>
      <c r="E703" s="11" t="s">
        <v>3</v>
      </c>
      <c r="F703" s="171"/>
      <c r="G703" s="171"/>
      <c r="H703" s="151"/>
      <c r="I703" s="151"/>
      <c r="J703" s="151"/>
      <c r="K703" s="151"/>
      <c r="L703" s="151"/>
      <c r="M703" s="151"/>
      <c r="N703" s="151"/>
      <c r="O703" s="1">
        <f t="shared" si="111"/>
        <v>1</v>
      </c>
      <c r="P703" s="11" t="s">
        <v>1673</v>
      </c>
      <c r="R703" s="1" t="str">
        <f t="shared" si="115"/>
        <v>CLC  </v>
      </c>
      <c r="S703">
        <f t="shared" si="113"/>
        <v>10</v>
      </c>
      <c r="U703"/>
      <c r="V703" s="1" t="str">
        <f t="shared" si="110"/>
        <v/>
      </c>
      <c r="W703"/>
    </row>
    <row r="704" spans="2:28" ht="21" x14ac:dyDescent="0.25">
      <c r="B704" s="9" t="s">
        <v>201</v>
      </c>
      <c r="C704" s="12" t="s">
        <v>1625</v>
      </c>
      <c r="D704" s="12" t="s">
        <v>1626</v>
      </c>
      <c r="E704" s="9" t="s">
        <v>54</v>
      </c>
      <c r="F704" s="96"/>
      <c r="G704" s="96"/>
      <c r="H704" s="144"/>
      <c r="I704" s="144"/>
      <c r="J704" s="144"/>
      <c r="K704" s="144"/>
      <c r="L704" s="144"/>
      <c r="M704" s="144"/>
      <c r="N704" s="144"/>
      <c r="O704" s="1">
        <f t="shared" si="111"/>
        <v>1</v>
      </c>
      <c r="P704" s="9" t="s">
        <v>1674</v>
      </c>
      <c r="R704" s="1" t="str">
        <f t="shared" si="115"/>
        <v>SC  </v>
      </c>
      <c r="S704">
        <f t="shared" si="113"/>
        <v>58</v>
      </c>
      <c r="U704"/>
      <c r="V704" s="1" t="str">
        <f t="shared" si="110"/>
        <v/>
      </c>
      <c r="W704"/>
    </row>
    <row r="705" spans="2:23" ht="21" x14ac:dyDescent="0.25">
      <c r="B705" s="11" t="s">
        <v>204</v>
      </c>
      <c r="C705" s="10" t="s">
        <v>1626</v>
      </c>
      <c r="D705" s="10" t="s">
        <v>1627</v>
      </c>
      <c r="E705" s="11" t="s">
        <v>3</v>
      </c>
      <c r="F705" s="171"/>
      <c r="G705" s="171"/>
      <c r="H705" s="151"/>
      <c r="I705" s="151"/>
      <c r="J705" s="151"/>
      <c r="K705" s="151"/>
      <c r="L705" s="151"/>
      <c r="M705" s="151"/>
      <c r="N705" s="151"/>
      <c r="O705" s="1">
        <f t="shared" si="111"/>
        <v>1</v>
      </c>
      <c r="P705" s="11" t="s">
        <v>1675</v>
      </c>
      <c r="R705" s="1" t="str">
        <f t="shared" si="115"/>
        <v>CLC  </v>
      </c>
      <c r="S705">
        <f t="shared" si="113"/>
        <v>10</v>
      </c>
      <c r="U705"/>
      <c r="V705" s="1" t="str">
        <f t="shared" si="110"/>
        <v/>
      </c>
      <c r="W705"/>
    </row>
    <row r="706" spans="2:23" ht="21" x14ac:dyDescent="0.25">
      <c r="B706" s="9" t="s">
        <v>671</v>
      </c>
      <c r="C706" s="12" t="s">
        <v>1627</v>
      </c>
      <c r="D706" s="12" t="s">
        <v>1628</v>
      </c>
      <c r="E706" s="9" t="s">
        <v>21</v>
      </c>
      <c r="F706" s="96"/>
      <c r="G706" s="96"/>
      <c r="H706" s="144"/>
      <c r="I706" s="144"/>
      <c r="J706" s="144"/>
      <c r="K706" s="144"/>
      <c r="L706" s="144"/>
      <c r="M706" s="144"/>
      <c r="N706" s="144"/>
      <c r="O706" s="1">
        <f t="shared" si="111"/>
        <v>3</v>
      </c>
      <c r="P706" s="9" t="s">
        <v>1676</v>
      </c>
      <c r="R706" s="1" t="str">
        <f t="shared" si="115"/>
        <v>SLIC  </v>
      </c>
      <c r="S706">
        <f t="shared" si="113"/>
        <v>15</v>
      </c>
      <c r="U706"/>
      <c r="V706" s="1" t="str">
        <f t="shared" si="110"/>
        <v/>
      </c>
      <c r="W706"/>
    </row>
    <row r="707" spans="2:23" ht="21" x14ac:dyDescent="0.25">
      <c r="B707" s="11" t="s">
        <v>210</v>
      </c>
      <c r="C707" s="10" t="s">
        <v>1628</v>
      </c>
      <c r="D707" s="10" t="s">
        <v>1629</v>
      </c>
      <c r="E707" s="11" t="s">
        <v>3</v>
      </c>
      <c r="F707" s="171"/>
      <c r="G707" s="171"/>
      <c r="H707" s="151"/>
      <c r="I707" s="151"/>
      <c r="J707" s="151"/>
      <c r="K707" s="151"/>
      <c r="L707" s="151"/>
      <c r="M707" s="151"/>
      <c r="N707" s="151"/>
      <c r="O707" s="1">
        <f t="shared" si="111"/>
        <v>1</v>
      </c>
      <c r="P707" s="11" t="s">
        <v>1677</v>
      </c>
      <c r="R707" s="1" t="str">
        <f t="shared" si="115"/>
        <v>CLC  </v>
      </c>
      <c r="S707">
        <f t="shared" si="113"/>
        <v>10</v>
      </c>
      <c r="U707"/>
      <c r="V707" s="1" t="str">
        <f t="shared" si="110"/>
        <v/>
      </c>
      <c r="W707"/>
    </row>
    <row r="708" spans="2:23" ht="21" x14ac:dyDescent="0.25">
      <c r="B708" s="9" t="s">
        <v>676</v>
      </c>
      <c r="C708" s="12" t="s">
        <v>1629</v>
      </c>
      <c r="D708" s="12" t="s">
        <v>1630</v>
      </c>
      <c r="E708" s="9" t="s">
        <v>3</v>
      </c>
      <c r="F708" s="96"/>
      <c r="G708" s="96"/>
      <c r="H708" s="144"/>
      <c r="I708" s="144"/>
      <c r="J708" s="144"/>
      <c r="K708" s="144"/>
      <c r="L708" s="144"/>
      <c r="M708" s="144"/>
      <c r="N708" s="144"/>
      <c r="O708" s="1">
        <f t="shared" si="111"/>
        <v>1</v>
      </c>
      <c r="P708" s="9" t="s">
        <v>1164</v>
      </c>
      <c r="R708" s="1" t="str">
        <f t="shared" si="115"/>
        <v>SECADM  </v>
      </c>
      <c r="S708">
        <f t="shared" si="113"/>
        <v>3</v>
      </c>
      <c r="U708"/>
      <c r="V708" s="1" t="str">
        <f t="shared" si="110"/>
        <v/>
      </c>
      <c r="W708"/>
    </row>
    <row r="709" spans="2:23" ht="21" x14ac:dyDescent="0.25">
      <c r="B709" s="11" t="s">
        <v>678</v>
      </c>
      <c r="C709" s="10" t="s">
        <v>1630</v>
      </c>
      <c r="D709" s="10" t="s">
        <v>1631</v>
      </c>
      <c r="E709" s="11" t="s">
        <v>3</v>
      </c>
      <c r="F709" s="171"/>
      <c r="G709" s="171"/>
      <c r="H709" s="151"/>
      <c r="I709" s="151"/>
      <c r="J709" s="151"/>
      <c r="K709" s="151"/>
      <c r="L709" s="151"/>
      <c r="M709" s="151"/>
      <c r="N709" s="151"/>
      <c r="O709" s="1">
        <f t="shared" ref="O709:O725" si="116">VALUE(IF(LEFT(E709,1)="&lt;",1,LEFT(E709,2)))</f>
        <v>1</v>
      </c>
      <c r="P709" s="11" t="s">
        <v>1678</v>
      </c>
      <c r="R709" s="1" t="str">
        <f t="shared" si="115"/>
        <v>CPL  </v>
      </c>
      <c r="S709">
        <f t="shared" ref="S709:S725" si="117">SUMIFS($O$677:$O$725,$R$677:$R$725,R709)</f>
        <v>23</v>
      </c>
      <c r="U709"/>
      <c r="V709" s="1" t="str">
        <f t="shared" si="110"/>
        <v/>
      </c>
      <c r="W709"/>
    </row>
    <row r="710" spans="2:23" ht="21" x14ac:dyDescent="0.25">
      <c r="B710" s="9" t="s">
        <v>680</v>
      </c>
      <c r="C710" s="12" t="s">
        <v>1631</v>
      </c>
      <c r="D710" s="12" t="s">
        <v>1632</v>
      </c>
      <c r="E710" s="9" t="s">
        <v>54</v>
      </c>
      <c r="F710" s="96"/>
      <c r="G710" s="96"/>
      <c r="H710" s="144"/>
      <c r="I710" s="144"/>
      <c r="J710" s="144"/>
      <c r="K710" s="144"/>
      <c r="L710" s="144"/>
      <c r="M710" s="144"/>
      <c r="N710" s="144"/>
      <c r="O710" s="1">
        <f t="shared" si="116"/>
        <v>1</v>
      </c>
      <c r="P710" s="9" t="s">
        <v>848</v>
      </c>
      <c r="R710" s="1" t="str">
        <f t="shared" si="115"/>
        <v>ASSDG  </v>
      </c>
      <c r="S710">
        <f t="shared" si="117"/>
        <v>3</v>
      </c>
      <c r="U710"/>
      <c r="V710" s="1" t="str">
        <f t="shared" si="110"/>
        <v/>
      </c>
      <c r="W710"/>
    </row>
    <row r="711" spans="2:23" ht="21" x14ac:dyDescent="0.25">
      <c r="B711" s="11" t="s">
        <v>682</v>
      </c>
      <c r="C711" s="10" t="s">
        <v>1632</v>
      </c>
      <c r="D711" s="10" t="s">
        <v>1633</v>
      </c>
      <c r="E711" s="11" t="s">
        <v>3</v>
      </c>
      <c r="F711" s="171"/>
      <c r="G711" s="171"/>
      <c r="H711" s="151"/>
      <c r="I711" s="151"/>
      <c r="J711" s="151"/>
      <c r="K711" s="151"/>
      <c r="L711" s="151"/>
      <c r="M711" s="151"/>
      <c r="N711" s="151"/>
      <c r="O711" s="1">
        <f t="shared" si="116"/>
        <v>1</v>
      </c>
      <c r="P711" s="11" t="s">
        <v>1679</v>
      </c>
      <c r="R711" s="1" t="str">
        <f t="shared" si="115"/>
        <v>DG  </v>
      </c>
      <c r="S711">
        <f t="shared" si="117"/>
        <v>4</v>
      </c>
      <c r="U711"/>
      <c r="V711" s="1" t="str">
        <f t="shared" si="110"/>
        <v/>
      </c>
      <c r="W711"/>
    </row>
    <row r="712" spans="2:23" ht="21" x14ac:dyDescent="0.25">
      <c r="B712" s="9" t="s">
        <v>685</v>
      </c>
      <c r="C712" s="12" t="s">
        <v>1633</v>
      </c>
      <c r="D712" s="12" t="s">
        <v>1634</v>
      </c>
      <c r="E712" s="9" t="s">
        <v>17</v>
      </c>
      <c r="F712" s="96"/>
      <c r="G712" s="96"/>
      <c r="H712" s="144"/>
      <c r="I712" s="144"/>
      <c r="J712" s="144"/>
      <c r="K712" s="144"/>
      <c r="L712" s="144"/>
      <c r="M712" s="144"/>
      <c r="N712" s="144"/>
      <c r="O712" s="1">
        <f t="shared" si="116"/>
        <v>2</v>
      </c>
      <c r="P712" s="9" t="s">
        <v>1680</v>
      </c>
      <c r="R712" s="1" t="str">
        <f t="shared" si="115"/>
        <v>SLIC  </v>
      </c>
      <c r="S712">
        <f t="shared" si="117"/>
        <v>15</v>
      </c>
      <c r="U712"/>
      <c r="V712" s="1" t="str">
        <f t="shared" si="110"/>
        <v/>
      </c>
      <c r="W712"/>
    </row>
    <row r="713" spans="2:23" ht="21" x14ac:dyDescent="0.25">
      <c r="B713" s="11" t="s">
        <v>687</v>
      </c>
      <c r="C713" s="10" t="s">
        <v>1634</v>
      </c>
      <c r="D713" s="10" t="s">
        <v>1635</v>
      </c>
      <c r="E713" s="11" t="s">
        <v>3</v>
      </c>
      <c r="F713" s="171"/>
      <c r="G713" s="171"/>
      <c r="H713" s="151"/>
      <c r="I713" s="151"/>
      <c r="J713" s="151"/>
      <c r="K713" s="151"/>
      <c r="L713" s="151"/>
      <c r="M713" s="151"/>
      <c r="N713" s="151"/>
      <c r="O713" s="1">
        <f t="shared" si="116"/>
        <v>1</v>
      </c>
      <c r="P713" s="11" t="s">
        <v>1681</v>
      </c>
      <c r="R713" s="1" t="str">
        <f t="shared" si="115"/>
        <v>CPL  </v>
      </c>
      <c r="S713">
        <f t="shared" si="117"/>
        <v>23</v>
      </c>
      <c r="U713"/>
      <c r="V713" s="1" t="str">
        <f t="shared" si="110"/>
        <v/>
      </c>
      <c r="W713"/>
    </row>
    <row r="714" spans="2:23" ht="21" x14ac:dyDescent="0.25">
      <c r="B714" s="9" t="s">
        <v>690</v>
      </c>
      <c r="C714" s="12" t="s">
        <v>1635</v>
      </c>
      <c r="D714" s="12" t="s">
        <v>1636</v>
      </c>
      <c r="E714" s="9" t="s">
        <v>17</v>
      </c>
      <c r="F714" s="96"/>
      <c r="G714" s="96"/>
      <c r="H714" s="144"/>
      <c r="I714" s="144"/>
      <c r="J714" s="144"/>
      <c r="K714" s="144"/>
      <c r="L714" s="144"/>
      <c r="M714" s="144"/>
      <c r="N714" s="144"/>
      <c r="O714" s="1">
        <f t="shared" si="116"/>
        <v>2</v>
      </c>
      <c r="P714" s="9" t="s">
        <v>695</v>
      </c>
      <c r="R714" s="1" t="str">
        <f t="shared" si="115"/>
        <v>SLIC  </v>
      </c>
      <c r="S714">
        <f t="shared" si="117"/>
        <v>15</v>
      </c>
      <c r="U714"/>
      <c r="V714" s="1" t="str">
        <f t="shared" si="110"/>
        <v/>
      </c>
      <c r="W714"/>
    </row>
    <row r="715" spans="2:23" ht="21" x14ac:dyDescent="0.25">
      <c r="B715" s="11" t="s">
        <v>693</v>
      </c>
      <c r="C715" s="10" t="s">
        <v>1636</v>
      </c>
      <c r="D715" s="10" t="s">
        <v>1637</v>
      </c>
      <c r="E715" s="11" t="s">
        <v>1078</v>
      </c>
      <c r="F715" s="171"/>
      <c r="G715" s="171"/>
      <c r="H715" s="151"/>
      <c r="I715" s="151"/>
      <c r="J715" s="151"/>
      <c r="K715" s="151"/>
      <c r="L715" s="151"/>
      <c r="M715" s="151"/>
      <c r="N715" s="151"/>
      <c r="O715" s="1">
        <f t="shared" si="116"/>
        <v>21</v>
      </c>
      <c r="P715" s="11" t="s">
        <v>698</v>
      </c>
      <c r="R715" s="1" t="str">
        <f t="shared" si="115"/>
        <v>CPL  </v>
      </c>
      <c r="S715">
        <f t="shared" si="117"/>
        <v>23</v>
      </c>
      <c r="U715"/>
      <c r="V715" s="1" t="str">
        <f t="shared" si="110"/>
        <v/>
      </c>
      <c r="W715"/>
    </row>
    <row r="716" spans="2:23" ht="21" x14ac:dyDescent="0.25">
      <c r="B716" s="9" t="s">
        <v>1638</v>
      </c>
      <c r="C716" s="12" t="s">
        <v>1637</v>
      </c>
      <c r="D716" s="12" t="s">
        <v>1639</v>
      </c>
      <c r="E716" s="9" t="s">
        <v>17</v>
      </c>
      <c r="F716" s="96"/>
      <c r="G716" s="96"/>
      <c r="H716" s="144"/>
      <c r="I716" s="144"/>
      <c r="J716" s="144"/>
      <c r="K716" s="144"/>
      <c r="L716" s="144"/>
      <c r="M716" s="144"/>
      <c r="N716" s="144"/>
      <c r="O716" s="1">
        <f t="shared" si="116"/>
        <v>2</v>
      </c>
      <c r="P716" s="9" t="s">
        <v>1682</v>
      </c>
      <c r="R716" s="1" t="str">
        <f t="shared" si="115"/>
        <v>ASSDG  </v>
      </c>
      <c r="S716">
        <f t="shared" si="117"/>
        <v>3</v>
      </c>
      <c r="U716"/>
      <c r="V716" s="1" t="str">
        <f t="shared" si="110"/>
        <v/>
      </c>
      <c r="W716"/>
    </row>
    <row r="717" spans="2:23" ht="21" x14ac:dyDescent="0.25">
      <c r="B717" s="11" t="s">
        <v>1640</v>
      </c>
      <c r="C717" s="10" t="s">
        <v>1639</v>
      </c>
      <c r="D717" s="10" t="s">
        <v>1641</v>
      </c>
      <c r="E717" s="11" t="s">
        <v>21</v>
      </c>
      <c r="F717" s="171"/>
      <c r="G717" s="171"/>
      <c r="H717" s="151"/>
      <c r="I717" s="151"/>
      <c r="J717" s="151"/>
      <c r="K717" s="151"/>
      <c r="L717" s="151"/>
      <c r="M717" s="151"/>
      <c r="N717" s="151"/>
      <c r="O717" s="1">
        <f t="shared" si="116"/>
        <v>3</v>
      </c>
      <c r="P717" s="11" t="s">
        <v>851</v>
      </c>
      <c r="R717" s="1" t="str">
        <f t="shared" si="115"/>
        <v>DG  </v>
      </c>
      <c r="S717">
        <f t="shared" si="117"/>
        <v>4</v>
      </c>
      <c r="U717"/>
      <c r="V717" s="1" t="str">
        <f t="shared" si="110"/>
        <v/>
      </c>
      <c r="W717"/>
    </row>
    <row r="718" spans="2:23" ht="21" x14ac:dyDescent="0.25">
      <c r="B718" s="9" t="s">
        <v>1642</v>
      </c>
      <c r="C718" s="12" t="s">
        <v>1641</v>
      </c>
      <c r="D718" s="12" t="s">
        <v>1643</v>
      </c>
      <c r="E718" s="9" t="s">
        <v>3</v>
      </c>
      <c r="F718" s="96"/>
      <c r="G718" s="96"/>
      <c r="H718" s="144"/>
      <c r="I718" s="144"/>
      <c r="J718" s="144"/>
      <c r="K718" s="144"/>
      <c r="L718" s="144"/>
      <c r="M718" s="144"/>
      <c r="N718" s="144"/>
      <c r="O718" s="1">
        <f t="shared" si="116"/>
        <v>1</v>
      </c>
      <c r="P718" s="9" t="s">
        <v>179</v>
      </c>
      <c r="R718" s="1" t="str">
        <f t="shared" si="115"/>
        <v>CO  </v>
      </c>
      <c r="S718">
        <f t="shared" si="117"/>
        <v>4</v>
      </c>
      <c r="U718"/>
      <c r="V718" s="1" t="str">
        <f t="shared" si="110"/>
        <v/>
      </c>
      <c r="W718"/>
    </row>
    <row r="719" spans="2:23" ht="21" x14ac:dyDescent="0.25">
      <c r="B719" s="11" t="s">
        <v>1644</v>
      </c>
      <c r="C719" s="10" t="s">
        <v>1643</v>
      </c>
      <c r="D719" s="10" t="s">
        <v>1645</v>
      </c>
      <c r="E719" s="11" t="s">
        <v>3</v>
      </c>
      <c r="F719" s="171"/>
      <c r="G719" s="171"/>
      <c r="H719" s="151"/>
      <c r="I719" s="151"/>
      <c r="J719" s="151"/>
      <c r="K719" s="151"/>
      <c r="L719" s="151"/>
      <c r="M719" s="151"/>
      <c r="N719" s="151"/>
      <c r="O719" s="1">
        <f t="shared" si="116"/>
        <v>1</v>
      </c>
      <c r="P719" s="11" t="s">
        <v>1178</v>
      </c>
      <c r="R719" s="1" t="str">
        <f t="shared" si="115"/>
        <v>ACO  </v>
      </c>
      <c r="S719">
        <f t="shared" si="117"/>
        <v>3</v>
      </c>
      <c r="U719"/>
      <c r="V719" s="1" t="str">
        <f t="shared" si="110"/>
        <v/>
      </c>
      <c r="W719"/>
    </row>
    <row r="720" spans="2:23" ht="21" x14ac:dyDescent="0.25">
      <c r="B720" s="9" t="s">
        <v>1646</v>
      </c>
      <c r="C720" s="12" t="s">
        <v>1645</v>
      </c>
      <c r="D720" s="12" t="s">
        <v>1647</v>
      </c>
      <c r="E720" s="9" t="s">
        <v>1648</v>
      </c>
      <c r="F720" s="96"/>
      <c r="G720" s="96"/>
      <c r="H720" s="144"/>
      <c r="I720" s="144"/>
      <c r="J720" s="144"/>
      <c r="K720" s="144"/>
      <c r="L720" s="144"/>
      <c r="M720" s="144"/>
      <c r="N720" s="144"/>
      <c r="O720" s="1">
        <f t="shared" si="116"/>
        <v>92</v>
      </c>
      <c r="P720" s="9" t="s">
        <v>766</v>
      </c>
      <c r="R720" s="1" t="str">
        <f t="shared" si="115"/>
        <v>SGACI  </v>
      </c>
      <c r="S720">
        <f t="shared" si="117"/>
        <v>99</v>
      </c>
      <c r="U720"/>
      <c r="V720" s="1" t="str">
        <f t="shared" si="110"/>
        <v/>
      </c>
      <c r="W720"/>
    </row>
    <row r="721" spans="1:48" ht="21" x14ac:dyDescent="0.25">
      <c r="B721" s="11" t="s">
        <v>1649</v>
      </c>
      <c r="C721" s="10" t="s">
        <v>1647</v>
      </c>
      <c r="D721" s="10" t="s">
        <v>1650</v>
      </c>
      <c r="E721" s="11" t="s">
        <v>3</v>
      </c>
      <c r="F721" s="171"/>
      <c r="G721" s="171"/>
      <c r="H721" s="151"/>
      <c r="I721" s="151"/>
      <c r="J721" s="151"/>
      <c r="K721" s="151"/>
      <c r="L721" s="151"/>
      <c r="M721" s="151"/>
      <c r="N721" s="151"/>
      <c r="O721" s="1">
        <f t="shared" si="116"/>
        <v>1</v>
      </c>
      <c r="P721" s="11" t="s">
        <v>335</v>
      </c>
      <c r="R721" s="1" t="str">
        <f t="shared" si="115"/>
        <v>COBRAS  </v>
      </c>
      <c r="S721">
        <f t="shared" si="117"/>
        <v>4</v>
      </c>
      <c r="U721"/>
      <c r="V721" s="1" t="str">
        <f t="shared" si="110"/>
        <v/>
      </c>
      <c r="W721"/>
    </row>
    <row r="722" spans="1:48" ht="21" x14ac:dyDescent="0.25">
      <c r="B722" s="9" t="s">
        <v>1651</v>
      </c>
      <c r="C722" s="12" t="s">
        <v>1650</v>
      </c>
      <c r="D722" s="12" t="s">
        <v>1652</v>
      </c>
      <c r="E722" s="9" t="s">
        <v>3</v>
      </c>
      <c r="F722" s="96"/>
      <c r="G722" s="96"/>
      <c r="H722" s="144"/>
      <c r="I722" s="144"/>
      <c r="J722" s="144"/>
      <c r="K722" s="144"/>
      <c r="L722" s="144"/>
      <c r="M722" s="144"/>
      <c r="N722" s="144"/>
      <c r="O722" s="1">
        <f t="shared" si="116"/>
        <v>1</v>
      </c>
      <c r="P722" s="9" t="s">
        <v>64</v>
      </c>
      <c r="R722" s="1" t="str">
        <f t="shared" si="115"/>
        <v>SGACI  </v>
      </c>
      <c r="S722">
        <f t="shared" si="117"/>
        <v>99</v>
      </c>
      <c r="U722"/>
      <c r="V722" s="1" t="str">
        <f t="shared" si="110"/>
        <v/>
      </c>
      <c r="W722"/>
    </row>
    <row r="723" spans="1:48" ht="21" x14ac:dyDescent="0.25">
      <c r="B723" s="11" t="s">
        <v>1653</v>
      </c>
      <c r="C723" s="10" t="s">
        <v>1652</v>
      </c>
      <c r="D723" s="10" t="s">
        <v>1654</v>
      </c>
      <c r="E723" s="11" t="s">
        <v>3</v>
      </c>
      <c r="F723" s="171"/>
      <c r="G723" s="171"/>
      <c r="H723" s="151"/>
      <c r="I723" s="151"/>
      <c r="J723" s="151"/>
      <c r="K723" s="151"/>
      <c r="L723" s="151"/>
      <c r="M723" s="151"/>
      <c r="N723" s="151"/>
      <c r="O723" s="1">
        <f t="shared" si="116"/>
        <v>1</v>
      </c>
      <c r="P723" s="11" t="s">
        <v>1673</v>
      </c>
      <c r="R723" s="1" t="str">
        <f t="shared" si="115"/>
        <v>SPO  </v>
      </c>
      <c r="S723">
        <f t="shared" si="117"/>
        <v>4</v>
      </c>
      <c r="U723"/>
      <c r="V723" s="1" t="str">
        <f t="shared" si="110"/>
        <v/>
      </c>
      <c r="W723"/>
    </row>
    <row r="724" spans="1:48" ht="21" x14ac:dyDescent="0.25">
      <c r="B724" s="9" t="s">
        <v>1655</v>
      </c>
      <c r="C724" s="12" t="s">
        <v>1654</v>
      </c>
      <c r="D724" s="12" t="s">
        <v>1656</v>
      </c>
      <c r="E724" s="9" t="s">
        <v>3</v>
      </c>
      <c r="F724" s="96"/>
      <c r="G724" s="96"/>
      <c r="H724" s="144"/>
      <c r="I724" s="144"/>
      <c r="J724" s="144"/>
      <c r="K724" s="144"/>
      <c r="L724" s="144"/>
      <c r="M724" s="144"/>
      <c r="N724" s="144"/>
      <c r="O724" s="1">
        <f t="shared" si="116"/>
        <v>1</v>
      </c>
      <c r="P724" s="9" t="s">
        <v>64</v>
      </c>
      <c r="R724" s="1" t="str">
        <f t="shared" si="115"/>
        <v>CO  </v>
      </c>
      <c r="S724">
        <f t="shared" si="117"/>
        <v>4</v>
      </c>
      <c r="U724"/>
      <c r="V724" s="1" t="str">
        <f t="shared" si="110"/>
        <v/>
      </c>
      <c r="W724"/>
    </row>
    <row r="725" spans="1:48" ht="21" x14ac:dyDescent="0.25">
      <c r="B725" s="11" t="s">
        <v>1657</v>
      </c>
      <c r="C725" s="10" t="s">
        <v>1656</v>
      </c>
      <c r="D725" s="10" t="s">
        <v>1658</v>
      </c>
      <c r="E725" s="11" t="s">
        <v>17</v>
      </c>
      <c r="F725" s="171"/>
      <c r="G725" s="171"/>
      <c r="H725" s="151"/>
      <c r="I725" s="151"/>
      <c r="J725" s="151"/>
      <c r="K725" s="151"/>
      <c r="L725" s="151"/>
      <c r="M725" s="151"/>
      <c r="N725" s="151"/>
      <c r="O725" s="1">
        <f t="shared" si="116"/>
        <v>2</v>
      </c>
      <c r="P725" s="11" t="s">
        <v>865</v>
      </c>
      <c r="R725" s="1" t="str">
        <f t="shared" si="115"/>
        <v>ACO  </v>
      </c>
      <c r="S725">
        <f t="shared" si="117"/>
        <v>3</v>
      </c>
      <c r="U725"/>
      <c r="V725" s="1" t="str">
        <f t="shared" si="110"/>
        <v/>
      </c>
      <c r="W725"/>
    </row>
    <row r="726" spans="1:48" x14ac:dyDescent="0.15">
      <c r="V726" s="1" t="str">
        <f t="shared" si="110"/>
        <v/>
      </c>
    </row>
    <row r="727" spans="1:48" x14ac:dyDescent="0.15">
      <c r="B727" s="13"/>
      <c r="C727" s="13"/>
      <c r="D727" s="13"/>
      <c r="E727" s="13"/>
      <c r="F727" s="13"/>
      <c r="G727" s="13"/>
      <c r="H727" s="150"/>
      <c r="I727" s="150"/>
      <c r="J727" s="150"/>
      <c r="K727" s="150"/>
      <c r="L727" s="150"/>
      <c r="M727" s="150"/>
      <c r="N727" s="150"/>
      <c r="O727" s="13"/>
      <c r="P727" s="13"/>
      <c r="Q727" s="13"/>
      <c r="R727" s="13"/>
      <c r="S727" s="13"/>
      <c r="T727" s="13"/>
      <c r="U727" s="13"/>
      <c r="V727" s="1" t="str">
        <f t="shared" si="110"/>
        <v/>
      </c>
    </row>
    <row r="728" spans="1:48" ht="11.25" thickBot="1" x14ac:dyDescent="0.2">
      <c r="Q728" s="39"/>
      <c r="R728" s="40" t="s">
        <v>572</v>
      </c>
      <c r="S728" s="39"/>
      <c r="U728" s="6" t="s">
        <v>3329</v>
      </c>
      <c r="V728" s="1" t="str">
        <f t="shared" si="110"/>
        <v>DADOS AGRUPADOS</v>
      </c>
      <c r="Y728" s="6"/>
    </row>
    <row r="729" spans="1:48" ht="21.75" customHeight="1" thickBot="1" x14ac:dyDescent="0.2">
      <c r="A729" s="41" t="s">
        <v>3381</v>
      </c>
      <c r="P729" s="16" t="s">
        <v>1683</v>
      </c>
      <c r="R729" s="6" t="s">
        <v>571</v>
      </c>
      <c r="S729" s="6" t="s">
        <v>587</v>
      </c>
      <c r="V729" s="1" t="str">
        <f t="shared" si="110"/>
        <v/>
      </c>
      <c r="Y729" s="90" t="s">
        <v>3357</v>
      </c>
      <c r="Z729" s="43"/>
      <c r="AA729" s="43"/>
      <c r="AB729" s="42"/>
    </row>
    <row r="730" spans="1:48" ht="21" x14ac:dyDescent="0.25">
      <c r="B730" s="11" t="s">
        <v>1502</v>
      </c>
      <c r="C730" s="10" t="s">
        <v>1</v>
      </c>
      <c r="D730" s="10" t="s">
        <v>1684</v>
      </c>
      <c r="E730" s="11" t="s">
        <v>144</v>
      </c>
      <c r="F730" s="171"/>
      <c r="G730" s="171"/>
      <c r="H730" s="151"/>
      <c r="I730" s="151"/>
      <c r="J730" s="151"/>
      <c r="K730" s="151"/>
      <c r="L730" s="151"/>
      <c r="M730" s="151"/>
      <c r="N730" s="151"/>
      <c r="O730" s="1">
        <f t="shared" ref="O730:O761" si="118">VALUE(IF(LEFT(E730,1)="&lt;",1,LEFT(E730,2)))</f>
        <v>5</v>
      </c>
      <c r="P730" s="11" t="s">
        <v>1</v>
      </c>
      <c r="R730" s="1" t="str">
        <f t="shared" ref="R730:R738" si="119">RIGHT(B730,LEN(B730)-4)</f>
        <v>SMOEP  </v>
      </c>
      <c r="S730">
        <f t="shared" ref="S730:S761" si="120">SUMIFS($O$730:$O$790,$R$730:$R$790,R730)</f>
        <v>11</v>
      </c>
      <c r="U730" s="1" t="s">
        <v>3356</v>
      </c>
      <c r="V730" s="1" t="str">
        <f t="shared" si="110"/>
        <v>SMOEP</v>
      </c>
      <c r="W730">
        <v>11</v>
      </c>
      <c r="Y730" s="84" t="s">
        <v>3383</v>
      </c>
      <c r="Z730" s="82">
        <f>SUMIFS($W$730:$W$759,$V$730:$V$759,Y730)</f>
        <v>3</v>
      </c>
      <c r="AA730" s="82"/>
      <c r="AB730" s="83"/>
    </row>
    <row r="731" spans="1:48" ht="21" x14ac:dyDescent="0.25">
      <c r="B731" s="9" t="s">
        <v>609</v>
      </c>
      <c r="C731" s="12" t="s">
        <v>1684</v>
      </c>
      <c r="D731" s="12" t="s">
        <v>1685</v>
      </c>
      <c r="E731" s="9" t="s">
        <v>3</v>
      </c>
      <c r="F731" s="96"/>
      <c r="G731" s="96"/>
      <c r="H731" s="144"/>
      <c r="I731" s="144"/>
      <c r="J731" s="144"/>
      <c r="K731" s="144"/>
      <c r="L731" s="144"/>
      <c r="M731" s="144"/>
      <c r="N731" s="144"/>
      <c r="O731" s="1">
        <f t="shared" si="118"/>
        <v>1</v>
      </c>
      <c r="P731" s="9" t="s">
        <v>1794</v>
      </c>
      <c r="R731" s="1" t="str">
        <f t="shared" si="119"/>
        <v>CAA  </v>
      </c>
      <c r="S731">
        <f t="shared" si="120"/>
        <v>11</v>
      </c>
      <c r="U731" s="39" t="s">
        <v>575</v>
      </c>
      <c r="V731" s="1" t="str">
        <f t="shared" si="110"/>
        <v>CAA</v>
      </c>
      <c r="W731">
        <v>11</v>
      </c>
      <c r="Y731" s="84" t="s">
        <v>3387</v>
      </c>
      <c r="Z731" s="85">
        <f t="shared" ref="Z731:Z751" si="121">SUMIFS($W$730:$W$759,$V$730:$V$759,Y731)</f>
        <v>0</v>
      </c>
      <c r="AA731" s="85"/>
      <c r="AB731" s="86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</row>
    <row r="732" spans="1:48" s="13" customFormat="1" ht="21" x14ac:dyDescent="0.25">
      <c r="A732" s="39"/>
      <c r="B732" s="11" t="s">
        <v>1505</v>
      </c>
      <c r="C732" s="10" t="s">
        <v>1685</v>
      </c>
      <c r="D732" s="10" t="s">
        <v>1686</v>
      </c>
      <c r="E732" s="11" t="s">
        <v>47</v>
      </c>
      <c r="F732" s="171"/>
      <c r="G732" s="171"/>
      <c r="H732" s="151"/>
      <c r="I732" s="151"/>
      <c r="J732" s="151"/>
      <c r="K732" s="151"/>
      <c r="L732" s="151"/>
      <c r="M732" s="151"/>
      <c r="N732" s="151"/>
      <c r="O732" s="1">
        <f t="shared" si="118"/>
        <v>6</v>
      </c>
      <c r="P732" s="11" t="s">
        <v>616</v>
      </c>
      <c r="Q732" s="1"/>
      <c r="R732" s="1" t="str">
        <f t="shared" si="119"/>
        <v>SMOEP  </v>
      </c>
      <c r="S732">
        <f t="shared" si="120"/>
        <v>11</v>
      </c>
      <c r="T732" s="39"/>
      <c r="U732" s="39" t="s">
        <v>576</v>
      </c>
      <c r="V732" s="1" t="str">
        <f t="shared" si="110"/>
        <v>SECADM</v>
      </c>
      <c r="W732">
        <v>9</v>
      </c>
      <c r="X732" s="39"/>
      <c r="Y732" s="61" t="s">
        <v>3385</v>
      </c>
      <c r="Z732" s="62">
        <f t="shared" si="121"/>
        <v>19</v>
      </c>
      <c r="AA732" s="62"/>
      <c r="AB732" s="63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</row>
    <row r="733" spans="1:48" ht="21" x14ac:dyDescent="0.25">
      <c r="B733" s="9" t="s">
        <v>11</v>
      </c>
      <c r="C733" s="12" t="s">
        <v>1686</v>
      </c>
      <c r="D733" s="12" t="s">
        <v>1687</v>
      </c>
      <c r="E733" s="9" t="s">
        <v>126</v>
      </c>
      <c r="F733" s="96"/>
      <c r="G733" s="96"/>
      <c r="H733" s="144"/>
      <c r="I733" s="144"/>
      <c r="J733" s="144"/>
      <c r="K733" s="144"/>
      <c r="L733" s="144"/>
      <c r="M733" s="144"/>
      <c r="N733" s="144"/>
      <c r="O733" s="1">
        <f t="shared" si="118"/>
        <v>10</v>
      </c>
      <c r="P733" s="9" t="s">
        <v>1147</v>
      </c>
      <c r="R733" s="1" t="str">
        <f t="shared" si="119"/>
        <v>CAA  </v>
      </c>
      <c r="S733">
        <f t="shared" si="120"/>
        <v>11</v>
      </c>
      <c r="T733" s="39"/>
      <c r="U733" s="1" t="s">
        <v>3360</v>
      </c>
      <c r="V733" s="1" t="str">
        <f t="shared" si="110"/>
        <v>SECTI</v>
      </c>
      <c r="W733">
        <v>107</v>
      </c>
      <c r="X733" s="39"/>
      <c r="Y733" s="61" t="s">
        <v>3389</v>
      </c>
      <c r="Z733" s="62">
        <f t="shared" si="121"/>
        <v>0</v>
      </c>
      <c r="AA733" s="62"/>
      <c r="AB733" s="63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</row>
    <row r="734" spans="1:48" ht="21" x14ac:dyDescent="0.25">
      <c r="B734" s="11" t="s">
        <v>1509</v>
      </c>
      <c r="C734" s="10" t="s">
        <v>1687</v>
      </c>
      <c r="D734" s="10" t="s">
        <v>1688</v>
      </c>
      <c r="E734" s="11" t="s">
        <v>3</v>
      </c>
      <c r="F734" s="171"/>
      <c r="G734" s="171"/>
      <c r="H734" s="151"/>
      <c r="I734" s="151"/>
      <c r="J734" s="151"/>
      <c r="K734" s="151"/>
      <c r="L734" s="151"/>
      <c r="M734" s="151"/>
      <c r="N734" s="151"/>
      <c r="O734" s="1">
        <f t="shared" si="118"/>
        <v>1</v>
      </c>
      <c r="P734" s="11" t="s">
        <v>32</v>
      </c>
      <c r="R734" s="1" t="str">
        <f t="shared" si="119"/>
        <v>SECADM  </v>
      </c>
      <c r="S734">
        <f t="shared" si="120"/>
        <v>9</v>
      </c>
      <c r="T734" s="39"/>
      <c r="U734" s="1" t="s">
        <v>3361</v>
      </c>
      <c r="V734" s="1" t="str">
        <f t="shared" si="110"/>
        <v>ASSTI</v>
      </c>
      <c r="W734">
        <v>1</v>
      </c>
      <c r="X734" s="39"/>
      <c r="Y734" s="61" t="s">
        <v>3424</v>
      </c>
      <c r="Z734" s="62">
        <f t="shared" si="121"/>
        <v>11</v>
      </c>
      <c r="AA734" s="62"/>
      <c r="AB734" s="63"/>
      <c r="AC734" s="39"/>
      <c r="AD734" s="39"/>
      <c r="AE734" s="39"/>
      <c r="AF734" s="39"/>
      <c r="AG734" s="39"/>
      <c r="AH734" s="39"/>
      <c r="AI734" s="39"/>
    </row>
    <row r="735" spans="1:48" ht="21" x14ac:dyDescent="0.25">
      <c r="B735" s="9" t="s">
        <v>1689</v>
      </c>
      <c r="C735" s="12" t="s">
        <v>1688</v>
      </c>
      <c r="D735" s="12" t="s">
        <v>1690</v>
      </c>
      <c r="E735" s="9" t="s">
        <v>3</v>
      </c>
      <c r="F735" s="96"/>
      <c r="G735" s="96"/>
      <c r="H735" s="144"/>
      <c r="I735" s="144"/>
      <c r="J735" s="144"/>
      <c r="K735" s="144"/>
      <c r="L735" s="144"/>
      <c r="M735" s="144"/>
      <c r="N735" s="144"/>
      <c r="O735" s="1">
        <f t="shared" si="118"/>
        <v>1</v>
      </c>
      <c r="P735" s="9" t="s">
        <v>1795</v>
      </c>
      <c r="R735" s="1" t="str">
        <f t="shared" si="119"/>
        <v>SECTI  </v>
      </c>
      <c r="S735">
        <f t="shared" si="120"/>
        <v>107</v>
      </c>
      <c r="U735" s="1" t="s">
        <v>3362</v>
      </c>
      <c r="V735" s="1" t="str">
        <f t="shared" si="110"/>
        <v>CSUP</v>
      </c>
      <c r="W735">
        <v>3</v>
      </c>
      <c r="Y735" s="61" t="s">
        <v>3425</v>
      </c>
      <c r="Z735" s="62">
        <f t="shared" si="121"/>
        <v>11</v>
      </c>
      <c r="AA735" s="62"/>
      <c r="AB735" s="63"/>
    </row>
    <row r="736" spans="1:48" ht="21" x14ac:dyDescent="0.25">
      <c r="B736" s="11" t="s">
        <v>1691</v>
      </c>
      <c r="C736" s="10" t="s">
        <v>1690</v>
      </c>
      <c r="D736" s="10" t="s">
        <v>1692</v>
      </c>
      <c r="E736" s="11" t="s">
        <v>3</v>
      </c>
      <c r="F736" s="171"/>
      <c r="G736" s="171"/>
      <c r="H736" s="151"/>
      <c r="I736" s="151"/>
      <c r="J736" s="151"/>
      <c r="K736" s="151"/>
      <c r="L736" s="151"/>
      <c r="M736" s="151"/>
      <c r="N736" s="151"/>
      <c r="O736" s="1">
        <f t="shared" si="118"/>
        <v>1</v>
      </c>
      <c r="P736" s="11" t="s">
        <v>1796</v>
      </c>
      <c r="R736" s="1" t="str">
        <f t="shared" si="119"/>
        <v>ASSTI  </v>
      </c>
      <c r="S736">
        <f t="shared" si="120"/>
        <v>1</v>
      </c>
      <c r="U736" s="1" t="s">
        <v>3363</v>
      </c>
      <c r="V736" s="1" t="str">
        <f t="shared" ref="V736:V799" si="122">TRIM(SUBSTITUTE(U736,CHAR(160),CHAR(32)))</f>
        <v>SESOP</v>
      </c>
      <c r="W736">
        <v>58</v>
      </c>
      <c r="Y736" s="61" t="s">
        <v>3426</v>
      </c>
      <c r="Z736" s="62">
        <f t="shared" si="121"/>
        <v>10</v>
      </c>
      <c r="AA736" s="62"/>
      <c r="AB736" s="63"/>
    </row>
    <row r="737" spans="2:28" ht="21" x14ac:dyDescent="0.25">
      <c r="B737" s="9" t="s">
        <v>1693</v>
      </c>
      <c r="C737" s="12" t="s">
        <v>1692</v>
      </c>
      <c r="D737" s="12" t="s">
        <v>1694</v>
      </c>
      <c r="E737" s="9" t="s">
        <v>54</v>
      </c>
      <c r="F737" s="96"/>
      <c r="G737" s="96"/>
      <c r="H737" s="144"/>
      <c r="I737" s="144"/>
      <c r="J737" s="144"/>
      <c r="K737" s="144"/>
      <c r="L737" s="144"/>
      <c r="M737" s="144"/>
      <c r="N737" s="144"/>
      <c r="O737" s="1">
        <f t="shared" si="118"/>
        <v>1</v>
      </c>
      <c r="P737" s="9" t="s">
        <v>1797</v>
      </c>
      <c r="R737" s="1" t="str">
        <f t="shared" si="119"/>
        <v>SECTI  </v>
      </c>
      <c r="S737">
        <f t="shared" si="120"/>
        <v>107</v>
      </c>
      <c r="U737" s="1" t="s">
        <v>3364</v>
      </c>
      <c r="V737" s="1" t="str">
        <f t="shared" si="122"/>
        <v>CGEU</v>
      </c>
      <c r="W737">
        <v>8</v>
      </c>
      <c r="Y737" s="61" t="s">
        <v>3427</v>
      </c>
      <c r="Z737" s="62">
        <f t="shared" si="121"/>
        <v>0</v>
      </c>
      <c r="AA737" s="62"/>
      <c r="AB737" s="63"/>
    </row>
    <row r="738" spans="2:28" ht="21" x14ac:dyDescent="0.25">
      <c r="B738" s="11" t="s">
        <v>1695</v>
      </c>
      <c r="C738" s="10" t="s">
        <v>1694</v>
      </c>
      <c r="D738" s="10" t="s">
        <v>1696</v>
      </c>
      <c r="E738" s="11" t="s">
        <v>3</v>
      </c>
      <c r="F738" s="171"/>
      <c r="G738" s="171"/>
      <c r="H738" s="151"/>
      <c r="I738" s="151"/>
      <c r="J738" s="151"/>
      <c r="K738" s="151"/>
      <c r="L738" s="151"/>
      <c r="M738" s="151"/>
      <c r="N738" s="151"/>
      <c r="O738" s="1">
        <f t="shared" si="118"/>
        <v>1</v>
      </c>
      <c r="P738" s="11" t="s">
        <v>1798</v>
      </c>
      <c r="R738" s="1" t="str">
        <f t="shared" si="119"/>
        <v>CSUP  </v>
      </c>
      <c r="S738">
        <f t="shared" si="120"/>
        <v>3</v>
      </c>
      <c r="U738" s="1" t="s">
        <v>3341</v>
      </c>
      <c r="V738" s="1" t="str">
        <f t="shared" si="122"/>
        <v>SMOP</v>
      </c>
      <c r="W738">
        <v>10</v>
      </c>
      <c r="Y738" s="61" t="s">
        <v>3428</v>
      </c>
      <c r="Z738" s="62">
        <f t="shared" si="121"/>
        <v>0</v>
      </c>
      <c r="AA738" s="62"/>
      <c r="AB738" s="63"/>
    </row>
    <row r="739" spans="2:28" ht="21" x14ac:dyDescent="0.25">
      <c r="B739" s="9" t="s">
        <v>1697</v>
      </c>
      <c r="C739" s="12" t="s">
        <v>1696</v>
      </c>
      <c r="D739" s="12" t="s">
        <v>1698</v>
      </c>
      <c r="E739" s="9" t="s">
        <v>415</v>
      </c>
      <c r="F739" s="96"/>
      <c r="G739" s="96"/>
      <c r="H739" s="144"/>
      <c r="I739" s="144"/>
      <c r="J739" s="144"/>
      <c r="K739" s="144"/>
      <c r="L739" s="144"/>
      <c r="M739" s="144"/>
      <c r="N739" s="144"/>
      <c r="O739" s="1">
        <f t="shared" si="118"/>
        <v>50</v>
      </c>
      <c r="P739" s="9" t="s">
        <v>1799</v>
      </c>
      <c r="R739" s="1" t="str">
        <f t="shared" ref="R739:R770" si="123">RIGHT(B739,LEN(B739)-5)</f>
        <v>SESOP  </v>
      </c>
      <c r="S739">
        <f t="shared" si="120"/>
        <v>58</v>
      </c>
      <c r="U739" s="1" t="s">
        <v>601</v>
      </c>
      <c r="V739" s="1" t="str">
        <f t="shared" si="122"/>
        <v>CIP</v>
      </c>
      <c r="W739">
        <v>19</v>
      </c>
      <c r="Y739" s="61" t="s">
        <v>3391</v>
      </c>
      <c r="Z739" s="62">
        <f t="shared" si="121"/>
        <v>1</v>
      </c>
      <c r="AA739" s="62"/>
      <c r="AB739" s="63"/>
    </row>
    <row r="740" spans="2:28" ht="21" x14ac:dyDescent="0.25">
      <c r="B740" s="11" t="s">
        <v>1699</v>
      </c>
      <c r="C740" s="10" t="s">
        <v>1698</v>
      </c>
      <c r="D740" s="10" t="s">
        <v>1700</v>
      </c>
      <c r="E740" s="11" t="s">
        <v>3</v>
      </c>
      <c r="F740" s="171"/>
      <c r="G740" s="171"/>
      <c r="H740" s="151"/>
      <c r="I740" s="151"/>
      <c r="J740" s="151"/>
      <c r="K740" s="151"/>
      <c r="L740" s="151"/>
      <c r="M740" s="151"/>
      <c r="N740" s="151"/>
      <c r="O740" s="1">
        <f t="shared" si="118"/>
        <v>1</v>
      </c>
      <c r="P740" s="11" t="s">
        <v>1169</v>
      </c>
      <c r="R740" s="1" t="str">
        <f t="shared" si="123"/>
        <v>CSUP  </v>
      </c>
      <c r="S740">
        <f t="shared" si="120"/>
        <v>3</v>
      </c>
      <c r="U740" s="1" t="s">
        <v>597</v>
      </c>
      <c r="V740" s="1" t="str">
        <f t="shared" si="122"/>
        <v>SECGA</v>
      </c>
      <c r="W740">
        <v>4</v>
      </c>
      <c r="Y740" s="61" t="s">
        <v>3393</v>
      </c>
      <c r="Z740" s="62">
        <f t="shared" si="121"/>
        <v>0</v>
      </c>
      <c r="AA740" s="62"/>
      <c r="AB740" s="63"/>
    </row>
    <row r="741" spans="2:28" ht="21" x14ac:dyDescent="0.25">
      <c r="B741" s="9" t="s">
        <v>1701</v>
      </c>
      <c r="C741" s="12" t="s">
        <v>1700</v>
      </c>
      <c r="D741" s="12" t="s">
        <v>1702</v>
      </c>
      <c r="E741" s="9" t="s">
        <v>13</v>
      </c>
      <c r="F741" s="96"/>
      <c r="G741" s="96"/>
      <c r="H741" s="144"/>
      <c r="I741" s="144"/>
      <c r="J741" s="144"/>
      <c r="K741" s="144"/>
      <c r="L741" s="144"/>
      <c r="M741" s="144"/>
      <c r="N741" s="144"/>
      <c r="O741" s="1">
        <f t="shared" si="118"/>
        <v>4</v>
      </c>
      <c r="P741" s="9" t="s">
        <v>61</v>
      </c>
      <c r="R741" s="1" t="str">
        <f t="shared" si="123"/>
        <v>CGEU  </v>
      </c>
      <c r="S741">
        <f t="shared" si="120"/>
        <v>8</v>
      </c>
      <c r="U741" s="1" t="s">
        <v>595</v>
      </c>
      <c r="V741" s="1" t="str">
        <f t="shared" si="122"/>
        <v>SECGS</v>
      </c>
      <c r="W741">
        <v>3</v>
      </c>
      <c r="Y741" s="61" t="s">
        <v>3395</v>
      </c>
      <c r="Z741" s="62">
        <f t="shared" si="121"/>
        <v>14</v>
      </c>
      <c r="AA741" s="62"/>
      <c r="AB741" s="63"/>
    </row>
    <row r="742" spans="2:28" ht="21" x14ac:dyDescent="0.25">
      <c r="B742" s="11" t="s">
        <v>1703</v>
      </c>
      <c r="C742" s="10" t="s">
        <v>1702</v>
      </c>
      <c r="D742" s="10" t="s">
        <v>1704</v>
      </c>
      <c r="E742" s="11" t="s">
        <v>3</v>
      </c>
      <c r="F742" s="171"/>
      <c r="G742" s="171"/>
      <c r="H742" s="151"/>
      <c r="I742" s="151"/>
      <c r="J742" s="151"/>
      <c r="K742" s="151"/>
      <c r="L742" s="151"/>
      <c r="M742" s="151"/>
      <c r="N742" s="151"/>
      <c r="O742" s="1">
        <f t="shared" si="118"/>
        <v>1</v>
      </c>
      <c r="P742" s="11" t="s">
        <v>22</v>
      </c>
      <c r="R742" s="1" t="str">
        <f t="shared" si="123"/>
        <v>SECTI  </v>
      </c>
      <c r="S742">
        <f t="shared" si="120"/>
        <v>107</v>
      </c>
      <c r="U742" s="1" t="s">
        <v>3348</v>
      </c>
      <c r="V742" s="1" t="str">
        <f t="shared" si="122"/>
        <v>SMIC</v>
      </c>
      <c r="W742">
        <v>1</v>
      </c>
      <c r="Y742" s="58" t="s">
        <v>3397</v>
      </c>
      <c r="Z742" s="59">
        <f t="shared" si="121"/>
        <v>0</v>
      </c>
      <c r="AA742" s="59"/>
      <c r="AB742" s="60"/>
    </row>
    <row r="743" spans="2:28" ht="21" x14ac:dyDescent="0.25">
      <c r="B743" s="9" t="s">
        <v>441</v>
      </c>
      <c r="C743" s="12" t="s">
        <v>1704</v>
      </c>
      <c r="D743" s="12" t="s">
        <v>1705</v>
      </c>
      <c r="E743" s="9" t="s">
        <v>3</v>
      </c>
      <c r="F743" s="96"/>
      <c r="G743" s="96"/>
      <c r="H743" s="144"/>
      <c r="I743" s="144"/>
      <c r="J743" s="144"/>
      <c r="K743" s="144"/>
      <c r="L743" s="144"/>
      <c r="M743" s="144"/>
      <c r="N743" s="144"/>
      <c r="O743" s="1">
        <f t="shared" si="118"/>
        <v>1</v>
      </c>
      <c r="P743" s="9" t="s">
        <v>64</v>
      </c>
      <c r="R743" s="1" t="str">
        <f t="shared" si="123"/>
        <v>SECADM  </v>
      </c>
      <c r="S743">
        <f t="shared" si="120"/>
        <v>9</v>
      </c>
      <c r="U743" s="1" t="s">
        <v>580</v>
      </c>
      <c r="V743" s="1" t="str">
        <f t="shared" si="122"/>
        <v>CLC</v>
      </c>
      <c r="W743">
        <v>18</v>
      </c>
      <c r="Y743" s="58" t="s">
        <v>3399</v>
      </c>
      <c r="Z743" s="59">
        <f t="shared" si="121"/>
        <v>0</v>
      </c>
      <c r="AA743" s="59"/>
      <c r="AB743" s="60"/>
    </row>
    <row r="744" spans="2:28" ht="21" x14ac:dyDescent="0.25">
      <c r="B744" s="11" t="s">
        <v>1706</v>
      </c>
      <c r="C744" s="10" t="s">
        <v>1705</v>
      </c>
      <c r="D744" s="10" t="s">
        <v>1707</v>
      </c>
      <c r="E744" s="11" t="s">
        <v>1708</v>
      </c>
      <c r="F744" s="171"/>
      <c r="G744" s="171"/>
      <c r="H744" s="151"/>
      <c r="I744" s="151"/>
      <c r="J744" s="151"/>
      <c r="K744" s="151"/>
      <c r="L744" s="151"/>
      <c r="M744" s="151"/>
      <c r="N744" s="151"/>
      <c r="O744" s="1">
        <f t="shared" si="118"/>
        <v>10</v>
      </c>
      <c r="P744" s="11" t="s">
        <v>1800</v>
      </c>
      <c r="R744" s="1" t="str">
        <f t="shared" si="123"/>
        <v>SMOP  </v>
      </c>
      <c r="S744">
        <f t="shared" si="120"/>
        <v>10</v>
      </c>
      <c r="U744" s="1" t="s">
        <v>3365</v>
      </c>
      <c r="V744" s="1" t="str">
        <f t="shared" si="122"/>
        <v>SOP</v>
      </c>
      <c r="W744">
        <v>14</v>
      </c>
      <c r="Y744" s="58" t="s">
        <v>3401</v>
      </c>
      <c r="Z744" s="59">
        <f t="shared" si="121"/>
        <v>0</v>
      </c>
      <c r="AA744" s="59"/>
      <c r="AB744" s="60"/>
    </row>
    <row r="745" spans="2:28" ht="21" x14ac:dyDescent="0.25">
      <c r="B745" s="9" t="s">
        <v>1709</v>
      </c>
      <c r="C745" s="12" t="s">
        <v>1707</v>
      </c>
      <c r="D745" s="12" t="s">
        <v>1710</v>
      </c>
      <c r="E745" s="9" t="s">
        <v>367</v>
      </c>
      <c r="F745" s="96"/>
      <c r="G745" s="96"/>
      <c r="H745" s="144"/>
      <c r="I745" s="144"/>
      <c r="J745" s="144"/>
      <c r="K745" s="144"/>
      <c r="L745" s="144"/>
      <c r="M745" s="144"/>
      <c r="N745" s="144"/>
      <c r="O745" s="1">
        <f t="shared" si="118"/>
        <v>18</v>
      </c>
      <c r="P745" s="9" t="s">
        <v>1801</v>
      </c>
      <c r="R745" s="1" t="str">
        <f t="shared" si="123"/>
        <v>CIP  </v>
      </c>
      <c r="S745">
        <f t="shared" si="120"/>
        <v>19</v>
      </c>
      <c r="U745" s="1" t="s">
        <v>581</v>
      </c>
      <c r="V745" s="1" t="str">
        <f t="shared" si="122"/>
        <v>SC</v>
      </c>
      <c r="W745">
        <v>7</v>
      </c>
      <c r="Y745" s="58" t="s">
        <v>3416</v>
      </c>
      <c r="Z745" s="59">
        <f t="shared" si="121"/>
        <v>0</v>
      </c>
      <c r="AA745" s="59"/>
      <c r="AB745" s="60"/>
    </row>
    <row r="746" spans="2:28" ht="21" x14ac:dyDescent="0.25">
      <c r="B746" s="11" t="s">
        <v>1609</v>
      </c>
      <c r="C746" s="10" t="s">
        <v>1710</v>
      </c>
      <c r="D746" s="10" t="s">
        <v>1711</v>
      </c>
      <c r="E746" s="11" t="s">
        <v>314</v>
      </c>
      <c r="F746" s="171"/>
      <c r="G746" s="171"/>
      <c r="H746" s="151"/>
      <c r="I746" s="151"/>
      <c r="J746" s="151"/>
      <c r="K746" s="151"/>
      <c r="L746" s="151"/>
      <c r="M746" s="151"/>
      <c r="N746" s="151"/>
      <c r="O746" s="1">
        <f t="shared" si="118"/>
        <v>7</v>
      </c>
      <c r="P746" s="11" t="s">
        <v>1802</v>
      </c>
      <c r="R746" s="1" t="str">
        <f t="shared" si="123"/>
        <v>SECADM  </v>
      </c>
      <c r="S746">
        <f t="shared" si="120"/>
        <v>9</v>
      </c>
      <c r="U746" s="1" t="s">
        <v>577</v>
      </c>
      <c r="V746" s="1" t="str">
        <f t="shared" si="122"/>
        <v>SPO</v>
      </c>
      <c r="W746">
        <v>1</v>
      </c>
      <c r="Y746" s="58" t="s">
        <v>3404</v>
      </c>
      <c r="Z746" s="59">
        <f t="shared" si="121"/>
        <v>0</v>
      </c>
      <c r="AA746" s="59"/>
      <c r="AB746" s="60"/>
    </row>
    <row r="747" spans="2:28" ht="21" x14ac:dyDescent="0.25">
      <c r="B747" s="9" t="s">
        <v>1712</v>
      </c>
      <c r="C747" s="12" t="s">
        <v>1711</v>
      </c>
      <c r="D747" s="12" t="s">
        <v>1713</v>
      </c>
      <c r="E747" s="9" t="s">
        <v>13</v>
      </c>
      <c r="F747" s="96"/>
      <c r="G747" s="96"/>
      <c r="H747" s="144"/>
      <c r="I747" s="144"/>
      <c r="J747" s="144"/>
      <c r="K747" s="144"/>
      <c r="L747" s="144"/>
      <c r="M747" s="144"/>
      <c r="N747" s="144"/>
      <c r="O747" s="1">
        <f t="shared" si="118"/>
        <v>4</v>
      </c>
      <c r="P747" s="9" t="s">
        <v>1803</v>
      </c>
      <c r="R747" s="1" t="str">
        <f t="shared" si="123"/>
        <v>SECTI  </v>
      </c>
      <c r="S747">
        <f t="shared" si="120"/>
        <v>107</v>
      </c>
      <c r="U747" s="1" t="s">
        <v>578</v>
      </c>
      <c r="V747" s="1" t="str">
        <f t="shared" si="122"/>
        <v>CO</v>
      </c>
      <c r="W747">
        <v>2</v>
      </c>
      <c r="Y747" s="58" t="s">
        <v>3429</v>
      </c>
      <c r="Z747" s="59">
        <f t="shared" si="121"/>
        <v>0</v>
      </c>
      <c r="AA747" s="59"/>
      <c r="AB747" s="60"/>
    </row>
    <row r="748" spans="2:28" ht="21" x14ac:dyDescent="0.25">
      <c r="B748" s="11" t="s">
        <v>1714</v>
      </c>
      <c r="C748" s="10" t="s">
        <v>1713</v>
      </c>
      <c r="D748" s="10" t="s">
        <v>1715</v>
      </c>
      <c r="E748" s="11" t="s">
        <v>3</v>
      </c>
      <c r="F748" s="171"/>
      <c r="G748" s="171"/>
      <c r="H748" s="151"/>
      <c r="I748" s="151"/>
      <c r="J748" s="151"/>
      <c r="K748" s="151"/>
      <c r="L748" s="151"/>
      <c r="M748" s="151"/>
      <c r="N748" s="151"/>
      <c r="O748" s="1">
        <f t="shared" si="118"/>
        <v>1</v>
      </c>
      <c r="P748" s="11" t="s">
        <v>1804</v>
      </c>
      <c r="R748" s="1" t="str">
        <f t="shared" si="123"/>
        <v>CSUP  </v>
      </c>
      <c r="S748">
        <f t="shared" si="120"/>
        <v>3</v>
      </c>
      <c r="U748" s="1" t="s">
        <v>579</v>
      </c>
      <c r="V748" s="1" t="str">
        <f t="shared" si="122"/>
        <v>SECOFC</v>
      </c>
      <c r="W748">
        <v>1</v>
      </c>
      <c r="Y748" s="58" t="s">
        <v>3430</v>
      </c>
      <c r="Z748" s="59">
        <f t="shared" si="121"/>
        <v>0</v>
      </c>
      <c r="AA748" s="59"/>
      <c r="AB748" s="60"/>
    </row>
    <row r="749" spans="2:28" ht="21" x14ac:dyDescent="0.25">
      <c r="B749" s="9" t="s">
        <v>1716</v>
      </c>
      <c r="C749" s="12" t="s">
        <v>1715</v>
      </c>
      <c r="D749" s="12" t="s">
        <v>1717</v>
      </c>
      <c r="E749" s="9" t="s">
        <v>3</v>
      </c>
      <c r="F749" s="96"/>
      <c r="G749" s="96"/>
      <c r="H749" s="144"/>
      <c r="I749" s="144"/>
      <c r="J749" s="144"/>
      <c r="K749" s="144"/>
      <c r="L749" s="144"/>
      <c r="M749" s="144"/>
      <c r="N749" s="144"/>
      <c r="O749" s="1">
        <f t="shared" si="118"/>
        <v>1</v>
      </c>
      <c r="P749" s="9" t="s">
        <v>335</v>
      </c>
      <c r="R749" s="1" t="str">
        <f t="shared" si="123"/>
        <v>SESOP  </v>
      </c>
      <c r="S749">
        <f t="shared" si="120"/>
        <v>58</v>
      </c>
      <c r="U749" s="1" t="s">
        <v>3340</v>
      </c>
      <c r="V749" s="1" t="str">
        <f t="shared" si="122"/>
        <v>SLIC</v>
      </c>
      <c r="W749">
        <v>9</v>
      </c>
      <c r="Y749" s="58" t="s">
        <v>3431</v>
      </c>
      <c r="Z749" s="59">
        <f t="shared" si="121"/>
        <v>0</v>
      </c>
      <c r="AA749" s="59"/>
      <c r="AB749" s="60"/>
    </row>
    <row r="750" spans="2:28" ht="21" x14ac:dyDescent="0.25">
      <c r="B750" s="11" t="s">
        <v>1718</v>
      </c>
      <c r="C750" s="10" t="s">
        <v>1717</v>
      </c>
      <c r="D750" s="10" t="s">
        <v>1719</v>
      </c>
      <c r="E750" s="11" t="s">
        <v>54</v>
      </c>
      <c r="F750" s="171"/>
      <c r="G750" s="171"/>
      <c r="H750" s="151"/>
      <c r="I750" s="151"/>
      <c r="J750" s="151"/>
      <c r="K750" s="151"/>
      <c r="L750" s="151"/>
      <c r="M750" s="151"/>
      <c r="N750" s="151"/>
      <c r="O750" s="1">
        <f t="shared" si="118"/>
        <v>1</v>
      </c>
      <c r="P750" s="11" t="s">
        <v>64</v>
      </c>
      <c r="R750" s="1" t="str">
        <f t="shared" si="123"/>
        <v>CGEU  </v>
      </c>
      <c r="S750">
        <f t="shared" si="120"/>
        <v>8</v>
      </c>
      <c r="U750" s="1" t="s">
        <v>591</v>
      </c>
      <c r="V750" s="1" t="str">
        <f t="shared" si="122"/>
        <v>CPL</v>
      </c>
      <c r="W750">
        <v>18</v>
      </c>
      <c r="Y750" s="58" t="s">
        <v>3432</v>
      </c>
      <c r="Z750" s="59">
        <f t="shared" si="121"/>
        <v>0</v>
      </c>
      <c r="AA750" s="59"/>
      <c r="AB750" s="60"/>
    </row>
    <row r="751" spans="2:28" ht="21.75" thickBot="1" x14ac:dyDescent="0.3">
      <c r="B751" s="9" t="s">
        <v>1720</v>
      </c>
      <c r="C751" s="12" t="s">
        <v>1719</v>
      </c>
      <c r="D751" s="12" t="s">
        <v>1721</v>
      </c>
      <c r="E751" s="9" t="s">
        <v>1722</v>
      </c>
      <c r="F751" s="96"/>
      <c r="G751" s="96"/>
      <c r="H751" s="144"/>
      <c r="I751" s="144"/>
      <c r="J751" s="144"/>
      <c r="K751" s="144"/>
      <c r="L751" s="144"/>
      <c r="M751" s="144"/>
      <c r="N751" s="144"/>
      <c r="O751" s="1">
        <f t="shared" si="118"/>
        <v>96</v>
      </c>
      <c r="P751" s="9" t="s">
        <v>1481</v>
      </c>
      <c r="R751" s="1" t="str">
        <f t="shared" si="123"/>
        <v>SECTI  </v>
      </c>
      <c r="S751">
        <f t="shared" si="120"/>
        <v>107</v>
      </c>
      <c r="U751" s="1" t="s">
        <v>583</v>
      </c>
      <c r="V751" s="1" t="str">
        <f t="shared" si="122"/>
        <v>ASSDG</v>
      </c>
      <c r="W751">
        <v>3</v>
      </c>
      <c r="Y751" s="64" t="s">
        <v>3433</v>
      </c>
      <c r="Z751" s="89">
        <f t="shared" si="121"/>
        <v>0</v>
      </c>
      <c r="AA751" s="89"/>
      <c r="AB751" s="65"/>
    </row>
    <row r="752" spans="2:28" ht="21" x14ac:dyDescent="0.25">
      <c r="B752" s="11" t="s">
        <v>1723</v>
      </c>
      <c r="C752" s="10" t="s">
        <v>1721</v>
      </c>
      <c r="D752" s="10" t="s">
        <v>1724</v>
      </c>
      <c r="E752" s="11" t="s">
        <v>3</v>
      </c>
      <c r="F752" s="171"/>
      <c r="G752" s="171"/>
      <c r="H752" s="151"/>
      <c r="I752" s="151"/>
      <c r="J752" s="151"/>
      <c r="K752" s="151"/>
      <c r="L752" s="151"/>
      <c r="M752" s="151"/>
      <c r="N752" s="151"/>
      <c r="O752" s="1">
        <f t="shared" si="118"/>
        <v>1</v>
      </c>
      <c r="P752" s="11" t="s">
        <v>1805</v>
      </c>
      <c r="R752" s="1" t="str">
        <f t="shared" si="123"/>
        <v>SECGA  </v>
      </c>
      <c r="S752">
        <f t="shared" si="120"/>
        <v>4</v>
      </c>
      <c r="U752" s="1" t="s">
        <v>584</v>
      </c>
      <c r="V752" s="1" t="str">
        <f t="shared" si="122"/>
        <v>DG</v>
      </c>
      <c r="W752">
        <v>4</v>
      </c>
    </row>
    <row r="753" spans="2:23" ht="21" x14ac:dyDescent="0.25">
      <c r="B753" s="9" t="s">
        <v>1725</v>
      </c>
      <c r="C753" s="12" t="s">
        <v>1724</v>
      </c>
      <c r="D753" s="12" t="s">
        <v>1726</v>
      </c>
      <c r="E753" s="9" t="s">
        <v>3</v>
      </c>
      <c r="F753" s="96"/>
      <c r="G753" s="96"/>
      <c r="H753" s="144"/>
      <c r="I753" s="144"/>
      <c r="J753" s="144"/>
      <c r="K753" s="144"/>
      <c r="L753" s="144"/>
      <c r="M753" s="144"/>
      <c r="N753" s="144"/>
      <c r="O753" s="1">
        <f t="shared" si="118"/>
        <v>1</v>
      </c>
      <c r="P753" s="9" t="s">
        <v>1806</v>
      </c>
      <c r="R753" s="1" t="str">
        <f t="shared" si="123"/>
        <v>SECGS  </v>
      </c>
      <c r="S753">
        <f t="shared" si="120"/>
        <v>3</v>
      </c>
      <c r="U753"/>
      <c r="V753" s="98" t="s">
        <v>3434</v>
      </c>
      <c r="W753">
        <f>SUM(W730:W752)</f>
        <v>322</v>
      </c>
    </row>
    <row r="754" spans="2:23" ht="21" x14ac:dyDescent="0.25">
      <c r="B754" s="11" t="s">
        <v>1727</v>
      </c>
      <c r="C754" s="10" t="s">
        <v>1726</v>
      </c>
      <c r="D754" s="10" t="s">
        <v>1728</v>
      </c>
      <c r="E754" s="11" t="s">
        <v>3</v>
      </c>
      <c r="F754" s="171"/>
      <c r="G754" s="171"/>
      <c r="H754" s="151"/>
      <c r="I754" s="151"/>
      <c r="J754" s="151"/>
      <c r="K754" s="151"/>
      <c r="L754" s="151"/>
      <c r="M754" s="151"/>
      <c r="N754" s="151"/>
      <c r="O754" s="1">
        <f t="shared" si="118"/>
        <v>1</v>
      </c>
      <c r="P754" s="11" t="s">
        <v>1807</v>
      </c>
      <c r="R754" s="1" t="str">
        <f t="shared" si="123"/>
        <v>SMIC  </v>
      </c>
      <c r="S754">
        <f t="shared" si="120"/>
        <v>1</v>
      </c>
      <c r="U754"/>
      <c r="V754" s="1" t="str">
        <f t="shared" si="122"/>
        <v/>
      </c>
      <c r="W754"/>
    </row>
    <row r="755" spans="2:23" ht="21" x14ac:dyDescent="0.25">
      <c r="B755" s="9" t="s">
        <v>369</v>
      </c>
      <c r="C755" s="12" t="s">
        <v>1728</v>
      </c>
      <c r="D755" s="12" t="s">
        <v>1729</v>
      </c>
      <c r="E755" s="9" t="s">
        <v>17</v>
      </c>
      <c r="F755" s="96"/>
      <c r="G755" s="96"/>
      <c r="H755" s="144"/>
      <c r="I755" s="144"/>
      <c r="J755" s="144"/>
      <c r="K755" s="144"/>
      <c r="L755" s="144"/>
      <c r="M755" s="144"/>
      <c r="N755" s="144"/>
      <c r="O755" s="1">
        <f t="shared" si="118"/>
        <v>2</v>
      </c>
      <c r="P755" s="9" t="s">
        <v>1808</v>
      </c>
      <c r="R755" s="1" t="str">
        <f t="shared" si="123"/>
        <v>CLC  </v>
      </c>
      <c r="S755">
        <f t="shared" si="120"/>
        <v>18</v>
      </c>
      <c r="U755"/>
      <c r="V755" s="1" t="str">
        <f t="shared" si="122"/>
        <v/>
      </c>
      <c r="W755"/>
    </row>
    <row r="756" spans="2:23" ht="21" x14ac:dyDescent="0.25">
      <c r="B756" s="11" t="s">
        <v>1730</v>
      </c>
      <c r="C756" s="10" t="s">
        <v>1729</v>
      </c>
      <c r="D756" s="10" t="s">
        <v>1731</v>
      </c>
      <c r="E756" s="11" t="s">
        <v>403</v>
      </c>
      <c r="F756" s="171"/>
      <c r="G756" s="171"/>
      <c r="H756" s="151"/>
      <c r="I756" s="151"/>
      <c r="J756" s="151"/>
      <c r="K756" s="151"/>
      <c r="L756" s="151"/>
      <c r="M756" s="151"/>
      <c r="N756" s="151"/>
      <c r="O756" s="1">
        <f t="shared" si="118"/>
        <v>13</v>
      </c>
      <c r="P756" s="11" t="s">
        <v>766</v>
      </c>
      <c r="R756" s="1" t="str">
        <f t="shared" si="123"/>
        <v>SOP  </v>
      </c>
      <c r="S756">
        <f t="shared" si="120"/>
        <v>14</v>
      </c>
      <c r="U756"/>
      <c r="V756" s="1" t="str">
        <f t="shared" si="122"/>
        <v/>
      </c>
      <c r="W756"/>
    </row>
    <row r="757" spans="2:23" ht="21" x14ac:dyDescent="0.25">
      <c r="B757" s="9" t="s">
        <v>1732</v>
      </c>
      <c r="C757" s="12" t="s">
        <v>1731</v>
      </c>
      <c r="D757" s="12" t="s">
        <v>1733</v>
      </c>
      <c r="E757" s="9" t="s">
        <v>54</v>
      </c>
      <c r="F757" s="96"/>
      <c r="G757" s="96"/>
      <c r="H757" s="144"/>
      <c r="I757" s="144"/>
      <c r="J757" s="144"/>
      <c r="K757" s="144"/>
      <c r="L757" s="144"/>
      <c r="M757" s="144"/>
      <c r="N757" s="144"/>
      <c r="O757" s="1">
        <f t="shared" si="118"/>
        <v>1</v>
      </c>
      <c r="P757" s="9" t="s">
        <v>1431</v>
      </c>
      <c r="R757" s="1" t="str">
        <f t="shared" si="123"/>
        <v>CIP  </v>
      </c>
      <c r="S757">
        <f t="shared" si="120"/>
        <v>19</v>
      </c>
      <c r="U757"/>
      <c r="V757" s="1" t="str">
        <f t="shared" si="122"/>
        <v/>
      </c>
      <c r="W757"/>
    </row>
    <row r="758" spans="2:23" ht="21" x14ac:dyDescent="0.25">
      <c r="B758" s="11" t="s">
        <v>1734</v>
      </c>
      <c r="C758" s="10" t="s">
        <v>1733</v>
      </c>
      <c r="D758" s="10" t="s">
        <v>1735</v>
      </c>
      <c r="E758" s="11" t="s">
        <v>17</v>
      </c>
      <c r="F758" s="171"/>
      <c r="G758" s="171"/>
      <c r="H758" s="151"/>
      <c r="I758" s="151"/>
      <c r="J758" s="151"/>
      <c r="K758" s="151"/>
      <c r="L758" s="151"/>
      <c r="M758" s="151"/>
      <c r="N758" s="151"/>
      <c r="O758" s="1">
        <f t="shared" si="118"/>
        <v>2</v>
      </c>
      <c r="P758" s="11" t="s">
        <v>1809</v>
      </c>
      <c r="R758" s="1" t="str">
        <f t="shared" si="123"/>
        <v>SECGS  </v>
      </c>
      <c r="S758">
        <f t="shared" si="120"/>
        <v>3</v>
      </c>
      <c r="U758"/>
      <c r="V758" s="1" t="str">
        <f t="shared" si="122"/>
        <v/>
      </c>
      <c r="W758"/>
    </row>
    <row r="759" spans="2:23" ht="21" x14ac:dyDescent="0.25">
      <c r="B759" s="9" t="s">
        <v>1089</v>
      </c>
      <c r="C759" s="12" t="s">
        <v>1735</v>
      </c>
      <c r="D759" s="12" t="s">
        <v>1736</v>
      </c>
      <c r="E759" s="9" t="s">
        <v>21</v>
      </c>
      <c r="F759" s="96"/>
      <c r="G759" s="96"/>
      <c r="H759" s="144"/>
      <c r="I759" s="144"/>
      <c r="J759" s="144"/>
      <c r="K759" s="144"/>
      <c r="L759" s="144"/>
      <c r="M759" s="144"/>
      <c r="N759" s="144"/>
      <c r="O759" s="1">
        <f t="shared" si="118"/>
        <v>3</v>
      </c>
      <c r="P759" s="9" t="s">
        <v>1810</v>
      </c>
      <c r="R759" s="1" t="str">
        <f t="shared" si="123"/>
        <v>CLC  </v>
      </c>
      <c r="S759">
        <f t="shared" si="120"/>
        <v>18</v>
      </c>
      <c r="U759"/>
      <c r="V759" s="1" t="str">
        <f t="shared" si="122"/>
        <v/>
      </c>
      <c r="W759"/>
    </row>
    <row r="760" spans="2:23" ht="21" x14ac:dyDescent="0.25">
      <c r="B760" s="11" t="s">
        <v>1737</v>
      </c>
      <c r="C760" s="10" t="s">
        <v>1736</v>
      </c>
      <c r="D760" s="10" t="s">
        <v>1738</v>
      </c>
      <c r="E760" s="11" t="s">
        <v>21</v>
      </c>
      <c r="F760" s="171"/>
      <c r="G760" s="171"/>
      <c r="H760" s="151"/>
      <c r="I760" s="151"/>
      <c r="J760" s="151"/>
      <c r="K760" s="151"/>
      <c r="L760" s="151"/>
      <c r="M760" s="151"/>
      <c r="N760" s="151"/>
      <c r="O760" s="1">
        <f t="shared" si="118"/>
        <v>3</v>
      </c>
      <c r="P760" s="11" t="s">
        <v>1811</v>
      </c>
      <c r="R760" s="1" t="str">
        <f t="shared" si="123"/>
        <v>SECTI  </v>
      </c>
      <c r="S760">
        <f t="shared" si="120"/>
        <v>107</v>
      </c>
      <c r="U760"/>
      <c r="V760" s="1" t="str">
        <f t="shared" si="122"/>
        <v/>
      </c>
      <c r="W760"/>
    </row>
    <row r="761" spans="2:23" ht="21" x14ac:dyDescent="0.25">
      <c r="B761" s="9" t="s">
        <v>1739</v>
      </c>
      <c r="C761" s="12" t="s">
        <v>1738</v>
      </c>
      <c r="D761" s="12" t="s">
        <v>1740</v>
      </c>
      <c r="E761" s="9" t="s">
        <v>21</v>
      </c>
      <c r="F761" s="96"/>
      <c r="G761" s="96"/>
      <c r="H761" s="144"/>
      <c r="I761" s="144"/>
      <c r="J761" s="144"/>
      <c r="K761" s="144"/>
      <c r="L761" s="144"/>
      <c r="M761" s="144"/>
      <c r="N761" s="144"/>
      <c r="O761" s="1">
        <f t="shared" si="118"/>
        <v>3</v>
      </c>
      <c r="P761" s="9" t="s">
        <v>1</v>
      </c>
      <c r="R761" s="1" t="str">
        <f t="shared" si="123"/>
        <v>CGEU  </v>
      </c>
      <c r="S761">
        <f t="shared" si="120"/>
        <v>8</v>
      </c>
      <c r="U761"/>
      <c r="V761" s="1" t="str">
        <f t="shared" si="122"/>
        <v/>
      </c>
      <c r="W761"/>
    </row>
    <row r="762" spans="2:23" ht="21" x14ac:dyDescent="0.25">
      <c r="B762" s="11" t="s">
        <v>1741</v>
      </c>
      <c r="C762" s="10" t="s">
        <v>1738</v>
      </c>
      <c r="D762" s="10" t="s">
        <v>1742</v>
      </c>
      <c r="E762" s="11" t="s">
        <v>314</v>
      </c>
      <c r="F762" s="171"/>
      <c r="G762" s="171"/>
      <c r="H762" s="151"/>
      <c r="I762" s="151"/>
      <c r="J762" s="151"/>
      <c r="K762" s="151"/>
      <c r="L762" s="151"/>
      <c r="M762" s="151"/>
      <c r="N762" s="151"/>
      <c r="O762" s="1">
        <f t="shared" ref="O762:O790" si="124">VALUE(IF(LEFT(E762,1)="&lt;",1,LEFT(E762,2)))</f>
        <v>7</v>
      </c>
      <c r="P762" s="11" t="s">
        <v>1</v>
      </c>
      <c r="R762" s="1" t="str">
        <f t="shared" si="123"/>
        <v>SESOP  </v>
      </c>
      <c r="S762">
        <f t="shared" ref="S762:S790" si="125">SUMIFS($O$730:$O$790,$R$730:$R$790,R762)</f>
        <v>58</v>
      </c>
      <c r="U762"/>
      <c r="V762" s="1" t="str">
        <f t="shared" si="122"/>
        <v/>
      </c>
      <c r="W762"/>
    </row>
    <row r="763" spans="2:23" ht="21" x14ac:dyDescent="0.25">
      <c r="B763" s="9" t="s">
        <v>1743</v>
      </c>
      <c r="C763" s="12" t="s">
        <v>1742</v>
      </c>
      <c r="D763" s="12" t="s">
        <v>1744</v>
      </c>
      <c r="E763" s="9" t="s">
        <v>3</v>
      </c>
      <c r="F763" s="96"/>
      <c r="G763" s="96"/>
      <c r="H763" s="144"/>
      <c r="I763" s="144"/>
      <c r="J763" s="144"/>
      <c r="K763" s="144"/>
      <c r="L763" s="144"/>
      <c r="M763" s="144"/>
      <c r="N763" s="144"/>
      <c r="O763" s="1">
        <f t="shared" si="124"/>
        <v>1</v>
      </c>
      <c r="P763" s="9" t="s">
        <v>117</v>
      </c>
      <c r="R763" s="1" t="str">
        <f t="shared" si="123"/>
        <v>SECTI  </v>
      </c>
      <c r="S763">
        <f t="shared" si="125"/>
        <v>107</v>
      </c>
      <c r="U763"/>
      <c r="V763" s="1" t="str">
        <f t="shared" si="122"/>
        <v/>
      </c>
      <c r="W763"/>
    </row>
    <row r="764" spans="2:23" ht="21" x14ac:dyDescent="0.25">
      <c r="B764" s="11" t="s">
        <v>1745</v>
      </c>
      <c r="C764" s="10" t="s">
        <v>1744</v>
      </c>
      <c r="D764" s="10" t="s">
        <v>1746</v>
      </c>
      <c r="E764" s="11" t="s">
        <v>54</v>
      </c>
      <c r="F764" s="171"/>
      <c r="G764" s="171"/>
      <c r="H764" s="151"/>
      <c r="I764" s="151"/>
      <c r="J764" s="151"/>
      <c r="K764" s="151"/>
      <c r="L764" s="151"/>
      <c r="M764" s="151"/>
      <c r="N764" s="151"/>
      <c r="O764" s="1">
        <f t="shared" si="124"/>
        <v>1</v>
      </c>
      <c r="P764" s="11" t="s">
        <v>1812</v>
      </c>
      <c r="R764" s="1" t="str">
        <f t="shared" si="123"/>
        <v>SOP  </v>
      </c>
      <c r="S764">
        <f t="shared" si="125"/>
        <v>14</v>
      </c>
      <c r="U764"/>
      <c r="V764" s="1" t="str">
        <f t="shared" si="122"/>
        <v/>
      </c>
      <c r="W764"/>
    </row>
    <row r="765" spans="2:23" ht="21" x14ac:dyDescent="0.25">
      <c r="B765" s="9" t="s">
        <v>393</v>
      </c>
      <c r="C765" s="12" t="s">
        <v>1746</v>
      </c>
      <c r="D765" s="12" t="s">
        <v>1747</v>
      </c>
      <c r="E765" s="9" t="s">
        <v>338</v>
      </c>
      <c r="F765" s="96"/>
      <c r="G765" s="96"/>
      <c r="H765" s="144"/>
      <c r="I765" s="144"/>
      <c r="J765" s="144"/>
      <c r="K765" s="144"/>
      <c r="L765" s="144"/>
      <c r="M765" s="144"/>
      <c r="N765" s="144"/>
      <c r="O765" s="1">
        <f t="shared" si="124"/>
        <v>8</v>
      </c>
      <c r="P765" s="9" t="s">
        <v>1813</v>
      </c>
      <c r="R765" s="1" t="str">
        <f t="shared" si="123"/>
        <v>CLC  </v>
      </c>
      <c r="S765">
        <f t="shared" si="125"/>
        <v>18</v>
      </c>
      <c r="U765"/>
      <c r="V765" s="1" t="str">
        <f t="shared" si="122"/>
        <v/>
      </c>
      <c r="W765"/>
    </row>
    <row r="766" spans="2:23" ht="21" x14ac:dyDescent="0.25">
      <c r="B766" s="11" t="s">
        <v>396</v>
      </c>
      <c r="C766" s="10" t="s">
        <v>1747</v>
      </c>
      <c r="D766" s="10" t="s">
        <v>1748</v>
      </c>
      <c r="E766" s="11" t="s">
        <v>47</v>
      </c>
      <c r="F766" s="171"/>
      <c r="G766" s="171"/>
      <c r="H766" s="151"/>
      <c r="I766" s="151"/>
      <c r="J766" s="151"/>
      <c r="K766" s="151"/>
      <c r="L766" s="151"/>
      <c r="M766" s="151"/>
      <c r="N766" s="151"/>
      <c r="O766" s="1">
        <f t="shared" si="124"/>
        <v>6</v>
      </c>
      <c r="P766" s="11" t="s">
        <v>1814</v>
      </c>
      <c r="R766" s="1" t="str">
        <f t="shared" si="123"/>
        <v>SC  </v>
      </c>
      <c r="S766">
        <f t="shared" si="125"/>
        <v>7</v>
      </c>
      <c r="U766"/>
      <c r="V766" s="1" t="str">
        <f t="shared" si="122"/>
        <v/>
      </c>
      <c r="W766"/>
    </row>
    <row r="767" spans="2:23" ht="21" x14ac:dyDescent="0.25">
      <c r="B767" s="9" t="s">
        <v>398</v>
      </c>
      <c r="C767" s="12" t="s">
        <v>1748</v>
      </c>
      <c r="D767" s="12" t="s">
        <v>1749</v>
      </c>
      <c r="E767" s="9" t="s">
        <v>3</v>
      </c>
      <c r="F767" s="96"/>
      <c r="G767" s="96"/>
      <c r="H767" s="144"/>
      <c r="I767" s="144"/>
      <c r="J767" s="144"/>
      <c r="K767" s="144"/>
      <c r="L767" s="144"/>
      <c r="M767" s="144"/>
      <c r="N767" s="144"/>
      <c r="O767" s="1">
        <f t="shared" si="124"/>
        <v>1</v>
      </c>
      <c r="P767" s="9" t="s">
        <v>1815</v>
      </c>
      <c r="R767" s="1" t="str">
        <f t="shared" si="123"/>
        <v>CLC  </v>
      </c>
      <c r="S767">
        <f t="shared" si="125"/>
        <v>18</v>
      </c>
      <c r="U767"/>
      <c r="V767" s="1" t="str">
        <f t="shared" si="122"/>
        <v/>
      </c>
      <c r="W767"/>
    </row>
    <row r="768" spans="2:23" ht="21" x14ac:dyDescent="0.25">
      <c r="B768" s="11" t="s">
        <v>1750</v>
      </c>
      <c r="C768" s="10" t="s">
        <v>1749</v>
      </c>
      <c r="D768" s="10" t="s">
        <v>1751</v>
      </c>
      <c r="E768" s="11" t="s">
        <v>3</v>
      </c>
      <c r="F768" s="171"/>
      <c r="G768" s="171"/>
      <c r="H768" s="151"/>
      <c r="I768" s="151"/>
      <c r="J768" s="151"/>
      <c r="K768" s="151"/>
      <c r="L768" s="151"/>
      <c r="M768" s="151"/>
      <c r="N768" s="151"/>
      <c r="O768" s="1">
        <f t="shared" si="124"/>
        <v>1</v>
      </c>
      <c r="P768" s="11" t="s">
        <v>1816</v>
      </c>
      <c r="R768" s="1" t="str">
        <f t="shared" si="123"/>
        <v>SPO  </v>
      </c>
      <c r="S768">
        <f t="shared" si="125"/>
        <v>1</v>
      </c>
      <c r="U768"/>
      <c r="V768" s="1" t="str">
        <f t="shared" si="122"/>
        <v/>
      </c>
      <c r="W768"/>
    </row>
    <row r="769" spans="2:23" ht="21" x14ac:dyDescent="0.25">
      <c r="B769" s="9" t="s">
        <v>1752</v>
      </c>
      <c r="C769" s="12" t="s">
        <v>1751</v>
      </c>
      <c r="D769" s="12" t="s">
        <v>1753</v>
      </c>
      <c r="E769" s="9" t="s">
        <v>3</v>
      </c>
      <c r="F769" s="96"/>
      <c r="G769" s="96"/>
      <c r="H769" s="144"/>
      <c r="I769" s="144"/>
      <c r="J769" s="144"/>
      <c r="K769" s="144"/>
      <c r="L769" s="144"/>
      <c r="M769" s="144"/>
      <c r="N769" s="144"/>
      <c r="O769" s="1">
        <f t="shared" si="124"/>
        <v>1</v>
      </c>
      <c r="P769" s="9" t="s">
        <v>354</v>
      </c>
      <c r="R769" s="1" t="str">
        <f t="shared" si="123"/>
        <v>CO  </v>
      </c>
      <c r="S769">
        <f t="shared" si="125"/>
        <v>2</v>
      </c>
      <c r="U769"/>
      <c r="V769" s="1" t="str">
        <f t="shared" si="122"/>
        <v/>
      </c>
      <c r="W769"/>
    </row>
    <row r="770" spans="2:23" ht="21" x14ac:dyDescent="0.25">
      <c r="B770" s="11" t="s">
        <v>1754</v>
      </c>
      <c r="C770" s="10" t="s">
        <v>1753</v>
      </c>
      <c r="D770" s="10" t="s">
        <v>1755</v>
      </c>
      <c r="E770" s="11" t="s">
        <v>3</v>
      </c>
      <c r="F770" s="171"/>
      <c r="G770" s="171"/>
      <c r="H770" s="151"/>
      <c r="I770" s="151"/>
      <c r="J770" s="151"/>
      <c r="K770" s="151"/>
      <c r="L770" s="151"/>
      <c r="M770" s="151"/>
      <c r="N770" s="151"/>
      <c r="O770" s="1">
        <f t="shared" si="124"/>
        <v>1</v>
      </c>
      <c r="P770" s="11" t="s">
        <v>1817</v>
      </c>
      <c r="R770" s="1" t="str">
        <f t="shared" si="123"/>
        <v>SECOFC  </v>
      </c>
      <c r="S770">
        <f t="shared" si="125"/>
        <v>1</v>
      </c>
      <c r="U770"/>
      <c r="V770" s="1" t="str">
        <f t="shared" si="122"/>
        <v/>
      </c>
      <c r="W770"/>
    </row>
    <row r="771" spans="2:23" ht="21" x14ac:dyDescent="0.25">
      <c r="B771" s="9" t="s">
        <v>128</v>
      </c>
      <c r="C771" s="12" t="s">
        <v>1755</v>
      </c>
      <c r="D771" s="12" t="s">
        <v>1756</v>
      </c>
      <c r="E771" s="9" t="s">
        <v>3</v>
      </c>
      <c r="F771" s="96"/>
      <c r="G771" s="96"/>
      <c r="H771" s="144"/>
      <c r="I771" s="144"/>
      <c r="J771" s="144"/>
      <c r="K771" s="144"/>
      <c r="L771" s="144"/>
      <c r="M771" s="144"/>
      <c r="N771" s="144"/>
      <c r="O771" s="1">
        <f t="shared" si="124"/>
        <v>1</v>
      </c>
      <c r="P771" s="9" t="s">
        <v>44</v>
      </c>
      <c r="R771" s="1" t="str">
        <f t="shared" ref="R771:R790" si="126">RIGHT(B771,LEN(B771)-5)</f>
        <v>CLC  </v>
      </c>
      <c r="S771">
        <f t="shared" si="125"/>
        <v>18</v>
      </c>
      <c r="U771"/>
      <c r="V771" s="1" t="str">
        <f t="shared" si="122"/>
        <v/>
      </c>
      <c r="W771"/>
    </row>
    <row r="772" spans="2:23" ht="21" x14ac:dyDescent="0.25">
      <c r="B772" s="11" t="s">
        <v>1757</v>
      </c>
      <c r="C772" s="10" t="s">
        <v>1756</v>
      </c>
      <c r="D772" s="10" t="s">
        <v>1758</v>
      </c>
      <c r="E772" s="11" t="s">
        <v>3</v>
      </c>
      <c r="F772" s="171"/>
      <c r="G772" s="171"/>
      <c r="H772" s="151"/>
      <c r="I772" s="151"/>
      <c r="J772" s="151"/>
      <c r="K772" s="151"/>
      <c r="L772" s="151"/>
      <c r="M772" s="151"/>
      <c r="N772" s="151"/>
      <c r="O772" s="1">
        <f t="shared" si="124"/>
        <v>1</v>
      </c>
      <c r="P772" s="11" t="s">
        <v>647</v>
      </c>
      <c r="R772" s="1" t="str">
        <f t="shared" si="126"/>
        <v>SC  </v>
      </c>
      <c r="S772">
        <f t="shared" si="125"/>
        <v>7</v>
      </c>
      <c r="U772"/>
      <c r="V772" s="1" t="str">
        <f t="shared" si="122"/>
        <v/>
      </c>
      <c r="W772"/>
    </row>
    <row r="773" spans="2:23" ht="21" x14ac:dyDescent="0.25">
      <c r="B773" s="9" t="s">
        <v>1759</v>
      </c>
      <c r="C773" s="12" t="s">
        <v>1758</v>
      </c>
      <c r="D773" s="12" t="s">
        <v>1760</v>
      </c>
      <c r="E773" s="9" t="s">
        <v>54</v>
      </c>
      <c r="F773" s="96"/>
      <c r="G773" s="96"/>
      <c r="H773" s="144"/>
      <c r="I773" s="144"/>
      <c r="J773" s="144"/>
      <c r="K773" s="144"/>
      <c r="L773" s="144"/>
      <c r="M773" s="144"/>
      <c r="N773" s="144"/>
      <c r="O773" s="1">
        <f t="shared" si="124"/>
        <v>1</v>
      </c>
      <c r="P773" s="9" t="s">
        <v>1818</v>
      </c>
      <c r="R773" s="1" t="str">
        <f t="shared" si="126"/>
        <v>CLC  </v>
      </c>
      <c r="S773">
        <f t="shared" si="125"/>
        <v>18</v>
      </c>
      <c r="U773"/>
      <c r="V773" s="1" t="str">
        <f t="shared" si="122"/>
        <v/>
      </c>
      <c r="W773"/>
    </row>
    <row r="774" spans="2:23" ht="21" x14ac:dyDescent="0.25">
      <c r="B774" s="11" t="s">
        <v>1761</v>
      </c>
      <c r="C774" s="10" t="s">
        <v>1760</v>
      </c>
      <c r="D774" s="10" t="s">
        <v>1762</v>
      </c>
      <c r="E774" s="11" t="s">
        <v>17</v>
      </c>
      <c r="F774" s="171"/>
      <c r="G774" s="171"/>
      <c r="H774" s="151"/>
      <c r="I774" s="151"/>
      <c r="J774" s="151"/>
      <c r="K774" s="151"/>
      <c r="L774" s="151"/>
      <c r="M774" s="151"/>
      <c r="N774" s="151"/>
      <c r="O774" s="1">
        <f t="shared" si="124"/>
        <v>2</v>
      </c>
      <c r="P774" s="11" t="s">
        <v>1819</v>
      </c>
      <c r="R774" s="1" t="str">
        <f t="shared" si="126"/>
        <v>SECGA  </v>
      </c>
      <c r="S774">
        <f t="shared" si="125"/>
        <v>4</v>
      </c>
      <c r="U774"/>
      <c r="V774" s="1" t="str">
        <f t="shared" si="122"/>
        <v/>
      </c>
      <c r="W774"/>
    </row>
    <row r="775" spans="2:23" ht="21" x14ac:dyDescent="0.25">
      <c r="B775" s="9" t="s">
        <v>1763</v>
      </c>
      <c r="C775" s="12" t="s">
        <v>1762</v>
      </c>
      <c r="D775" s="12" t="s">
        <v>1764</v>
      </c>
      <c r="E775" s="9" t="s">
        <v>3</v>
      </c>
      <c r="F775" s="96"/>
      <c r="G775" s="96"/>
      <c r="H775" s="144"/>
      <c r="I775" s="144"/>
      <c r="J775" s="144"/>
      <c r="K775" s="144"/>
      <c r="L775" s="144"/>
      <c r="M775" s="144"/>
      <c r="N775" s="144"/>
      <c r="O775" s="1">
        <f t="shared" si="124"/>
        <v>1</v>
      </c>
      <c r="P775" s="9" t="s">
        <v>1820</v>
      </c>
      <c r="R775" s="1" t="str">
        <f t="shared" si="126"/>
        <v>CLC  </v>
      </c>
      <c r="S775">
        <f t="shared" si="125"/>
        <v>18</v>
      </c>
      <c r="U775"/>
      <c r="V775" s="1" t="str">
        <f t="shared" si="122"/>
        <v/>
      </c>
      <c r="W775"/>
    </row>
    <row r="776" spans="2:23" ht="21" x14ac:dyDescent="0.25">
      <c r="B776" s="11" t="s">
        <v>1765</v>
      </c>
      <c r="C776" s="10" t="s">
        <v>1764</v>
      </c>
      <c r="D776" s="10" t="s">
        <v>1766</v>
      </c>
      <c r="E776" s="11" t="s">
        <v>47</v>
      </c>
      <c r="F776" s="171"/>
      <c r="G776" s="171"/>
      <c r="H776" s="151"/>
      <c r="I776" s="151"/>
      <c r="J776" s="151"/>
      <c r="K776" s="151"/>
      <c r="L776" s="151"/>
      <c r="M776" s="151"/>
      <c r="N776" s="151"/>
      <c r="O776" s="1">
        <f t="shared" si="124"/>
        <v>6</v>
      </c>
      <c r="P776" s="11" t="s">
        <v>1821</v>
      </c>
      <c r="R776" s="1" t="str">
        <f t="shared" si="126"/>
        <v>SLIC  </v>
      </c>
      <c r="S776">
        <f t="shared" si="125"/>
        <v>9</v>
      </c>
      <c r="U776"/>
      <c r="V776" s="1" t="str">
        <f t="shared" si="122"/>
        <v/>
      </c>
      <c r="W776"/>
    </row>
    <row r="777" spans="2:23" ht="21" x14ac:dyDescent="0.25">
      <c r="B777" s="9" t="s">
        <v>1767</v>
      </c>
      <c r="C777" s="12" t="s">
        <v>1766</v>
      </c>
      <c r="D777" s="12" t="s">
        <v>1768</v>
      </c>
      <c r="E777" s="9" t="s">
        <v>3</v>
      </c>
      <c r="F777" s="96"/>
      <c r="G777" s="96"/>
      <c r="H777" s="144"/>
      <c r="I777" s="144"/>
      <c r="J777" s="144"/>
      <c r="K777" s="144"/>
      <c r="L777" s="144"/>
      <c r="M777" s="144"/>
      <c r="N777" s="144"/>
      <c r="O777" s="1">
        <f t="shared" si="124"/>
        <v>1</v>
      </c>
      <c r="P777" s="9" t="s">
        <v>1822</v>
      </c>
      <c r="R777" s="1" t="str">
        <f t="shared" si="126"/>
        <v>CLC  </v>
      </c>
      <c r="S777">
        <f t="shared" si="125"/>
        <v>18</v>
      </c>
      <c r="U777"/>
      <c r="V777" s="1" t="str">
        <f t="shared" si="122"/>
        <v/>
      </c>
      <c r="W777"/>
    </row>
    <row r="778" spans="2:23" ht="21" x14ac:dyDescent="0.25">
      <c r="B778" s="11" t="s">
        <v>1769</v>
      </c>
      <c r="C778" s="10" t="s">
        <v>1768</v>
      </c>
      <c r="D778" s="10" t="s">
        <v>1770</v>
      </c>
      <c r="E778" s="11" t="s">
        <v>3</v>
      </c>
      <c r="F778" s="171"/>
      <c r="G778" s="171"/>
      <c r="H778" s="151"/>
      <c r="I778" s="151"/>
      <c r="J778" s="151"/>
      <c r="K778" s="151"/>
      <c r="L778" s="151"/>
      <c r="M778" s="151"/>
      <c r="N778" s="151"/>
      <c r="O778" s="1">
        <f t="shared" si="124"/>
        <v>1</v>
      </c>
      <c r="P778" s="11" t="s">
        <v>1823</v>
      </c>
      <c r="R778" s="1" t="str">
        <f t="shared" si="126"/>
        <v>SECGA  </v>
      </c>
      <c r="S778">
        <f t="shared" si="125"/>
        <v>4</v>
      </c>
      <c r="U778"/>
      <c r="V778" s="1" t="str">
        <f t="shared" si="122"/>
        <v/>
      </c>
      <c r="W778"/>
    </row>
    <row r="779" spans="2:23" ht="21" x14ac:dyDescent="0.25">
      <c r="B779" s="9" t="s">
        <v>1771</v>
      </c>
      <c r="C779" s="12" t="s">
        <v>1770</v>
      </c>
      <c r="D779" s="12" t="s">
        <v>1772</v>
      </c>
      <c r="E779" s="9" t="s">
        <v>3</v>
      </c>
      <c r="F779" s="96"/>
      <c r="G779" s="96"/>
      <c r="H779" s="144"/>
      <c r="I779" s="144"/>
      <c r="J779" s="144"/>
      <c r="K779" s="144"/>
      <c r="L779" s="144"/>
      <c r="M779" s="144"/>
      <c r="N779" s="144"/>
      <c r="O779" s="1">
        <f t="shared" si="124"/>
        <v>1</v>
      </c>
      <c r="P779" s="9" t="s">
        <v>1824</v>
      </c>
      <c r="R779" s="1" t="str">
        <f t="shared" si="126"/>
        <v>CPL  </v>
      </c>
      <c r="S779">
        <f t="shared" si="125"/>
        <v>18</v>
      </c>
      <c r="U779"/>
      <c r="V779" s="1" t="str">
        <f t="shared" si="122"/>
        <v/>
      </c>
      <c r="W779"/>
    </row>
    <row r="780" spans="2:23" ht="21" x14ac:dyDescent="0.25">
      <c r="B780" s="11" t="s">
        <v>1773</v>
      </c>
      <c r="C780" s="10" t="s">
        <v>1772</v>
      </c>
      <c r="D780" s="10" t="s">
        <v>1774</v>
      </c>
      <c r="E780" s="11" t="s">
        <v>17</v>
      </c>
      <c r="F780" s="171"/>
      <c r="G780" s="171"/>
      <c r="H780" s="151"/>
      <c r="I780" s="151"/>
      <c r="J780" s="151"/>
      <c r="K780" s="151"/>
      <c r="L780" s="151"/>
      <c r="M780" s="151"/>
      <c r="N780" s="151"/>
      <c r="O780" s="1">
        <f t="shared" si="124"/>
        <v>2</v>
      </c>
      <c r="P780" s="11" t="s">
        <v>803</v>
      </c>
      <c r="R780" s="1" t="str">
        <f t="shared" si="126"/>
        <v>ASSDG  </v>
      </c>
      <c r="S780">
        <f t="shared" si="125"/>
        <v>3</v>
      </c>
      <c r="U780"/>
      <c r="V780" s="1" t="str">
        <f t="shared" si="122"/>
        <v/>
      </c>
      <c r="W780"/>
    </row>
    <row r="781" spans="2:23" ht="21" x14ac:dyDescent="0.25">
      <c r="B781" s="9" t="s">
        <v>1775</v>
      </c>
      <c r="C781" s="12" t="s">
        <v>1774</v>
      </c>
      <c r="D781" s="12" t="s">
        <v>1776</v>
      </c>
      <c r="E781" s="9" t="s">
        <v>54</v>
      </c>
      <c r="F781" s="96"/>
      <c r="G781" s="96"/>
      <c r="H781" s="144"/>
      <c r="I781" s="144"/>
      <c r="J781" s="144"/>
      <c r="K781" s="144"/>
      <c r="L781" s="144"/>
      <c r="M781" s="144"/>
      <c r="N781" s="144"/>
      <c r="O781" s="1">
        <f t="shared" si="124"/>
        <v>1</v>
      </c>
      <c r="P781" s="9" t="s">
        <v>176</v>
      </c>
      <c r="R781" s="1" t="str">
        <f t="shared" si="126"/>
        <v>DG  </v>
      </c>
      <c r="S781">
        <f t="shared" si="125"/>
        <v>4</v>
      </c>
      <c r="U781"/>
      <c r="V781" s="1" t="str">
        <f t="shared" si="122"/>
        <v/>
      </c>
      <c r="W781"/>
    </row>
    <row r="782" spans="2:23" ht="21" x14ac:dyDescent="0.25">
      <c r="B782" s="11" t="s">
        <v>1777</v>
      </c>
      <c r="C782" s="10" t="s">
        <v>1776</v>
      </c>
      <c r="D782" s="10" t="s">
        <v>1778</v>
      </c>
      <c r="E782" s="11" t="s">
        <v>54</v>
      </c>
      <c r="F782" s="171"/>
      <c r="G782" s="171"/>
      <c r="H782" s="151"/>
      <c r="I782" s="151"/>
      <c r="J782" s="151"/>
      <c r="K782" s="151"/>
      <c r="L782" s="151"/>
      <c r="M782" s="151"/>
      <c r="N782" s="151"/>
      <c r="O782" s="1">
        <f t="shared" si="124"/>
        <v>1</v>
      </c>
      <c r="P782" s="11" t="s">
        <v>1825</v>
      </c>
      <c r="R782" s="1" t="str">
        <f t="shared" si="126"/>
        <v>SLIC  </v>
      </c>
      <c r="S782">
        <f t="shared" si="125"/>
        <v>9</v>
      </c>
      <c r="U782"/>
      <c r="V782" s="1" t="str">
        <f t="shared" si="122"/>
        <v/>
      </c>
      <c r="W782"/>
    </row>
    <row r="783" spans="2:23" ht="21" x14ac:dyDescent="0.25">
      <c r="B783" s="9" t="s">
        <v>1779</v>
      </c>
      <c r="C783" s="12" t="s">
        <v>1778</v>
      </c>
      <c r="D783" s="12" t="s">
        <v>1780</v>
      </c>
      <c r="E783" s="9" t="s">
        <v>3</v>
      </c>
      <c r="F783" s="96"/>
      <c r="G783" s="96"/>
      <c r="H783" s="144"/>
      <c r="I783" s="144"/>
      <c r="J783" s="144"/>
      <c r="K783" s="144"/>
      <c r="L783" s="144"/>
      <c r="M783" s="144"/>
      <c r="N783" s="144"/>
      <c r="O783" s="1">
        <f t="shared" si="124"/>
        <v>1</v>
      </c>
      <c r="P783" s="9" t="s">
        <v>1826</v>
      </c>
      <c r="R783" s="1" t="str">
        <f t="shared" si="126"/>
        <v>CPL  </v>
      </c>
      <c r="S783">
        <f t="shared" si="125"/>
        <v>18</v>
      </c>
      <c r="U783"/>
      <c r="V783" s="1" t="str">
        <f t="shared" si="122"/>
        <v/>
      </c>
      <c r="W783"/>
    </row>
    <row r="784" spans="2:23" ht="21" x14ac:dyDescent="0.25">
      <c r="B784" s="11" t="s">
        <v>1344</v>
      </c>
      <c r="C784" s="10" t="s">
        <v>1780</v>
      </c>
      <c r="D784" s="10" t="s">
        <v>1781</v>
      </c>
      <c r="E784" s="11" t="s">
        <v>3</v>
      </c>
      <c r="F784" s="171"/>
      <c r="G784" s="171"/>
      <c r="H784" s="151"/>
      <c r="I784" s="151"/>
      <c r="J784" s="151"/>
      <c r="K784" s="151"/>
      <c r="L784" s="151"/>
      <c r="M784" s="151"/>
      <c r="N784" s="151"/>
      <c r="O784" s="1">
        <f t="shared" si="124"/>
        <v>1</v>
      </c>
      <c r="P784" s="11" t="s">
        <v>766</v>
      </c>
      <c r="R784" s="1" t="str">
        <f t="shared" si="126"/>
        <v>SLIC  </v>
      </c>
      <c r="S784">
        <f t="shared" si="125"/>
        <v>9</v>
      </c>
      <c r="U784"/>
      <c r="V784" s="1" t="str">
        <f t="shared" si="122"/>
        <v/>
      </c>
      <c r="W784"/>
    </row>
    <row r="785" spans="1:48" ht="21" x14ac:dyDescent="0.25">
      <c r="B785" s="9" t="s">
        <v>1782</v>
      </c>
      <c r="C785" s="12" t="s">
        <v>1781</v>
      </c>
      <c r="D785" s="12" t="s">
        <v>1783</v>
      </c>
      <c r="E785" s="9" t="s">
        <v>3</v>
      </c>
      <c r="F785" s="96"/>
      <c r="G785" s="96"/>
      <c r="H785" s="144"/>
      <c r="I785" s="144"/>
      <c r="J785" s="144"/>
      <c r="K785" s="144"/>
      <c r="L785" s="144"/>
      <c r="M785" s="144"/>
      <c r="N785" s="144"/>
      <c r="O785" s="1">
        <f t="shared" si="124"/>
        <v>1</v>
      </c>
      <c r="P785" s="9" t="s">
        <v>1244</v>
      </c>
      <c r="R785" s="1" t="str">
        <f t="shared" si="126"/>
        <v>CPL  </v>
      </c>
      <c r="S785">
        <f t="shared" si="125"/>
        <v>18</v>
      </c>
      <c r="U785"/>
      <c r="V785" s="1" t="str">
        <f t="shared" si="122"/>
        <v/>
      </c>
      <c r="W785"/>
    </row>
    <row r="786" spans="1:48" ht="21" x14ac:dyDescent="0.25">
      <c r="B786" s="11" t="s">
        <v>1784</v>
      </c>
      <c r="C786" s="10" t="s">
        <v>1783</v>
      </c>
      <c r="D786" s="10" t="s">
        <v>1785</v>
      </c>
      <c r="E786" s="11" t="s">
        <v>54</v>
      </c>
      <c r="F786" s="171"/>
      <c r="G786" s="171"/>
      <c r="H786" s="151"/>
      <c r="I786" s="151"/>
      <c r="J786" s="151"/>
      <c r="K786" s="151"/>
      <c r="L786" s="151"/>
      <c r="M786" s="151"/>
      <c r="N786" s="151"/>
      <c r="O786" s="1">
        <f t="shared" si="124"/>
        <v>1</v>
      </c>
      <c r="P786" s="11" t="s">
        <v>695</v>
      </c>
      <c r="R786" s="1" t="str">
        <f t="shared" si="126"/>
        <v>SLIC  </v>
      </c>
      <c r="S786">
        <f t="shared" si="125"/>
        <v>9</v>
      </c>
      <c r="U786"/>
      <c r="V786" s="1" t="str">
        <f t="shared" si="122"/>
        <v/>
      </c>
      <c r="W786"/>
    </row>
    <row r="787" spans="1:48" ht="21" x14ac:dyDescent="0.25">
      <c r="B787" s="9" t="s">
        <v>1786</v>
      </c>
      <c r="C787" s="12" t="s">
        <v>1785</v>
      </c>
      <c r="D787" s="12" t="s">
        <v>1787</v>
      </c>
      <c r="E787" s="9" t="s">
        <v>342</v>
      </c>
      <c r="F787" s="96"/>
      <c r="G787" s="96"/>
      <c r="H787" s="144"/>
      <c r="I787" s="144"/>
      <c r="J787" s="144"/>
      <c r="K787" s="144"/>
      <c r="L787" s="144"/>
      <c r="M787" s="144"/>
      <c r="N787" s="144"/>
      <c r="O787" s="1">
        <f t="shared" si="124"/>
        <v>15</v>
      </c>
      <c r="P787" s="9" t="s">
        <v>1174</v>
      </c>
      <c r="R787" s="1" t="str">
        <f t="shared" si="126"/>
        <v>CPL  </v>
      </c>
      <c r="S787">
        <f t="shared" si="125"/>
        <v>18</v>
      </c>
      <c r="U787"/>
      <c r="V787" s="1" t="str">
        <f t="shared" si="122"/>
        <v/>
      </c>
      <c r="W787"/>
    </row>
    <row r="788" spans="1:48" ht="21" x14ac:dyDescent="0.25">
      <c r="B788" s="11" t="s">
        <v>1788</v>
      </c>
      <c r="C788" s="10" t="s">
        <v>1787</v>
      </c>
      <c r="D788" s="10" t="s">
        <v>1789</v>
      </c>
      <c r="E788" s="11" t="s">
        <v>3</v>
      </c>
      <c r="F788" s="171"/>
      <c r="G788" s="171"/>
      <c r="H788" s="151"/>
      <c r="I788" s="151"/>
      <c r="J788" s="151"/>
      <c r="K788" s="151"/>
      <c r="L788" s="151"/>
      <c r="M788" s="151"/>
      <c r="N788" s="151"/>
      <c r="O788" s="1">
        <f t="shared" si="124"/>
        <v>1</v>
      </c>
      <c r="P788" s="11" t="s">
        <v>1177</v>
      </c>
      <c r="R788" s="1" t="str">
        <f t="shared" si="126"/>
        <v>ASSDG  </v>
      </c>
      <c r="S788">
        <f t="shared" si="125"/>
        <v>3</v>
      </c>
      <c r="U788"/>
      <c r="V788" s="1" t="str">
        <f t="shared" si="122"/>
        <v/>
      </c>
      <c r="W788"/>
    </row>
    <row r="789" spans="1:48" ht="21" x14ac:dyDescent="0.25">
      <c r="B789" s="9" t="s">
        <v>1790</v>
      </c>
      <c r="C789" s="12" t="s">
        <v>1789</v>
      </c>
      <c r="D789" s="12" t="s">
        <v>1791</v>
      </c>
      <c r="E789" s="9" t="s">
        <v>21</v>
      </c>
      <c r="F789" s="96"/>
      <c r="G789" s="96"/>
      <c r="H789" s="144"/>
      <c r="I789" s="144"/>
      <c r="J789" s="144"/>
      <c r="K789" s="144"/>
      <c r="L789" s="144"/>
      <c r="M789" s="144"/>
      <c r="N789" s="144"/>
      <c r="O789" s="1">
        <f t="shared" si="124"/>
        <v>3</v>
      </c>
      <c r="P789" s="9" t="s">
        <v>380</v>
      </c>
      <c r="R789" s="1" t="str">
        <f t="shared" si="126"/>
        <v>DG  </v>
      </c>
      <c r="S789">
        <f t="shared" si="125"/>
        <v>4</v>
      </c>
      <c r="U789"/>
      <c r="V789" s="1" t="str">
        <f t="shared" si="122"/>
        <v/>
      </c>
      <c r="W789"/>
    </row>
    <row r="790" spans="1:48" ht="21" x14ac:dyDescent="0.25">
      <c r="B790" s="11" t="s">
        <v>1792</v>
      </c>
      <c r="C790" s="10" t="s">
        <v>1791</v>
      </c>
      <c r="D790" s="10" t="s">
        <v>1793</v>
      </c>
      <c r="E790" s="11" t="s">
        <v>3</v>
      </c>
      <c r="F790" s="171"/>
      <c r="G790" s="171"/>
      <c r="H790" s="151"/>
      <c r="I790" s="151"/>
      <c r="J790" s="151"/>
      <c r="K790" s="151"/>
      <c r="L790" s="151"/>
      <c r="M790" s="151"/>
      <c r="N790" s="151"/>
      <c r="O790" s="1">
        <f t="shared" si="124"/>
        <v>1</v>
      </c>
      <c r="P790" s="11" t="s">
        <v>107</v>
      </c>
      <c r="R790" s="1" t="str">
        <f t="shared" si="126"/>
        <v>CO  </v>
      </c>
      <c r="S790">
        <f t="shared" si="125"/>
        <v>2</v>
      </c>
      <c r="U790"/>
      <c r="V790" s="1" t="str">
        <f t="shared" si="122"/>
        <v/>
      </c>
      <c r="W790"/>
    </row>
    <row r="791" spans="1:48" x14ac:dyDescent="0.15">
      <c r="V791" s="1" t="str">
        <f t="shared" si="122"/>
        <v/>
      </c>
    </row>
    <row r="792" spans="1:48" x14ac:dyDescent="0.15">
      <c r="B792" s="13"/>
      <c r="C792" s="13"/>
      <c r="D792" s="13"/>
      <c r="E792" s="13"/>
      <c r="F792" s="13"/>
      <c r="G792" s="13"/>
      <c r="H792" s="150"/>
      <c r="I792" s="150"/>
      <c r="J792" s="150"/>
      <c r="K792" s="150"/>
      <c r="L792" s="150"/>
      <c r="M792" s="150"/>
      <c r="N792" s="150"/>
      <c r="O792" s="13"/>
      <c r="P792" s="13"/>
      <c r="S792" s="13"/>
      <c r="V792" s="1" t="str">
        <f t="shared" si="122"/>
        <v/>
      </c>
    </row>
    <row r="793" spans="1:48" ht="11.25" thickBot="1" x14ac:dyDescent="0.2">
      <c r="Q793" s="13"/>
      <c r="R793" s="40" t="s">
        <v>572</v>
      </c>
      <c r="S793" s="39"/>
      <c r="U793" s="6" t="s">
        <v>3329</v>
      </c>
      <c r="V793" s="1" t="str">
        <f t="shared" si="122"/>
        <v>DADOS AGRUPADOS</v>
      </c>
      <c r="Y793" s="6"/>
    </row>
    <row r="794" spans="1:48" ht="32.25" customHeight="1" thickBot="1" x14ac:dyDescent="0.2">
      <c r="A794" s="41" t="s">
        <v>3381</v>
      </c>
      <c r="P794" s="16" t="s">
        <v>1827</v>
      </c>
      <c r="R794" s="6" t="s">
        <v>571</v>
      </c>
      <c r="S794" s="6" t="s">
        <v>587</v>
      </c>
      <c r="V794" s="1" t="str">
        <f t="shared" si="122"/>
        <v/>
      </c>
      <c r="Y794" s="90" t="s">
        <v>3357</v>
      </c>
      <c r="Z794" s="43"/>
      <c r="AA794" s="43"/>
      <c r="AB794" s="42"/>
    </row>
    <row r="795" spans="1:48" ht="21" x14ac:dyDescent="0.25">
      <c r="B795" s="11" t="s">
        <v>1502</v>
      </c>
      <c r="C795" s="10" t="s">
        <v>1</v>
      </c>
      <c r="D795" s="10" t="s">
        <v>1828</v>
      </c>
      <c r="E795" s="11" t="s">
        <v>3</v>
      </c>
      <c r="F795" s="171"/>
      <c r="G795" s="171"/>
      <c r="H795" s="151"/>
      <c r="I795" s="151"/>
      <c r="J795" s="151"/>
      <c r="K795" s="151"/>
      <c r="L795" s="151"/>
      <c r="M795" s="151"/>
      <c r="N795" s="151"/>
      <c r="O795" s="1">
        <f t="shared" ref="O795:O817" si="127">VALUE(IF(LEFT(E795,1)="&lt;",1,LEFT(E795,2)))</f>
        <v>1</v>
      </c>
      <c r="P795" s="11" t="s">
        <v>1</v>
      </c>
      <c r="R795" s="1" t="str">
        <f t="shared" ref="R795:R803" si="128">RIGHT(B795,LEN(B795)-4)</f>
        <v>SMOEP  </v>
      </c>
      <c r="S795">
        <f t="shared" ref="S795:S817" si="129">SUMIFS($O$795:$O$817,$R$795:$R$817,R795)</f>
        <v>1</v>
      </c>
      <c r="T795" s="39"/>
      <c r="U795" s="39" t="s">
        <v>3356</v>
      </c>
      <c r="V795" s="1" t="str">
        <f t="shared" si="122"/>
        <v>SMOEP</v>
      </c>
      <c r="W795">
        <v>1</v>
      </c>
      <c r="X795" s="39"/>
      <c r="Y795" s="84" t="s">
        <v>3383</v>
      </c>
      <c r="Z795" s="82">
        <f>SUMIFS($W$795:$W$815,$V$795:$V$815,Y795)</f>
        <v>0</v>
      </c>
      <c r="AA795" s="82"/>
      <c r="AB795" s="83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</row>
    <row r="796" spans="1:48" ht="21" x14ac:dyDescent="0.25">
      <c r="B796" s="9" t="s">
        <v>609</v>
      </c>
      <c r="C796" s="12" t="s">
        <v>1828</v>
      </c>
      <c r="D796" s="12" t="s">
        <v>1829</v>
      </c>
      <c r="E796" s="9" t="s">
        <v>54</v>
      </c>
      <c r="F796" s="96"/>
      <c r="G796" s="96"/>
      <c r="H796" s="144"/>
      <c r="I796" s="144"/>
      <c r="J796" s="144"/>
      <c r="K796" s="144"/>
      <c r="L796" s="144"/>
      <c r="M796" s="144"/>
      <c r="N796" s="144"/>
      <c r="O796" s="1">
        <f t="shared" si="127"/>
        <v>1</v>
      </c>
      <c r="P796" s="9" t="s">
        <v>1794</v>
      </c>
      <c r="R796" s="1" t="str">
        <f t="shared" si="128"/>
        <v>CAA  </v>
      </c>
      <c r="S796">
        <f t="shared" si="129"/>
        <v>1</v>
      </c>
      <c r="T796" s="39"/>
      <c r="U796" s="39" t="s">
        <v>575</v>
      </c>
      <c r="V796" s="1" t="str">
        <f t="shared" si="122"/>
        <v>CAA</v>
      </c>
      <c r="W796">
        <v>1</v>
      </c>
      <c r="X796" s="39"/>
      <c r="Y796" s="84" t="s">
        <v>3387</v>
      </c>
      <c r="Z796" s="85">
        <f t="shared" ref="Z796:Z816" si="130">SUMIFS($W$795:$W$815,$V$795:$V$815,Y796)</f>
        <v>0</v>
      </c>
      <c r="AA796" s="85"/>
      <c r="AB796" s="86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</row>
    <row r="797" spans="1:48" s="13" customFormat="1" ht="21" x14ac:dyDescent="0.25">
      <c r="A797" s="39"/>
      <c r="B797" s="11" t="s">
        <v>1830</v>
      </c>
      <c r="C797" s="10" t="s">
        <v>1829</v>
      </c>
      <c r="D797" s="10" t="s">
        <v>1831</v>
      </c>
      <c r="E797" s="11" t="s">
        <v>3</v>
      </c>
      <c r="F797" s="171"/>
      <c r="G797" s="171"/>
      <c r="H797" s="151"/>
      <c r="I797" s="151"/>
      <c r="J797" s="151"/>
      <c r="K797" s="151"/>
      <c r="L797" s="151"/>
      <c r="M797" s="151"/>
      <c r="N797" s="151"/>
      <c r="O797" s="1">
        <f t="shared" si="127"/>
        <v>1</v>
      </c>
      <c r="P797" s="11" t="s">
        <v>14</v>
      </c>
      <c r="Q797" s="1"/>
      <c r="R797" s="1" t="str">
        <f t="shared" si="128"/>
        <v>SECADM  </v>
      </c>
      <c r="S797">
        <f t="shared" si="129"/>
        <v>10</v>
      </c>
      <c r="T797" s="39"/>
      <c r="U797" s="39" t="s">
        <v>576</v>
      </c>
      <c r="V797" s="1" t="str">
        <f t="shared" si="122"/>
        <v>SECADM</v>
      </c>
      <c r="W797">
        <v>10</v>
      </c>
      <c r="X797" s="39"/>
      <c r="Y797" s="61" t="s">
        <v>3385</v>
      </c>
      <c r="Z797" s="62">
        <f t="shared" si="130"/>
        <v>0</v>
      </c>
      <c r="AA797" s="62"/>
      <c r="AB797" s="63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</row>
    <row r="798" spans="1:48" ht="21" x14ac:dyDescent="0.25">
      <c r="B798" s="9" t="s">
        <v>1832</v>
      </c>
      <c r="C798" s="12" t="s">
        <v>1831</v>
      </c>
      <c r="D798" s="12" t="s">
        <v>1833</v>
      </c>
      <c r="E798" s="9" t="s">
        <v>3</v>
      </c>
      <c r="F798" s="96"/>
      <c r="G798" s="96"/>
      <c r="H798" s="144"/>
      <c r="I798" s="144"/>
      <c r="J798" s="144"/>
      <c r="K798" s="144"/>
      <c r="L798" s="144"/>
      <c r="M798" s="144"/>
      <c r="N798" s="144"/>
      <c r="O798" s="1">
        <f t="shared" si="127"/>
        <v>1</v>
      </c>
      <c r="P798" s="9" t="s">
        <v>1859</v>
      </c>
      <c r="R798" s="1" t="str">
        <f t="shared" si="128"/>
        <v>SPO  </v>
      </c>
      <c r="S798">
        <f t="shared" si="129"/>
        <v>1</v>
      </c>
      <c r="T798" s="39"/>
      <c r="U798" s="39" t="s">
        <v>577</v>
      </c>
      <c r="V798" s="1" t="str">
        <f t="shared" si="122"/>
        <v>SPO</v>
      </c>
      <c r="W798">
        <v>1</v>
      </c>
      <c r="X798" s="39"/>
      <c r="Y798" s="61" t="s">
        <v>3389</v>
      </c>
      <c r="Z798" s="62">
        <f t="shared" si="130"/>
        <v>0</v>
      </c>
      <c r="AA798" s="62"/>
      <c r="AB798" s="63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</row>
    <row r="799" spans="1:48" ht="21" x14ac:dyDescent="0.25">
      <c r="B799" s="11" t="s">
        <v>1834</v>
      </c>
      <c r="C799" s="10" t="s">
        <v>1833</v>
      </c>
      <c r="D799" s="10" t="s">
        <v>1835</v>
      </c>
      <c r="E799" s="11" t="s">
        <v>3</v>
      </c>
      <c r="F799" s="171"/>
      <c r="G799" s="171"/>
      <c r="H799" s="151"/>
      <c r="I799" s="151"/>
      <c r="J799" s="151"/>
      <c r="K799" s="151"/>
      <c r="L799" s="151"/>
      <c r="M799" s="151"/>
      <c r="N799" s="151"/>
      <c r="O799" s="1">
        <f t="shared" si="127"/>
        <v>1</v>
      </c>
      <c r="P799" s="11" t="s">
        <v>64</v>
      </c>
      <c r="R799" s="1" t="str">
        <f t="shared" si="128"/>
        <v>CO  </v>
      </c>
      <c r="S799">
        <f t="shared" si="129"/>
        <v>2</v>
      </c>
      <c r="T799" s="39"/>
      <c r="U799" s="39" t="s">
        <v>578</v>
      </c>
      <c r="V799" s="1" t="str">
        <f t="shared" si="122"/>
        <v>CO</v>
      </c>
      <c r="W799">
        <v>2</v>
      </c>
      <c r="X799" s="39"/>
      <c r="Y799" s="61" t="s">
        <v>3424</v>
      </c>
      <c r="Z799" s="62">
        <f t="shared" si="130"/>
        <v>1</v>
      </c>
      <c r="AA799" s="62"/>
      <c r="AB799" s="63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</row>
    <row r="800" spans="1:48" ht="21" x14ac:dyDescent="0.25">
      <c r="B800" s="9" t="s">
        <v>1836</v>
      </c>
      <c r="C800" s="12" t="s">
        <v>1835</v>
      </c>
      <c r="D800" s="12" t="s">
        <v>1837</v>
      </c>
      <c r="E800" s="9" t="s">
        <v>3</v>
      </c>
      <c r="F800" s="96"/>
      <c r="G800" s="96"/>
      <c r="H800" s="144"/>
      <c r="I800" s="144"/>
      <c r="J800" s="144"/>
      <c r="K800" s="144"/>
      <c r="L800" s="144"/>
      <c r="M800" s="144"/>
      <c r="N800" s="144"/>
      <c r="O800" s="1">
        <f t="shared" si="127"/>
        <v>1</v>
      </c>
      <c r="P800" s="9" t="s">
        <v>41</v>
      </c>
      <c r="R800" s="1" t="str">
        <f t="shared" si="128"/>
        <v>SECOFC  </v>
      </c>
      <c r="S800">
        <f t="shared" si="129"/>
        <v>1</v>
      </c>
      <c r="T800" s="39"/>
      <c r="U800" s="39" t="s">
        <v>579</v>
      </c>
      <c r="V800" s="1" t="str">
        <f t="shared" ref="V800:V863" si="131">TRIM(SUBSTITUTE(U800,CHAR(160),CHAR(32)))</f>
        <v>SECOFC</v>
      </c>
      <c r="W800">
        <v>1</v>
      </c>
      <c r="X800" s="39"/>
      <c r="Y800" s="61" t="s">
        <v>3425</v>
      </c>
      <c r="Z800" s="62">
        <f t="shared" si="130"/>
        <v>1</v>
      </c>
      <c r="AA800" s="62"/>
      <c r="AB800" s="63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</row>
    <row r="801" spans="2:28" ht="21" x14ac:dyDescent="0.25">
      <c r="B801" s="11" t="s">
        <v>1193</v>
      </c>
      <c r="C801" s="10" t="s">
        <v>1837</v>
      </c>
      <c r="D801" s="10" t="s">
        <v>1838</v>
      </c>
      <c r="E801" s="11" t="s">
        <v>21</v>
      </c>
      <c r="F801" s="171"/>
      <c r="G801" s="171"/>
      <c r="H801" s="151"/>
      <c r="I801" s="151"/>
      <c r="J801" s="151"/>
      <c r="K801" s="151"/>
      <c r="L801" s="151"/>
      <c r="M801" s="151"/>
      <c r="N801" s="151"/>
      <c r="O801" s="1">
        <f t="shared" si="127"/>
        <v>3</v>
      </c>
      <c r="P801" s="11" t="s">
        <v>44</v>
      </c>
      <c r="R801" s="1" t="str">
        <f t="shared" si="128"/>
        <v>CLC  </v>
      </c>
      <c r="S801">
        <f t="shared" si="129"/>
        <v>9</v>
      </c>
      <c r="U801" s="1" t="s">
        <v>580</v>
      </c>
      <c r="V801" s="1" t="str">
        <f t="shared" si="131"/>
        <v>CLC</v>
      </c>
      <c r="W801">
        <v>9</v>
      </c>
      <c r="Y801" s="61" t="s">
        <v>3426</v>
      </c>
      <c r="Z801" s="62">
        <f t="shared" si="130"/>
        <v>0</v>
      </c>
      <c r="AA801" s="62"/>
      <c r="AB801" s="63"/>
    </row>
    <row r="802" spans="2:28" ht="21" x14ac:dyDescent="0.25">
      <c r="B802" s="9" t="s">
        <v>512</v>
      </c>
      <c r="C802" s="12" t="s">
        <v>1838</v>
      </c>
      <c r="D802" s="12" t="s">
        <v>1839</v>
      </c>
      <c r="E802" s="9" t="s">
        <v>17</v>
      </c>
      <c r="F802" s="96"/>
      <c r="G802" s="96"/>
      <c r="H802" s="144"/>
      <c r="I802" s="144"/>
      <c r="J802" s="144"/>
      <c r="K802" s="144"/>
      <c r="L802" s="144"/>
      <c r="M802" s="144"/>
      <c r="N802" s="144"/>
      <c r="O802" s="1">
        <f t="shared" si="127"/>
        <v>2</v>
      </c>
      <c r="P802" s="9" t="s">
        <v>1860</v>
      </c>
      <c r="R802" s="1" t="str">
        <f t="shared" si="128"/>
        <v>SECADM  </v>
      </c>
      <c r="S802">
        <f t="shared" si="129"/>
        <v>10</v>
      </c>
      <c r="U802" s="1" t="s">
        <v>581</v>
      </c>
      <c r="V802" s="1" t="str">
        <f t="shared" si="131"/>
        <v>SC</v>
      </c>
      <c r="W802">
        <v>6</v>
      </c>
      <c r="Y802" s="61" t="s">
        <v>3427</v>
      </c>
      <c r="Z802" s="62">
        <f t="shared" si="130"/>
        <v>0</v>
      </c>
      <c r="AA802" s="62"/>
      <c r="AB802" s="63"/>
    </row>
    <row r="803" spans="2:28" ht="21" x14ac:dyDescent="0.25">
      <c r="B803" s="11" t="s">
        <v>1517</v>
      </c>
      <c r="C803" s="10" t="s">
        <v>1839</v>
      </c>
      <c r="D803" s="10" t="s">
        <v>1840</v>
      </c>
      <c r="E803" s="11" t="s">
        <v>3</v>
      </c>
      <c r="F803" s="171"/>
      <c r="G803" s="171"/>
      <c r="H803" s="151"/>
      <c r="I803" s="151"/>
      <c r="J803" s="151"/>
      <c r="K803" s="151"/>
      <c r="L803" s="151"/>
      <c r="M803" s="151"/>
      <c r="N803" s="151"/>
      <c r="O803" s="1">
        <f t="shared" si="127"/>
        <v>1</v>
      </c>
      <c r="P803" s="11" t="s">
        <v>1861</v>
      </c>
      <c r="R803" s="1" t="str">
        <f t="shared" si="128"/>
        <v>CLC  </v>
      </c>
      <c r="S803">
        <f t="shared" si="129"/>
        <v>9</v>
      </c>
      <c r="U803" s="1" t="s">
        <v>582</v>
      </c>
      <c r="V803" s="1" t="str">
        <f t="shared" si="131"/>
        <v>SCON</v>
      </c>
      <c r="W803">
        <v>7</v>
      </c>
      <c r="Y803" s="61" t="s">
        <v>3428</v>
      </c>
      <c r="Z803" s="62">
        <f t="shared" si="130"/>
        <v>0</v>
      </c>
      <c r="AA803" s="62"/>
      <c r="AB803" s="63"/>
    </row>
    <row r="804" spans="2:28" ht="21" x14ac:dyDescent="0.25">
      <c r="B804" s="9" t="s">
        <v>1199</v>
      </c>
      <c r="C804" s="12" t="s">
        <v>1840</v>
      </c>
      <c r="D804" s="12" t="s">
        <v>1841</v>
      </c>
      <c r="E804" s="9" t="s">
        <v>13</v>
      </c>
      <c r="F804" s="96"/>
      <c r="G804" s="96"/>
      <c r="H804" s="144"/>
      <c r="I804" s="144"/>
      <c r="J804" s="144"/>
      <c r="K804" s="144"/>
      <c r="L804" s="144"/>
      <c r="M804" s="144"/>
      <c r="N804" s="144"/>
      <c r="O804" s="1">
        <f t="shared" si="127"/>
        <v>4</v>
      </c>
      <c r="P804" s="9" t="s">
        <v>1862</v>
      </c>
      <c r="R804" s="1" t="str">
        <f t="shared" ref="R804:R817" si="132">RIGHT(B804,LEN(B804)-5)</f>
        <v>SC  </v>
      </c>
      <c r="S804">
        <f t="shared" si="129"/>
        <v>6</v>
      </c>
      <c r="U804" s="1" t="s">
        <v>583</v>
      </c>
      <c r="V804" s="1" t="str">
        <f t="shared" si="131"/>
        <v>ASSDG</v>
      </c>
      <c r="W804">
        <v>1</v>
      </c>
      <c r="Y804" s="61" t="s">
        <v>3391</v>
      </c>
      <c r="Z804" s="62">
        <f t="shared" si="130"/>
        <v>0</v>
      </c>
      <c r="AA804" s="62"/>
      <c r="AB804" s="63"/>
    </row>
    <row r="805" spans="2:28" ht="21" x14ac:dyDescent="0.25">
      <c r="B805" s="11" t="s">
        <v>1201</v>
      </c>
      <c r="C805" s="10" t="s">
        <v>1841</v>
      </c>
      <c r="D805" s="10" t="s">
        <v>1842</v>
      </c>
      <c r="E805" s="11" t="s">
        <v>17</v>
      </c>
      <c r="F805" s="171"/>
      <c r="G805" s="171"/>
      <c r="H805" s="151"/>
      <c r="I805" s="151"/>
      <c r="J805" s="151"/>
      <c r="K805" s="151"/>
      <c r="L805" s="151"/>
      <c r="M805" s="151"/>
      <c r="N805" s="151"/>
      <c r="O805" s="1">
        <f t="shared" si="127"/>
        <v>2</v>
      </c>
      <c r="P805" s="11" t="s">
        <v>1863</v>
      </c>
      <c r="R805" s="1" t="str">
        <f t="shared" si="132"/>
        <v>CLC  </v>
      </c>
      <c r="S805">
        <f t="shared" si="129"/>
        <v>9</v>
      </c>
      <c r="U805" s="1" t="s">
        <v>584</v>
      </c>
      <c r="V805" s="1" t="str">
        <f t="shared" si="131"/>
        <v>DG</v>
      </c>
      <c r="W805">
        <v>1</v>
      </c>
      <c r="Y805" s="61" t="s">
        <v>3393</v>
      </c>
      <c r="Z805" s="62">
        <f t="shared" si="130"/>
        <v>0</v>
      </c>
      <c r="AA805" s="62"/>
      <c r="AB805" s="63"/>
    </row>
    <row r="806" spans="2:28" ht="21" x14ac:dyDescent="0.25">
      <c r="B806" s="9" t="s">
        <v>1063</v>
      </c>
      <c r="C806" s="12" t="s">
        <v>1842</v>
      </c>
      <c r="D806" s="12" t="s">
        <v>1843</v>
      </c>
      <c r="E806" s="9" t="s">
        <v>144</v>
      </c>
      <c r="F806" s="96"/>
      <c r="G806" s="96"/>
      <c r="H806" s="144"/>
      <c r="I806" s="144"/>
      <c r="J806" s="144"/>
      <c r="K806" s="144"/>
      <c r="L806" s="144"/>
      <c r="M806" s="144"/>
      <c r="N806" s="144"/>
      <c r="O806" s="1">
        <f t="shared" si="127"/>
        <v>5</v>
      </c>
      <c r="P806" s="9" t="s">
        <v>1864</v>
      </c>
      <c r="R806" s="1" t="str">
        <f t="shared" si="132"/>
        <v>SECADM  </v>
      </c>
      <c r="S806">
        <f t="shared" si="129"/>
        <v>10</v>
      </c>
      <c r="U806"/>
      <c r="V806" s="98" t="s">
        <v>3434</v>
      </c>
      <c r="W806">
        <f>SUM(W788:W805)</f>
        <v>40</v>
      </c>
      <c r="Y806" s="61" t="s">
        <v>3395</v>
      </c>
      <c r="Z806" s="62">
        <f t="shared" si="130"/>
        <v>0</v>
      </c>
      <c r="AA806" s="62"/>
      <c r="AB806" s="63"/>
    </row>
    <row r="807" spans="2:28" ht="21" x14ac:dyDescent="0.25">
      <c r="B807" s="11" t="s">
        <v>42</v>
      </c>
      <c r="C807" s="10" t="s">
        <v>1843</v>
      </c>
      <c r="D807" s="10" t="s">
        <v>1844</v>
      </c>
      <c r="E807" s="11" t="s">
        <v>3</v>
      </c>
      <c r="F807" s="171"/>
      <c r="G807" s="171"/>
      <c r="H807" s="151"/>
      <c r="I807" s="151"/>
      <c r="J807" s="151"/>
      <c r="K807" s="151"/>
      <c r="L807" s="151"/>
      <c r="M807" s="151"/>
      <c r="N807" s="151"/>
      <c r="O807" s="1">
        <f t="shared" si="127"/>
        <v>1</v>
      </c>
      <c r="P807" s="11" t="s">
        <v>1861</v>
      </c>
      <c r="R807" s="1" t="str">
        <f t="shared" si="132"/>
        <v>CLC  </v>
      </c>
      <c r="S807">
        <f t="shared" si="129"/>
        <v>9</v>
      </c>
      <c r="U807"/>
      <c r="V807" s="1" t="str">
        <f t="shared" si="131"/>
        <v/>
      </c>
      <c r="W807"/>
      <c r="Y807" s="58" t="s">
        <v>3397</v>
      </c>
      <c r="Z807" s="59">
        <f t="shared" si="130"/>
        <v>0</v>
      </c>
      <c r="AA807" s="59"/>
      <c r="AB807" s="60"/>
    </row>
    <row r="808" spans="2:28" ht="21" x14ac:dyDescent="0.25">
      <c r="B808" s="9" t="s">
        <v>45</v>
      </c>
      <c r="C808" s="12" t="s">
        <v>1844</v>
      </c>
      <c r="D808" s="12" t="s">
        <v>1845</v>
      </c>
      <c r="E808" s="9" t="s">
        <v>54</v>
      </c>
      <c r="F808" s="96"/>
      <c r="G808" s="96"/>
      <c r="H808" s="144"/>
      <c r="I808" s="144"/>
      <c r="J808" s="144"/>
      <c r="K808" s="144"/>
      <c r="L808" s="144"/>
      <c r="M808" s="144"/>
      <c r="N808" s="144"/>
      <c r="O808" s="1">
        <f t="shared" si="127"/>
        <v>1</v>
      </c>
      <c r="P808" s="9" t="s">
        <v>1865</v>
      </c>
      <c r="R808" s="1" t="str">
        <f t="shared" si="132"/>
        <v>SC  </v>
      </c>
      <c r="S808">
        <f t="shared" si="129"/>
        <v>6</v>
      </c>
      <c r="U808"/>
      <c r="V808" s="1" t="str">
        <f t="shared" si="131"/>
        <v/>
      </c>
      <c r="W808"/>
      <c r="Y808" s="58" t="s">
        <v>3399</v>
      </c>
      <c r="Z808" s="59">
        <f t="shared" si="130"/>
        <v>0</v>
      </c>
      <c r="AA808" s="59"/>
      <c r="AB808" s="60"/>
    </row>
    <row r="809" spans="2:28" ht="21" x14ac:dyDescent="0.25">
      <c r="B809" s="11" t="s">
        <v>49</v>
      </c>
      <c r="C809" s="10" t="s">
        <v>1845</v>
      </c>
      <c r="D809" s="10" t="s">
        <v>1846</v>
      </c>
      <c r="E809" s="11" t="s">
        <v>3</v>
      </c>
      <c r="F809" s="171"/>
      <c r="G809" s="171"/>
      <c r="H809" s="151"/>
      <c r="I809" s="151"/>
      <c r="J809" s="151"/>
      <c r="K809" s="151"/>
      <c r="L809" s="151"/>
      <c r="M809" s="151"/>
      <c r="N809" s="151"/>
      <c r="O809" s="1">
        <f t="shared" si="127"/>
        <v>1</v>
      </c>
      <c r="P809" s="11" t="s">
        <v>1866</v>
      </c>
      <c r="R809" s="1" t="str">
        <f t="shared" si="132"/>
        <v>CLC  </v>
      </c>
      <c r="S809">
        <f t="shared" si="129"/>
        <v>9</v>
      </c>
      <c r="U809"/>
      <c r="V809" s="1" t="str">
        <f t="shared" si="131"/>
        <v/>
      </c>
      <c r="W809"/>
      <c r="Y809" s="58" t="s">
        <v>3401</v>
      </c>
      <c r="Z809" s="59">
        <f t="shared" si="130"/>
        <v>0</v>
      </c>
      <c r="AA809" s="59"/>
      <c r="AB809" s="60"/>
    </row>
    <row r="810" spans="2:28" ht="21" x14ac:dyDescent="0.25">
      <c r="B810" s="9" t="s">
        <v>52</v>
      </c>
      <c r="C810" s="12" t="s">
        <v>1846</v>
      </c>
      <c r="D810" s="12" t="s">
        <v>1847</v>
      </c>
      <c r="E810" s="9" t="s">
        <v>47</v>
      </c>
      <c r="F810" s="96"/>
      <c r="G810" s="96"/>
      <c r="H810" s="144"/>
      <c r="I810" s="144"/>
      <c r="J810" s="144"/>
      <c r="K810" s="144"/>
      <c r="L810" s="144"/>
      <c r="M810" s="144"/>
      <c r="N810" s="144"/>
      <c r="O810" s="1">
        <f t="shared" si="127"/>
        <v>6</v>
      </c>
      <c r="P810" s="9" t="s">
        <v>1867</v>
      </c>
      <c r="R810" s="1" t="str">
        <f t="shared" si="132"/>
        <v>SCON  </v>
      </c>
      <c r="S810">
        <f t="shared" si="129"/>
        <v>7</v>
      </c>
      <c r="U810"/>
      <c r="V810" s="1" t="str">
        <f t="shared" si="131"/>
        <v/>
      </c>
      <c r="W810"/>
      <c r="Y810" s="58" t="s">
        <v>3416</v>
      </c>
      <c r="Z810" s="59">
        <f t="shared" si="130"/>
        <v>0</v>
      </c>
      <c r="AA810" s="59"/>
      <c r="AB810" s="60"/>
    </row>
    <row r="811" spans="2:28" ht="21" x14ac:dyDescent="0.25">
      <c r="B811" s="11" t="s">
        <v>534</v>
      </c>
      <c r="C811" s="10" t="s">
        <v>1847</v>
      </c>
      <c r="D811" s="10" t="s">
        <v>1848</v>
      </c>
      <c r="E811" s="11" t="s">
        <v>3</v>
      </c>
      <c r="F811" s="171"/>
      <c r="G811" s="171"/>
      <c r="H811" s="151"/>
      <c r="I811" s="151"/>
      <c r="J811" s="151"/>
      <c r="K811" s="151"/>
      <c r="L811" s="151"/>
      <c r="M811" s="151"/>
      <c r="N811" s="151"/>
      <c r="O811" s="1">
        <f t="shared" si="127"/>
        <v>1</v>
      </c>
      <c r="P811" s="11" t="s">
        <v>1868</v>
      </c>
      <c r="R811" s="1" t="str">
        <f t="shared" si="132"/>
        <v>SC  </v>
      </c>
      <c r="S811">
        <f t="shared" si="129"/>
        <v>6</v>
      </c>
      <c r="U811"/>
      <c r="V811" s="1" t="str">
        <f t="shared" si="131"/>
        <v/>
      </c>
      <c r="W811"/>
      <c r="Y811" s="58" t="s">
        <v>3404</v>
      </c>
      <c r="Z811" s="59">
        <f t="shared" si="130"/>
        <v>0</v>
      </c>
      <c r="AA811" s="59"/>
      <c r="AB811" s="60"/>
    </row>
    <row r="812" spans="2:28" ht="21" x14ac:dyDescent="0.25">
      <c r="B812" s="9" t="s">
        <v>1849</v>
      </c>
      <c r="C812" s="12" t="s">
        <v>1848</v>
      </c>
      <c r="D812" s="12" t="s">
        <v>1850</v>
      </c>
      <c r="E812" s="9" t="s">
        <v>3</v>
      </c>
      <c r="F812" s="96"/>
      <c r="G812" s="96"/>
      <c r="H812" s="144"/>
      <c r="I812" s="144"/>
      <c r="J812" s="144"/>
      <c r="K812" s="144"/>
      <c r="L812" s="144"/>
      <c r="M812" s="144"/>
      <c r="N812" s="144"/>
      <c r="O812" s="1">
        <f t="shared" si="127"/>
        <v>1</v>
      </c>
      <c r="P812" s="9" t="s">
        <v>64</v>
      </c>
      <c r="R812" s="1" t="str">
        <f t="shared" si="132"/>
        <v>SCON  </v>
      </c>
      <c r="S812">
        <f t="shared" si="129"/>
        <v>7</v>
      </c>
      <c r="U812"/>
      <c r="V812" s="1" t="str">
        <f t="shared" si="131"/>
        <v/>
      </c>
      <c r="W812"/>
      <c r="Y812" s="58" t="s">
        <v>3429</v>
      </c>
      <c r="Z812" s="59">
        <f t="shared" si="130"/>
        <v>0</v>
      </c>
      <c r="AA812" s="59"/>
      <c r="AB812" s="60"/>
    </row>
    <row r="813" spans="2:28" ht="21" x14ac:dyDescent="0.25">
      <c r="B813" s="11" t="s">
        <v>1215</v>
      </c>
      <c r="C813" s="10" t="s">
        <v>1850</v>
      </c>
      <c r="D813" s="10" t="s">
        <v>1851</v>
      </c>
      <c r="E813" s="11" t="s">
        <v>3</v>
      </c>
      <c r="F813" s="171"/>
      <c r="G813" s="171"/>
      <c r="H813" s="151"/>
      <c r="I813" s="151"/>
      <c r="J813" s="151"/>
      <c r="K813" s="151"/>
      <c r="L813" s="151"/>
      <c r="M813" s="151"/>
      <c r="N813" s="151"/>
      <c r="O813" s="1">
        <f t="shared" si="127"/>
        <v>1</v>
      </c>
      <c r="P813" s="11" t="s">
        <v>1869</v>
      </c>
      <c r="R813" s="1" t="str">
        <f t="shared" si="132"/>
        <v>CLC  </v>
      </c>
      <c r="S813">
        <f t="shared" si="129"/>
        <v>9</v>
      </c>
      <c r="U813"/>
      <c r="V813" s="1" t="str">
        <f t="shared" si="131"/>
        <v/>
      </c>
      <c r="W813"/>
      <c r="Y813" s="58" t="s">
        <v>3430</v>
      </c>
      <c r="Z813" s="59">
        <f t="shared" si="130"/>
        <v>0</v>
      </c>
      <c r="AA813" s="59"/>
      <c r="AB813" s="60"/>
    </row>
    <row r="814" spans="2:28" ht="21" x14ac:dyDescent="0.25">
      <c r="B814" s="9" t="s">
        <v>1852</v>
      </c>
      <c r="C814" s="12" t="s">
        <v>1851</v>
      </c>
      <c r="D814" s="12" t="s">
        <v>1853</v>
      </c>
      <c r="E814" s="9" t="s">
        <v>17</v>
      </c>
      <c r="F814" s="96"/>
      <c r="G814" s="96"/>
      <c r="H814" s="144"/>
      <c r="I814" s="144"/>
      <c r="J814" s="144"/>
      <c r="K814" s="144"/>
      <c r="L814" s="144"/>
      <c r="M814" s="144"/>
      <c r="N814" s="144"/>
      <c r="O814" s="1">
        <f t="shared" si="127"/>
        <v>2</v>
      </c>
      <c r="P814" s="9" t="s">
        <v>667</v>
      </c>
      <c r="R814" s="1" t="str">
        <f t="shared" si="132"/>
        <v>SECADM  </v>
      </c>
      <c r="S814">
        <f t="shared" si="129"/>
        <v>10</v>
      </c>
      <c r="U814"/>
      <c r="V814" s="1" t="str">
        <f t="shared" si="131"/>
        <v/>
      </c>
      <c r="W814"/>
      <c r="Y814" s="58" t="s">
        <v>3431</v>
      </c>
      <c r="Z814" s="59">
        <f t="shared" si="130"/>
        <v>0</v>
      </c>
      <c r="AA814" s="59"/>
      <c r="AB814" s="60"/>
    </row>
    <row r="815" spans="2:28" ht="21" x14ac:dyDescent="0.25">
      <c r="B815" s="11" t="s">
        <v>1854</v>
      </c>
      <c r="C815" s="10" t="s">
        <v>1853</v>
      </c>
      <c r="D815" s="10" t="s">
        <v>1855</v>
      </c>
      <c r="E815" s="11" t="s">
        <v>54</v>
      </c>
      <c r="F815" s="171"/>
      <c r="G815" s="171"/>
      <c r="H815" s="151"/>
      <c r="I815" s="151"/>
      <c r="J815" s="151"/>
      <c r="K815" s="151"/>
      <c r="L815" s="151"/>
      <c r="M815" s="151"/>
      <c r="N815" s="151"/>
      <c r="O815" s="1">
        <f t="shared" si="127"/>
        <v>1</v>
      </c>
      <c r="P815" s="11" t="s">
        <v>1870</v>
      </c>
      <c r="R815" s="1" t="str">
        <f t="shared" si="132"/>
        <v>ASSDG  </v>
      </c>
      <c r="S815">
        <f t="shared" si="129"/>
        <v>1</v>
      </c>
      <c r="U815"/>
      <c r="V815" s="1" t="str">
        <f t="shared" si="131"/>
        <v/>
      </c>
      <c r="W815"/>
      <c r="Y815" s="58" t="s">
        <v>3432</v>
      </c>
      <c r="Z815" s="59">
        <f t="shared" si="130"/>
        <v>0</v>
      </c>
      <c r="AA815" s="59"/>
      <c r="AB815" s="60"/>
    </row>
    <row r="816" spans="2:28" ht="21.75" thickBot="1" x14ac:dyDescent="0.3">
      <c r="B816" s="9" t="s">
        <v>1856</v>
      </c>
      <c r="C816" s="12" t="s">
        <v>1855</v>
      </c>
      <c r="D816" s="12" t="s">
        <v>1857</v>
      </c>
      <c r="E816" s="9" t="s">
        <v>3</v>
      </c>
      <c r="F816" s="96"/>
      <c r="G816" s="96"/>
      <c r="H816" s="144"/>
      <c r="I816" s="144"/>
      <c r="J816" s="144"/>
      <c r="K816" s="144"/>
      <c r="L816" s="144"/>
      <c r="M816" s="144"/>
      <c r="N816" s="144"/>
      <c r="O816" s="1">
        <f t="shared" si="127"/>
        <v>1</v>
      </c>
      <c r="P816" s="9" t="s">
        <v>1871</v>
      </c>
      <c r="R816" s="1" t="str">
        <f t="shared" si="132"/>
        <v>DG  </v>
      </c>
      <c r="S816">
        <f t="shared" si="129"/>
        <v>1</v>
      </c>
      <c r="U816"/>
      <c r="V816" s="1" t="str">
        <f t="shared" si="131"/>
        <v/>
      </c>
      <c r="W816"/>
      <c r="Y816" s="64" t="s">
        <v>3433</v>
      </c>
      <c r="Z816" s="89">
        <f t="shared" si="130"/>
        <v>0</v>
      </c>
      <c r="AA816" s="89"/>
      <c r="AB816" s="65"/>
    </row>
    <row r="817" spans="1:48" ht="21" x14ac:dyDescent="0.25">
      <c r="B817" s="11" t="s">
        <v>547</v>
      </c>
      <c r="C817" s="10" t="s">
        <v>1857</v>
      </c>
      <c r="D817" s="10" t="s">
        <v>1858</v>
      </c>
      <c r="E817" s="11" t="s">
        <v>3</v>
      </c>
      <c r="F817" s="171"/>
      <c r="G817" s="171"/>
      <c r="H817" s="151"/>
      <c r="I817" s="151"/>
      <c r="J817" s="151"/>
      <c r="K817" s="151"/>
      <c r="L817" s="151"/>
      <c r="M817" s="151"/>
      <c r="N817" s="151"/>
      <c r="O817" s="1">
        <f t="shared" si="127"/>
        <v>1</v>
      </c>
      <c r="P817" s="11" t="s">
        <v>179</v>
      </c>
      <c r="R817" s="1" t="str">
        <f t="shared" si="132"/>
        <v>CO  </v>
      </c>
      <c r="S817">
        <f t="shared" si="129"/>
        <v>2</v>
      </c>
      <c r="U817"/>
      <c r="V817" s="1" t="str">
        <f t="shared" si="131"/>
        <v/>
      </c>
      <c r="W817"/>
    </row>
    <row r="818" spans="1:48" x14ac:dyDescent="0.15">
      <c r="V818" s="1" t="str">
        <f t="shared" si="131"/>
        <v/>
      </c>
    </row>
    <row r="819" spans="1:48" x14ac:dyDescent="0.15">
      <c r="V819" s="1" t="str">
        <f t="shared" si="131"/>
        <v/>
      </c>
    </row>
    <row r="820" spans="1:48" x14ac:dyDescent="0.15">
      <c r="B820" s="15"/>
      <c r="C820" s="15"/>
      <c r="D820" s="15"/>
      <c r="E820" s="15"/>
      <c r="F820" s="15"/>
      <c r="G820" s="15"/>
      <c r="H820" s="154"/>
      <c r="I820" s="154"/>
      <c r="J820" s="154"/>
      <c r="K820" s="154"/>
      <c r="L820" s="154"/>
      <c r="M820" s="154"/>
      <c r="N820" s="154"/>
      <c r="O820" s="15"/>
      <c r="P820" s="15"/>
      <c r="S820" s="39"/>
      <c r="V820" s="1" t="str">
        <f t="shared" si="131"/>
        <v/>
      </c>
    </row>
    <row r="821" spans="1:48" ht="11.25" thickBot="1" x14ac:dyDescent="0.2">
      <c r="Q821" s="39"/>
      <c r="R821" s="40" t="s">
        <v>572</v>
      </c>
      <c r="S821" s="39"/>
      <c r="U821" s="6" t="s">
        <v>3329</v>
      </c>
      <c r="V821" s="1" t="str">
        <f t="shared" si="131"/>
        <v>DADOS AGRUPADOS</v>
      </c>
      <c r="Y821" s="6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</row>
    <row r="822" spans="1:48" ht="32.25" thickBot="1" x14ac:dyDescent="0.2">
      <c r="A822" s="41" t="s">
        <v>3381</v>
      </c>
      <c r="P822" s="16" t="s">
        <v>1872</v>
      </c>
      <c r="R822" s="6" t="s">
        <v>571</v>
      </c>
      <c r="S822" s="6" t="s">
        <v>587</v>
      </c>
      <c r="V822" s="1" t="str">
        <f t="shared" si="131"/>
        <v/>
      </c>
      <c r="Y822" s="90" t="s">
        <v>3357</v>
      </c>
      <c r="Z822" s="43"/>
      <c r="AA822" s="43"/>
      <c r="AB822" s="42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</row>
    <row r="823" spans="1:48" ht="21" x14ac:dyDescent="0.25">
      <c r="B823" s="11" t="s">
        <v>1502</v>
      </c>
      <c r="C823" s="10" t="s">
        <v>1</v>
      </c>
      <c r="D823" s="10" t="s">
        <v>1873</v>
      </c>
      <c r="E823" s="11" t="s">
        <v>3</v>
      </c>
      <c r="F823" s="171"/>
      <c r="G823" s="171"/>
      <c r="H823" s="151"/>
      <c r="I823" s="151"/>
      <c r="J823" s="151"/>
      <c r="K823" s="151"/>
      <c r="L823" s="151"/>
      <c r="M823" s="151"/>
      <c r="N823" s="151"/>
      <c r="O823" s="1">
        <f t="shared" ref="O823:O865" si="133">VALUE(IF(LEFT(E823,1)="&lt;",1,LEFT(E823,2)))</f>
        <v>1</v>
      </c>
      <c r="P823" s="11" t="s">
        <v>1</v>
      </c>
      <c r="R823" s="1" t="str">
        <f t="shared" ref="R823:R831" si="134">RIGHT(B823,LEN(B823)-4)</f>
        <v>SMOEP  </v>
      </c>
      <c r="S823">
        <f t="shared" ref="S823:S865" si="135">SUMIFS($O$823:$O$865,$R$823:$R$865,R823)</f>
        <v>3</v>
      </c>
      <c r="T823" s="39"/>
      <c r="U823" s="39" t="s">
        <v>3356</v>
      </c>
      <c r="V823" s="1" t="str">
        <f t="shared" si="131"/>
        <v>SMOEP</v>
      </c>
      <c r="W823">
        <v>3</v>
      </c>
      <c r="X823" s="39"/>
      <c r="Y823" s="84" t="s">
        <v>3383</v>
      </c>
      <c r="Z823" s="82">
        <f>SUMIFS($W$823:$W$843,$V$823:$V$843,Y823)</f>
        <v>0</v>
      </c>
      <c r="AA823" s="82"/>
      <c r="AB823" s="83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</row>
    <row r="824" spans="1:48" ht="21" x14ac:dyDescent="0.25">
      <c r="B824" s="9" t="s">
        <v>609</v>
      </c>
      <c r="C824" s="12" t="s">
        <v>1873</v>
      </c>
      <c r="D824" s="12" t="s">
        <v>1874</v>
      </c>
      <c r="E824" s="9" t="s">
        <v>3</v>
      </c>
      <c r="F824" s="96"/>
      <c r="G824" s="96"/>
      <c r="H824" s="144"/>
      <c r="I824" s="144"/>
      <c r="J824" s="144"/>
      <c r="K824" s="144"/>
      <c r="L824" s="144"/>
      <c r="M824" s="144"/>
      <c r="N824" s="144"/>
      <c r="O824" s="1">
        <f t="shared" si="133"/>
        <v>1</v>
      </c>
      <c r="P824" s="9" t="s">
        <v>1147</v>
      </c>
      <c r="R824" s="1" t="str">
        <f t="shared" si="134"/>
        <v>CAA  </v>
      </c>
      <c r="S824">
        <f t="shared" si="135"/>
        <v>3</v>
      </c>
      <c r="T824" s="39"/>
      <c r="U824" s="39" t="s">
        <v>575</v>
      </c>
      <c r="V824" s="1" t="str">
        <f t="shared" si="131"/>
        <v>CAA</v>
      </c>
      <c r="W824">
        <v>3</v>
      </c>
      <c r="X824" s="39"/>
      <c r="Y824" s="84" t="s">
        <v>3387</v>
      </c>
      <c r="Z824" s="85">
        <f t="shared" ref="Z824:Z844" si="136">SUMIFS($W$823:$W$843,$V$823:$V$843,Y824)</f>
        <v>0</v>
      </c>
      <c r="AA824" s="85"/>
      <c r="AB824" s="86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</row>
    <row r="825" spans="1:48" s="15" customFormat="1" ht="21" x14ac:dyDescent="0.25">
      <c r="A825" s="39"/>
      <c r="B825" s="11" t="s">
        <v>1505</v>
      </c>
      <c r="C825" s="10" t="s">
        <v>1874</v>
      </c>
      <c r="D825" s="10" t="s">
        <v>1875</v>
      </c>
      <c r="E825" s="11" t="s">
        <v>3</v>
      </c>
      <c r="F825" s="171"/>
      <c r="G825" s="171"/>
      <c r="H825" s="151"/>
      <c r="I825" s="151"/>
      <c r="J825" s="151"/>
      <c r="K825" s="151"/>
      <c r="L825" s="151"/>
      <c r="M825" s="151"/>
      <c r="N825" s="151"/>
      <c r="O825" s="1">
        <f t="shared" si="133"/>
        <v>1</v>
      </c>
      <c r="P825" s="11" t="s">
        <v>616</v>
      </c>
      <c r="Q825" s="1"/>
      <c r="R825" s="1" t="str">
        <f t="shared" si="134"/>
        <v>SMOEP  </v>
      </c>
      <c r="S825">
        <f t="shared" si="135"/>
        <v>3</v>
      </c>
      <c r="T825" s="39"/>
      <c r="U825" s="39" t="s">
        <v>576</v>
      </c>
      <c r="V825" s="1" t="str">
        <f t="shared" si="131"/>
        <v>SECADM</v>
      </c>
      <c r="W825">
        <v>5</v>
      </c>
      <c r="X825" s="39"/>
      <c r="Y825" s="61" t="s">
        <v>3385</v>
      </c>
      <c r="Z825" s="62">
        <f t="shared" si="136"/>
        <v>0</v>
      </c>
      <c r="AA825" s="62"/>
      <c r="AB825" s="63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</row>
    <row r="826" spans="1:48" ht="21" x14ac:dyDescent="0.25">
      <c r="B826" s="9" t="s">
        <v>11</v>
      </c>
      <c r="C826" s="12" t="s">
        <v>1875</v>
      </c>
      <c r="D826" s="12" t="s">
        <v>1876</v>
      </c>
      <c r="E826" s="9" t="s">
        <v>3</v>
      </c>
      <c r="F826" s="96"/>
      <c r="G826" s="96"/>
      <c r="H826" s="144"/>
      <c r="I826" s="144"/>
      <c r="J826" s="144"/>
      <c r="K826" s="144"/>
      <c r="L826" s="144"/>
      <c r="M826" s="144"/>
      <c r="N826" s="144"/>
      <c r="O826" s="1">
        <f t="shared" si="133"/>
        <v>1</v>
      </c>
      <c r="P826" s="9" t="s">
        <v>1147</v>
      </c>
      <c r="R826" s="1" t="str">
        <f t="shared" si="134"/>
        <v>CAA  </v>
      </c>
      <c r="S826">
        <f t="shared" si="135"/>
        <v>3</v>
      </c>
      <c r="T826" s="39"/>
      <c r="U826" s="39" t="s">
        <v>580</v>
      </c>
      <c r="V826" s="1" t="str">
        <f t="shared" si="131"/>
        <v>CLC</v>
      </c>
      <c r="W826">
        <v>9</v>
      </c>
      <c r="X826" s="39"/>
      <c r="Y826" s="61" t="s">
        <v>3389</v>
      </c>
      <c r="Z826" s="62">
        <f t="shared" si="136"/>
        <v>0</v>
      </c>
      <c r="AA826" s="62"/>
      <c r="AB826" s="63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</row>
    <row r="827" spans="1:48" ht="21" x14ac:dyDescent="0.25">
      <c r="B827" s="11" t="s">
        <v>1509</v>
      </c>
      <c r="C827" s="10" t="s">
        <v>1876</v>
      </c>
      <c r="D827" s="10" t="s">
        <v>1877</v>
      </c>
      <c r="E827" s="11" t="s">
        <v>3</v>
      </c>
      <c r="F827" s="171"/>
      <c r="G827" s="171"/>
      <c r="H827" s="151"/>
      <c r="I827" s="151"/>
      <c r="J827" s="151"/>
      <c r="K827" s="151"/>
      <c r="L827" s="151"/>
      <c r="M827" s="151"/>
      <c r="N827" s="151"/>
      <c r="O827" s="1">
        <f t="shared" si="133"/>
        <v>1</v>
      </c>
      <c r="P827" s="11" t="s">
        <v>1924</v>
      </c>
      <c r="R827" s="1" t="str">
        <f t="shared" si="134"/>
        <v>SECADM  </v>
      </c>
      <c r="S827">
        <f t="shared" si="135"/>
        <v>5</v>
      </c>
      <c r="T827" s="39"/>
      <c r="U827" s="39" t="s">
        <v>581</v>
      </c>
      <c r="V827" s="1" t="str">
        <f t="shared" si="131"/>
        <v>SC</v>
      </c>
      <c r="W827">
        <v>20</v>
      </c>
      <c r="X827" s="39"/>
      <c r="Y827" s="61" t="s">
        <v>3424</v>
      </c>
      <c r="Z827" s="62">
        <f t="shared" si="136"/>
        <v>3</v>
      </c>
      <c r="AA827" s="62"/>
      <c r="AB827" s="63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</row>
    <row r="828" spans="1:48" ht="21" x14ac:dyDescent="0.25">
      <c r="B828" s="9" t="s">
        <v>1591</v>
      </c>
      <c r="C828" s="12" t="s">
        <v>1877</v>
      </c>
      <c r="D828" s="12" t="s">
        <v>1878</v>
      </c>
      <c r="E828" s="9" t="s">
        <v>3</v>
      </c>
      <c r="F828" s="96"/>
      <c r="G828" s="96"/>
      <c r="H828" s="144"/>
      <c r="I828" s="144"/>
      <c r="J828" s="144"/>
      <c r="K828" s="144"/>
      <c r="L828" s="144"/>
      <c r="M828" s="144"/>
      <c r="N828" s="144"/>
      <c r="O828" s="1">
        <f t="shared" si="133"/>
        <v>1</v>
      </c>
      <c r="P828" s="9" t="s">
        <v>1925</v>
      </c>
      <c r="R828" s="1" t="str">
        <f t="shared" si="134"/>
        <v>CLC  </v>
      </c>
      <c r="S828">
        <f t="shared" si="135"/>
        <v>9</v>
      </c>
      <c r="T828" s="39"/>
      <c r="U828" s="1" t="s">
        <v>577</v>
      </c>
      <c r="V828" s="1" t="str">
        <f t="shared" si="131"/>
        <v>SPO</v>
      </c>
      <c r="W828">
        <v>3</v>
      </c>
      <c r="X828" s="39"/>
      <c r="Y828" s="61" t="s">
        <v>3425</v>
      </c>
      <c r="Z828" s="62">
        <f t="shared" si="136"/>
        <v>3</v>
      </c>
      <c r="AA828" s="62"/>
      <c r="AB828" s="63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</row>
    <row r="829" spans="1:48" ht="21" x14ac:dyDescent="0.25">
      <c r="B829" s="11" t="s">
        <v>1593</v>
      </c>
      <c r="C829" s="10" t="s">
        <v>1878</v>
      </c>
      <c r="D829" s="10" t="s">
        <v>1879</v>
      </c>
      <c r="E829" s="11" t="s">
        <v>342</v>
      </c>
      <c r="F829" s="171"/>
      <c r="G829" s="171"/>
      <c r="H829" s="151"/>
      <c r="I829" s="151"/>
      <c r="J829" s="151"/>
      <c r="K829" s="151"/>
      <c r="L829" s="151"/>
      <c r="M829" s="151"/>
      <c r="N829" s="151"/>
      <c r="O829" s="1">
        <f t="shared" si="133"/>
        <v>15</v>
      </c>
      <c r="P829" s="11" t="s">
        <v>634</v>
      </c>
      <c r="R829" s="1" t="str">
        <f t="shared" si="134"/>
        <v>SC  </v>
      </c>
      <c r="S829">
        <f t="shared" si="135"/>
        <v>20</v>
      </c>
      <c r="T829" s="39"/>
      <c r="U829" s="1" t="s">
        <v>578</v>
      </c>
      <c r="V829" s="1" t="str">
        <f t="shared" si="131"/>
        <v>CO</v>
      </c>
      <c r="W829">
        <v>3</v>
      </c>
      <c r="X829" s="39"/>
      <c r="Y829" s="61" t="s">
        <v>3426</v>
      </c>
      <c r="Z829" s="62">
        <f t="shared" si="136"/>
        <v>0</v>
      </c>
      <c r="AA829" s="62"/>
      <c r="AB829" s="63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</row>
    <row r="830" spans="1:48" ht="21" x14ac:dyDescent="0.25">
      <c r="B830" s="9" t="s">
        <v>1055</v>
      </c>
      <c r="C830" s="12" t="s">
        <v>1879</v>
      </c>
      <c r="D830" s="12" t="s">
        <v>1880</v>
      </c>
      <c r="E830" s="9" t="s">
        <v>17</v>
      </c>
      <c r="F830" s="96"/>
      <c r="G830" s="96"/>
      <c r="H830" s="144"/>
      <c r="I830" s="144"/>
      <c r="J830" s="144"/>
      <c r="K830" s="144"/>
      <c r="L830" s="144"/>
      <c r="M830" s="144"/>
      <c r="N830" s="144"/>
      <c r="O830" s="1">
        <f t="shared" si="133"/>
        <v>2</v>
      </c>
      <c r="P830" s="9" t="s">
        <v>1926</v>
      </c>
      <c r="R830" s="1" t="str">
        <f t="shared" si="134"/>
        <v>CLC  </v>
      </c>
      <c r="S830">
        <f t="shared" si="135"/>
        <v>9</v>
      </c>
      <c r="U830" s="1" t="s">
        <v>579</v>
      </c>
      <c r="V830" s="1" t="str">
        <f t="shared" si="131"/>
        <v>SECOFC</v>
      </c>
      <c r="W830">
        <v>2</v>
      </c>
      <c r="Y830" s="61" t="s">
        <v>3427</v>
      </c>
      <c r="Z830" s="62">
        <f t="shared" si="136"/>
        <v>0</v>
      </c>
      <c r="AA830" s="62"/>
      <c r="AB830" s="63"/>
    </row>
    <row r="831" spans="1:48" ht="21" x14ac:dyDescent="0.25">
      <c r="B831" s="11" t="s">
        <v>515</v>
      </c>
      <c r="C831" s="10" t="s">
        <v>1880</v>
      </c>
      <c r="D831" s="10" t="s">
        <v>1881</v>
      </c>
      <c r="E831" s="11" t="s">
        <v>3</v>
      </c>
      <c r="F831" s="171"/>
      <c r="G831" s="171"/>
      <c r="H831" s="151"/>
      <c r="I831" s="151"/>
      <c r="J831" s="151"/>
      <c r="K831" s="151"/>
      <c r="L831" s="151"/>
      <c r="M831" s="151"/>
      <c r="N831" s="151"/>
      <c r="O831" s="1">
        <f t="shared" si="133"/>
        <v>1</v>
      </c>
      <c r="P831" s="11" t="s">
        <v>35</v>
      </c>
      <c r="R831" s="1" t="str">
        <f t="shared" si="134"/>
        <v>SPO  </v>
      </c>
      <c r="S831">
        <f t="shared" si="135"/>
        <v>3</v>
      </c>
      <c r="U831" s="1" t="s">
        <v>3340</v>
      </c>
      <c r="V831" s="1" t="str">
        <f t="shared" si="131"/>
        <v>SLIC</v>
      </c>
      <c r="W831">
        <v>19</v>
      </c>
      <c r="Y831" s="61" t="s">
        <v>3428</v>
      </c>
      <c r="Z831" s="62">
        <f t="shared" si="136"/>
        <v>0</v>
      </c>
      <c r="AA831" s="62"/>
      <c r="AB831" s="63"/>
    </row>
    <row r="832" spans="1:48" ht="21" x14ac:dyDescent="0.25">
      <c r="B832" s="9" t="s">
        <v>1882</v>
      </c>
      <c r="C832" s="12" t="s">
        <v>1881</v>
      </c>
      <c r="D832" s="12" t="s">
        <v>1883</v>
      </c>
      <c r="E832" s="9" t="s">
        <v>3</v>
      </c>
      <c r="F832" s="96"/>
      <c r="G832" s="96"/>
      <c r="H832" s="144"/>
      <c r="I832" s="144"/>
      <c r="J832" s="144"/>
      <c r="K832" s="144"/>
      <c r="L832" s="144"/>
      <c r="M832" s="144"/>
      <c r="N832" s="144"/>
      <c r="O832" s="1">
        <f t="shared" si="133"/>
        <v>1</v>
      </c>
      <c r="P832" s="9" t="s">
        <v>61</v>
      </c>
      <c r="R832" s="1" t="str">
        <f t="shared" ref="R832:R865" si="137">RIGHT(B832,LEN(B832)-5)</f>
        <v>SMOEP  </v>
      </c>
      <c r="S832">
        <f t="shared" si="135"/>
        <v>3</v>
      </c>
      <c r="U832" s="1" t="s">
        <v>582</v>
      </c>
      <c r="V832" s="1" t="str">
        <f t="shared" si="131"/>
        <v>SCON</v>
      </c>
      <c r="W832">
        <v>8</v>
      </c>
      <c r="Y832" s="61" t="s">
        <v>3391</v>
      </c>
      <c r="Z832" s="62">
        <f t="shared" si="136"/>
        <v>0</v>
      </c>
      <c r="AA832" s="62"/>
      <c r="AB832" s="63"/>
    </row>
    <row r="833" spans="2:28" ht="21" x14ac:dyDescent="0.25">
      <c r="B833" s="11" t="s">
        <v>1261</v>
      </c>
      <c r="C833" s="10" t="s">
        <v>1883</v>
      </c>
      <c r="D833" s="10" t="s">
        <v>1884</v>
      </c>
      <c r="E833" s="11" t="s">
        <v>3</v>
      </c>
      <c r="F833" s="171"/>
      <c r="G833" s="171"/>
      <c r="H833" s="151"/>
      <c r="I833" s="151"/>
      <c r="J833" s="151"/>
      <c r="K833" s="151"/>
      <c r="L833" s="151"/>
      <c r="M833" s="151"/>
      <c r="N833" s="151"/>
      <c r="O833" s="1">
        <f t="shared" si="133"/>
        <v>1</v>
      </c>
      <c r="P833" s="11" t="s">
        <v>32</v>
      </c>
      <c r="R833" s="1" t="str">
        <f t="shared" si="137"/>
        <v>CAA  </v>
      </c>
      <c r="S833">
        <f t="shared" si="135"/>
        <v>3</v>
      </c>
      <c r="U833" s="1" t="s">
        <v>591</v>
      </c>
      <c r="V833" s="1" t="str">
        <f t="shared" si="131"/>
        <v>CPL</v>
      </c>
      <c r="W833">
        <v>25</v>
      </c>
      <c r="Y833" s="61" t="s">
        <v>3393</v>
      </c>
      <c r="Z833" s="62">
        <f t="shared" si="136"/>
        <v>0</v>
      </c>
      <c r="AA833" s="62"/>
      <c r="AB833" s="63"/>
    </row>
    <row r="834" spans="2:28" ht="21" x14ac:dyDescent="0.25">
      <c r="B834" s="9" t="s">
        <v>1063</v>
      </c>
      <c r="C834" s="12" t="s">
        <v>1884</v>
      </c>
      <c r="D834" s="12" t="s">
        <v>1885</v>
      </c>
      <c r="E834" s="9" t="s">
        <v>17</v>
      </c>
      <c r="F834" s="96"/>
      <c r="G834" s="96"/>
      <c r="H834" s="144"/>
      <c r="I834" s="144"/>
      <c r="J834" s="144"/>
      <c r="K834" s="144"/>
      <c r="L834" s="144"/>
      <c r="M834" s="144"/>
      <c r="N834" s="144"/>
      <c r="O834" s="1">
        <f t="shared" si="133"/>
        <v>2</v>
      </c>
      <c r="P834" s="9" t="s">
        <v>1927</v>
      </c>
      <c r="R834" s="1" t="str">
        <f t="shared" si="137"/>
        <v>SECADM  </v>
      </c>
      <c r="S834">
        <f t="shared" si="135"/>
        <v>5</v>
      </c>
      <c r="U834" s="1" t="s">
        <v>583</v>
      </c>
      <c r="V834" s="1" t="str">
        <f t="shared" si="131"/>
        <v>ASSDG</v>
      </c>
      <c r="W834">
        <v>6</v>
      </c>
      <c r="Y834" s="61" t="s">
        <v>3395</v>
      </c>
      <c r="Z834" s="62">
        <f t="shared" si="136"/>
        <v>0</v>
      </c>
      <c r="AA834" s="62"/>
      <c r="AB834" s="63"/>
    </row>
    <row r="835" spans="2:28" ht="21" x14ac:dyDescent="0.25">
      <c r="B835" s="11" t="s">
        <v>635</v>
      </c>
      <c r="C835" s="10" t="s">
        <v>1885</v>
      </c>
      <c r="D835" s="10" t="s">
        <v>1886</v>
      </c>
      <c r="E835" s="11" t="s">
        <v>3</v>
      </c>
      <c r="F835" s="171"/>
      <c r="G835" s="171"/>
      <c r="H835" s="151"/>
      <c r="I835" s="151"/>
      <c r="J835" s="151"/>
      <c r="K835" s="151"/>
      <c r="L835" s="151"/>
      <c r="M835" s="151"/>
      <c r="N835" s="151"/>
      <c r="O835" s="1">
        <f t="shared" si="133"/>
        <v>1</v>
      </c>
      <c r="P835" s="11" t="s">
        <v>1928</v>
      </c>
      <c r="R835" s="1" t="str">
        <f t="shared" si="137"/>
        <v>SPO  </v>
      </c>
      <c r="S835">
        <f t="shared" si="135"/>
        <v>3</v>
      </c>
      <c r="U835" s="1" t="s">
        <v>584</v>
      </c>
      <c r="V835" s="1" t="str">
        <f t="shared" si="131"/>
        <v>DG</v>
      </c>
      <c r="W835">
        <v>2</v>
      </c>
      <c r="Y835" s="58" t="s">
        <v>3397</v>
      </c>
      <c r="Z835" s="59">
        <f t="shared" si="136"/>
        <v>0</v>
      </c>
      <c r="AA835" s="59"/>
      <c r="AB835" s="60"/>
    </row>
    <row r="836" spans="2:28" ht="21" x14ac:dyDescent="0.25">
      <c r="B836" s="9" t="s">
        <v>1887</v>
      </c>
      <c r="C836" s="12" t="s">
        <v>1886</v>
      </c>
      <c r="D836" s="12" t="s">
        <v>1888</v>
      </c>
      <c r="E836" s="9" t="s">
        <v>3</v>
      </c>
      <c r="F836" s="96"/>
      <c r="G836" s="96"/>
      <c r="H836" s="144"/>
      <c r="I836" s="144"/>
      <c r="J836" s="144"/>
      <c r="K836" s="144"/>
      <c r="L836" s="144"/>
      <c r="M836" s="144"/>
      <c r="N836" s="144"/>
      <c r="O836" s="1">
        <f t="shared" si="133"/>
        <v>1</v>
      </c>
      <c r="P836" s="9" t="s">
        <v>64</v>
      </c>
      <c r="R836" s="1" t="str">
        <f t="shared" si="137"/>
        <v>CO  </v>
      </c>
      <c r="S836">
        <f t="shared" si="135"/>
        <v>3</v>
      </c>
      <c r="U836" s="1" t="s">
        <v>585</v>
      </c>
      <c r="V836" s="1" t="str">
        <f t="shared" si="131"/>
        <v>ACO</v>
      </c>
      <c r="W836">
        <v>1</v>
      </c>
      <c r="Y836" s="58" t="s">
        <v>3399</v>
      </c>
      <c r="Z836" s="59">
        <f t="shared" si="136"/>
        <v>0</v>
      </c>
      <c r="AA836" s="59"/>
      <c r="AB836" s="60"/>
    </row>
    <row r="837" spans="2:28" ht="21" x14ac:dyDescent="0.25">
      <c r="B837" s="11" t="s">
        <v>1889</v>
      </c>
      <c r="C837" s="10" t="s">
        <v>1888</v>
      </c>
      <c r="D837" s="10" t="s">
        <v>1890</v>
      </c>
      <c r="E837" s="11" t="s">
        <v>17</v>
      </c>
      <c r="F837" s="171"/>
      <c r="G837" s="171"/>
      <c r="H837" s="151"/>
      <c r="I837" s="151"/>
      <c r="J837" s="151"/>
      <c r="K837" s="151"/>
      <c r="L837" s="151"/>
      <c r="M837" s="151"/>
      <c r="N837" s="151"/>
      <c r="O837" s="1">
        <f t="shared" si="133"/>
        <v>2</v>
      </c>
      <c r="P837" s="11" t="s">
        <v>41</v>
      </c>
      <c r="R837" s="1" t="str">
        <f t="shared" si="137"/>
        <v>SECOFC  </v>
      </c>
      <c r="S837">
        <f t="shared" si="135"/>
        <v>2</v>
      </c>
      <c r="U837"/>
      <c r="V837" s="98" t="s">
        <v>3434</v>
      </c>
      <c r="W837">
        <f>SUM(W819:W836)</f>
        <v>109</v>
      </c>
      <c r="Y837" s="58" t="s">
        <v>3401</v>
      </c>
      <c r="Z837" s="59">
        <f t="shared" si="136"/>
        <v>0</v>
      </c>
      <c r="AA837" s="59"/>
      <c r="AB837" s="60"/>
    </row>
    <row r="838" spans="2:28" ht="21" x14ac:dyDescent="0.25">
      <c r="B838" s="9" t="s">
        <v>531</v>
      </c>
      <c r="C838" s="12" t="s">
        <v>1890</v>
      </c>
      <c r="D838" s="12" t="s">
        <v>1891</v>
      </c>
      <c r="E838" s="9" t="s">
        <v>54</v>
      </c>
      <c r="F838" s="96"/>
      <c r="G838" s="96"/>
      <c r="H838" s="144"/>
      <c r="I838" s="144"/>
      <c r="J838" s="144"/>
      <c r="K838" s="144"/>
      <c r="L838" s="144"/>
      <c r="M838" s="144"/>
      <c r="N838" s="144"/>
      <c r="O838" s="1">
        <f t="shared" si="133"/>
        <v>1</v>
      </c>
      <c r="P838" s="9" t="s">
        <v>522</v>
      </c>
      <c r="R838" s="1" t="str">
        <f t="shared" si="137"/>
        <v>CLC  </v>
      </c>
      <c r="S838">
        <f t="shared" si="135"/>
        <v>9</v>
      </c>
      <c r="U838"/>
      <c r="V838" s="1" t="str">
        <f t="shared" si="131"/>
        <v/>
      </c>
      <c r="W838"/>
      <c r="Y838" s="58" t="s">
        <v>3416</v>
      </c>
      <c r="Z838" s="59">
        <f t="shared" si="136"/>
        <v>0</v>
      </c>
      <c r="AA838" s="59"/>
      <c r="AB838" s="60"/>
    </row>
    <row r="839" spans="2:28" ht="21" x14ac:dyDescent="0.25">
      <c r="B839" s="11" t="s">
        <v>534</v>
      </c>
      <c r="C839" s="10" t="s">
        <v>1891</v>
      </c>
      <c r="D839" s="10" t="s">
        <v>1892</v>
      </c>
      <c r="E839" s="11" t="s">
        <v>17</v>
      </c>
      <c r="F839" s="171"/>
      <c r="G839" s="171"/>
      <c r="H839" s="151"/>
      <c r="I839" s="151"/>
      <c r="J839" s="151"/>
      <c r="K839" s="151"/>
      <c r="L839" s="151"/>
      <c r="M839" s="151"/>
      <c r="N839" s="151"/>
      <c r="O839" s="1">
        <f t="shared" si="133"/>
        <v>2</v>
      </c>
      <c r="P839" s="11" t="s">
        <v>647</v>
      </c>
      <c r="R839" s="1" t="str">
        <f t="shared" si="137"/>
        <v>SC  </v>
      </c>
      <c r="S839">
        <f t="shared" si="135"/>
        <v>20</v>
      </c>
      <c r="U839"/>
      <c r="V839" s="1" t="str">
        <f t="shared" si="131"/>
        <v/>
      </c>
      <c r="W839"/>
      <c r="Y839" s="58" t="s">
        <v>3404</v>
      </c>
      <c r="Z839" s="59">
        <f t="shared" si="136"/>
        <v>0</v>
      </c>
      <c r="AA839" s="59"/>
      <c r="AB839" s="60"/>
    </row>
    <row r="840" spans="2:28" ht="21" x14ac:dyDescent="0.25">
      <c r="B840" s="9" t="s">
        <v>251</v>
      </c>
      <c r="C840" s="12" t="s">
        <v>1892</v>
      </c>
      <c r="D840" s="12" t="s">
        <v>1893</v>
      </c>
      <c r="E840" s="9" t="s">
        <v>3</v>
      </c>
      <c r="F840" s="96"/>
      <c r="G840" s="96"/>
      <c r="H840" s="144"/>
      <c r="I840" s="144"/>
      <c r="J840" s="144"/>
      <c r="K840" s="144"/>
      <c r="L840" s="144"/>
      <c r="M840" s="144"/>
      <c r="N840" s="144"/>
      <c r="O840" s="1">
        <f t="shared" si="133"/>
        <v>1</v>
      </c>
      <c r="P840" s="9" t="s">
        <v>1929</v>
      </c>
      <c r="R840" s="1" t="str">
        <f t="shared" si="137"/>
        <v>CLC  </v>
      </c>
      <c r="S840">
        <f t="shared" si="135"/>
        <v>9</v>
      </c>
      <c r="U840"/>
      <c r="V840" s="1" t="str">
        <f t="shared" si="131"/>
        <v/>
      </c>
      <c r="W840"/>
      <c r="Y840" s="58" t="s">
        <v>3429</v>
      </c>
      <c r="Z840" s="59">
        <f t="shared" si="136"/>
        <v>0</v>
      </c>
      <c r="AA840" s="59"/>
      <c r="AB840" s="60"/>
    </row>
    <row r="841" spans="2:28" ht="21" x14ac:dyDescent="0.25">
      <c r="B841" s="11" t="s">
        <v>453</v>
      </c>
      <c r="C841" s="10" t="s">
        <v>1893</v>
      </c>
      <c r="D841" s="10" t="s">
        <v>1894</v>
      </c>
      <c r="E841" s="11" t="s">
        <v>21</v>
      </c>
      <c r="F841" s="171"/>
      <c r="G841" s="171"/>
      <c r="H841" s="151"/>
      <c r="I841" s="151"/>
      <c r="J841" s="151"/>
      <c r="K841" s="151"/>
      <c r="L841" s="151"/>
      <c r="M841" s="151"/>
      <c r="N841" s="151"/>
      <c r="O841" s="1">
        <f t="shared" si="133"/>
        <v>3</v>
      </c>
      <c r="P841" s="11" t="s">
        <v>1930</v>
      </c>
      <c r="R841" s="1" t="str">
        <f t="shared" si="137"/>
        <v>SC  </v>
      </c>
      <c r="S841">
        <f t="shared" si="135"/>
        <v>20</v>
      </c>
      <c r="U841"/>
      <c r="V841" s="1" t="str">
        <f t="shared" si="131"/>
        <v/>
      </c>
      <c r="W841"/>
      <c r="Y841" s="58" t="s">
        <v>3430</v>
      </c>
      <c r="Z841" s="59">
        <f t="shared" si="136"/>
        <v>0</v>
      </c>
      <c r="AA841" s="59"/>
      <c r="AB841" s="60"/>
    </row>
    <row r="842" spans="2:28" ht="21" x14ac:dyDescent="0.25">
      <c r="B842" s="9" t="s">
        <v>457</v>
      </c>
      <c r="C842" s="12" t="s">
        <v>1894</v>
      </c>
      <c r="D842" s="12" t="s">
        <v>1895</v>
      </c>
      <c r="E842" s="9" t="s">
        <v>3</v>
      </c>
      <c r="F842" s="96"/>
      <c r="G842" s="96"/>
      <c r="H842" s="144"/>
      <c r="I842" s="144"/>
      <c r="J842" s="144"/>
      <c r="K842" s="144"/>
      <c r="L842" s="144"/>
      <c r="M842" s="144"/>
      <c r="N842" s="144"/>
      <c r="O842" s="1">
        <f t="shared" si="133"/>
        <v>1</v>
      </c>
      <c r="P842" s="9" t="s">
        <v>1931</v>
      </c>
      <c r="R842" s="1" t="str">
        <f t="shared" si="137"/>
        <v>CLC  </v>
      </c>
      <c r="S842">
        <f t="shared" si="135"/>
        <v>9</v>
      </c>
      <c r="U842"/>
      <c r="V842" s="1" t="str">
        <f t="shared" si="131"/>
        <v/>
      </c>
      <c r="W842"/>
      <c r="Y842" s="58" t="s">
        <v>3431</v>
      </c>
      <c r="Z842" s="59">
        <f t="shared" si="136"/>
        <v>0</v>
      </c>
      <c r="AA842" s="59"/>
      <c r="AB842" s="60"/>
    </row>
    <row r="843" spans="2:28" ht="21" x14ac:dyDescent="0.25">
      <c r="B843" s="11" t="s">
        <v>648</v>
      </c>
      <c r="C843" s="10" t="s">
        <v>1895</v>
      </c>
      <c r="D843" s="10" t="s">
        <v>1896</v>
      </c>
      <c r="E843" s="11" t="s">
        <v>3</v>
      </c>
      <c r="F843" s="171"/>
      <c r="G843" s="171"/>
      <c r="H843" s="151"/>
      <c r="I843" s="151"/>
      <c r="J843" s="151"/>
      <c r="K843" s="151"/>
      <c r="L843" s="151"/>
      <c r="M843" s="151"/>
      <c r="N843" s="151"/>
      <c r="O843" s="1">
        <f t="shared" si="133"/>
        <v>1</v>
      </c>
      <c r="P843" s="11" t="s">
        <v>1932</v>
      </c>
      <c r="R843" s="1" t="str">
        <f t="shared" si="137"/>
        <v>SECADM  </v>
      </c>
      <c r="S843">
        <f t="shared" si="135"/>
        <v>5</v>
      </c>
      <c r="U843"/>
      <c r="V843" s="1" t="str">
        <f t="shared" si="131"/>
        <v/>
      </c>
      <c r="W843"/>
      <c r="Y843" s="58" t="s">
        <v>3432</v>
      </c>
      <c r="Z843" s="59">
        <f t="shared" si="136"/>
        <v>0</v>
      </c>
      <c r="AA843" s="59"/>
      <c r="AB843" s="60"/>
    </row>
    <row r="844" spans="2:28" ht="21.75" thickBot="1" x14ac:dyDescent="0.3">
      <c r="B844" s="9" t="s">
        <v>357</v>
      </c>
      <c r="C844" s="12" t="s">
        <v>1896</v>
      </c>
      <c r="D844" s="12" t="s">
        <v>1897</v>
      </c>
      <c r="E844" s="9" t="s">
        <v>3</v>
      </c>
      <c r="F844" s="96"/>
      <c r="G844" s="96"/>
      <c r="H844" s="144"/>
      <c r="I844" s="144"/>
      <c r="J844" s="144"/>
      <c r="K844" s="144"/>
      <c r="L844" s="144"/>
      <c r="M844" s="144"/>
      <c r="N844" s="144"/>
      <c r="O844" s="1">
        <f t="shared" si="133"/>
        <v>1</v>
      </c>
      <c r="P844" s="9" t="s">
        <v>1933</v>
      </c>
      <c r="R844" s="1" t="str">
        <f t="shared" si="137"/>
        <v>CLC  </v>
      </c>
      <c r="S844">
        <f t="shared" si="135"/>
        <v>9</v>
      </c>
      <c r="U844"/>
      <c r="V844" s="1" t="str">
        <f t="shared" si="131"/>
        <v/>
      </c>
      <c r="W844"/>
      <c r="Y844" s="64" t="s">
        <v>3433</v>
      </c>
      <c r="Z844" s="89">
        <f t="shared" si="136"/>
        <v>0</v>
      </c>
      <c r="AA844" s="89"/>
      <c r="AB844" s="65"/>
    </row>
    <row r="845" spans="2:28" ht="21" x14ac:dyDescent="0.25">
      <c r="B845" s="11" t="s">
        <v>653</v>
      </c>
      <c r="C845" s="10" t="s">
        <v>1897</v>
      </c>
      <c r="D845" s="10" t="s">
        <v>1898</v>
      </c>
      <c r="E845" s="11" t="s">
        <v>403</v>
      </c>
      <c r="F845" s="171"/>
      <c r="G845" s="171"/>
      <c r="H845" s="151"/>
      <c r="I845" s="151"/>
      <c r="J845" s="151"/>
      <c r="K845" s="151"/>
      <c r="L845" s="151"/>
      <c r="M845" s="151"/>
      <c r="N845" s="151"/>
      <c r="O845" s="1">
        <f t="shared" si="133"/>
        <v>13</v>
      </c>
      <c r="P845" s="11" t="s">
        <v>1160</v>
      </c>
      <c r="R845" s="1" t="str">
        <f t="shared" si="137"/>
        <v>SLIC  </v>
      </c>
      <c r="S845">
        <f t="shared" si="135"/>
        <v>19</v>
      </c>
      <c r="U845"/>
      <c r="V845" s="1" t="str">
        <f t="shared" si="131"/>
        <v/>
      </c>
      <c r="W845"/>
    </row>
    <row r="846" spans="2:28" ht="21" x14ac:dyDescent="0.25">
      <c r="B846" s="9" t="s">
        <v>76</v>
      </c>
      <c r="C846" s="12" t="s">
        <v>1898</v>
      </c>
      <c r="D846" s="12" t="s">
        <v>1899</v>
      </c>
      <c r="E846" s="9" t="s">
        <v>338</v>
      </c>
      <c r="F846" s="96"/>
      <c r="G846" s="96"/>
      <c r="H846" s="144"/>
      <c r="I846" s="144"/>
      <c r="J846" s="144"/>
      <c r="K846" s="144"/>
      <c r="L846" s="144"/>
      <c r="M846" s="144"/>
      <c r="N846" s="144"/>
      <c r="O846" s="1">
        <f t="shared" si="133"/>
        <v>8</v>
      </c>
      <c r="P846" s="9" t="s">
        <v>1668</v>
      </c>
      <c r="R846" s="1" t="str">
        <f t="shared" si="137"/>
        <v>SCON  </v>
      </c>
      <c r="S846">
        <f t="shared" si="135"/>
        <v>8</v>
      </c>
      <c r="U846"/>
      <c r="V846" s="1" t="str">
        <f t="shared" si="131"/>
        <v/>
      </c>
      <c r="W846"/>
    </row>
    <row r="847" spans="2:28" ht="21" x14ac:dyDescent="0.25">
      <c r="B847" s="11" t="s">
        <v>658</v>
      </c>
      <c r="C847" s="10" t="s">
        <v>1899</v>
      </c>
      <c r="D847" s="10" t="s">
        <v>1900</v>
      </c>
      <c r="E847" s="11" t="s">
        <v>3</v>
      </c>
      <c r="F847" s="171"/>
      <c r="G847" s="171"/>
      <c r="H847" s="151"/>
      <c r="I847" s="151"/>
      <c r="J847" s="151"/>
      <c r="K847" s="151"/>
      <c r="L847" s="151"/>
      <c r="M847" s="151"/>
      <c r="N847" s="151"/>
      <c r="O847" s="1">
        <f t="shared" si="133"/>
        <v>1</v>
      </c>
      <c r="P847" s="11" t="s">
        <v>1934</v>
      </c>
      <c r="R847" s="1" t="str">
        <f t="shared" si="137"/>
        <v>SLIC  </v>
      </c>
      <c r="S847">
        <f t="shared" si="135"/>
        <v>19</v>
      </c>
      <c r="U847"/>
      <c r="V847" s="1" t="str">
        <f t="shared" si="131"/>
        <v/>
      </c>
      <c r="W847"/>
    </row>
    <row r="848" spans="2:28" ht="21" x14ac:dyDescent="0.25">
      <c r="B848" s="9" t="s">
        <v>369</v>
      </c>
      <c r="C848" s="12" t="s">
        <v>1900</v>
      </c>
      <c r="D848" s="12" t="s">
        <v>1901</v>
      </c>
      <c r="E848" s="9" t="s">
        <v>3</v>
      </c>
      <c r="F848" s="96"/>
      <c r="G848" s="96"/>
      <c r="H848" s="144"/>
      <c r="I848" s="144"/>
      <c r="J848" s="144"/>
      <c r="K848" s="144"/>
      <c r="L848" s="144"/>
      <c r="M848" s="144"/>
      <c r="N848" s="144"/>
      <c r="O848" s="1">
        <f t="shared" si="133"/>
        <v>1</v>
      </c>
      <c r="P848" s="9" t="s">
        <v>32</v>
      </c>
      <c r="R848" s="1" t="str">
        <f t="shared" si="137"/>
        <v>CLC  </v>
      </c>
      <c r="S848">
        <f t="shared" si="135"/>
        <v>9</v>
      </c>
      <c r="U848"/>
      <c r="V848" s="1" t="str">
        <f t="shared" si="131"/>
        <v/>
      </c>
      <c r="W848"/>
    </row>
    <row r="849" spans="2:23" ht="21" x14ac:dyDescent="0.25">
      <c r="B849" s="11" t="s">
        <v>663</v>
      </c>
      <c r="C849" s="10" t="s">
        <v>1901</v>
      </c>
      <c r="D849" s="10" t="s">
        <v>1902</v>
      </c>
      <c r="E849" s="11" t="s">
        <v>3</v>
      </c>
      <c r="F849" s="171"/>
      <c r="G849" s="171"/>
      <c r="H849" s="151"/>
      <c r="I849" s="151"/>
      <c r="J849" s="151"/>
      <c r="K849" s="151"/>
      <c r="L849" s="151"/>
      <c r="M849" s="151"/>
      <c r="N849" s="151"/>
      <c r="O849" s="1">
        <f t="shared" si="133"/>
        <v>1</v>
      </c>
      <c r="P849" s="11" t="s">
        <v>743</v>
      </c>
      <c r="R849" s="1" t="str">
        <f t="shared" si="137"/>
        <v>SECADM  </v>
      </c>
      <c r="S849">
        <f t="shared" si="135"/>
        <v>5</v>
      </c>
      <c r="U849"/>
      <c r="V849" s="1" t="str">
        <f t="shared" si="131"/>
        <v/>
      </c>
      <c r="W849"/>
    </row>
    <row r="850" spans="2:23" ht="21" x14ac:dyDescent="0.25">
      <c r="B850" s="9" t="s">
        <v>1903</v>
      </c>
      <c r="C850" s="12" t="s">
        <v>1902</v>
      </c>
      <c r="D850" s="12" t="s">
        <v>1904</v>
      </c>
      <c r="E850" s="9" t="s">
        <v>17</v>
      </c>
      <c r="F850" s="96"/>
      <c r="G850" s="96"/>
      <c r="H850" s="144"/>
      <c r="I850" s="144"/>
      <c r="J850" s="144"/>
      <c r="K850" s="144"/>
      <c r="L850" s="144"/>
      <c r="M850" s="144"/>
      <c r="N850" s="144"/>
      <c r="O850" s="1">
        <f t="shared" si="133"/>
        <v>2</v>
      </c>
      <c r="P850" s="9" t="s">
        <v>1935</v>
      </c>
      <c r="R850" s="1" t="str">
        <f t="shared" si="137"/>
        <v>CPL  </v>
      </c>
      <c r="S850">
        <f t="shared" si="135"/>
        <v>25</v>
      </c>
      <c r="U850"/>
      <c r="V850" s="1" t="str">
        <f t="shared" si="131"/>
        <v/>
      </c>
      <c r="W850"/>
    </row>
    <row r="851" spans="2:23" ht="21" x14ac:dyDescent="0.25">
      <c r="B851" s="11" t="s">
        <v>1905</v>
      </c>
      <c r="C851" s="10" t="s">
        <v>1904</v>
      </c>
      <c r="D851" s="10" t="s">
        <v>1906</v>
      </c>
      <c r="E851" s="11" t="s">
        <v>144</v>
      </c>
      <c r="F851" s="171"/>
      <c r="G851" s="171"/>
      <c r="H851" s="151"/>
      <c r="I851" s="151"/>
      <c r="J851" s="151"/>
      <c r="K851" s="151"/>
      <c r="L851" s="151"/>
      <c r="M851" s="151"/>
      <c r="N851" s="151"/>
      <c r="O851" s="1">
        <f t="shared" si="133"/>
        <v>5</v>
      </c>
      <c r="P851" s="11" t="s">
        <v>828</v>
      </c>
      <c r="R851" s="1" t="str">
        <f t="shared" si="137"/>
        <v>ASSDG  </v>
      </c>
      <c r="S851">
        <f t="shared" si="135"/>
        <v>6</v>
      </c>
      <c r="U851"/>
      <c r="V851" s="1" t="str">
        <f t="shared" si="131"/>
        <v/>
      </c>
      <c r="W851"/>
    </row>
    <row r="852" spans="2:23" ht="21" x14ac:dyDescent="0.25">
      <c r="B852" s="9" t="s">
        <v>1907</v>
      </c>
      <c r="C852" s="12" t="s">
        <v>1906</v>
      </c>
      <c r="D852" s="12" t="s">
        <v>1908</v>
      </c>
      <c r="E852" s="9" t="s">
        <v>3</v>
      </c>
      <c r="F852" s="96"/>
      <c r="G852" s="96"/>
      <c r="H852" s="144"/>
      <c r="I852" s="144"/>
      <c r="J852" s="144"/>
      <c r="K852" s="144"/>
      <c r="L852" s="144"/>
      <c r="M852" s="144"/>
      <c r="N852" s="144"/>
      <c r="O852" s="1">
        <f t="shared" si="133"/>
        <v>1</v>
      </c>
      <c r="P852" s="9" t="s">
        <v>1936</v>
      </c>
      <c r="R852" s="1" t="str">
        <f t="shared" si="137"/>
        <v>DG  </v>
      </c>
      <c r="S852">
        <f t="shared" si="135"/>
        <v>2</v>
      </c>
      <c r="U852"/>
      <c r="V852" s="1" t="str">
        <f t="shared" si="131"/>
        <v/>
      </c>
      <c r="W852"/>
    </row>
    <row r="853" spans="2:23" ht="21" x14ac:dyDescent="0.25">
      <c r="B853" s="11" t="s">
        <v>1909</v>
      </c>
      <c r="C853" s="10" t="s">
        <v>1908</v>
      </c>
      <c r="D853" s="10" t="s">
        <v>1910</v>
      </c>
      <c r="E853" s="11" t="s">
        <v>3</v>
      </c>
      <c r="F853" s="171"/>
      <c r="G853" s="171"/>
      <c r="H853" s="151"/>
      <c r="I853" s="151"/>
      <c r="J853" s="151"/>
      <c r="K853" s="151"/>
      <c r="L853" s="151"/>
      <c r="M853" s="151"/>
      <c r="N853" s="151"/>
      <c r="O853" s="1">
        <f t="shared" si="133"/>
        <v>1</v>
      </c>
      <c r="P853" s="11" t="s">
        <v>1937</v>
      </c>
      <c r="R853" s="1" t="str">
        <f t="shared" si="137"/>
        <v>SLIC  </v>
      </c>
      <c r="S853">
        <f t="shared" si="135"/>
        <v>19</v>
      </c>
      <c r="U853"/>
      <c r="V853" s="1" t="str">
        <f t="shared" si="131"/>
        <v/>
      </c>
      <c r="W853"/>
    </row>
    <row r="854" spans="2:23" ht="21" x14ac:dyDescent="0.25">
      <c r="B854" s="9" t="s">
        <v>565</v>
      </c>
      <c r="C854" s="12" t="s">
        <v>1910</v>
      </c>
      <c r="D854" s="12" t="s">
        <v>1911</v>
      </c>
      <c r="E854" s="9" t="s">
        <v>3</v>
      </c>
      <c r="F854" s="96"/>
      <c r="G854" s="96"/>
      <c r="H854" s="144"/>
      <c r="I854" s="144"/>
      <c r="J854" s="144"/>
      <c r="K854" s="144"/>
      <c r="L854" s="144"/>
      <c r="M854" s="144"/>
      <c r="N854" s="144"/>
      <c r="O854" s="1">
        <f t="shared" si="133"/>
        <v>1</v>
      </c>
      <c r="P854" s="9" t="s">
        <v>766</v>
      </c>
      <c r="R854" s="1" t="str">
        <f t="shared" si="137"/>
        <v>CLC  </v>
      </c>
      <c r="S854">
        <f t="shared" si="135"/>
        <v>9</v>
      </c>
      <c r="U854"/>
      <c r="V854" s="1" t="str">
        <f t="shared" si="131"/>
        <v/>
      </c>
      <c r="W854"/>
    </row>
    <row r="855" spans="2:23" ht="21" x14ac:dyDescent="0.25">
      <c r="B855" s="11" t="s">
        <v>1912</v>
      </c>
      <c r="C855" s="10" t="s">
        <v>1911</v>
      </c>
      <c r="D855" s="10" t="s">
        <v>1913</v>
      </c>
      <c r="E855" s="11" t="s">
        <v>3</v>
      </c>
      <c r="F855" s="171"/>
      <c r="G855" s="171"/>
      <c r="H855" s="151"/>
      <c r="I855" s="151"/>
      <c r="J855" s="151"/>
      <c r="K855" s="151"/>
      <c r="L855" s="151"/>
      <c r="M855" s="151"/>
      <c r="N855" s="151"/>
      <c r="O855" s="1">
        <f t="shared" si="133"/>
        <v>1</v>
      </c>
      <c r="P855" s="11" t="s">
        <v>1938</v>
      </c>
      <c r="R855" s="1" t="str">
        <f t="shared" si="137"/>
        <v>SLIC  </v>
      </c>
      <c r="S855">
        <f t="shared" si="135"/>
        <v>19</v>
      </c>
      <c r="U855"/>
      <c r="V855" s="1" t="str">
        <f t="shared" si="131"/>
        <v/>
      </c>
      <c r="W855"/>
    </row>
    <row r="856" spans="2:23" ht="21" x14ac:dyDescent="0.25">
      <c r="B856" s="9" t="s">
        <v>1097</v>
      </c>
      <c r="C856" s="12" t="s">
        <v>1913</v>
      </c>
      <c r="D856" s="12" t="s">
        <v>1914</v>
      </c>
      <c r="E856" s="9" t="s">
        <v>3</v>
      </c>
      <c r="F856" s="96"/>
      <c r="G856" s="96"/>
      <c r="H856" s="144"/>
      <c r="I856" s="144"/>
      <c r="J856" s="144"/>
      <c r="K856" s="144"/>
      <c r="L856" s="144"/>
      <c r="M856" s="144"/>
      <c r="N856" s="144"/>
      <c r="O856" s="1">
        <f t="shared" si="133"/>
        <v>1</v>
      </c>
      <c r="P856" s="9" t="s">
        <v>1939</v>
      </c>
      <c r="R856" s="1" t="str">
        <f t="shared" si="137"/>
        <v>SPO  </v>
      </c>
      <c r="S856">
        <f t="shared" si="135"/>
        <v>3</v>
      </c>
      <c r="U856"/>
      <c r="V856" s="1" t="str">
        <f t="shared" si="131"/>
        <v/>
      </c>
      <c r="W856"/>
    </row>
    <row r="857" spans="2:23" ht="21" x14ac:dyDescent="0.25">
      <c r="B857" s="11" t="s">
        <v>1099</v>
      </c>
      <c r="C857" s="10" t="s">
        <v>1914</v>
      </c>
      <c r="D857" s="10" t="s">
        <v>1915</v>
      </c>
      <c r="E857" s="11" t="s">
        <v>3</v>
      </c>
      <c r="F857" s="171"/>
      <c r="G857" s="171"/>
      <c r="H857" s="151"/>
      <c r="I857" s="151"/>
      <c r="J857" s="151"/>
      <c r="K857" s="151"/>
      <c r="L857" s="151"/>
      <c r="M857" s="151"/>
      <c r="N857" s="151"/>
      <c r="O857" s="1">
        <f t="shared" si="133"/>
        <v>1</v>
      </c>
      <c r="P857" s="11" t="s">
        <v>64</v>
      </c>
      <c r="R857" s="1" t="str">
        <f t="shared" si="137"/>
        <v>CO  </v>
      </c>
      <c r="S857">
        <f t="shared" si="135"/>
        <v>3</v>
      </c>
      <c r="U857"/>
      <c r="V857" s="1" t="str">
        <f t="shared" si="131"/>
        <v/>
      </c>
      <c r="W857"/>
    </row>
    <row r="858" spans="2:23" ht="21" x14ac:dyDescent="0.25">
      <c r="B858" s="9" t="s">
        <v>685</v>
      </c>
      <c r="C858" s="12" t="s">
        <v>1915</v>
      </c>
      <c r="D858" s="12" t="s">
        <v>1916</v>
      </c>
      <c r="E858" s="9" t="s">
        <v>17</v>
      </c>
      <c r="F858" s="96"/>
      <c r="G858" s="96"/>
      <c r="H858" s="144"/>
      <c r="I858" s="144"/>
      <c r="J858" s="144"/>
      <c r="K858" s="144"/>
      <c r="L858" s="144"/>
      <c r="M858" s="144"/>
      <c r="N858" s="144"/>
      <c r="O858" s="1">
        <f t="shared" si="133"/>
        <v>2</v>
      </c>
      <c r="P858" s="9" t="s">
        <v>1940</v>
      </c>
      <c r="R858" s="1" t="str">
        <f t="shared" si="137"/>
        <v>SLIC  </v>
      </c>
      <c r="S858">
        <f t="shared" si="135"/>
        <v>19</v>
      </c>
      <c r="U858"/>
      <c r="V858" s="1" t="str">
        <f t="shared" si="131"/>
        <v/>
      </c>
      <c r="W858"/>
    </row>
    <row r="859" spans="2:23" ht="21" x14ac:dyDescent="0.25">
      <c r="B859" s="11" t="s">
        <v>687</v>
      </c>
      <c r="C859" s="10" t="s">
        <v>1916</v>
      </c>
      <c r="D859" s="10" t="s">
        <v>1917</v>
      </c>
      <c r="E859" s="11" t="s">
        <v>3</v>
      </c>
      <c r="F859" s="171"/>
      <c r="G859" s="171"/>
      <c r="H859" s="151"/>
      <c r="I859" s="151"/>
      <c r="J859" s="151"/>
      <c r="K859" s="151"/>
      <c r="L859" s="151"/>
      <c r="M859" s="151"/>
      <c r="N859" s="151"/>
      <c r="O859" s="1">
        <f t="shared" si="133"/>
        <v>1</v>
      </c>
      <c r="P859" s="11" t="s">
        <v>1941</v>
      </c>
      <c r="R859" s="1" t="str">
        <f t="shared" si="137"/>
        <v>CPL  </v>
      </c>
      <c r="S859">
        <f t="shared" si="135"/>
        <v>25</v>
      </c>
      <c r="U859"/>
      <c r="V859" s="1" t="str">
        <f t="shared" si="131"/>
        <v/>
      </c>
      <c r="W859"/>
    </row>
    <row r="860" spans="2:23" ht="21" x14ac:dyDescent="0.25">
      <c r="B860" s="9" t="s">
        <v>690</v>
      </c>
      <c r="C860" s="12" t="s">
        <v>1917</v>
      </c>
      <c r="D860" s="12" t="s">
        <v>1918</v>
      </c>
      <c r="E860" s="9" t="s">
        <v>54</v>
      </c>
      <c r="F860" s="96"/>
      <c r="G860" s="96"/>
      <c r="H860" s="144"/>
      <c r="I860" s="144"/>
      <c r="J860" s="144"/>
      <c r="K860" s="144"/>
      <c r="L860" s="144"/>
      <c r="M860" s="144"/>
      <c r="N860" s="144"/>
      <c r="O860" s="1">
        <f t="shared" si="133"/>
        <v>1</v>
      </c>
      <c r="P860" s="9" t="s">
        <v>695</v>
      </c>
      <c r="R860" s="1" t="str">
        <f t="shared" si="137"/>
        <v>SLIC  </v>
      </c>
      <c r="S860">
        <f t="shared" si="135"/>
        <v>19</v>
      </c>
      <c r="U860"/>
      <c r="V860" s="1" t="str">
        <f t="shared" si="131"/>
        <v/>
      </c>
      <c r="W860"/>
    </row>
    <row r="861" spans="2:23" ht="21" x14ac:dyDescent="0.25">
      <c r="B861" s="11" t="s">
        <v>693</v>
      </c>
      <c r="C861" s="10" t="s">
        <v>1918</v>
      </c>
      <c r="D861" s="10" t="s">
        <v>1919</v>
      </c>
      <c r="E861" s="11" t="s">
        <v>208</v>
      </c>
      <c r="F861" s="171"/>
      <c r="G861" s="171"/>
      <c r="H861" s="151"/>
      <c r="I861" s="151"/>
      <c r="J861" s="151"/>
      <c r="K861" s="151"/>
      <c r="L861" s="151"/>
      <c r="M861" s="151"/>
      <c r="N861" s="151"/>
      <c r="O861" s="1">
        <f t="shared" si="133"/>
        <v>22</v>
      </c>
      <c r="P861" s="11" t="s">
        <v>1942</v>
      </c>
      <c r="R861" s="1" t="str">
        <f t="shared" si="137"/>
        <v>CPL  </v>
      </c>
      <c r="S861">
        <f t="shared" si="135"/>
        <v>25</v>
      </c>
      <c r="U861"/>
      <c r="V861" s="1" t="str">
        <f t="shared" si="131"/>
        <v/>
      </c>
      <c r="W861"/>
    </row>
    <row r="862" spans="2:23" ht="21" x14ac:dyDescent="0.25">
      <c r="B862" s="9" t="s">
        <v>1638</v>
      </c>
      <c r="C862" s="12" t="s">
        <v>1919</v>
      </c>
      <c r="D862" s="12" t="s">
        <v>1920</v>
      </c>
      <c r="E862" s="9" t="s">
        <v>3</v>
      </c>
      <c r="F862" s="96"/>
      <c r="G862" s="96"/>
      <c r="H862" s="144"/>
      <c r="I862" s="144"/>
      <c r="J862" s="144"/>
      <c r="K862" s="144"/>
      <c r="L862" s="144"/>
      <c r="M862" s="144"/>
      <c r="N862" s="144"/>
      <c r="O862" s="1">
        <f t="shared" si="133"/>
        <v>1</v>
      </c>
      <c r="P862" s="9" t="s">
        <v>1682</v>
      </c>
      <c r="R862" s="1" t="str">
        <f t="shared" si="137"/>
        <v>ASSDG  </v>
      </c>
      <c r="S862">
        <f t="shared" si="135"/>
        <v>6</v>
      </c>
      <c r="U862"/>
      <c r="V862" s="1" t="str">
        <f t="shared" si="131"/>
        <v/>
      </c>
      <c r="W862"/>
    </row>
    <row r="863" spans="2:23" ht="21" x14ac:dyDescent="0.25">
      <c r="B863" s="11" t="s">
        <v>1640</v>
      </c>
      <c r="C863" s="10" t="s">
        <v>1920</v>
      </c>
      <c r="D863" s="10" t="s">
        <v>1921</v>
      </c>
      <c r="E863" s="11" t="s">
        <v>3</v>
      </c>
      <c r="F863" s="171"/>
      <c r="G863" s="171"/>
      <c r="H863" s="151"/>
      <c r="I863" s="151"/>
      <c r="J863" s="151"/>
      <c r="K863" s="151"/>
      <c r="L863" s="151"/>
      <c r="M863" s="151"/>
      <c r="N863" s="151"/>
      <c r="O863" s="1">
        <f t="shared" si="133"/>
        <v>1</v>
      </c>
      <c r="P863" s="11" t="s">
        <v>851</v>
      </c>
      <c r="R863" s="1" t="str">
        <f t="shared" si="137"/>
        <v>DG  </v>
      </c>
      <c r="S863">
        <f t="shared" si="135"/>
        <v>2</v>
      </c>
      <c r="U863"/>
      <c r="V863" s="1" t="str">
        <f t="shared" si="131"/>
        <v/>
      </c>
      <c r="W863"/>
    </row>
    <row r="864" spans="2:23" ht="21" x14ac:dyDescent="0.25">
      <c r="B864" s="9" t="s">
        <v>1642</v>
      </c>
      <c r="C864" s="12" t="s">
        <v>1921</v>
      </c>
      <c r="D864" s="12" t="s">
        <v>1922</v>
      </c>
      <c r="E864" s="9" t="s">
        <v>3</v>
      </c>
      <c r="F864" s="96"/>
      <c r="G864" s="96"/>
      <c r="H864" s="144"/>
      <c r="I864" s="144"/>
      <c r="J864" s="144"/>
      <c r="K864" s="144"/>
      <c r="L864" s="144"/>
      <c r="M864" s="144"/>
      <c r="N864" s="144"/>
      <c r="O864" s="1">
        <f t="shared" si="133"/>
        <v>1</v>
      </c>
      <c r="P864" s="9" t="s">
        <v>107</v>
      </c>
      <c r="R864" s="1" t="str">
        <f t="shared" si="137"/>
        <v>CO  </v>
      </c>
      <c r="S864">
        <f t="shared" si="135"/>
        <v>3</v>
      </c>
      <c r="U864"/>
      <c r="V864" s="1" t="str">
        <f t="shared" ref="V864:V927" si="138">TRIM(SUBSTITUTE(U864,CHAR(160),CHAR(32)))</f>
        <v/>
      </c>
      <c r="W864"/>
    </row>
    <row r="865" spans="1:48" ht="21" x14ac:dyDescent="0.25">
      <c r="B865" s="11" t="s">
        <v>1644</v>
      </c>
      <c r="C865" s="10" t="s">
        <v>1922</v>
      </c>
      <c r="D865" s="10" t="s">
        <v>1923</v>
      </c>
      <c r="E865" s="11" t="s">
        <v>3</v>
      </c>
      <c r="F865" s="171"/>
      <c r="G865" s="171"/>
      <c r="H865" s="151"/>
      <c r="I865" s="151"/>
      <c r="J865" s="151"/>
      <c r="K865" s="151"/>
      <c r="L865" s="151"/>
      <c r="M865" s="151"/>
      <c r="N865" s="151"/>
      <c r="O865" s="1">
        <f t="shared" si="133"/>
        <v>1</v>
      </c>
      <c r="P865" s="11" t="s">
        <v>552</v>
      </c>
      <c r="R865" s="1" t="str">
        <f t="shared" si="137"/>
        <v>ACO  </v>
      </c>
      <c r="S865">
        <f t="shared" si="135"/>
        <v>1</v>
      </c>
      <c r="U865"/>
      <c r="V865" s="1" t="str">
        <f t="shared" si="138"/>
        <v/>
      </c>
      <c r="W865"/>
    </row>
    <row r="866" spans="1:48" x14ac:dyDescent="0.15">
      <c r="V866" s="1" t="str">
        <f t="shared" si="138"/>
        <v/>
      </c>
    </row>
    <row r="867" spans="1:48" x14ac:dyDescent="0.15">
      <c r="B867" s="15"/>
      <c r="C867" s="15"/>
      <c r="D867" s="15"/>
      <c r="E867" s="15"/>
      <c r="F867" s="15"/>
      <c r="G867" s="15"/>
      <c r="H867" s="154"/>
      <c r="I867" s="154"/>
      <c r="J867" s="154"/>
      <c r="K867" s="154"/>
      <c r="L867" s="154"/>
      <c r="M867" s="154"/>
      <c r="N867" s="154"/>
      <c r="O867" s="15"/>
      <c r="P867" s="15"/>
      <c r="Q867" s="39"/>
      <c r="R867" s="39"/>
      <c r="S867" s="39"/>
      <c r="V867" s="1" t="str">
        <f t="shared" si="138"/>
        <v/>
      </c>
    </row>
    <row r="868" spans="1:48" x14ac:dyDescent="0.15">
      <c r="Q868" s="39"/>
      <c r="R868" s="39"/>
      <c r="S868" s="39"/>
      <c r="V868" s="1" t="str">
        <f t="shared" si="138"/>
        <v/>
      </c>
    </row>
    <row r="869" spans="1:48" ht="11.25" thickBot="1" x14ac:dyDescent="0.2">
      <c r="R869" s="40" t="s">
        <v>572</v>
      </c>
      <c r="S869" s="39"/>
      <c r="U869" s="6" t="s">
        <v>3329</v>
      </c>
      <c r="V869" s="1" t="str">
        <f t="shared" si="138"/>
        <v>DADOS AGRUPADOS</v>
      </c>
      <c r="Y869" s="6"/>
    </row>
    <row r="870" spans="1:48" ht="21.75" customHeight="1" thickBot="1" x14ac:dyDescent="0.2">
      <c r="A870" s="41" t="s">
        <v>3381</v>
      </c>
      <c r="P870" s="16" t="s">
        <v>2436</v>
      </c>
      <c r="R870" s="6" t="s">
        <v>571</v>
      </c>
      <c r="S870" s="6" t="s">
        <v>587</v>
      </c>
      <c r="T870" s="39"/>
      <c r="U870" s="39"/>
      <c r="V870" s="1" t="str">
        <f t="shared" si="138"/>
        <v/>
      </c>
      <c r="W870" s="39"/>
      <c r="X870" s="39"/>
      <c r="Y870" s="90" t="s">
        <v>3357</v>
      </c>
      <c r="Z870" s="43"/>
      <c r="AA870" s="43"/>
      <c r="AB870" s="42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</row>
    <row r="871" spans="1:48" ht="21" x14ac:dyDescent="0.25">
      <c r="B871" s="11" t="s">
        <v>1502</v>
      </c>
      <c r="C871" s="10" t="s">
        <v>1</v>
      </c>
      <c r="D871" s="10" t="s">
        <v>1943</v>
      </c>
      <c r="E871" s="11" t="s">
        <v>1395</v>
      </c>
      <c r="F871" s="171"/>
      <c r="G871" s="171"/>
      <c r="H871" s="151"/>
      <c r="I871" s="151"/>
      <c r="J871" s="151"/>
      <c r="K871" s="151"/>
      <c r="L871" s="151"/>
      <c r="M871" s="151"/>
      <c r="N871" s="151"/>
      <c r="O871" s="1">
        <f t="shared" ref="O871:O901" si="139">VALUE(IF(LEFT(E871,1)="&lt;",1,LEFT(E871,2)))</f>
        <v>27</v>
      </c>
      <c r="P871" s="11" t="s">
        <v>1</v>
      </c>
      <c r="R871" s="1" t="str">
        <f t="shared" ref="R871:R879" si="140">RIGHT(B871,LEN(B871)-4)</f>
        <v>SMOEP  </v>
      </c>
      <c r="S871">
        <f t="shared" ref="S871:S902" si="141">SUMIFS($O$871:$O$902,$R$871:$R$902,R871)</f>
        <v>27</v>
      </c>
      <c r="T871" s="39"/>
      <c r="U871" s="39" t="s">
        <v>3356</v>
      </c>
      <c r="V871" s="1" t="str">
        <f t="shared" si="138"/>
        <v>SMOEP</v>
      </c>
      <c r="W871">
        <v>27</v>
      </c>
      <c r="X871" s="39"/>
      <c r="Y871" s="84" t="s">
        <v>3383</v>
      </c>
      <c r="Z871" s="82">
        <f>SUMIFS($W$871:$W$891,$V$871:$V$891,Y871)</f>
        <v>0</v>
      </c>
      <c r="AA871" s="82"/>
      <c r="AB871" s="83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</row>
    <row r="872" spans="1:48" s="15" customFormat="1" ht="21" x14ac:dyDescent="0.25">
      <c r="A872" s="39"/>
      <c r="B872" s="9" t="s">
        <v>609</v>
      </c>
      <c r="C872" s="12" t="s">
        <v>1943</v>
      </c>
      <c r="D872" s="12" t="s">
        <v>1944</v>
      </c>
      <c r="E872" s="9" t="s">
        <v>3</v>
      </c>
      <c r="F872" s="96"/>
      <c r="G872" s="96"/>
      <c r="H872" s="144"/>
      <c r="I872" s="144"/>
      <c r="J872" s="144"/>
      <c r="K872" s="144"/>
      <c r="L872" s="144"/>
      <c r="M872" s="144"/>
      <c r="N872" s="144"/>
      <c r="O872" s="1">
        <f t="shared" si="139"/>
        <v>1</v>
      </c>
      <c r="P872" s="9" t="s">
        <v>1147</v>
      </c>
      <c r="Q872" s="1"/>
      <c r="R872" s="1" t="str">
        <f t="shared" si="140"/>
        <v>CAA  </v>
      </c>
      <c r="S872">
        <f t="shared" si="141"/>
        <v>1</v>
      </c>
      <c r="T872" s="39"/>
      <c r="U872" s="39" t="s">
        <v>575</v>
      </c>
      <c r="V872" s="1" t="str">
        <f t="shared" si="138"/>
        <v>CAA</v>
      </c>
      <c r="W872">
        <v>1</v>
      </c>
      <c r="X872" s="39"/>
      <c r="Y872" s="84" t="s">
        <v>3387</v>
      </c>
      <c r="Z872" s="85">
        <f t="shared" ref="Z872:Z892" si="142">SUMIFS($W$871:$W$891,$V$871:$V$891,Y872)</f>
        <v>0</v>
      </c>
      <c r="AA872" s="85"/>
      <c r="AB872" s="86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</row>
    <row r="873" spans="1:48" ht="21" x14ac:dyDescent="0.25">
      <c r="B873" s="11" t="s">
        <v>1830</v>
      </c>
      <c r="C873" s="10" t="s">
        <v>1944</v>
      </c>
      <c r="D873" s="10" t="s">
        <v>1945</v>
      </c>
      <c r="E873" s="11" t="s">
        <v>54</v>
      </c>
      <c r="F873" s="171"/>
      <c r="G873" s="171"/>
      <c r="H873" s="151"/>
      <c r="I873" s="151"/>
      <c r="J873" s="151"/>
      <c r="K873" s="151"/>
      <c r="L873" s="151"/>
      <c r="M873" s="151"/>
      <c r="N873" s="151"/>
      <c r="O873" s="1">
        <f t="shared" si="139"/>
        <v>1</v>
      </c>
      <c r="P873" s="11" t="s">
        <v>1983</v>
      </c>
      <c r="R873" s="1" t="str">
        <f t="shared" si="140"/>
        <v>SECADM  </v>
      </c>
      <c r="S873">
        <f t="shared" si="141"/>
        <v>4</v>
      </c>
      <c r="T873" s="39"/>
      <c r="U873" s="39" t="s">
        <v>576</v>
      </c>
      <c r="V873" s="1" t="str">
        <f t="shared" si="138"/>
        <v>SECADM</v>
      </c>
      <c r="W873">
        <v>4</v>
      </c>
      <c r="X873" s="39"/>
      <c r="Y873" s="61" t="s">
        <v>3385</v>
      </c>
      <c r="Z873" s="62">
        <f t="shared" si="142"/>
        <v>0</v>
      </c>
      <c r="AA873" s="62"/>
      <c r="AB873" s="63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</row>
    <row r="874" spans="1:48" ht="21" x14ac:dyDescent="0.25">
      <c r="B874" s="9" t="s">
        <v>1946</v>
      </c>
      <c r="C874" s="12" t="s">
        <v>1945</v>
      </c>
      <c r="D874" s="12" t="s">
        <v>1947</v>
      </c>
      <c r="E874" s="9" t="s">
        <v>3</v>
      </c>
      <c r="F874" s="96"/>
      <c r="G874" s="96"/>
      <c r="H874" s="144"/>
      <c r="I874" s="144"/>
      <c r="J874" s="144"/>
      <c r="K874" s="144"/>
      <c r="L874" s="144"/>
      <c r="M874" s="144"/>
      <c r="N874" s="144"/>
      <c r="O874" s="1">
        <f t="shared" si="139"/>
        <v>1</v>
      </c>
      <c r="P874" s="9" t="s">
        <v>1984</v>
      </c>
      <c r="R874" s="1" t="str">
        <f t="shared" si="140"/>
        <v>DG  </v>
      </c>
      <c r="S874">
        <f t="shared" si="141"/>
        <v>3</v>
      </c>
      <c r="T874" s="39"/>
      <c r="U874" s="39" t="s">
        <v>584</v>
      </c>
      <c r="V874" s="1" t="str">
        <f t="shared" si="138"/>
        <v>DG</v>
      </c>
      <c r="W874">
        <v>3</v>
      </c>
      <c r="X874" s="39"/>
      <c r="Y874" s="61" t="s">
        <v>3389</v>
      </c>
      <c r="Z874" s="62">
        <f t="shared" si="142"/>
        <v>0</v>
      </c>
      <c r="AA874" s="62"/>
      <c r="AB874" s="63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</row>
    <row r="875" spans="1:48" ht="21" x14ac:dyDescent="0.25">
      <c r="B875" s="11" t="s">
        <v>1948</v>
      </c>
      <c r="C875" s="10" t="s">
        <v>1947</v>
      </c>
      <c r="D875" s="10" t="s">
        <v>1949</v>
      </c>
      <c r="E875" s="11" t="s">
        <v>3</v>
      </c>
      <c r="F875" s="171"/>
      <c r="G875" s="171"/>
      <c r="H875" s="151"/>
      <c r="I875" s="151"/>
      <c r="J875" s="151"/>
      <c r="K875" s="151"/>
      <c r="L875" s="151"/>
      <c r="M875" s="151"/>
      <c r="N875" s="151"/>
      <c r="O875" s="1">
        <f t="shared" si="139"/>
        <v>1</v>
      </c>
      <c r="P875" s="11" t="s">
        <v>1985</v>
      </c>
      <c r="R875" s="1" t="str">
        <f t="shared" si="140"/>
        <v>SPO  </v>
      </c>
      <c r="S875">
        <f t="shared" si="141"/>
        <v>1</v>
      </c>
      <c r="T875" s="39"/>
      <c r="U875" s="39" t="s">
        <v>577</v>
      </c>
      <c r="V875" s="1" t="str">
        <f t="shared" si="138"/>
        <v>SPO</v>
      </c>
      <c r="W875">
        <v>1</v>
      </c>
      <c r="X875" s="39"/>
      <c r="Y875" s="61" t="s">
        <v>3424</v>
      </c>
      <c r="Z875" s="62">
        <f t="shared" si="142"/>
        <v>1</v>
      </c>
      <c r="AA875" s="62"/>
      <c r="AB875" s="63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</row>
    <row r="876" spans="1:48" ht="21" x14ac:dyDescent="0.25">
      <c r="B876" s="9" t="s">
        <v>229</v>
      </c>
      <c r="C876" s="12" t="s">
        <v>1949</v>
      </c>
      <c r="D876" s="12" t="s">
        <v>1950</v>
      </c>
      <c r="E876" s="9" t="s">
        <v>3</v>
      </c>
      <c r="F876" s="96"/>
      <c r="G876" s="96"/>
      <c r="H876" s="144"/>
      <c r="I876" s="144"/>
      <c r="J876" s="144"/>
      <c r="K876" s="144"/>
      <c r="L876" s="144"/>
      <c r="M876" s="144"/>
      <c r="N876" s="144"/>
      <c r="O876" s="1">
        <f t="shared" si="139"/>
        <v>1</v>
      </c>
      <c r="P876" s="9" t="s">
        <v>1578</v>
      </c>
      <c r="R876" s="1" t="str">
        <f t="shared" si="140"/>
        <v>CO  </v>
      </c>
      <c r="S876">
        <f t="shared" si="141"/>
        <v>2</v>
      </c>
      <c r="T876" s="39"/>
      <c r="U876" s="39" t="s">
        <v>578</v>
      </c>
      <c r="V876" s="1" t="str">
        <f t="shared" si="138"/>
        <v>CO</v>
      </c>
      <c r="W876">
        <v>2</v>
      </c>
      <c r="X876" s="39"/>
      <c r="Y876" s="61" t="s">
        <v>3425</v>
      </c>
      <c r="Z876" s="62">
        <f t="shared" si="142"/>
        <v>27</v>
      </c>
      <c r="AA876" s="62"/>
      <c r="AB876" s="63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</row>
    <row r="877" spans="1:48" ht="21" x14ac:dyDescent="0.25">
      <c r="B877" s="11" t="s">
        <v>1951</v>
      </c>
      <c r="C877" s="10" t="s">
        <v>1950</v>
      </c>
      <c r="D877" s="10" t="s">
        <v>1952</v>
      </c>
      <c r="E877" s="11" t="s">
        <v>3</v>
      </c>
      <c r="F877" s="171"/>
      <c r="G877" s="171"/>
      <c r="H877" s="151"/>
      <c r="I877" s="151"/>
      <c r="J877" s="151"/>
      <c r="K877" s="151"/>
      <c r="L877" s="151"/>
      <c r="M877" s="151"/>
      <c r="N877" s="151"/>
      <c r="O877" s="1">
        <f t="shared" si="139"/>
        <v>1</v>
      </c>
      <c r="P877" s="11" t="s">
        <v>41</v>
      </c>
      <c r="R877" s="1" t="str">
        <f t="shared" si="140"/>
        <v>SECOFC  </v>
      </c>
      <c r="S877">
        <f t="shared" si="141"/>
        <v>1</v>
      </c>
      <c r="T877" s="39"/>
      <c r="U877" s="39" t="s">
        <v>579</v>
      </c>
      <c r="V877" s="1" t="str">
        <f t="shared" si="138"/>
        <v>SECOFC</v>
      </c>
      <c r="W877">
        <v>1</v>
      </c>
      <c r="X877" s="39"/>
      <c r="Y877" s="61" t="s">
        <v>3426</v>
      </c>
      <c r="Z877" s="62">
        <f t="shared" si="142"/>
        <v>0</v>
      </c>
      <c r="AA877" s="62"/>
      <c r="AB877" s="63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</row>
    <row r="878" spans="1:48" ht="21" x14ac:dyDescent="0.25">
      <c r="B878" s="9" t="s">
        <v>1055</v>
      </c>
      <c r="C878" s="12" t="s">
        <v>1952</v>
      </c>
      <c r="D878" s="12" t="s">
        <v>1953</v>
      </c>
      <c r="E878" s="9" t="s">
        <v>3</v>
      </c>
      <c r="F878" s="96"/>
      <c r="G878" s="96"/>
      <c r="H878" s="144"/>
      <c r="I878" s="144"/>
      <c r="J878" s="144"/>
      <c r="K878" s="144"/>
      <c r="L878" s="144"/>
      <c r="M878" s="144"/>
      <c r="N878" s="144"/>
      <c r="O878" s="1">
        <f t="shared" si="139"/>
        <v>1</v>
      </c>
      <c r="P878" s="9" t="s">
        <v>522</v>
      </c>
      <c r="R878" s="1" t="str">
        <f t="shared" si="140"/>
        <v>CLC  </v>
      </c>
      <c r="S878">
        <f t="shared" si="141"/>
        <v>6</v>
      </c>
      <c r="T878" s="39"/>
      <c r="U878" s="39" t="s">
        <v>580</v>
      </c>
      <c r="V878" s="1" t="str">
        <f t="shared" si="138"/>
        <v>CLC</v>
      </c>
      <c r="W878">
        <v>6</v>
      </c>
      <c r="X878" s="39"/>
      <c r="Y878" s="61" t="s">
        <v>3427</v>
      </c>
      <c r="Z878" s="62">
        <f t="shared" si="142"/>
        <v>0</v>
      </c>
      <c r="AA878" s="62"/>
      <c r="AB878" s="63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</row>
    <row r="879" spans="1:48" ht="21" x14ac:dyDescent="0.25">
      <c r="B879" s="11" t="s">
        <v>1057</v>
      </c>
      <c r="C879" s="10" t="s">
        <v>1953</v>
      </c>
      <c r="D879" s="10" t="s">
        <v>1954</v>
      </c>
      <c r="E879" s="11" t="s">
        <v>9</v>
      </c>
      <c r="F879" s="171"/>
      <c r="G879" s="171"/>
      <c r="H879" s="151"/>
      <c r="I879" s="151"/>
      <c r="J879" s="151"/>
      <c r="K879" s="151"/>
      <c r="L879" s="151"/>
      <c r="M879" s="151"/>
      <c r="N879" s="151"/>
      <c r="O879" s="1">
        <f t="shared" si="139"/>
        <v>19</v>
      </c>
      <c r="P879" s="11" t="s">
        <v>1986</v>
      </c>
      <c r="R879" s="1" t="str">
        <f t="shared" si="140"/>
        <v>SC  </v>
      </c>
      <c r="S879">
        <f t="shared" si="141"/>
        <v>19</v>
      </c>
      <c r="T879" s="39"/>
      <c r="U879" s="39" t="s">
        <v>581</v>
      </c>
      <c r="V879" s="1" t="str">
        <f t="shared" si="138"/>
        <v>SC</v>
      </c>
      <c r="W879">
        <v>19</v>
      </c>
      <c r="X879" s="39"/>
      <c r="Y879" s="61" t="s">
        <v>3428</v>
      </c>
      <c r="Z879" s="62">
        <f t="shared" si="142"/>
        <v>0</v>
      </c>
      <c r="AA879" s="62"/>
      <c r="AB879" s="63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</row>
    <row r="880" spans="1:48" ht="21" x14ac:dyDescent="0.25">
      <c r="B880" s="9" t="s">
        <v>154</v>
      </c>
      <c r="C880" s="12" t="s">
        <v>1954</v>
      </c>
      <c r="D880" s="12" t="s">
        <v>1955</v>
      </c>
      <c r="E880" s="9" t="s">
        <v>3</v>
      </c>
      <c r="F880" s="96"/>
      <c r="G880" s="96"/>
      <c r="H880" s="144"/>
      <c r="I880" s="144"/>
      <c r="J880" s="144"/>
      <c r="K880" s="144"/>
      <c r="L880" s="144"/>
      <c r="M880" s="144"/>
      <c r="N880" s="144"/>
      <c r="O880" s="1">
        <f t="shared" si="139"/>
        <v>1</v>
      </c>
      <c r="P880" s="9" t="s">
        <v>1987</v>
      </c>
      <c r="R880" s="1" t="str">
        <f t="shared" ref="R880:R902" si="143">RIGHT(B880,LEN(B880)-5)</f>
        <v>CLC  </v>
      </c>
      <c r="S880">
        <f t="shared" si="141"/>
        <v>6</v>
      </c>
      <c r="U880" s="1" t="s">
        <v>3340</v>
      </c>
      <c r="V880" s="1" t="str">
        <f t="shared" si="138"/>
        <v>SLIC</v>
      </c>
      <c r="W880">
        <v>8</v>
      </c>
      <c r="Y880" s="61" t="s">
        <v>3391</v>
      </c>
      <c r="Z880" s="62">
        <f t="shared" si="142"/>
        <v>0</v>
      </c>
      <c r="AA880" s="62"/>
      <c r="AB880" s="63"/>
    </row>
    <row r="881" spans="2:28" ht="21" x14ac:dyDescent="0.25">
      <c r="B881" s="11" t="s">
        <v>1956</v>
      </c>
      <c r="C881" s="10" t="s">
        <v>1955</v>
      </c>
      <c r="D881" s="10" t="s">
        <v>1957</v>
      </c>
      <c r="E881" s="11" t="s">
        <v>54</v>
      </c>
      <c r="F881" s="171"/>
      <c r="G881" s="171"/>
      <c r="H881" s="151"/>
      <c r="I881" s="151"/>
      <c r="J881" s="151"/>
      <c r="K881" s="151"/>
      <c r="L881" s="151"/>
      <c r="M881" s="151"/>
      <c r="N881" s="151"/>
      <c r="O881" s="1">
        <f t="shared" si="139"/>
        <v>1</v>
      </c>
      <c r="P881" s="11" t="s">
        <v>1988</v>
      </c>
      <c r="R881" s="1" t="str">
        <f t="shared" si="143"/>
        <v>SECADM  </v>
      </c>
      <c r="S881">
        <f t="shared" si="141"/>
        <v>4</v>
      </c>
      <c r="U881" s="1" t="s">
        <v>591</v>
      </c>
      <c r="V881" s="1" t="str">
        <f t="shared" si="138"/>
        <v>CPL</v>
      </c>
      <c r="W881">
        <v>27</v>
      </c>
      <c r="Y881" s="61" t="s">
        <v>3393</v>
      </c>
      <c r="Z881" s="62">
        <f t="shared" si="142"/>
        <v>0</v>
      </c>
      <c r="AA881" s="62"/>
      <c r="AB881" s="63"/>
    </row>
    <row r="882" spans="2:28" ht="21" x14ac:dyDescent="0.25">
      <c r="B882" s="9" t="s">
        <v>160</v>
      </c>
      <c r="C882" s="12" t="s">
        <v>1957</v>
      </c>
      <c r="D882" s="12" t="s">
        <v>1958</v>
      </c>
      <c r="E882" s="9" t="s">
        <v>3</v>
      </c>
      <c r="F882" s="96"/>
      <c r="G882" s="96"/>
      <c r="H882" s="144"/>
      <c r="I882" s="144"/>
      <c r="J882" s="144"/>
      <c r="K882" s="144"/>
      <c r="L882" s="144"/>
      <c r="M882" s="144"/>
      <c r="N882" s="144"/>
      <c r="O882" s="1">
        <f t="shared" si="139"/>
        <v>1</v>
      </c>
      <c r="P882" s="9" t="s">
        <v>1989</v>
      </c>
      <c r="R882" s="1" t="str">
        <f t="shared" si="143"/>
        <v>CLC  </v>
      </c>
      <c r="S882">
        <f t="shared" si="141"/>
        <v>6</v>
      </c>
      <c r="U882" s="1" t="s">
        <v>583</v>
      </c>
      <c r="V882" s="1" t="str">
        <f t="shared" si="138"/>
        <v>ASSDG</v>
      </c>
      <c r="W882">
        <v>5</v>
      </c>
      <c r="Y882" s="61" t="s">
        <v>3395</v>
      </c>
      <c r="Z882" s="62">
        <f t="shared" si="142"/>
        <v>0</v>
      </c>
      <c r="AA882" s="62"/>
      <c r="AB882" s="63"/>
    </row>
    <row r="883" spans="2:28" ht="21" x14ac:dyDescent="0.25">
      <c r="B883" s="11" t="s">
        <v>1959</v>
      </c>
      <c r="C883" s="10" t="s">
        <v>1958</v>
      </c>
      <c r="D883" s="10" t="s">
        <v>1960</v>
      </c>
      <c r="E883" s="11" t="s">
        <v>144</v>
      </c>
      <c r="F883" s="171"/>
      <c r="G883" s="171"/>
      <c r="H883" s="151"/>
      <c r="I883" s="151"/>
      <c r="J883" s="151"/>
      <c r="K883" s="151"/>
      <c r="L883" s="151"/>
      <c r="M883" s="151"/>
      <c r="N883" s="151"/>
      <c r="O883" s="1">
        <f t="shared" si="139"/>
        <v>5</v>
      </c>
      <c r="P883" s="11" t="s">
        <v>1160</v>
      </c>
      <c r="R883" s="1" t="str">
        <f t="shared" si="143"/>
        <v>SLIC  </v>
      </c>
      <c r="S883">
        <f t="shared" si="141"/>
        <v>8</v>
      </c>
      <c r="U883" s="1" t="s">
        <v>582</v>
      </c>
      <c r="V883" s="1" t="str">
        <f t="shared" si="138"/>
        <v>SCON</v>
      </c>
      <c r="W883">
        <v>1</v>
      </c>
      <c r="Y883" s="58" t="s">
        <v>3397</v>
      </c>
      <c r="Z883" s="59">
        <f t="shared" si="142"/>
        <v>0</v>
      </c>
      <c r="AA883" s="59"/>
      <c r="AB883" s="60"/>
    </row>
    <row r="884" spans="2:28" ht="21" x14ac:dyDescent="0.25">
      <c r="B884" s="9" t="s">
        <v>165</v>
      </c>
      <c r="C884" s="12" t="s">
        <v>1960</v>
      </c>
      <c r="D884" s="12" t="s">
        <v>1961</v>
      </c>
      <c r="E884" s="9" t="s">
        <v>3</v>
      </c>
      <c r="F884" s="96"/>
      <c r="G884" s="96"/>
      <c r="H884" s="144"/>
      <c r="I884" s="144"/>
      <c r="J884" s="144"/>
      <c r="K884" s="144"/>
      <c r="L884" s="144"/>
      <c r="M884" s="144"/>
      <c r="N884" s="144"/>
      <c r="O884" s="1">
        <f t="shared" si="139"/>
        <v>1</v>
      </c>
      <c r="P884" s="9" t="s">
        <v>1677</v>
      </c>
      <c r="R884" s="1" t="str">
        <f t="shared" si="143"/>
        <v>CLC  </v>
      </c>
      <c r="S884">
        <f t="shared" si="141"/>
        <v>6</v>
      </c>
      <c r="U884"/>
      <c r="V884" s="98" t="s">
        <v>3434</v>
      </c>
      <c r="W884">
        <f>SUM(W866:W883)</f>
        <v>105</v>
      </c>
      <c r="Y884" s="58" t="s">
        <v>3399</v>
      </c>
      <c r="Z884" s="59">
        <f t="shared" si="142"/>
        <v>0</v>
      </c>
      <c r="AA884" s="59"/>
      <c r="AB884" s="60"/>
    </row>
    <row r="885" spans="2:28" ht="21" x14ac:dyDescent="0.25">
      <c r="B885" s="11" t="s">
        <v>168</v>
      </c>
      <c r="C885" s="10" t="s">
        <v>1961</v>
      </c>
      <c r="D885" s="10" t="s">
        <v>1962</v>
      </c>
      <c r="E885" s="11" t="s">
        <v>3</v>
      </c>
      <c r="F885" s="171"/>
      <c r="G885" s="171"/>
      <c r="H885" s="151"/>
      <c r="I885" s="151"/>
      <c r="J885" s="151"/>
      <c r="K885" s="151"/>
      <c r="L885" s="151"/>
      <c r="M885" s="151"/>
      <c r="N885" s="151"/>
      <c r="O885" s="1">
        <f t="shared" si="139"/>
        <v>1</v>
      </c>
      <c r="P885" s="11" t="s">
        <v>176</v>
      </c>
      <c r="R885" s="1" t="str">
        <f t="shared" si="143"/>
        <v>SECADM  </v>
      </c>
      <c r="S885">
        <f t="shared" si="141"/>
        <v>4</v>
      </c>
      <c r="U885"/>
      <c r="V885" s="1" t="str">
        <f t="shared" si="138"/>
        <v/>
      </c>
      <c r="W885"/>
      <c r="Y885" s="58" t="s">
        <v>3401</v>
      </c>
      <c r="Z885" s="59">
        <f t="shared" si="142"/>
        <v>0</v>
      </c>
      <c r="AA885" s="59"/>
      <c r="AB885" s="60"/>
    </row>
    <row r="886" spans="2:28" ht="21" x14ac:dyDescent="0.25">
      <c r="B886" s="9" t="s">
        <v>1963</v>
      </c>
      <c r="C886" s="12" t="s">
        <v>1962</v>
      </c>
      <c r="D886" s="12" t="s">
        <v>1964</v>
      </c>
      <c r="E886" s="9" t="s">
        <v>54</v>
      </c>
      <c r="F886" s="96"/>
      <c r="G886" s="96"/>
      <c r="H886" s="144"/>
      <c r="I886" s="144"/>
      <c r="J886" s="144"/>
      <c r="K886" s="144"/>
      <c r="L886" s="144"/>
      <c r="M886" s="144"/>
      <c r="N886" s="144"/>
      <c r="O886" s="1">
        <f t="shared" si="139"/>
        <v>1</v>
      </c>
      <c r="P886" s="9" t="s">
        <v>1990</v>
      </c>
      <c r="R886" s="1" t="str">
        <f t="shared" si="143"/>
        <v>CPL  </v>
      </c>
      <c r="S886">
        <f t="shared" si="141"/>
        <v>27</v>
      </c>
      <c r="U886"/>
      <c r="V886" s="1" t="str">
        <f t="shared" si="138"/>
        <v/>
      </c>
      <c r="W886"/>
      <c r="Y886" s="58" t="s">
        <v>3416</v>
      </c>
      <c r="Z886" s="59">
        <f t="shared" si="142"/>
        <v>0</v>
      </c>
      <c r="AA886" s="59"/>
      <c r="AB886" s="60"/>
    </row>
    <row r="887" spans="2:28" ht="21" x14ac:dyDescent="0.25">
      <c r="B887" s="11" t="s">
        <v>1965</v>
      </c>
      <c r="C887" s="10" t="s">
        <v>1964</v>
      </c>
      <c r="D887" s="10" t="s">
        <v>1966</v>
      </c>
      <c r="E887" s="11" t="s">
        <v>21</v>
      </c>
      <c r="F887" s="171"/>
      <c r="G887" s="171"/>
      <c r="H887" s="151"/>
      <c r="I887" s="151"/>
      <c r="J887" s="151"/>
      <c r="K887" s="151"/>
      <c r="L887" s="151"/>
      <c r="M887" s="151"/>
      <c r="N887" s="151"/>
      <c r="O887" s="1">
        <f t="shared" si="139"/>
        <v>3</v>
      </c>
      <c r="P887" s="11" t="s">
        <v>828</v>
      </c>
      <c r="R887" s="1" t="str">
        <f t="shared" si="143"/>
        <v>ASSDG  </v>
      </c>
      <c r="S887">
        <f t="shared" si="141"/>
        <v>5</v>
      </c>
      <c r="U887"/>
      <c r="V887" s="1" t="str">
        <f t="shared" si="138"/>
        <v/>
      </c>
      <c r="W887"/>
      <c r="Y887" s="58" t="s">
        <v>3404</v>
      </c>
      <c r="Z887" s="59">
        <f t="shared" si="142"/>
        <v>0</v>
      </c>
      <c r="AA887" s="59"/>
      <c r="AB887" s="60"/>
    </row>
    <row r="888" spans="2:28" ht="21" x14ac:dyDescent="0.25">
      <c r="B888" s="9" t="s">
        <v>1849</v>
      </c>
      <c r="C888" s="12" t="s">
        <v>1966</v>
      </c>
      <c r="D888" s="12" t="s">
        <v>1967</v>
      </c>
      <c r="E888" s="9" t="s">
        <v>3</v>
      </c>
      <c r="F888" s="96"/>
      <c r="G888" s="96"/>
      <c r="H888" s="144"/>
      <c r="I888" s="144"/>
      <c r="J888" s="144"/>
      <c r="K888" s="144"/>
      <c r="L888" s="144"/>
      <c r="M888" s="144"/>
      <c r="N888" s="144"/>
      <c r="O888" s="1">
        <f t="shared" si="139"/>
        <v>1</v>
      </c>
      <c r="P888" s="9" t="s">
        <v>1991</v>
      </c>
      <c r="R888" s="1" t="str">
        <f t="shared" si="143"/>
        <v>SCON  </v>
      </c>
      <c r="S888">
        <f t="shared" si="141"/>
        <v>1</v>
      </c>
      <c r="U888"/>
      <c r="V888" s="1" t="str">
        <f t="shared" si="138"/>
        <v/>
      </c>
      <c r="W888"/>
      <c r="Y888" s="58" t="s">
        <v>3429</v>
      </c>
      <c r="Z888" s="59">
        <f t="shared" si="142"/>
        <v>0</v>
      </c>
      <c r="AA888" s="59"/>
      <c r="AB888" s="60"/>
    </row>
    <row r="889" spans="2:28" ht="21" x14ac:dyDescent="0.25">
      <c r="B889" s="11" t="s">
        <v>1612</v>
      </c>
      <c r="C889" s="10" t="s">
        <v>1967</v>
      </c>
      <c r="D889" s="10" t="s">
        <v>1968</v>
      </c>
      <c r="E889" s="11" t="s">
        <v>3</v>
      </c>
      <c r="F889" s="171"/>
      <c r="G889" s="171"/>
      <c r="H889" s="151"/>
      <c r="I889" s="151"/>
      <c r="J889" s="151"/>
      <c r="K889" s="151"/>
      <c r="L889" s="151"/>
      <c r="M889" s="151"/>
      <c r="N889" s="151"/>
      <c r="O889" s="1">
        <f t="shared" si="139"/>
        <v>1</v>
      </c>
      <c r="P889" s="11" t="s">
        <v>1992</v>
      </c>
      <c r="R889" s="1" t="str">
        <f t="shared" si="143"/>
        <v>SLIC  </v>
      </c>
      <c r="S889">
        <f t="shared" si="141"/>
        <v>8</v>
      </c>
      <c r="U889"/>
      <c r="V889" s="1" t="str">
        <f t="shared" si="138"/>
        <v/>
      </c>
      <c r="W889"/>
      <c r="Y889" s="58" t="s">
        <v>3430</v>
      </c>
      <c r="Z889" s="59">
        <f t="shared" si="142"/>
        <v>0</v>
      </c>
      <c r="AA889" s="59"/>
      <c r="AB889" s="60"/>
    </row>
    <row r="890" spans="2:28" ht="21" x14ac:dyDescent="0.25">
      <c r="B890" s="9" t="s">
        <v>457</v>
      </c>
      <c r="C890" s="12" t="s">
        <v>1968</v>
      </c>
      <c r="D890" s="12" t="s">
        <v>1969</v>
      </c>
      <c r="E890" s="9" t="s">
        <v>3</v>
      </c>
      <c r="F890" s="96"/>
      <c r="G890" s="96"/>
      <c r="H890" s="144"/>
      <c r="I890" s="144"/>
      <c r="J890" s="144"/>
      <c r="K890" s="144"/>
      <c r="L890" s="144"/>
      <c r="M890" s="144"/>
      <c r="N890" s="144"/>
      <c r="O890" s="1">
        <f t="shared" si="139"/>
        <v>1</v>
      </c>
      <c r="P890" s="9" t="s">
        <v>1993</v>
      </c>
      <c r="R890" s="1" t="str">
        <f t="shared" si="143"/>
        <v>CLC  </v>
      </c>
      <c r="S890">
        <f t="shared" si="141"/>
        <v>6</v>
      </c>
      <c r="U890"/>
      <c r="V890" s="1" t="str">
        <f t="shared" si="138"/>
        <v/>
      </c>
      <c r="W890"/>
      <c r="Y890" s="58" t="s">
        <v>3431</v>
      </c>
      <c r="Z890" s="59">
        <f t="shared" si="142"/>
        <v>0</v>
      </c>
      <c r="AA890" s="59"/>
      <c r="AB890" s="60"/>
    </row>
    <row r="891" spans="2:28" ht="21" x14ac:dyDescent="0.25">
      <c r="B891" s="11" t="s">
        <v>648</v>
      </c>
      <c r="C891" s="10" t="s">
        <v>1969</v>
      </c>
      <c r="D891" s="10" t="s">
        <v>1970</v>
      </c>
      <c r="E891" s="11" t="s">
        <v>3</v>
      </c>
      <c r="F891" s="171"/>
      <c r="G891" s="171"/>
      <c r="H891" s="151"/>
      <c r="I891" s="151"/>
      <c r="J891" s="151"/>
      <c r="K891" s="151"/>
      <c r="L891" s="151"/>
      <c r="M891" s="151"/>
      <c r="N891" s="151"/>
      <c r="O891" s="1">
        <f t="shared" si="139"/>
        <v>1</v>
      </c>
      <c r="P891" s="11" t="s">
        <v>1163</v>
      </c>
      <c r="R891" s="1" t="str">
        <f t="shared" si="143"/>
        <v>SECADM  </v>
      </c>
      <c r="S891">
        <f t="shared" si="141"/>
        <v>4</v>
      </c>
      <c r="U891"/>
      <c r="V891" s="1" t="str">
        <f t="shared" si="138"/>
        <v/>
      </c>
      <c r="W891"/>
      <c r="Y891" s="58" t="s">
        <v>3432</v>
      </c>
      <c r="Z891" s="59">
        <f t="shared" si="142"/>
        <v>0</v>
      </c>
      <c r="AA891" s="59"/>
      <c r="AB891" s="60"/>
    </row>
    <row r="892" spans="2:28" ht="21.75" thickBot="1" x14ac:dyDescent="0.3">
      <c r="B892" s="9" t="s">
        <v>357</v>
      </c>
      <c r="C892" s="12" t="s">
        <v>1970</v>
      </c>
      <c r="D892" s="12" t="s">
        <v>1971</v>
      </c>
      <c r="E892" s="9" t="s">
        <v>3</v>
      </c>
      <c r="F892" s="96"/>
      <c r="G892" s="96"/>
      <c r="H892" s="144"/>
      <c r="I892" s="144"/>
      <c r="J892" s="144"/>
      <c r="K892" s="144"/>
      <c r="L892" s="144"/>
      <c r="M892" s="144"/>
      <c r="N892" s="144"/>
      <c r="O892" s="1">
        <f t="shared" si="139"/>
        <v>1</v>
      </c>
      <c r="P892" s="9" t="s">
        <v>1994</v>
      </c>
      <c r="R892" s="1" t="str">
        <f t="shared" si="143"/>
        <v>CLC  </v>
      </c>
      <c r="S892">
        <f t="shared" si="141"/>
        <v>6</v>
      </c>
      <c r="U892"/>
      <c r="V892" s="1" t="str">
        <f t="shared" si="138"/>
        <v/>
      </c>
      <c r="W892"/>
      <c r="Y892" s="64" t="s">
        <v>3433</v>
      </c>
      <c r="Z892" s="89">
        <f t="shared" si="142"/>
        <v>0</v>
      </c>
      <c r="AA892" s="89"/>
      <c r="AB892" s="65"/>
    </row>
    <row r="893" spans="2:28" ht="21" x14ac:dyDescent="0.25">
      <c r="B893" s="11" t="s">
        <v>1222</v>
      </c>
      <c r="C893" s="10" t="s">
        <v>1971</v>
      </c>
      <c r="D893" s="10" t="s">
        <v>1972</v>
      </c>
      <c r="E893" s="11" t="s">
        <v>3</v>
      </c>
      <c r="F893" s="171"/>
      <c r="G893" s="171"/>
      <c r="H893" s="151"/>
      <c r="I893" s="151"/>
      <c r="J893" s="151"/>
      <c r="K893" s="151"/>
      <c r="L893" s="151"/>
      <c r="M893" s="151"/>
      <c r="N893" s="151"/>
      <c r="O893" s="1">
        <f t="shared" si="139"/>
        <v>1</v>
      </c>
      <c r="P893" s="11" t="s">
        <v>1995</v>
      </c>
      <c r="R893" s="1" t="str">
        <f t="shared" si="143"/>
        <v>CPL  </v>
      </c>
      <c r="S893">
        <f t="shared" si="141"/>
        <v>27</v>
      </c>
      <c r="U893"/>
      <c r="V893" s="1" t="str">
        <f t="shared" si="138"/>
        <v/>
      </c>
      <c r="W893"/>
    </row>
    <row r="894" spans="2:28" ht="21" x14ac:dyDescent="0.25">
      <c r="B894" s="9" t="s">
        <v>1224</v>
      </c>
      <c r="C894" s="12" t="s">
        <v>1972</v>
      </c>
      <c r="D894" s="12" t="s">
        <v>1973</v>
      </c>
      <c r="E894" s="9" t="s">
        <v>3</v>
      </c>
      <c r="F894" s="96"/>
      <c r="G894" s="96"/>
      <c r="H894" s="144"/>
      <c r="I894" s="144"/>
      <c r="J894" s="144"/>
      <c r="K894" s="144"/>
      <c r="L894" s="144"/>
      <c r="M894" s="144"/>
      <c r="N894" s="144"/>
      <c r="O894" s="1">
        <f t="shared" si="139"/>
        <v>1</v>
      </c>
      <c r="P894" s="9" t="s">
        <v>828</v>
      </c>
      <c r="R894" s="1" t="str">
        <f t="shared" si="143"/>
        <v>ASSDG  </v>
      </c>
      <c r="S894">
        <f t="shared" si="141"/>
        <v>5</v>
      </c>
      <c r="U894"/>
      <c r="V894" s="1" t="str">
        <f t="shared" si="138"/>
        <v/>
      </c>
      <c r="W894"/>
    </row>
    <row r="895" spans="2:28" ht="21" x14ac:dyDescent="0.25">
      <c r="B895" s="11" t="s">
        <v>1226</v>
      </c>
      <c r="C895" s="10" t="s">
        <v>1973</v>
      </c>
      <c r="D895" s="10" t="s">
        <v>1974</v>
      </c>
      <c r="E895" s="11" t="s">
        <v>3</v>
      </c>
      <c r="F895" s="171"/>
      <c r="G895" s="171"/>
      <c r="H895" s="151"/>
      <c r="I895" s="151"/>
      <c r="J895" s="151"/>
      <c r="K895" s="151"/>
      <c r="L895" s="151"/>
      <c r="M895" s="151"/>
      <c r="N895" s="151"/>
      <c r="O895" s="1">
        <f t="shared" si="139"/>
        <v>1</v>
      </c>
      <c r="P895" s="11" t="s">
        <v>1936</v>
      </c>
      <c r="R895" s="1" t="str">
        <f t="shared" si="143"/>
        <v>DG  </v>
      </c>
      <c r="S895">
        <f t="shared" si="141"/>
        <v>3</v>
      </c>
      <c r="U895"/>
      <c r="V895" s="1" t="str">
        <f t="shared" si="138"/>
        <v/>
      </c>
      <c r="W895"/>
    </row>
    <row r="896" spans="2:28" ht="21" x14ac:dyDescent="0.25">
      <c r="B896" s="9" t="s">
        <v>1228</v>
      </c>
      <c r="C896" s="12" t="s">
        <v>1974</v>
      </c>
      <c r="D896" s="12" t="s">
        <v>1975</v>
      </c>
      <c r="E896" s="9" t="s">
        <v>3</v>
      </c>
      <c r="F896" s="96"/>
      <c r="G896" s="96"/>
      <c r="H896" s="144"/>
      <c r="I896" s="144"/>
      <c r="J896" s="144"/>
      <c r="K896" s="144"/>
      <c r="L896" s="144"/>
      <c r="M896" s="144"/>
      <c r="N896" s="144"/>
      <c r="O896" s="1">
        <f t="shared" si="139"/>
        <v>1</v>
      </c>
      <c r="P896" s="9" t="s">
        <v>813</v>
      </c>
      <c r="R896" s="1" t="str">
        <f t="shared" si="143"/>
        <v>SLIC  </v>
      </c>
      <c r="S896">
        <f t="shared" si="141"/>
        <v>8</v>
      </c>
      <c r="U896"/>
      <c r="V896" s="1" t="str">
        <f t="shared" si="138"/>
        <v/>
      </c>
      <c r="W896"/>
    </row>
    <row r="897" spans="1:47" ht="21" x14ac:dyDescent="0.25">
      <c r="B897" s="11" t="s">
        <v>1230</v>
      </c>
      <c r="C897" s="10" t="s">
        <v>1975</v>
      </c>
      <c r="D897" s="10" t="s">
        <v>1976</v>
      </c>
      <c r="E897" s="11" t="s">
        <v>3</v>
      </c>
      <c r="F897" s="171"/>
      <c r="G897" s="171"/>
      <c r="H897" s="151"/>
      <c r="I897" s="151"/>
      <c r="J897" s="151"/>
      <c r="K897" s="151"/>
      <c r="L897" s="151"/>
      <c r="M897" s="151"/>
      <c r="N897" s="151"/>
      <c r="O897" s="1">
        <f t="shared" si="139"/>
        <v>1</v>
      </c>
      <c r="P897" s="11" t="s">
        <v>1996</v>
      </c>
      <c r="R897" s="1" t="str">
        <f t="shared" si="143"/>
        <v>CPL  </v>
      </c>
      <c r="S897">
        <f t="shared" si="141"/>
        <v>27</v>
      </c>
      <c r="U897"/>
      <c r="V897" s="1" t="str">
        <f t="shared" si="138"/>
        <v/>
      </c>
      <c r="W897"/>
    </row>
    <row r="898" spans="1:47" ht="21" x14ac:dyDescent="0.25">
      <c r="B898" s="9" t="s">
        <v>1232</v>
      </c>
      <c r="C898" s="12" t="s">
        <v>1976</v>
      </c>
      <c r="D898" s="12" t="s">
        <v>1977</v>
      </c>
      <c r="E898" s="9" t="s">
        <v>3</v>
      </c>
      <c r="F898" s="96"/>
      <c r="G898" s="96"/>
      <c r="H898" s="144"/>
      <c r="I898" s="144"/>
      <c r="J898" s="144"/>
      <c r="K898" s="144"/>
      <c r="L898" s="144"/>
      <c r="M898" s="144"/>
      <c r="N898" s="144"/>
      <c r="O898" s="1">
        <f t="shared" si="139"/>
        <v>1</v>
      </c>
      <c r="P898" s="9" t="s">
        <v>695</v>
      </c>
      <c r="R898" s="1" t="str">
        <f t="shared" si="143"/>
        <v>SLIC  </v>
      </c>
      <c r="S898">
        <f t="shared" si="141"/>
        <v>8</v>
      </c>
      <c r="U898"/>
      <c r="V898" s="1" t="str">
        <f t="shared" si="138"/>
        <v/>
      </c>
      <c r="W898"/>
    </row>
    <row r="899" spans="1:47" ht="21" x14ac:dyDescent="0.25">
      <c r="B899" s="11" t="s">
        <v>90</v>
      </c>
      <c r="C899" s="10" t="s">
        <v>1977</v>
      </c>
      <c r="D899" s="10" t="s">
        <v>1978</v>
      </c>
      <c r="E899" s="11" t="s">
        <v>455</v>
      </c>
      <c r="F899" s="171"/>
      <c r="G899" s="171"/>
      <c r="H899" s="151"/>
      <c r="I899" s="151"/>
      <c r="J899" s="151"/>
      <c r="K899" s="151"/>
      <c r="L899" s="151"/>
      <c r="M899" s="151"/>
      <c r="N899" s="151"/>
      <c r="O899" s="1">
        <f t="shared" si="139"/>
        <v>24</v>
      </c>
      <c r="P899" s="11" t="s">
        <v>1997</v>
      </c>
      <c r="R899" s="1" t="str">
        <f t="shared" si="143"/>
        <v>CPL  </v>
      </c>
      <c r="S899">
        <f t="shared" si="141"/>
        <v>27</v>
      </c>
      <c r="U899"/>
      <c r="V899" s="1" t="str">
        <f t="shared" si="138"/>
        <v/>
      </c>
      <c r="W899"/>
    </row>
    <row r="900" spans="1:47" ht="21" x14ac:dyDescent="0.25">
      <c r="B900" s="9" t="s">
        <v>93</v>
      </c>
      <c r="C900" s="12" t="s">
        <v>1978</v>
      </c>
      <c r="D900" s="12" t="s">
        <v>1979</v>
      </c>
      <c r="E900" s="9" t="s">
        <v>3</v>
      </c>
      <c r="F900" s="96"/>
      <c r="G900" s="96"/>
      <c r="H900" s="144"/>
      <c r="I900" s="144"/>
      <c r="J900" s="144"/>
      <c r="K900" s="144"/>
      <c r="L900" s="144"/>
      <c r="M900" s="144"/>
      <c r="N900" s="144"/>
      <c r="O900" s="1">
        <f t="shared" si="139"/>
        <v>1</v>
      </c>
      <c r="P900" s="9" t="s">
        <v>1682</v>
      </c>
      <c r="R900" s="1" t="str">
        <f t="shared" si="143"/>
        <v>ASSDG  </v>
      </c>
      <c r="S900">
        <f t="shared" si="141"/>
        <v>5</v>
      </c>
      <c r="U900"/>
      <c r="V900" s="1" t="str">
        <f t="shared" si="138"/>
        <v/>
      </c>
      <c r="W900"/>
    </row>
    <row r="901" spans="1:47" ht="21" x14ac:dyDescent="0.25">
      <c r="B901" s="11" t="s">
        <v>482</v>
      </c>
      <c r="C901" s="10" t="s">
        <v>1979</v>
      </c>
      <c r="D901" s="10" t="s">
        <v>1980</v>
      </c>
      <c r="E901" s="11" t="s">
        <v>3</v>
      </c>
      <c r="F901" s="171"/>
      <c r="G901" s="171"/>
      <c r="H901" s="151"/>
      <c r="I901" s="151"/>
      <c r="J901" s="151"/>
      <c r="K901" s="151"/>
      <c r="L901" s="151"/>
      <c r="M901" s="151"/>
      <c r="N901" s="151"/>
      <c r="O901" s="1">
        <f t="shared" si="139"/>
        <v>1</v>
      </c>
      <c r="P901" s="11" t="s">
        <v>176</v>
      </c>
      <c r="R901" s="1" t="str">
        <f t="shared" si="143"/>
        <v>DG  </v>
      </c>
      <c r="S901">
        <f t="shared" si="141"/>
        <v>3</v>
      </c>
      <c r="U901"/>
      <c r="V901" s="1" t="str">
        <f t="shared" si="138"/>
        <v/>
      </c>
      <c r="W901"/>
    </row>
    <row r="902" spans="1:47" ht="21" x14ac:dyDescent="0.25">
      <c r="B902" s="9" t="s">
        <v>1981</v>
      </c>
      <c r="C902" s="12" t="s">
        <v>1980</v>
      </c>
      <c r="D902" s="12" t="s">
        <v>1982</v>
      </c>
      <c r="E902" s="9" t="s">
        <v>3</v>
      </c>
      <c r="F902" s="96"/>
      <c r="G902" s="96"/>
      <c r="H902" s="144"/>
      <c r="I902" s="144"/>
      <c r="J902" s="144"/>
      <c r="K902" s="144"/>
      <c r="L902" s="144"/>
      <c r="M902" s="144"/>
      <c r="N902" s="144"/>
      <c r="O902" s="1">
        <v>1</v>
      </c>
      <c r="P902" s="9" t="s">
        <v>1998</v>
      </c>
      <c r="R902" s="1" t="str">
        <f t="shared" si="143"/>
        <v>CO  </v>
      </c>
      <c r="S902">
        <f t="shared" si="141"/>
        <v>2</v>
      </c>
      <c r="U902"/>
      <c r="V902" s="1" t="str">
        <f t="shared" si="138"/>
        <v/>
      </c>
      <c r="W902"/>
    </row>
    <row r="903" spans="1:47" x14ac:dyDescent="0.15">
      <c r="V903" s="1" t="str">
        <f t="shared" si="138"/>
        <v/>
      </c>
    </row>
    <row r="904" spans="1:47" x14ac:dyDescent="0.15">
      <c r="B904" s="15"/>
      <c r="C904" s="15"/>
      <c r="D904" s="15"/>
      <c r="E904" s="15"/>
      <c r="F904" s="15"/>
      <c r="G904" s="15"/>
      <c r="H904" s="154"/>
      <c r="I904" s="154"/>
      <c r="J904" s="154"/>
      <c r="K904" s="154"/>
      <c r="L904" s="154"/>
      <c r="M904" s="154"/>
      <c r="N904" s="154"/>
      <c r="O904" s="15"/>
      <c r="P904" s="15"/>
      <c r="S904" s="39"/>
      <c r="V904" s="1" t="str">
        <f t="shared" si="138"/>
        <v/>
      </c>
    </row>
    <row r="905" spans="1:47" x14ac:dyDescent="0.15">
      <c r="Q905" s="39"/>
      <c r="V905" s="1" t="str">
        <f t="shared" si="138"/>
        <v/>
      </c>
    </row>
    <row r="906" spans="1:47" ht="11.25" thickBot="1" x14ac:dyDescent="0.2">
      <c r="R906" s="40" t="s">
        <v>572</v>
      </c>
      <c r="S906" s="39"/>
      <c r="U906" s="6" t="s">
        <v>3329</v>
      </c>
      <c r="V906" s="1" t="str">
        <f t="shared" si="138"/>
        <v>DADOS AGRUPADOS</v>
      </c>
      <c r="Y906" s="6"/>
    </row>
    <row r="907" spans="1:47" ht="21.75" thickBot="1" x14ac:dyDescent="0.2">
      <c r="A907" s="41" t="s">
        <v>3381</v>
      </c>
      <c r="P907" s="16" t="s">
        <v>1999</v>
      </c>
      <c r="R907" s="6" t="s">
        <v>571</v>
      </c>
      <c r="S907" s="6" t="s">
        <v>587</v>
      </c>
      <c r="T907" s="39"/>
      <c r="U907" s="39"/>
      <c r="V907" s="1" t="str">
        <f t="shared" si="138"/>
        <v/>
      </c>
      <c r="W907" s="39"/>
      <c r="X907" s="39"/>
      <c r="Y907" s="90" t="s">
        <v>3357</v>
      </c>
      <c r="Z907" s="43"/>
      <c r="AA907" s="43"/>
      <c r="AB907" s="42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</row>
    <row r="908" spans="1:47" ht="21" x14ac:dyDescent="0.25">
      <c r="B908" s="11" t="s">
        <v>1502</v>
      </c>
      <c r="C908" s="10" t="s">
        <v>1</v>
      </c>
      <c r="D908" s="10" t="s">
        <v>2000</v>
      </c>
      <c r="E908" s="11" t="s">
        <v>17</v>
      </c>
      <c r="F908" s="171"/>
      <c r="G908" s="171"/>
      <c r="H908" s="151"/>
      <c r="I908" s="151"/>
      <c r="J908" s="151"/>
      <c r="K908" s="151"/>
      <c r="L908" s="151"/>
      <c r="M908" s="151"/>
      <c r="N908" s="151"/>
      <c r="O908" s="1">
        <f t="shared" ref="O908:O955" si="144">VALUE(IF(LEFT(E908,1)="&lt;",1,LEFT(E908,2)))</f>
        <v>2</v>
      </c>
      <c r="P908" s="11" t="s">
        <v>1</v>
      </c>
      <c r="R908" s="1" t="str">
        <f t="shared" ref="R908:R916" si="145">RIGHT(B908,LEN(B908)-4)</f>
        <v>SMOEP  </v>
      </c>
      <c r="S908">
        <f t="shared" ref="S908:S955" si="146">SUMIFS($O$908:$O$955,$R$908:$R$955,R908)</f>
        <v>4</v>
      </c>
      <c r="T908" s="39"/>
      <c r="U908" s="39" t="s">
        <v>3356</v>
      </c>
      <c r="V908" s="1" t="str">
        <f t="shared" si="138"/>
        <v>SMOEP</v>
      </c>
      <c r="W908">
        <v>4</v>
      </c>
      <c r="X908" s="39"/>
      <c r="Y908" s="84" t="s">
        <v>3383</v>
      </c>
      <c r="Z908" s="82">
        <f>SUMIFS($W$908:$W$928,$V$908:$V$928,Y908)</f>
        <v>0</v>
      </c>
      <c r="AA908" s="82"/>
      <c r="AB908" s="83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</row>
    <row r="909" spans="1:47" s="15" customFormat="1" ht="21" x14ac:dyDescent="0.25">
      <c r="A909" s="39"/>
      <c r="B909" s="9" t="s">
        <v>609</v>
      </c>
      <c r="C909" s="12" t="s">
        <v>2000</v>
      </c>
      <c r="D909" s="12" t="s">
        <v>2001</v>
      </c>
      <c r="E909" s="9" t="s">
        <v>47</v>
      </c>
      <c r="F909" s="96"/>
      <c r="G909" s="96"/>
      <c r="H909" s="144"/>
      <c r="I909" s="144"/>
      <c r="J909" s="144"/>
      <c r="K909" s="144"/>
      <c r="L909" s="144"/>
      <c r="M909" s="144"/>
      <c r="N909" s="144"/>
      <c r="O909" s="1">
        <f t="shared" si="144"/>
        <v>6</v>
      </c>
      <c r="P909" s="9" t="s">
        <v>1794</v>
      </c>
      <c r="Q909" s="1"/>
      <c r="R909" s="1" t="str">
        <f t="shared" si="145"/>
        <v>CAA  </v>
      </c>
      <c r="S909">
        <f t="shared" si="146"/>
        <v>7</v>
      </c>
      <c r="T909" s="39"/>
      <c r="U909" s="39" t="s">
        <v>575</v>
      </c>
      <c r="V909" s="1" t="str">
        <f t="shared" si="138"/>
        <v>CAA</v>
      </c>
      <c r="W909">
        <v>7</v>
      </c>
      <c r="X909" s="39"/>
      <c r="Y909" s="84" t="s">
        <v>3387</v>
      </c>
      <c r="Z909" s="85">
        <f t="shared" ref="Z909:Z929" si="147">SUMIFS($W$908:$W$928,$V$908:$V$928,Y909)</f>
        <v>0</v>
      </c>
      <c r="AA909" s="85"/>
      <c r="AB909" s="86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</row>
    <row r="910" spans="1:47" ht="21" x14ac:dyDescent="0.25">
      <c r="B910" s="11" t="s">
        <v>1505</v>
      </c>
      <c r="C910" s="10" t="s">
        <v>2001</v>
      </c>
      <c r="D910" s="10" t="s">
        <v>2002</v>
      </c>
      <c r="E910" s="11" t="s">
        <v>3</v>
      </c>
      <c r="F910" s="171"/>
      <c r="G910" s="171"/>
      <c r="H910" s="151"/>
      <c r="I910" s="151"/>
      <c r="J910" s="151"/>
      <c r="K910" s="151"/>
      <c r="L910" s="151"/>
      <c r="M910" s="151"/>
      <c r="N910" s="151"/>
      <c r="O910" s="1">
        <f t="shared" si="144"/>
        <v>1</v>
      </c>
      <c r="P910" s="11" t="s">
        <v>887</v>
      </c>
      <c r="R910" s="1" t="str">
        <f t="shared" si="145"/>
        <v>SMOEP  </v>
      </c>
      <c r="S910">
        <f t="shared" si="146"/>
        <v>4</v>
      </c>
      <c r="T910" s="39"/>
      <c r="U910" s="39" t="s">
        <v>576</v>
      </c>
      <c r="V910" s="1" t="str">
        <f t="shared" si="138"/>
        <v>SECADM</v>
      </c>
      <c r="W910">
        <v>3</v>
      </c>
      <c r="X910" s="39"/>
      <c r="Y910" s="61" t="s">
        <v>3385</v>
      </c>
      <c r="Z910" s="62">
        <f t="shared" si="147"/>
        <v>0</v>
      </c>
      <c r="AA910" s="62"/>
      <c r="AB910" s="63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</row>
    <row r="911" spans="1:47" ht="21" x14ac:dyDescent="0.25">
      <c r="B911" s="9" t="s">
        <v>11</v>
      </c>
      <c r="C911" s="12" t="s">
        <v>2002</v>
      </c>
      <c r="D911" s="12" t="s">
        <v>2003</v>
      </c>
      <c r="E911" s="9" t="s">
        <v>3</v>
      </c>
      <c r="F911" s="96"/>
      <c r="G911" s="96"/>
      <c r="H911" s="144"/>
      <c r="I911" s="144"/>
      <c r="J911" s="144"/>
      <c r="K911" s="144"/>
      <c r="L911" s="144"/>
      <c r="M911" s="144"/>
      <c r="N911" s="144"/>
      <c r="O911" s="1">
        <f t="shared" si="144"/>
        <v>1</v>
      </c>
      <c r="P911" s="9" t="s">
        <v>1147</v>
      </c>
      <c r="R911" s="1" t="str">
        <f t="shared" si="145"/>
        <v>CAA  </v>
      </c>
      <c r="S911">
        <f t="shared" si="146"/>
        <v>7</v>
      </c>
      <c r="T911" s="39"/>
      <c r="U911" s="39" t="s">
        <v>577</v>
      </c>
      <c r="V911" s="1" t="str">
        <f t="shared" si="138"/>
        <v>SPO</v>
      </c>
      <c r="W911">
        <v>2</v>
      </c>
      <c r="X911" s="39"/>
      <c r="Y911" s="61" t="s">
        <v>3389</v>
      </c>
      <c r="Z911" s="62">
        <f t="shared" si="147"/>
        <v>0</v>
      </c>
      <c r="AA911" s="62"/>
      <c r="AB911" s="63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</row>
    <row r="912" spans="1:47" ht="21" x14ac:dyDescent="0.25">
      <c r="B912" s="11" t="s">
        <v>1509</v>
      </c>
      <c r="C912" s="10" t="s">
        <v>2003</v>
      </c>
      <c r="D912" s="10" t="s">
        <v>2004</v>
      </c>
      <c r="E912" s="11" t="s">
        <v>21</v>
      </c>
      <c r="F912" s="171"/>
      <c r="G912" s="171"/>
      <c r="H912" s="151"/>
      <c r="I912" s="151"/>
      <c r="J912" s="151"/>
      <c r="K912" s="151"/>
      <c r="L912" s="151"/>
      <c r="M912" s="151"/>
      <c r="N912" s="151"/>
      <c r="O912" s="1">
        <f t="shared" si="144"/>
        <v>3</v>
      </c>
      <c r="P912" s="11" t="s">
        <v>2064</v>
      </c>
      <c r="R912" s="1" t="str">
        <f t="shared" si="145"/>
        <v>SECADM  </v>
      </c>
      <c r="S912">
        <f t="shared" si="146"/>
        <v>3</v>
      </c>
      <c r="T912" s="39"/>
      <c r="U912" s="39" t="s">
        <v>578</v>
      </c>
      <c r="V912" s="1" t="str">
        <f t="shared" si="138"/>
        <v>CO</v>
      </c>
      <c r="W912">
        <v>1</v>
      </c>
      <c r="X912" s="39"/>
      <c r="Y912" s="61" t="s">
        <v>3424</v>
      </c>
      <c r="Z912" s="62">
        <f t="shared" si="147"/>
        <v>13</v>
      </c>
      <c r="AA912" s="62"/>
      <c r="AB912" s="63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</row>
    <row r="913" spans="2:47" ht="21" x14ac:dyDescent="0.25">
      <c r="B913" s="9" t="s">
        <v>2005</v>
      </c>
      <c r="C913" s="12" t="s">
        <v>2004</v>
      </c>
      <c r="D913" s="12" t="s">
        <v>2006</v>
      </c>
      <c r="E913" s="9" t="s">
        <v>3</v>
      </c>
      <c r="F913" s="96"/>
      <c r="G913" s="96"/>
      <c r="H913" s="144"/>
      <c r="I913" s="144"/>
      <c r="J913" s="144"/>
      <c r="K913" s="144"/>
      <c r="L913" s="144"/>
      <c r="M913" s="144"/>
      <c r="N913" s="144"/>
      <c r="O913" s="1">
        <f t="shared" si="144"/>
        <v>1</v>
      </c>
      <c r="P913" s="9" t="s">
        <v>35</v>
      </c>
      <c r="R913" s="1" t="str">
        <f t="shared" si="145"/>
        <v>SPO  </v>
      </c>
      <c r="S913">
        <f t="shared" si="146"/>
        <v>2</v>
      </c>
      <c r="T913" s="39"/>
      <c r="U913" s="39" t="s">
        <v>579</v>
      </c>
      <c r="V913" s="1" t="str">
        <f t="shared" si="138"/>
        <v>SECOFC</v>
      </c>
      <c r="W913">
        <v>1</v>
      </c>
      <c r="X913" s="39"/>
      <c r="Y913" s="61" t="s">
        <v>3425</v>
      </c>
      <c r="Z913" s="62">
        <f t="shared" si="147"/>
        <v>11</v>
      </c>
      <c r="AA913" s="62"/>
      <c r="AB913" s="63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</row>
    <row r="914" spans="2:47" ht="21" x14ac:dyDescent="0.25">
      <c r="B914" s="11" t="s">
        <v>2007</v>
      </c>
      <c r="C914" s="10" t="s">
        <v>2006</v>
      </c>
      <c r="D914" s="10" t="s">
        <v>2008</v>
      </c>
      <c r="E914" s="11" t="s">
        <v>3</v>
      </c>
      <c r="F914" s="171"/>
      <c r="G914" s="171"/>
      <c r="H914" s="151"/>
      <c r="I914" s="151"/>
      <c r="J914" s="151"/>
      <c r="K914" s="151"/>
      <c r="L914" s="151"/>
      <c r="M914" s="151"/>
      <c r="N914" s="151"/>
      <c r="O914" s="1">
        <f t="shared" si="144"/>
        <v>1</v>
      </c>
      <c r="P914" s="11" t="s">
        <v>2065</v>
      </c>
      <c r="R914" s="1" t="str">
        <f t="shared" si="145"/>
        <v>SMOEP  </v>
      </c>
      <c r="S914">
        <f t="shared" si="146"/>
        <v>4</v>
      </c>
      <c r="T914" s="39"/>
      <c r="U914" s="1" t="s">
        <v>3333</v>
      </c>
      <c r="V914" s="1" t="str">
        <f t="shared" si="138"/>
        <v>CLC</v>
      </c>
      <c r="W914">
        <v>12</v>
      </c>
      <c r="X914" s="39"/>
      <c r="Y914" s="61" t="s">
        <v>3426</v>
      </c>
      <c r="Z914" s="62">
        <f t="shared" si="147"/>
        <v>0</v>
      </c>
      <c r="AA914" s="62"/>
      <c r="AB914" s="63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</row>
    <row r="915" spans="2:47" ht="21" x14ac:dyDescent="0.25">
      <c r="B915" s="9" t="s">
        <v>2009</v>
      </c>
      <c r="C915" s="12" t="s">
        <v>2008</v>
      </c>
      <c r="D915" s="12" t="s">
        <v>2010</v>
      </c>
      <c r="E915" s="9" t="s">
        <v>3</v>
      </c>
      <c r="F915" s="96"/>
      <c r="G915" s="96"/>
      <c r="H915" s="144"/>
      <c r="I915" s="144"/>
      <c r="J915" s="144"/>
      <c r="K915" s="144"/>
      <c r="L915" s="144"/>
      <c r="M915" s="144"/>
      <c r="N915" s="144"/>
      <c r="O915" s="1">
        <f t="shared" si="144"/>
        <v>1</v>
      </c>
      <c r="P915" s="9" t="s">
        <v>2066</v>
      </c>
      <c r="R915" s="1" t="str">
        <f t="shared" si="145"/>
        <v>SPO  </v>
      </c>
      <c r="S915">
        <f t="shared" si="146"/>
        <v>2</v>
      </c>
      <c r="T915" s="39"/>
      <c r="U915" s="1" t="s">
        <v>3336</v>
      </c>
      <c r="V915" s="1" t="str">
        <f t="shared" si="138"/>
        <v>SC</v>
      </c>
      <c r="W915">
        <v>10</v>
      </c>
      <c r="X915" s="39"/>
      <c r="Y915" s="61" t="s">
        <v>3427</v>
      </c>
      <c r="Z915" s="62">
        <f t="shared" si="147"/>
        <v>0</v>
      </c>
      <c r="AA915" s="62"/>
      <c r="AB915" s="63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</row>
    <row r="916" spans="2:47" ht="21" x14ac:dyDescent="0.25">
      <c r="B916" s="11" t="s">
        <v>2011</v>
      </c>
      <c r="C916" s="10" t="s">
        <v>2010</v>
      </c>
      <c r="D916" s="10" t="s">
        <v>2012</v>
      </c>
      <c r="E916" s="11" t="s">
        <v>3</v>
      </c>
      <c r="F916" s="171"/>
      <c r="G916" s="171"/>
      <c r="H916" s="151"/>
      <c r="I916" s="151"/>
      <c r="J916" s="151"/>
      <c r="K916" s="151"/>
      <c r="L916" s="151"/>
      <c r="M916" s="151"/>
      <c r="N916" s="151"/>
      <c r="O916" s="1">
        <f t="shared" si="144"/>
        <v>1</v>
      </c>
      <c r="P916" s="11" t="s">
        <v>1578</v>
      </c>
      <c r="R916" s="1" t="str">
        <f t="shared" si="145"/>
        <v>CO  </v>
      </c>
      <c r="S916">
        <f t="shared" si="146"/>
        <v>1</v>
      </c>
      <c r="T916" s="39"/>
      <c r="U916" s="1" t="s">
        <v>3338</v>
      </c>
      <c r="V916" s="1" t="str">
        <f t="shared" si="138"/>
        <v>CAA</v>
      </c>
      <c r="W916">
        <v>6</v>
      </c>
      <c r="X916" s="39"/>
      <c r="Y916" s="61" t="s">
        <v>3428</v>
      </c>
      <c r="Z916" s="62">
        <f t="shared" si="147"/>
        <v>0</v>
      </c>
      <c r="AA916" s="62"/>
      <c r="AB916" s="63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</row>
    <row r="917" spans="2:47" ht="21" x14ac:dyDescent="0.25">
      <c r="B917" s="9" t="s">
        <v>2013</v>
      </c>
      <c r="C917" s="12" t="s">
        <v>2012</v>
      </c>
      <c r="D917" s="12" t="s">
        <v>2014</v>
      </c>
      <c r="E917" s="9" t="s">
        <v>3</v>
      </c>
      <c r="F917" s="96"/>
      <c r="G917" s="96"/>
      <c r="H917" s="144"/>
      <c r="I917" s="144"/>
      <c r="J917" s="144"/>
      <c r="K917" s="144"/>
      <c r="L917" s="144"/>
      <c r="M917" s="144"/>
      <c r="N917" s="144"/>
      <c r="O917" s="1">
        <f t="shared" si="144"/>
        <v>1</v>
      </c>
      <c r="P917" s="9" t="s">
        <v>41</v>
      </c>
      <c r="R917" s="1" t="str">
        <f>RIGHT(B917,LEN(B917)-5)</f>
        <v>SECOFC  </v>
      </c>
      <c r="S917">
        <f t="shared" si="146"/>
        <v>1</v>
      </c>
      <c r="T917" s="39"/>
      <c r="U917" s="1" t="s">
        <v>3366</v>
      </c>
      <c r="V917" s="1" t="str">
        <f t="shared" si="138"/>
        <v>SMOEP</v>
      </c>
      <c r="W917">
        <v>7</v>
      </c>
      <c r="X917" s="39"/>
      <c r="Y917" s="61" t="s">
        <v>3391</v>
      </c>
      <c r="Z917" s="62">
        <f t="shared" si="147"/>
        <v>0</v>
      </c>
      <c r="AA917" s="62"/>
      <c r="AB917" s="63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</row>
    <row r="918" spans="2:47" ht="21" x14ac:dyDescent="0.25">
      <c r="B918" s="11" t="s">
        <v>1201</v>
      </c>
      <c r="C918" s="10" t="s">
        <v>2014</v>
      </c>
      <c r="D918" s="10" t="s">
        <v>2015</v>
      </c>
      <c r="E918" s="11" t="s">
        <v>3</v>
      </c>
      <c r="F918" s="171"/>
      <c r="G918" s="171"/>
      <c r="H918" s="151"/>
      <c r="I918" s="151"/>
      <c r="J918" s="151"/>
      <c r="K918" s="151"/>
      <c r="L918" s="151"/>
      <c r="M918" s="151"/>
      <c r="N918" s="151"/>
      <c r="O918" s="1">
        <f t="shared" si="144"/>
        <v>1</v>
      </c>
      <c r="P918" s="11" t="s">
        <v>522</v>
      </c>
      <c r="R918" s="1" t="str">
        <f t="shared" ref="R918:R955" si="148">RIGHT(B918,LEN(B918)-4)</f>
        <v xml:space="preserve"> CLC  </v>
      </c>
      <c r="S918">
        <f t="shared" si="146"/>
        <v>12</v>
      </c>
      <c r="U918" s="1" t="s">
        <v>3334</v>
      </c>
      <c r="V918" s="1" t="str">
        <f t="shared" si="138"/>
        <v>SECADM</v>
      </c>
      <c r="W918">
        <v>5</v>
      </c>
      <c r="Y918" s="61" t="s">
        <v>3393</v>
      </c>
      <c r="Z918" s="62">
        <f t="shared" si="147"/>
        <v>0</v>
      </c>
      <c r="AA918" s="62"/>
      <c r="AB918" s="63"/>
    </row>
    <row r="919" spans="2:47" ht="21" x14ac:dyDescent="0.25">
      <c r="B919" s="9" t="s">
        <v>238</v>
      </c>
      <c r="C919" s="12" t="s">
        <v>2015</v>
      </c>
      <c r="D919" s="12" t="s">
        <v>2016</v>
      </c>
      <c r="E919" s="9" t="s">
        <v>47</v>
      </c>
      <c r="F919" s="96"/>
      <c r="G919" s="96"/>
      <c r="H919" s="144"/>
      <c r="I919" s="144"/>
      <c r="J919" s="144"/>
      <c r="K919" s="144"/>
      <c r="L919" s="144"/>
      <c r="M919" s="144"/>
      <c r="N919" s="144"/>
      <c r="O919" s="1">
        <f t="shared" si="144"/>
        <v>6</v>
      </c>
      <c r="P919" s="9" t="s">
        <v>2067</v>
      </c>
      <c r="R919" s="1" t="str">
        <f t="shared" si="148"/>
        <v xml:space="preserve"> SC  </v>
      </c>
      <c r="S919">
        <f t="shared" si="146"/>
        <v>10</v>
      </c>
      <c r="U919" s="1" t="s">
        <v>3337</v>
      </c>
      <c r="V919" s="1" t="str">
        <f t="shared" si="138"/>
        <v>SLIC</v>
      </c>
      <c r="W919">
        <v>26</v>
      </c>
      <c r="Y919" s="61" t="s">
        <v>3395</v>
      </c>
      <c r="Z919" s="62">
        <f t="shared" si="147"/>
        <v>0</v>
      </c>
      <c r="AA919" s="62"/>
      <c r="AB919" s="63"/>
    </row>
    <row r="920" spans="2:47" ht="21" x14ac:dyDescent="0.25">
      <c r="B920" s="11" t="s">
        <v>42</v>
      </c>
      <c r="C920" s="10" t="s">
        <v>2016</v>
      </c>
      <c r="D920" s="10" t="s">
        <v>2017</v>
      </c>
      <c r="E920" s="11" t="s">
        <v>21</v>
      </c>
      <c r="F920" s="171"/>
      <c r="G920" s="171"/>
      <c r="H920" s="151"/>
      <c r="I920" s="151"/>
      <c r="J920" s="151"/>
      <c r="K920" s="151"/>
      <c r="L920" s="151"/>
      <c r="M920" s="151"/>
      <c r="N920" s="151"/>
      <c r="O920" s="1">
        <f t="shared" si="144"/>
        <v>3</v>
      </c>
      <c r="P920" s="11" t="s">
        <v>2068</v>
      </c>
      <c r="R920" s="1" t="str">
        <f t="shared" si="148"/>
        <v xml:space="preserve"> CLC  </v>
      </c>
      <c r="S920">
        <f t="shared" si="146"/>
        <v>12</v>
      </c>
      <c r="U920" s="1" t="s">
        <v>3332</v>
      </c>
      <c r="V920" s="1" t="str">
        <f t="shared" si="138"/>
        <v>SCON</v>
      </c>
      <c r="W920">
        <v>1</v>
      </c>
      <c r="Y920" s="58" t="s">
        <v>3397</v>
      </c>
      <c r="Z920" s="59">
        <f t="shared" si="147"/>
        <v>0</v>
      </c>
      <c r="AA920" s="59"/>
      <c r="AB920" s="60"/>
    </row>
    <row r="921" spans="2:47" ht="21" x14ac:dyDescent="0.25">
      <c r="B921" s="9" t="s">
        <v>2018</v>
      </c>
      <c r="C921" s="12" t="s">
        <v>2017</v>
      </c>
      <c r="D921" s="12" t="s">
        <v>2019</v>
      </c>
      <c r="E921" s="9" t="s">
        <v>13</v>
      </c>
      <c r="F921" s="96"/>
      <c r="G921" s="96"/>
      <c r="H921" s="144"/>
      <c r="I921" s="144"/>
      <c r="J921" s="144"/>
      <c r="K921" s="144"/>
      <c r="L921" s="144"/>
      <c r="M921" s="144"/>
      <c r="N921" s="144"/>
      <c r="O921" s="1">
        <f t="shared" si="144"/>
        <v>4</v>
      </c>
      <c r="P921" s="9" t="s">
        <v>2069</v>
      </c>
      <c r="R921" s="1" t="str">
        <f t="shared" si="148"/>
        <v xml:space="preserve"> CAA  </v>
      </c>
      <c r="S921">
        <f t="shared" si="146"/>
        <v>6</v>
      </c>
      <c r="U921" s="1" t="s">
        <v>3339</v>
      </c>
      <c r="V921" s="1" t="str">
        <f t="shared" si="138"/>
        <v>CPL</v>
      </c>
      <c r="W921">
        <v>37</v>
      </c>
      <c r="Y921" s="58" t="s">
        <v>3399</v>
      </c>
      <c r="Z921" s="59">
        <f t="shared" si="147"/>
        <v>0</v>
      </c>
      <c r="AA921" s="59"/>
      <c r="AB921" s="60"/>
    </row>
    <row r="922" spans="2:47" ht="21" x14ac:dyDescent="0.25">
      <c r="B922" s="11" t="s">
        <v>1525</v>
      </c>
      <c r="C922" s="10" t="s">
        <v>2019</v>
      </c>
      <c r="D922" s="10" t="s">
        <v>2020</v>
      </c>
      <c r="E922" s="11" t="s">
        <v>144</v>
      </c>
      <c r="F922" s="171"/>
      <c r="G922" s="171"/>
      <c r="H922" s="151"/>
      <c r="I922" s="151"/>
      <c r="J922" s="151"/>
      <c r="K922" s="151"/>
      <c r="L922" s="151"/>
      <c r="M922" s="151"/>
      <c r="N922" s="151"/>
      <c r="O922" s="1">
        <f t="shared" si="144"/>
        <v>5</v>
      </c>
      <c r="P922" s="11" t="s">
        <v>2070</v>
      </c>
      <c r="R922" s="1" t="str">
        <f t="shared" si="148"/>
        <v xml:space="preserve"> SMOEP  </v>
      </c>
      <c r="S922">
        <f t="shared" si="146"/>
        <v>7</v>
      </c>
      <c r="U922" s="1" t="s">
        <v>3335</v>
      </c>
      <c r="V922" s="1" t="str">
        <f t="shared" si="138"/>
        <v>ASSDG</v>
      </c>
      <c r="W922">
        <v>7</v>
      </c>
      <c r="Y922" s="58" t="s">
        <v>3401</v>
      </c>
      <c r="Z922" s="59">
        <f t="shared" si="147"/>
        <v>0</v>
      </c>
      <c r="AA922" s="59"/>
      <c r="AB922" s="60"/>
    </row>
    <row r="923" spans="2:47" ht="21" x14ac:dyDescent="0.25">
      <c r="B923" s="9" t="s">
        <v>1270</v>
      </c>
      <c r="C923" s="12" t="s">
        <v>2020</v>
      </c>
      <c r="D923" s="12" t="s">
        <v>2021</v>
      </c>
      <c r="E923" s="9" t="s">
        <v>17</v>
      </c>
      <c r="F923" s="96"/>
      <c r="G923" s="96"/>
      <c r="H923" s="144"/>
      <c r="I923" s="144"/>
      <c r="J923" s="144"/>
      <c r="K923" s="144"/>
      <c r="L923" s="144"/>
      <c r="M923" s="144"/>
      <c r="N923" s="144"/>
      <c r="O923" s="1">
        <f t="shared" si="144"/>
        <v>2</v>
      </c>
      <c r="P923" s="9" t="s">
        <v>2071</v>
      </c>
      <c r="R923" s="1" t="str">
        <f t="shared" si="148"/>
        <v xml:space="preserve"> CAA  </v>
      </c>
      <c r="S923">
        <f t="shared" si="146"/>
        <v>6</v>
      </c>
      <c r="U923" s="1" t="s">
        <v>3331</v>
      </c>
      <c r="V923" s="1" t="str">
        <f t="shared" si="138"/>
        <v>DG</v>
      </c>
      <c r="W923">
        <v>2</v>
      </c>
      <c r="Y923" s="58" t="s">
        <v>3416</v>
      </c>
      <c r="Z923" s="59">
        <f t="shared" si="147"/>
        <v>0</v>
      </c>
      <c r="AA923" s="59"/>
      <c r="AB923" s="60"/>
    </row>
    <row r="924" spans="2:47" ht="21" x14ac:dyDescent="0.25">
      <c r="B924" s="11" t="s">
        <v>1070</v>
      </c>
      <c r="C924" s="10" t="s">
        <v>2021</v>
      </c>
      <c r="D924" s="10" t="s">
        <v>2022</v>
      </c>
      <c r="E924" s="11" t="s">
        <v>3</v>
      </c>
      <c r="F924" s="171"/>
      <c r="G924" s="171"/>
      <c r="H924" s="151"/>
      <c r="I924" s="151"/>
      <c r="J924" s="151"/>
      <c r="K924" s="151"/>
      <c r="L924" s="151"/>
      <c r="M924" s="151"/>
      <c r="N924" s="151"/>
      <c r="O924" s="1">
        <f t="shared" si="144"/>
        <v>1</v>
      </c>
      <c r="P924" s="11" t="s">
        <v>2072</v>
      </c>
      <c r="R924" s="1" t="str">
        <f t="shared" si="148"/>
        <v xml:space="preserve"> CLC  </v>
      </c>
      <c r="S924">
        <f t="shared" si="146"/>
        <v>12</v>
      </c>
      <c r="U924" s="1" t="s">
        <v>590</v>
      </c>
      <c r="V924" s="1" t="str">
        <f t="shared" si="138"/>
        <v>CO</v>
      </c>
      <c r="W924">
        <v>1</v>
      </c>
      <c r="Y924" s="58" t="s">
        <v>3404</v>
      </c>
      <c r="Z924" s="59">
        <f t="shared" si="147"/>
        <v>0</v>
      </c>
      <c r="AA924" s="59"/>
      <c r="AB924" s="60"/>
    </row>
    <row r="925" spans="2:47" ht="21" x14ac:dyDescent="0.25">
      <c r="B925" s="9" t="s">
        <v>2023</v>
      </c>
      <c r="C925" s="12" t="s">
        <v>2022</v>
      </c>
      <c r="D925" s="12" t="s">
        <v>2024</v>
      </c>
      <c r="E925" s="9" t="s">
        <v>13</v>
      </c>
      <c r="F925" s="96"/>
      <c r="G925" s="96"/>
      <c r="H925" s="144"/>
      <c r="I925" s="144"/>
      <c r="J925" s="144"/>
      <c r="K925" s="144"/>
      <c r="L925" s="144"/>
      <c r="M925" s="144"/>
      <c r="N925" s="144"/>
      <c r="O925" s="1">
        <f t="shared" si="144"/>
        <v>4</v>
      </c>
      <c r="P925" s="9" t="s">
        <v>2073</v>
      </c>
      <c r="R925" s="1" t="str">
        <f t="shared" si="148"/>
        <v xml:space="preserve"> SC  </v>
      </c>
      <c r="S925">
        <f t="shared" si="146"/>
        <v>10</v>
      </c>
      <c r="U925"/>
      <c r="V925" s="98" t="s">
        <v>3434</v>
      </c>
      <c r="W925">
        <f>SUM(W907:W924)</f>
        <v>132</v>
      </c>
      <c r="Y925" s="58" t="s">
        <v>3429</v>
      </c>
      <c r="Z925" s="59">
        <f t="shared" si="147"/>
        <v>0</v>
      </c>
      <c r="AA925" s="59"/>
      <c r="AB925" s="60"/>
    </row>
    <row r="926" spans="2:47" ht="21" x14ac:dyDescent="0.25">
      <c r="B926" s="11" t="s">
        <v>1215</v>
      </c>
      <c r="C926" s="10" t="s">
        <v>2024</v>
      </c>
      <c r="D926" s="10" t="s">
        <v>2025</v>
      </c>
      <c r="E926" s="11" t="s">
        <v>3</v>
      </c>
      <c r="F926" s="171"/>
      <c r="G926" s="171"/>
      <c r="H926" s="151"/>
      <c r="I926" s="151"/>
      <c r="J926" s="151"/>
      <c r="K926" s="151"/>
      <c r="L926" s="151"/>
      <c r="M926" s="151"/>
      <c r="N926" s="151"/>
      <c r="O926" s="1">
        <f t="shared" si="144"/>
        <v>1</v>
      </c>
      <c r="P926" s="11" t="s">
        <v>2074</v>
      </c>
      <c r="R926" s="1" t="str">
        <f t="shared" si="148"/>
        <v xml:space="preserve"> CLC  </v>
      </c>
      <c r="S926">
        <f t="shared" si="146"/>
        <v>12</v>
      </c>
      <c r="U926"/>
      <c r="V926" s="1" t="str">
        <f t="shared" si="138"/>
        <v/>
      </c>
      <c r="W926"/>
      <c r="Y926" s="58" t="s">
        <v>3430</v>
      </c>
      <c r="Z926" s="59">
        <f t="shared" si="147"/>
        <v>0</v>
      </c>
      <c r="AA926" s="59"/>
      <c r="AB926" s="60"/>
    </row>
    <row r="927" spans="2:47" ht="21" x14ac:dyDescent="0.25">
      <c r="B927" s="9" t="s">
        <v>1852</v>
      </c>
      <c r="C927" s="12" t="s">
        <v>2025</v>
      </c>
      <c r="D927" s="12" t="s">
        <v>2026</v>
      </c>
      <c r="E927" s="9" t="s">
        <v>54</v>
      </c>
      <c r="F927" s="96"/>
      <c r="G927" s="96"/>
      <c r="H927" s="144"/>
      <c r="I927" s="144"/>
      <c r="J927" s="144"/>
      <c r="K927" s="144"/>
      <c r="L927" s="144"/>
      <c r="M927" s="144"/>
      <c r="N927" s="144"/>
      <c r="O927" s="1">
        <f t="shared" si="144"/>
        <v>1</v>
      </c>
      <c r="P927" s="9" t="s">
        <v>2075</v>
      </c>
      <c r="R927" s="1" t="str">
        <f t="shared" si="148"/>
        <v xml:space="preserve"> SECADM  </v>
      </c>
      <c r="S927">
        <f t="shared" si="146"/>
        <v>5</v>
      </c>
      <c r="U927"/>
      <c r="V927" s="1" t="str">
        <f t="shared" si="138"/>
        <v/>
      </c>
      <c r="W927"/>
      <c r="Y927" s="58" t="s">
        <v>3431</v>
      </c>
      <c r="Z927" s="59">
        <f t="shared" si="147"/>
        <v>0</v>
      </c>
      <c r="AA927" s="59"/>
      <c r="AB927" s="60"/>
    </row>
    <row r="928" spans="2:47" ht="21" x14ac:dyDescent="0.25">
      <c r="B928" s="11" t="s">
        <v>67</v>
      </c>
      <c r="C928" s="10" t="s">
        <v>2026</v>
      </c>
      <c r="D928" s="10" t="s">
        <v>2027</v>
      </c>
      <c r="E928" s="11" t="s">
        <v>3</v>
      </c>
      <c r="F928" s="171"/>
      <c r="G928" s="171"/>
      <c r="H928" s="151"/>
      <c r="I928" s="151"/>
      <c r="J928" s="151"/>
      <c r="K928" s="151"/>
      <c r="L928" s="151"/>
      <c r="M928" s="151"/>
      <c r="N928" s="151"/>
      <c r="O928" s="1">
        <f t="shared" si="144"/>
        <v>1</v>
      </c>
      <c r="P928" s="11" t="s">
        <v>2076</v>
      </c>
      <c r="R928" s="1" t="str">
        <f t="shared" si="148"/>
        <v xml:space="preserve"> CLC  </v>
      </c>
      <c r="S928">
        <f t="shared" si="146"/>
        <v>12</v>
      </c>
      <c r="U928"/>
      <c r="V928" s="1" t="str">
        <f t="shared" ref="V928:V996" si="149">TRIM(SUBSTITUTE(U928,CHAR(160),CHAR(32)))</f>
        <v/>
      </c>
      <c r="W928"/>
      <c r="Y928" s="58" t="s">
        <v>3432</v>
      </c>
      <c r="Z928" s="59">
        <f t="shared" si="147"/>
        <v>0</v>
      </c>
      <c r="AA928" s="59"/>
      <c r="AB928" s="60"/>
    </row>
    <row r="929" spans="2:28" ht="21.75" thickBot="1" x14ac:dyDescent="0.3">
      <c r="B929" s="9" t="s">
        <v>2028</v>
      </c>
      <c r="C929" s="12" t="s">
        <v>2027</v>
      </c>
      <c r="D929" s="12" t="s">
        <v>2029</v>
      </c>
      <c r="E929" s="9" t="s">
        <v>47</v>
      </c>
      <c r="F929" s="96"/>
      <c r="G929" s="96"/>
      <c r="H929" s="144"/>
      <c r="I929" s="144"/>
      <c r="J929" s="144"/>
      <c r="K929" s="144"/>
      <c r="L929" s="144"/>
      <c r="M929" s="144"/>
      <c r="N929" s="144"/>
      <c r="O929" s="1">
        <f t="shared" si="144"/>
        <v>6</v>
      </c>
      <c r="P929" s="9" t="s">
        <v>2077</v>
      </c>
      <c r="R929" s="1" t="str">
        <f t="shared" si="148"/>
        <v xml:space="preserve"> SLIC  </v>
      </c>
      <c r="S929">
        <f t="shared" si="146"/>
        <v>26</v>
      </c>
      <c r="U929"/>
      <c r="V929" s="1" t="str">
        <f t="shared" si="149"/>
        <v/>
      </c>
      <c r="W929"/>
      <c r="Y929" s="64" t="s">
        <v>3433</v>
      </c>
      <c r="Z929" s="89">
        <f t="shared" si="147"/>
        <v>0</v>
      </c>
      <c r="AA929" s="89"/>
      <c r="AB929" s="65"/>
    </row>
    <row r="930" spans="2:28" ht="21" x14ac:dyDescent="0.25">
      <c r="B930" s="11" t="s">
        <v>463</v>
      </c>
      <c r="C930" s="10" t="s">
        <v>2029</v>
      </c>
      <c r="D930" s="10" t="s">
        <v>2030</v>
      </c>
      <c r="E930" s="11" t="s">
        <v>54</v>
      </c>
      <c r="F930" s="171"/>
      <c r="G930" s="171"/>
      <c r="H930" s="151"/>
      <c r="I930" s="151"/>
      <c r="J930" s="151"/>
      <c r="K930" s="151"/>
      <c r="L930" s="151"/>
      <c r="M930" s="151"/>
      <c r="N930" s="151"/>
      <c r="O930" s="1">
        <f t="shared" si="144"/>
        <v>1</v>
      </c>
      <c r="P930" s="11" t="s">
        <v>2078</v>
      </c>
      <c r="R930" s="1" t="str">
        <f t="shared" si="148"/>
        <v xml:space="preserve"> SCON  </v>
      </c>
      <c r="S930">
        <f t="shared" si="146"/>
        <v>1</v>
      </c>
      <c r="U930"/>
      <c r="V930" s="1" t="str">
        <f t="shared" si="149"/>
        <v/>
      </c>
      <c r="W930"/>
    </row>
    <row r="931" spans="2:28" ht="21" x14ac:dyDescent="0.25">
      <c r="B931" s="9" t="s">
        <v>2031</v>
      </c>
      <c r="C931" s="12" t="s">
        <v>2030</v>
      </c>
      <c r="D931" s="12" t="s">
        <v>2032</v>
      </c>
      <c r="E931" s="9" t="s">
        <v>3</v>
      </c>
      <c r="F931" s="96"/>
      <c r="G931" s="96"/>
      <c r="H931" s="144"/>
      <c r="I931" s="144"/>
      <c r="J931" s="144"/>
      <c r="K931" s="144"/>
      <c r="L931" s="144"/>
      <c r="M931" s="144"/>
      <c r="N931" s="144"/>
      <c r="O931" s="1">
        <f t="shared" si="144"/>
        <v>1</v>
      </c>
      <c r="P931" s="9" t="s">
        <v>2079</v>
      </c>
      <c r="R931" s="1" t="str">
        <f t="shared" si="148"/>
        <v xml:space="preserve"> SLIC  </v>
      </c>
      <c r="S931">
        <f t="shared" si="146"/>
        <v>26</v>
      </c>
      <c r="U931"/>
      <c r="V931" s="1" t="str">
        <f t="shared" si="149"/>
        <v/>
      </c>
      <c r="W931"/>
    </row>
    <row r="932" spans="2:28" ht="21" x14ac:dyDescent="0.25">
      <c r="B932" s="11" t="s">
        <v>79</v>
      </c>
      <c r="C932" s="10" t="s">
        <v>2032</v>
      </c>
      <c r="D932" s="10" t="s">
        <v>2033</v>
      </c>
      <c r="E932" s="11" t="s">
        <v>3</v>
      </c>
      <c r="F932" s="171"/>
      <c r="G932" s="171"/>
      <c r="H932" s="151"/>
      <c r="I932" s="151"/>
      <c r="J932" s="151"/>
      <c r="K932" s="151"/>
      <c r="L932" s="151"/>
      <c r="M932" s="151"/>
      <c r="N932" s="151"/>
      <c r="O932" s="1">
        <f t="shared" si="144"/>
        <v>1</v>
      </c>
      <c r="P932" s="11" t="s">
        <v>1163</v>
      </c>
      <c r="R932" s="1" t="str">
        <f t="shared" si="148"/>
        <v xml:space="preserve"> CLC  </v>
      </c>
      <c r="S932">
        <f t="shared" si="146"/>
        <v>12</v>
      </c>
      <c r="U932"/>
      <c r="V932" s="1" t="str">
        <f t="shared" si="149"/>
        <v/>
      </c>
      <c r="W932"/>
    </row>
    <row r="933" spans="2:28" ht="21" x14ac:dyDescent="0.25">
      <c r="B933" s="9" t="s">
        <v>82</v>
      </c>
      <c r="C933" s="12" t="s">
        <v>2033</v>
      </c>
      <c r="D933" s="12" t="s">
        <v>151</v>
      </c>
      <c r="E933" s="9" t="s">
        <v>3</v>
      </c>
      <c r="F933" s="96"/>
      <c r="G933" s="96"/>
      <c r="H933" s="144"/>
      <c r="I933" s="144"/>
      <c r="J933" s="144"/>
      <c r="K933" s="144"/>
      <c r="L933" s="144"/>
      <c r="M933" s="144"/>
      <c r="N933" s="144"/>
      <c r="O933" s="1">
        <f t="shared" si="144"/>
        <v>1</v>
      </c>
      <c r="P933" s="9" t="s">
        <v>2080</v>
      </c>
      <c r="R933" s="1" t="str">
        <f t="shared" si="148"/>
        <v xml:space="preserve"> SECADM  </v>
      </c>
      <c r="S933">
        <f t="shared" si="146"/>
        <v>5</v>
      </c>
      <c r="U933"/>
      <c r="V933" s="1" t="str">
        <f t="shared" si="149"/>
        <v/>
      </c>
      <c r="W933"/>
    </row>
    <row r="934" spans="2:28" ht="21" x14ac:dyDescent="0.25">
      <c r="B934" s="11" t="s">
        <v>1230</v>
      </c>
      <c r="C934" s="10" t="s">
        <v>151</v>
      </c>
      <c r="D934" s="10" t="s">
        <v>2034</v>
      </c>
      <c r="E934" s="11" t="s">
        <v>3</v>
      </c>
      <c r="F934" s="171"/>
      <c r="G934" s="171"/>
      <c r="H934" s="151"/>
      <c r="I934" s="151"/>
      <c r="J934" s="151"/>
      <c r="K934" s="151"/>
      <c r="L934" s="151"/>
      <c r="M934" s="151"/>
      <c r="N934" s="151"/>
      <c r="O934" s="1">
        <f t="shared" si="144"/>
        <v>1</v>
      </c>
      <c r="P934" s="11" t="s">
        <v>2081</v>
      </c>
      <c r="R934" s="1" t="str">
        <f t="shared" si="148"/>
        <v xml:space="preserve"> CPL  </v>
      </c>
      <c r="S934">
        <f t="shared" si="146"/>
        <v>37</v>
      </c>
      <c r="U934"/>
      <c r="V934" s="1" t="str">
        <f t="shared" si="149"/>
        <v/>
      </c>
      <c r="W934"/>
    </row>
    <row r="935" spans="2:28" ht="21" x14ac:dyDescent="0.25">
      <c r="B935" s="9" t="s">
        <v>88</v>
      </c>
      <c r="C935" s="12" t="s">
        <v>2034</v>
      </c>
      <c r="D935" s="12" t="s">
        <v>2035</v>
      </c>
      <c r="E935" s="9" t="s">
        <v>3</v>
      </c>
      <c r="F935" s="96"/>
      <c r="G935" s="96"/>
      <c r="H935" s="144"/>
      <c r="I935" s="144"/>
      <c r="J935" s="144"/>
      <c r="K935" s="144"/>
      <c r="L935" s="144"/>
      <c r="M935" s="144"/>
      <c r="N935" s="144"/>
      <c r="O935" s="1">
        <f t="shared" si="144"/>
        <v>1</v>
      </c>
      <c r="P935" s="9" t="s">
        <v>2082</v>
      </c>
      <c r="R935" s="1" t="str">
        <f t="shared" si="148"/>
        <v xml:space="preserve"> SECADM  </v>
      </c>
      <c r="S935">
        <f t="shared" si="146"/>
        <v>5</v>
      </c>
      <c r="U935"/>
      <c r="V935" s="1" t="str">
        <f t="shared" si="149"/>
        <v/>
      </c>
      <c r="W935"/>
    </row>
    <row r="936" spans="2:28" ht="21" x14ac:dyDescent="0.25">
      <c r="B936" s="11" t="s">
        <v>204</v>
      </c>
      <c r="C936" s="10" t="s">
        <v>2035</v>
      </c>
      <c r="D936" s="10" t="s">
        <v>2036</v>
      </c>
      <c r="E936" s="11" t="s">
        <v>21</v>
      </c>
      <c r="F936" s="171"/>
      <c r="G936" s="171"/>
      <c r="H936" s="151"/>
      <c r="I936" s="151"/>
      <c r="J936" s="151"/>
      <c r="K936" s="151"/>
      <c r="L936" s="151"/>
      <c r="M936" s="151"/>
      <c r="N936" s="151"/>
      <c r="O936" s="1">
        <f t="shared" si="144"/>
        <v>3</v>
      </c>
      <c r="P936" s="11" t="s">
        <v>2083</v>
      </c>
      <c r="R936" s="1" t="str">
        <f t="shared" si="148"/>
        <v xml:space="preserve"> CLC  </v>
      </c>
      <c r="S936">
        <f t="shared" si="146"/>
        <v>12</v>
      </c>
      <c r="U936"/>
      <c r="V936" s="1" t="str">
        <f t="shared" si="149"/>
        <v/>
      </c>
      <c r="W936"/>
    </row>
    <row r="937" spans="2:28" ht="21" x14ac:dyDescent="0.25">
      <c r="B937" s="9" t="s">
        <v>671</v>
      </c>
      <c r="C937" s="12" t="s">
        <v>2036</v>
      </c>
      <c r="D937" s="12" t="s">
        <v>2037</v>
      </c>
      <c r="E937" s="9" t="s">
        <v>314</v>
      </c>
      <c r="F937" s="96"/>
      <c r="G937" s="96"/>
      <c r="H937" s="144"/>
      <c r="I937" s="144"/>
      <c r="J937" s="144"/>
      <c r="K937" s="144"/>
      <c r="L937" s="144"/>
      <c r="M937" s="144"/>
      <c r="N937" s="144"/>
      <c r="O937" s="1">
        <f t="shared" si="144"/>
        <v>7</v>
      </c>
      <c r="P937" s="9" t="s">
        <v>2084</v>
      </c>
      <c r="R937" s="1" t="str">
        <f t="shared" si="148"/>
        <v xml:space="preserve"> SLIC  </v>
      </c>
      <c r="S937">
        <f t="shared" si="146"/>
        <v>26</v>
      </c>
      <c r="U937"/>
      <c r="V937" s="1" t="str">
        <f t="shared" si="149"/>
        <v/>
      </c>
      <c r="W937"/>
    </row>
    <row r="938" spans="2:28" ht="21" x14ac:dyDescent="0.25">
      <c r="B938" s="11" t="s">
        <v>210</v>
      </c>
      <c r="C938" s="10" t="s">
        <v>2037</v>
      </c>
      <c r="D938" s="10" t="s">
        <v>2038</v>
      </c>
      <c r="E938" s="11" t="s">
        <v>3</v>
      </c>
      <c r="F938" s="171"/>
      <c r="G938" s="171"/>
      <c r="H938" s="151"/>
      <c r="I938" s="151"/>
      <c r="J938" s="151"/>
      <c r="K938" s="151"/>
      <c r="L938" s="151"/>
      <c r="M938" s="151"/>
      <c r="N938" s="151"/>
      <c r="O938" s="1">
        <f t="shared" si="144"/>
        <v>1</v>
      </c>
      <c r="P938" s="11" t="s">
        <v>1163</v>
      </c>
      <c r="R938" s="1" t="str">
        <f t="shared" si="148"/>
        <v xml:space="preserve"> CLC  </v>
      </c>
      <c r="S938">
        <f t="shared" si="146"/>
        <v>12</v>
      </c>
      <c r="U938"/>
      <c r="V938" s="1" t="str">
        <f t="shared" si="149"/>
        <v/>
      </c>
      <c r="W938"/>
    </row>
    <row r="939" spans="2:28" ht="21" x14ac:dyDescent="0.25">
      <c r="B939" s="9" t="s">
        <v>676</v>
      </c>
      <c r="C939" s="12" t="s">
        <v>2038</v>
      </c>
      <c r="D939" s="12" t="s">
        <v>2039</v>
      </c>
      <c r="E939" s="9" t="s">
        <v>17</v>
      </c>
      <c r="F939" s="96"/>
      <c r="G939" s="96"/>
      <c r="H939" s="144"/>
      <c r="I939" s="144"/>
      <c r="J939" s="144"/>
      <c r="K939" s="144"/>
      <c r="L939" s="144"/>
      <c r="M939" s="144"/>
      <c r="N939" s="144"/>
      <c r="O939" s="1">
        <f t="shared" si="144"/>
        <v>2</v>
      </c>
      <c r="P939" s="9" t="s">
        <v>1864</v>
      </c>
      <c r="R939" s="1" t="str">
        <f t="shared" si="148"/>
        <v xml:space="preserve"> SECADM  </v>
      </c>
      <c r="S939">
        <f t="shared" si="146"/>
        <v>5</v>
      </c>
      <c r="U939"/>
      <c r="V939" s="1" t="str">
        <f t="shared" si="149"/>
        <v/>
      </c>
      <c r="W939"/>
    </row>
    <row r="940" spans="2:28" ht="21" x14ac:dyDescent="0.25">
      <c r="B940" s="11" t="s">
        <v>678</v>
      </c>
      <c r="C940" s="10" t="s">
        <v>2039</v>
      </c>
      <c r="D940" s="10" t="s">
        <v>2040</v>
      </c>
      <c r="E940" s="11" t="s">
        <v>21</v>
      </c>
      <c r="F940" s="171"/>
      <c r="G940" s="171"/>
      <c r="H940" s="151"/>
      <c r="I940" s="151"/>
      <c r="J940" s="151"/>
      <c r="K940" s="151"/>
      <c r="L940" s="151"/>
      <c r="M940" s="151"/>
      <c r="N940" s="151"/>
      <c r="O940" s="1">
        <f t="shared" si="144"/>
        <v>3</v>
      </c>
      <c r="P940" s="11" t="s">
        <v>800</v>
      </c>
      <c r="R940" s="1" t="str">
        <f t="shared" si="148"/>
        <v xml:space="preserve"> CPL  </v>
      </c>
      <c r="S940">
        <f t="shared" si="146"/>
        <v>37</v>
      </c>
      <c r="U940"/>
      <c r="V940" s="1" t="str">
        <f t="shared" si="149"/>
        <v/>
      </c>
      <c r="W940"/>
    </row>
    <row r="941" spans="2:28" ht="21" x14ac:dyDescent="0.25">
      <c r="B941" s="9" t="s">
        <v>680</v>
      </c>
      <c r="C941" s="12" t="s">
        <v>2040</v>
      </c>
      <c r="D941" s="12" t="s">
        <v>2041</v>
      </c>
      <c r="E941" s="9" t="s">
        <v>17</v>
      </c>
      <c r="F941" s="96"/>
      <c r="G941" s="96"/>
      <c r="H941" s="144"/>
      <c r="I941" s="144"/>
      <c r="J941" s="144"/>
      <c r="K941" s="144"/>
      <c r="L941" s="144"/>
      <c r="M941" s="144"/>
      <c r="N941" s="144"/>
      <c r="O941" s="1">
        <f t="shared" si="144"/>
        <v>2</v>
      </c>
      <c r="P941" s="9" t="s">
        <v>803</v>
      </c>
      <c r="R941" s="1" t="str">
        <f t="shared" si="148"/>
        <v xml:space="preserve"> ASSDG  </v>
      </c>
      <c r="S941">
        <f t="shared" si="146"/>
        <v>7</v>
      </c>
      <c r="U941"/>
      <c r="V941" s="1" t="str">
        <f t="shared" si="149"/>
        <v/>
      </c>
      <c r="W941"/>
    </row>
    <row r="942" spans="2:28" ht="21" x14ac:dyDescent="0.25">
      <c r="B942" s="11" t="s">
        <v>2042</v>
      </c>
      <c r="C942" s="10" t="s">
        <v>2041</v>
      </c>
      <c r="D942" s="10" t="s">
        <v>2043</v>
      </c>
      <c r="E942" s="11" t="s">
        <v>21</v>
      </c>
      <c r="F942" s="171"/>
      <c r="G942" s="171"/>
      <c r="H942" s="151"/>
      <c r="I942" s="151"/>
      <c r="J942" s="151"/>
      <c r="K942" s="151"/>
      <c r="L942" s="151"/>
      <c r="M942" s="151"/>
      <c r="N942" s="151"/>
      <c r="O942" s="1">
        <f t="shared" si="144"/>
        <v>3</v>
      </c>
      <c r="P942" s="11" t="s">
        <v>766</v>
      </c>
      <c r="R942" s="1" t="str">
        <f t="shared" si="148"/>
        <v xml:space="preserve"> SLIC  </v>
      </c>
      <c r="S942">
        <f t="shared" si="146"/>
        <v>26</v>
      </c>
      <c r="U942"/>
      <c r="V942" s="1" t="str">
        <f t="shared" si="149"/>
        <v/>
      </c>
      <c r="W942"/>
    </row>
    <row r="943" spans="2:28" ht="21" x14ac:dyDescent="0.25">
      <c r="B943" s="9" t="s">
        <v>2044</v>
      </c>
      <c r="C943" s="12" t="s">
        <v>2043</v>
      </c>
      <c r="D943" s="12" t="s">
        <v>2045</v>
      </c>
      <c r="E943" s="9" t="s">
        <v>17</v>
      </c>
      <c r="F943" s="96"/>
      <c r="G943" s="96"/>
      <c r="H943" s="144"/>
      <c r="I943" s="144"/>
      <c r="J943" s="144"/>
      <c r="K943" s="144"/>
      <c r="L943" s="144"/>
      <c r="M943" s="144"/>
      <c r="N943" s="144"/>
      <c r="O943" s="1">
        <f t="shared" si="144"/>
        <v>2</v>
      </c>
      <c r="P943" s="9" t="s">
        <v>61</v>
      </c>
      <c r="R943" s="1" t="str">
        <f t="shared" si="148"/>
        <v xml:space="preserve"> SMOEP  </v>
      </c>
      <c r="S943">
        <f t="shared" si="146"/>
        <v>7</v>
      </c>
      <c r="U943"/>
      <c r="V943" s="1" t="str">
        <f t="shared" si="149"/>
        <v/>
      </c>
      <c r="W943"/>
    </row>
    <row r="944" spans="2:28" ht="21" x14ac:dyDescent="0.25">
      <c r="B944" s="11" t="s">
        <v>2046</v>
      </c>
      <c r="C944" s="10" t="s">
        <v>2045</v>
      </c>
      <c r="D944" s="10" t="s">
        <v>2047</v>
      </c>
      <c r="E944" s="11" t="s">
        <v>47</v>
      </c>
      <c r="F944" s="171"/>
      <c r="G944" s="171"/>
      <c r="H944" s="151"/>
      <c r="I944" s="151"/>
      <c r="J944" s="151"/>
      <c r="K944" s="151"/>
      <c r="L944" s="151"/>
      <c r="M944" s="151"/>
      <c r="N944" s="151"/>
      <c r="O944" s="1">
        <f t="shared" si="144"/>
        <v>6</v>
      </c>
      <c r="P944" s="11" t="s">
        <v>2085</v>
      </c>
      <c r="R944" s="1" t="str">
        <f t="shared" si="148"/>
        <v xml:space="preserve"> SLIC  </v>
      </c>
      <c r="S944">
        <f t="shared" si="146"/>
        <v>26</v>
      </c>
      <c r="U944"/>
      <c r="V944" s="1" t="str">
        <f t="shared" si="149"/>
        <v/>
      </c>
      <c r="W944"/>
    </row>
    <row r="945" spans="1:28" ht="21" x14ac:dyDescent="0.25">
      <c r="B945" s="9" t="s">
        <v>1104</v>
      </c>
      <c r="C945" s="12" t="s">
        <v>2047</v>
      </c>
      <c r="D945" s="12" t="s">
        <v>2048</v>
      </c>
      <c r="E945" s="9" t="s">
        <v>3</v>
      </c>
      <c r="F945" s="96"/>
      <c r="G945" s="96"/>
      <c r="H945" s="144"/>
      <c r="I945" s="144"/>
      <c r="J945" s="144"/>
      <c r="K945" s="144"/>
      <c r="L945" s="144"/>
      <c r="M945" s="144"/>
      <c r="N945" s="144"/>
      <c r="O945" s="1">
        <f t="shared" si="144"/>
        <v>1</v>
      </c>
      <c r="P945" s="9" t="s">
        <v>1570</v>
      </c>
      <c r="R945" s="1" t="str">
        <f t="shared" si="148"/>
        <v xml:space="preserve"> ASSDG  </v>
      </c>
      <c r="S945">
        <f t="shared" si="146"/>
        <v>7</v>
      </c>
      <c r="U945"/>
      <c r="V945" s="1" t="str">
        <f t="shared" si="149"/>
        <v/>
      </c>
      <c r="W945"/>
    </row>
    <row r="946" spans="1:28" ht="21" x14ac:dyDescent="0.25">
      <c r="B946" s="11" t="s">
        <v>693</v>
      </c>
      <c r="C946" s="10" t="s">
        <v>2048</v>
      </c>
      <c r="D946" s="10" t="s">
        <v>2049</v>
      </c>
      <c r="E946" s="11" t="s">
        <v>3</v>
      </c>
      <c r="F946" s="171"/>
      <c r="G946" s="171"/>
      <c r="H946" s="151"/>
      <c r="I946" s="151"/>
      <c r="J946" s="151"/>
      <c r="K946" s="151"/>
      <c r="L946" s="151"/>
      <c r="M946" s="151"/>
      <c r="N946" s="151"/>
      <c r="O946" s="1">
        <f t="shared" si="144"/>
        <v>1</v>
      </c>
      <c r="P946" s="11" t="s">
        <v>32</v>
      </c>
      <c r="R946" s="1" t="str">
        <f t="shared" si="148"/>
        <v xml:space="preserve"> CPL  </v>
      </c>
      <c r="S946">
        <f t="shared" si="146"/>
        <v>37</v>
      </c>
      <c r="U946"/>
      <c r="V946" s="1" t="str">
        <f t="shared" si="149"/>
        <v/>
      </c>
      <c r="W946"/>
    </row>
    <row r="947" spans="1:28" ht="21" x14ac:dyDescent="0.25">
      <c r="B947" s="9" t="s">
        <v>1638</v>
      </c>
      <c r="C947" s="12" t="s">
        <v>2049</v>
      </c>
      <c r="D947" s="12" t="s">
        <v>2050</v>
      </c>
      <c r="E947" s="9" t="s">
        <v>21</v>
      </c>
      <c r="F947" s="96"/>
      <c r="G947" s="96"/>
      <c r="H947" s="144"/>
      <c r="I947" s="144"/>
      <c r="J947" s="144"/>
      <c r="K947" s="144"/>
      <c r="L947" s="144"/>
      <c r="M947" s="144"/>
      <c r="N947" s="144"/>
      <c r="O947" s="1">
        <f t="shared" si="144"/>
        <v>3</v>
      </c>
      <c r="P947" s="9" t="s">
        <v>803</v>
      </c>
      <c r="R947" s="1" t="str">
        <f t="shared" si="148"/>
        <v xml:space="preserve"> ASSDG  </v>
      </c>
      <c r="S947">
        <f t="shared" si="146"/>
        <v>7</v>
      </c>
      <c r="U947"/>
      <c r="V947" s="1" t="str">
        <f t="shared" si="149"/>
        <v/>
      </c>
      <c r="W947"/>
    </row>
    <row r="948" spans="1:28" ht="21" x14ac:dyDescent="0.25">
      <c r="B948" s="11" t="s">
        <v>1640</v>
      </c>
      <c r="C948" s="10" t="s">
        <v>2050</v>
      </c>
      <c r="D948" s="10" t="s">
        <v>2051</v>
      </c>
      <c r="E948" s="11" t="s">
        <v>3</v>
      </c>
      <c r="F948" s="171"/>
      <c r="G948" s="171"/>
      <c r="H948" s="151"/>
      <c r="I948" s="151"/>
      <c r="J948" s="151"/>
      <c r="K948" s="151"/>
      <c r="L948" s="151"/>
      <c r="M948" s="151"/>
      <c r="N948" s="151"/>
      <c r="O948" s="1">
        <f t="shared" si="144"/>
        <v>1</v>
      </c>
      <c r="P948" s="11" t="s">
        <v>176</v>
      </c>
      <c r="R948" s="1" t="str">
        <f t="shared" si="148"/>
        <v xml:space="preserve"> DG  </v>
      </c>
      <c r="S948">
        <f t="shared" si="146"/>
        <v>2</v>
      </c>
      <c r="U948"/>
      <c r="V948" s="1" t="str">
        <f t="shared" si="149"/>
        <v/>
      </c>
      <c r="W948"/>
    </row>
    <row r="949" spans="1:28" ht="21" x14ac:dyDescent="0.25">
      <c r="B949" s="9" t="s">
        <v>2052</v>
      </c>
      <c r="C949" s="12" t="s">
        <v>2051</v>
      </c>
      <c r="D949" s="12" t="s">
        <v>2053</v>
      </c>
      <c r="E949" s="9" t="s">
        <v>54</v>
      </c>
      <c r="F949" s="96"/>
      <c r="G949" s="96"/>
      <c r="H949" s="144"/>
      <c r="I949" s="144"/>
      <c r="J949" s="144"/>
      <c r="K949" s="144"/>
      <c r="L949" s="144"/>
      <c r="M949" s="144"/>
      <c r="N949" s="144"/>
      <c r="O949" s="1">
        <f t="shared" si="144"/>
        <v>1</v>
      </c>
      <c r="P949" s="9" t="s">
        <v>2086</v>
      </c>
      <c r="R949" s="1" t="str">
        <f t="shared" si="148"/>
        <v xml:space="preserve"> SLIC  </v>
      </c>
      <c r="S949">
        <f t="shared" si="146"/>
        <v>26</v>
      </c>
      <c r="U949"/>
      <c r="V949" s="1" t="str">
        <f t="shared" si="149"/>
        <v/>
      </c>
      <c r="W949"/>
    </row>
    <row r="950" spans="1:28" ht="21" x14ac:dyDescent="0.25">
      <c r="B950" s="11" t="s">
        <v>2054</v>
      </c>
      <c r="C950" s="10" t="s">
        <v>2053</v>
      </c>
      <c r="D950" s="10" t="s">
        <v>2055</v>
      </c>
      <c r="E950" s="11" t="s">
        <v>3</v>
      </c>
      <c r="F950" s="171"/>
      <c r="G950" s="171"/>
      <c r="H950" s="151"/>
      <c r="I950" s="151"/>
      <c r="J950" s="151"/>
      <c r="K950" s="151"/>
      <c r="L950" s="151"/>
      <c r="M950" s="151"/>
      <c r="N950" s="151"/>
      <c r="O950" s="1">
        <f t="shared" si="144"/>
        <v>1</v>
      </c>
      <c r="P950" s="11" t="s">
        <v>2087</v>
      </c>
      <c r="R950" s="1" t="str">
        <f t="shared" si="148"/>
        <v xml:space="preserve"> CPL  </v>
      </c>
      <c r="S950">
        <f t="shared" si="146"/>
        <v>37</v>
      </c>
      <c r="U950"/>
      <c r="V950" s="1" t="str">
        <f t="shared" si="149"/>
        <v/>
      </c>
      <c r="W950"/>
    </row>
    <row r="951" spans="1:28" ht="21" x14ac:dyDescent="0.25">
      <c r="B951" s="9" t="s">
        <v>2056</v>
      </c>
      <c r="C951" s="12" t="s">
        <v>2055</v>
      </c>
      <c r="D951" s="12" t="s">
        <v>2057</v>
      </c>
      <c r="E951" s="9" t="s">
        <v>17</v>
      </c>
      <c r="F951" s="96"/>
      <c r="G951" s="96"/>
      <c r="H951" s="144"/>
      <c r="I951" s="144"/>
      <c r="J951" s="144"/>
      <c r="K951" s="144"/>
      <c r="L951" s="144"/>
      <c r="M951" s="144"/>
      <c r="N951" s="144"/>
      <c r="O951" s="1">
        <f t="shared" si="144"/>
        <v>2</v>
      </c>
      <c r="P951" s="9" t="s">
        <v>695</v>
      </c>
      <c r="R951" s="1" t="str">
        <f t="shared" si="148"/>
        <v xml:space="preserve"> SLIC  </v>
      </c>
      <c r="S951">
        <f t="shared" si="146"/>
        <v>26</v>
      </c>
      <c r="U951"/>
      <c r="V951" s="1" t="str">
        <f t="shared" si="149"/>
        <v/>
      </c>
      <c r="W951"/>
    </row>
    <row r="952" spans="1:28" ht="21" x14ac:dyDescent="0.25">
      <c r="B952" s="11" t="s">
        <v>711</v>
      </c>
      <c r="C952" s="10" t="s">
        <v>2057</v>
      </c>
      <c r="D952" s="10" t="s">
        <v>2058</v>
      </c>
      <c r="E952" s="11" t="s">
        <v>411</v>
      </c>
      <c r="F952" s="171"/>
      <c r="G952" s="171"/>
      <c r="H952" s="151"/>
      <c r="I952" s="151"/>
      <c r="J952" s="151"/>
      <c r="K952" s="151"/>
      <c r="L952" s="151"/>
      <c r="M952" s="151"/>
      <c r="N952" s="151"/>
      <c r="O952" s="1">
        <f t="shared" si="144"/>
        <v>31</v>
      </c>
      <c r="P952" s="11" t="s">
        <v>2088</v>
      </c>
      <c r="R952" s="1" t="str">
        <f t="shared" si="148"/>
        <v xml:space="preserve"> CPL  </v>
      </c>
      <c r="S952">
        <f t="shared" si="146"/>
        <v>37</v>
      </c>
      <c r="U952"/>
      <c r="V952" s="1" t="str">
        <f t="shared" si="149"/>
        <v/>
      </c>
      <c r="W952"/>
    </row>
    <row r="953" spans="1:28" ht="21" x14ac:dyDescent="0.25">
      <c r="B953" s="9" t="s">
        <v>2059</v>
      </c>
      <c r="C953" s="12" t="s">
        <v>2058</v>
      </c>
      <c r="D953" s="12" t="s">
        <v>2060</v>
      </c>
      <c r="E953" s="9" t="s">
        <v>3</v>
      </c>
      <c r="F953" s="96"/>
      <c r="G953" s="96"/>
      <c r="H953" s="144"/>
      <c r="I953" s="144"/>
      <c r="J953" s="144"/>
      <c r="K953" s="144"/>
      <c r="L953" s="144"/>
      <c r="M953" s="144"/>
      <c r="N953" s="144"/>
      <c r="O953" s="1">
        <f t="shared" si="144"/>
        <v>1</v>
      </c>
      <c r="P953" s="9" t="s">
        <v>14</v>
      </c>
      <c r="R953" s="1" t="str">
        <f t="shared" si="148"/>
        <v xml:space="preserve"> ASSDG  </v>
      </c>
      <c r="S953">
        <f t="shared" si="146"/>
        <v>7</v>
      </c>
      <c r="U953"/>
      <c r="V953" s="1" t="str">
        <f t="shared" si="149"/>
        <v/>
      </c>
      <c r="W953"/>
    </row>
    <row r="954" spans="1:28" ht="21" x14ac:dyDescent="0.25">
      <c r="B954" s="11" t="s">
        <v>2061</v>
      </c>
      <c r="C954" s="10" t="s">
        <v>2060</v>
      </c>
      <c r="D954" s="10" t="s">
        <v>2062</v>
      </c>
      <c r="E954" s="11" t="s">
        <v>3</v>
      </c>
      <c r="F954" s="171"/>
      <c r="G954" s="171"/>
      <c r="H954" s="151"/>
      <c r="I954" s="151"/>
      <c r="J954" s="151"/>
      <c r="K954" s="151"/>
      <c r="L954" s="151"/>
      <c r="M954" s="151"/>
      <c r="N954" s="151"/>
      <c r="O954" s="1">
        <f t="shared" si="144"/>
        <v>1</v>
      </c>
      <c r="P954" s="11" t="s">
        <v>851</v>
      </c>
      <c r="R954" s="1" t="str">
        <f t="shared" si="148"/>
        <v xml:space="preserve"> DG  </v>
      </c>
      <c r="S954">
        <f t="shared" si="146"/>
        <v>2</v>
      </c>
      <c r="U954"/>
      <c r="V954" s="1" t="str">
        <f t="shared" si="149"/>
        <v/>
      </c>
      <c r="W954"/>
    </row>
    <row r="955" spans="1:28" ht="21" x14ac:dyDescent="0.25">
      <c r="B955" s="9" t="s">
        <v>1655</v>
      </c>
      <c r="C955" s="12" t="s">
        <v>2062</v>
      </c>
      <c r="D955" s="12" t="s">
        <v>2063</v>
      </c>
      <c r="E955" s="9" t="s">
        <v>3</v>
      </c>
      <c r="F955" s="96"/>
      <c r="G955" s="96"/>
      <c r="H955" s="144"/>
      <c r="I955" s="144"/>
      <c r="J955" s="144"/>
      <c r="K955" s="144"/>
      <c r="L955" s="144"/>
      <c r="M955" s="144"/>
      <c r="N955" s="144"/>
      <c r="O955" s="1">
        <f t="shared" si="144"/>
        <v>1</v>
      </c>
      <c r="P955" s="9" t="s">
        <v>107</v>
      </c>
      <c r="R955" s="1" t="str">
        <f t="shared" si="148"/>
        <v xml:space="preserve"> CO  </v>
      </c>
      <c r="S955">
        <f t="shared" si="146"/>
        <v>1</v>
      </c>
      <c r="U955"/>
      <c r="V955" s="1" t="str">
        <f t="shared" si="149"/>
        <v/>
      </c>
      <c r="W955"/>
    </row>
    <row r="956" spans="1:28" x14ac:dyDescent="0.15">
      <c r="V956" s="1" t="str">
        <f t="shared" si="149"/>
        <v/>
      </c>
    </row>
    <row r="957" spans="1:28" x14ac:dyDescent="0.15">
      <c r="B957" s="15"/>
      <c r="C957" s="15"/>
      <c r="D957" s="15"/>
      <c r="E957" s="15"/>
      <c r="F957" s="15"/>
      <c r="G957" s="15"/>
      <c r="H957" s="154"/>
      <c r="I957" s="154"/>
      <c r="J957" s="154"/>
      <c r="K957" s="154"/>
      <c r="L957" s="154"/>
      <c r="M957" s="154"/>
      <c r="N957" s="154"/>
      <c r="O957" s="15"/>
      <c r="P957" s="15"/>
      <c r="S957" s="39"/>
      <c r="V957" s="1" t="str">
        <f t="shared" si="149"/>
        <v/>
      </c>
    </row>
    <row r="958" spans="1:28" x14ac:dyDescent="0.15">
      <c r="Q958" s="39"/>
      <c r="V958" s="1" t="str">
        <f t="shared" si="149"/>
        <v/>
      </c>
    </row>
    <row r="959" spans="1:28" ht="11.25" thickBot="1" x14ac:dyDescent="0.2">
      <c r="R959" s="40" t="s">
        <v>572</v>
      </c>
      <c r="S959" s="39"/>
      <c r="U959" s="6" t="s">
        <v>3329</v>
      </c>
      <c r="V959" s="1" t="str">
        <f t="shared" si="149"/>
        <v>DADOS AGRUPADOS</v>
      </c>
      <c r="Y959" s="6"/>
    </row>
    <row r="960" spans="1:28" ht="21.75" customHeight="1" thickBot="1" x14ac:dyDescent="0.2">
      <c r="A960" s="41" t="s">
        <v>3381</v>
      </c>
      <c r="P960" s="17" t="s">
        <v>2089</v>
      </c>
      <c r="R960" s="6" t="s">
        <v>571</v>
      </c>
      <c r="S960" s="6" t="s">
        <v>587</v>
      </c>
      <c r="T960" s="39"/>
      <c r="U960" s="39"/>
      <c r="V960" s="1" t="str">
        <f t="shared" si="149"/>
        <v/>
      </c>
      <c r="W960" s="39"/>
      <c r="X960" s="39"/>
      <c r="Y960" s="90" t="s">
        <v>3357</v>
      </c>
      <c r="Z960" s="43"/>
      <c r="AA960" s="43"/>
      <c r="AB960" s="42"/>
    </row>
    <row r="961" spans="1:48" ht="21" x14ac:dyDescent="0.25">
      <c r="B961" s="11" t="s">
        <v>2090</v>
      </c>
      <c r="C961" s="10" t="s">
        <v>1</v>
      </c>
      <c r="D961" s="10" t="s">
        <v>2091</v>
      </c>
      <c r="E961" s="11" t="s">
        <v>3</v>
      </c>
      <c r="F961" s="171"/>
      <c r="G961" s="171"/>
      <c r="H961" s="151"/>
      <c r="I961" s="151"/>
      <c r="J961" s="151"/>
      <c r="K961" s="151"/>
      <c r="L961" s="151"/>
      <c r="M961" s="151"/>
      <c r="N961" s="151"/>
      <c r="O961" s="1">
        <f t="shared" ref="O961:O976" si="150">VALUE(IF(LEFT(E961,1)="&lt;",1,LEFT(E961,2)))</f>
        <v>1</v>
      </c>
      <c r="P961" s="11" t="s">
        <v>1</v>
      </c>
      <c r="R961" s="1" t="str">
        <f t="shared" ref="R961:R969" si="151">RIGHT(B961,LEN(B961)-4)</f>
        <v>086ZE  </v>
      </c>
      <c r="S961">
        <f t="shared" ref="S961:S976" si="152">SUMIFS($O$961:$O$976,$R$961:$R$976,R961)</f>
        <v>1</v>
      </c>
      <c r="U961" s="39" t="s">
        <v>3367</v>
      </c>
      <c r="V961" s="1" t="str">
        <f t="shared" si="149"/>
        <v>086ZE</v>
      </c>
      <c r="W961">
        <v>1</v>
      </c>
      <c r="Y961" s="84" t="s">
        <v>3383</v>
      </c>
      <c r="Z961" s="82">
        <f>SUMIFS($W$961:$W$981,$V$961:$V$981,Y961)</f>
        <v>1</v>
      </c>
      <c r="AA961" s="82"/>
      <c r="AB961" s="83"/>
    </row>
    <row r="962" spans="1:48" s="15" customFormat="1" ht="21" x14ac:dyDescent="0.25">
      <c r="A962" s="39"/>
      <c r="B962" s="9" t="s">
        <v>2092</v>
      </c>
      <c r="C962" s="12" t="s">
        <v>2091</v>
      </c>
      <c r="D962" s="12" t="s">
        <v>2093</v>
      </c>
      <c r="E962" s="9" t="s">
        <v>2094</v>
      </c>
      <c r="F962" s="96"/>
      <c r="G962" s="96"/>
      <c r="H962" s="144"/>
      <c r="I962" s="144"/>
      <c r="J962" s="144"/>
      <c r="K962" s="144"/>
      <c r="L962" s="144"/>
      <c r="M962" s="144"/>
      <c r="N962" s="144"/>
      <c r="O962" s="1">
        <f t="shared" si="150"/>
        <v>35</v>
      </c>
      <c r="P962" s="9" t="s">
        <v>2112</v>
      </c>
      <c r="Q962" s="1"/>
      <c r="R962" s="1" t="str">
        <f t="shared" si="151"/>
        <v>SMIN  </v>
      </c>
      <c r="S962">
        <f t="shared" si="152"/>
        <v>36</v>
      </c>
      <c r="T962" s="39"/>
      <c r="U962" s="39" t="s">
        <v>3368</v>
      </c>
      <c r="V962" s="1" t="str">
        <f t="shared" si="149"/>
        <v>SMIN</v>
      </c>
      <c r="W962">
        <v>36</v>
      </c>
      <c r="X962" s="39"/>
      <c r="Y962" s="84" t="s">
        <v>3387</v>
      </c>
      <c r="Z962" s="85">
        <f t="shared" ref="Z962:Z982" si="153">SUMIFS($W$961:$W$981,$V$961:$V$981,Y962)</f>
        <v>0</v>
      </c>
      <c r="AA962" s="85"/>
      <c r="AB962" s="86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</row>
    <row r="963" spans="1:48" ht="21" x14ac:dyDescent="0.25">
      <c r="B963" s="11" t="s">
        <v>302</v>
      </c>
      <c r="C963" s="10" t="s">
        <v>2093</v>
      </c>
      <c r="D963" s="10" t="s">
        <v>2095</v>
      </c>
      <c r="E963" s="11" t="s">
        <v>21</v>
      </c>
      <c r="F963" s="171"/>
      <c r="G963" s="171"/>
      <c r="H963" s="151"/>
      <c r="I963" s="151"/>
      <c r="J963" s="151"/>
      <c r="K963" s="151"/>
      <c r="L963" s="151"/>
      <c r="M963" s="151"/>
      <c r="N963" s="151"/>
      <c r="O963" s="1">
        <f t="shared" si="150"/>
        <v>3</v>
      </c>
      <c r="P963" s="11" t="s">
        <v>176</v>
      </c>
      <c r="R963" s="1" t="str">
        <f t="shared" si="151"/>
        <v>CIP  </v>
      </c>
      <c r="S963">
        <f t="shared" si="152"/>
        <v>4</v>
      </c>
      <c r="T963" s="39"/>
      <c r="U963" s="39" t="s">
        <v>601</v>
      </c>
      <c r="V963" s="1" t="str">
        <f t="shared" si="149"/>
        <v>CIP</v>
      </c>
      <c r="W963">
        <v>4</v>
      </c>
      <c r="X963" s="39"/>
      <c r="Y963" s="61" t="s">
        <v>3385</v>
      </c>
      <c r="Z963" s="62">
        <f t="shared" si="153"/>
        <v>4</v>
      </c>
      <c r="AA963" s="62"/>
      <c r="AB963" s="63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</row>
    <row r="964" spans="1:48" ht="21" x14ac:dyDescent="0.25">
      <c r="B964" s="9" t="s">
        <v>2096</v>
      </c>
      <c r="C964" s="12" t="s">
        <v>2095</v>
      </c>
      <c r="D964" s="12" t="s">
        <v>1100</v>
      </c>
      <c r="E964" s="9" t="s">
        <v>3</v>
      </c>
      <c r="F964" s="96"/>
      <c r="G964" s="96"/>
      <c r="H964" s="144"/>
      <c r="I964" s="144"/>
      <c r="J964" s="144"/>
      <c r="K964" s="144"/>
      <c r="L964" s="144"/>
      <c r="M964" s="144"/>
      <c r="N964" s="144"/>
      <c r="O964" s="1">
        <f t="shared" si="150"/>
        <v>1</v>
      </c>
      <c r="P964" s="9" t="s">
        <v>2113</v>
      </c>
      <c r="R964" s="1" t="str">
        <f t="shared" si="151"/>
        <v>SMIN  </v>
      </c>
      <c r="S964">
        <f t="shared" si="152"/>
        <v>36</v>
      </c>
      <c r="T964" s="39"/>
      <c r="U964" s="39" t="s">
        <v>595</v>
      </c>
      <c r="V964" s="1" t="str">
        <f t="shared" si="149"/>
        <v>SECGS</v>
      </c>
      <c r="W964">
        <v>1</v>
      </c>
      <c r="X964" s="39"/>
      <c r="Y964" s="61" t="s">
        <v>3389</v>
      </c>
      <c r="Z964" s="62">
        <f t="shared" si="153"/>
        <v>0</v>
      </c>
      <c r="AA964" s="62"/>
      <c r="AB964" s="63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</row>
    <row r="965" spans="1:48" ht="21" x14ac:dyDescent="0.25">
      <c r="B965" s="11" t="s">
        <v>306</v>
      </c>
      <c r="C965" s="10" t="s">
        <v>1100</v>
      </c>
      <c r="D965" s="10" t="s">
        <v>2097</v>
      </c>
      <c r="E965" s="11" t="s">
        <v>3</v>
      </c>
      <c r="F965" s="171"/>
      <c r="G965" s="171"/>
      <c r="H965" s="151"/>
      <c r="I965" s="151"/>
      <c r="J965" s="151"/>
      <c r="K965" s="151"/>
      <c r="L965" s="151"/>
      <c r="M965" s="151"/>
      <c r="N965" s="151"/>
      <c r="O965" s="1">
        <f t="shared" si="150"/>
        <v>1</v>
      </c>
      <c r="P965" s="11" t="s">
        <v>2114</v>
      </c>
      <c r="R965" s="1" t="str">
        <f t="shared" si="151"/>
        <v>CIP  </v>
      </c>
      <c r="S965">
        <f t="shared" si="152"/>
        <v>4</v>
      </c>
      <c r="T965" s="39"/>
      <c r="U965" s="39" t="s">
        <v>580</v>
      </c>
      <c r="V965" s="1" t="str">
        <f t="shared" si="149"/>
        <v>CLC</v>
      </c>
      <c r="W965">
        <v>11</v>
      </c>
      <c r="X965" s="39"/>
      <c r="Y965" s="61" t="s">
        <v>3424</v>
      </c>
      <c r="Z965" s="62">
        <f t="shared" si="153"/>
        <v>0</v>
      </c>
      <c r="AA965" s="62"/>
      <c r="AB965" s="63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</row>
    <row r="966" spans="1:48" ht="21" x14ac:dyDescent="0.25">
      <c r="B966" s="9" t="s">
        <v>2098</v>
      </c>
      <c r="C966" s="12" t="s">
        <v>2097</v>
      </c>
      <c r="D966" s="12" t="s">
        <v>2099</v>
      </c>
      <c r="E966" s="9" t="s">
        <v>54</v>
      </c>
      <c r="F966" s="96"/>
      <c r="G966" s="96"/>
      <c r="H966" s="144"/>
      <c r="I966" s="144"/>
      <c r="J966" s="144"/>
      <c r="K966" s="144"/>
      <c r="L966" s="144"/>
      <c r="M966" s="144"/>
      <c r="N966" s="144"/>
      <c r="O966" s="1">
        <f t="shared" si="150"/>
        <v>1</v>
      </c>
      <c r="P966" s="9" t="s">
        <v>2115</v>
      </c>
      <c r="R966" s="1" t="str">
        <f t="shared" si="151"/>
        <v>SECGS  </v>
      </c>
      <c r="S966">
        <f t="shared" si="152"/>
        <v>1</v>
      </c>
      <c r="T966" s="39"/>
      <c r="U966" s="39" t="s">
        <v>577</v>
      </c>
      <c r="V966" s="1" t="str">
        <f t="shared" si="149"/>
        <v>SPO</v>
      </c>
      <c r="W966">
        <v>1</v>
      </c>
      <c r="X966" s="39"/>
      <c r="Y966" s="61" t="s">
        <v>3425</v>
      </c>
      <c r="Z966" s="62">
        <f t="shared" si="153"/>
        <v>0</v>
      </c>
      <c r="AA966" s="62"/>
      <c r="AB966" s="63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</row>
    <row r="967" spans="1:48" ht="21" x14ac:dyDescent="0.25">
      <c r="B967" s="11" t="s">
        <v>1193</v>
      </c>
      <c r="C967" s="10" t="s">
        <v>2099</v>
      </c>
      <c r="D967" s="10" t="s">
        <v>2100</v>
      </c>
      <c r="E967" s="11" t="s">
        <v>13</v>
      </c>
      <c r="F967" s="171"/>
      <c r="G967" s="171"/>
      <c r="H967" s="151"/>
      <c r="I967" s="151"/>
      <c r="J967" s="151"/>
      <c r="K967" s="151"/>
      <c r="L967" s="151"/>
      <c r="M967" s="151"/>
      <c r="N967" s="151"/>
      <c r="O967" s="1">
        <f t="shared" si="150"/>
        <v>4</v>
      </c>
      <c r="P967" s="11" t="s">
        <v>2116</v>
      </c>
      <c r="R967" s="1" t="str">
        <f t="shared" si="151"/>
        <v>CLC  </v>
      </c>
      <c r="S967">
        <f t="shared" si="152"/>
        <v>11</v>
      </c>
      <c r="T967" s="39"/>
      <c r="U967" s="39" t="s">
        <v>578</v>
      </c>
      <c r="V967" s="1" t="str">
        <f t="shared" si="149"/>
        <v>CO</v>
      </c>
      <c r="W967">
        <v>2</v>
      </c>
      <c r="X967" s="39"/>
      <c r="Y967" s="61" t="s">
        <v>3426</v>
      </c>
      <c r="Z967" s="62">
        <f t="shared" si="153"/>
        <v>0</v>
      </c>
      <c r="AA967" s="62"/>
      <c r="AB967" s="63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</row>
    <row r="968" spans="1:48" ht="21" x14ac:dyDescent="0.25">
      <c r="B968" s="9" t="s">
        <v>2009</v>
      </c>
      <c r="C968" s="12" t="s">
        <v>2100</v>
      </c>
      <c r="D968" s="12" t="s">
        <v>2101</v>
      </c>
      <c r="E968" s="9" t="s">
        <v>3</v>
      </c>
      <c r="F968" s="96"/>
      <c r="G968" s="96"/>
      <c r="H968" s="144"/>
      <c r="I968" s="144"/>
      <c r="J968" s="144"/>
      <c r="K968" s="144"/>
      <c r="L968" s="144"/>
      <c r="M968" s="144"/>
      <c r="N968" s="144"/>
      <c r="O968" s="1">
        <f t="shared" si="150"/>
        <v>1</v>
      </c>
      <c r="P968" s="9" t="s">
        <v>1816</v>
      </c>
      <c r="R968" s="1" t="str">
        <f t="shared" si="151"/>
        <v>SPO  </v>
      </c>
      <c r="S968">
        <f t="shared" si="152"/>
        <v>1</v>
      </c>
      <c r="T968" s="39"/>
      <c r="U968" s="39" t="s">
        <v>579</v>
      </c>
      <c r="V968" s="1" t="str">
        <f t="shared" si="149"/>
        <v>SECOFC</v>
      </c>
      <c r="W968">
        <v>1</v>
      </c>
      <c r="X968" s="39"/>
      <c r="Y968" s="61" t="s">
        <v>3427</v>
      </c>
      <c r="Z968" s="62">
        <f t="shared" si="153"/>
        <v>0</v>
      </c>
      <c r="AA968" s="62"/>
      <c r="AB968" s="63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</row>
    <row r="969" spans="1:48" ht="21" x14ac:dyDescent="0.25">
      <c r="B969" s="11" t="s">
        <v>2011</v>
      </c>
      <c r="C969" s="10" t="s">
        <v>2101</v>
      </c>
      <c r="D969" s="10" t="s">
        <v>2102</v>
      </c>
      <c r="E969" s="11" t="s">
        <v>3</v>
      </c>
      <c r="F969" s="171"/>
      <c r="G969" s="171"/>
      <c r="H969" s="151"/>
      <c r="I969" s="151"/>
      <c r="J969" s="151"/>
      <c r="K969" s="151"/>
      <c r="L969" s="151"/>
      <c r="M969" s="151"/>
      <c r="N969" s="151"/>
      <c r="O969" s="1">
        <f t="shared" si="150"/>
        <v>1</v>
      </c>
      <c r="P969" s="11" t="s">
        <v>896</v>
      </c>
      <c r="R969" s="1" t="str">
        <f t="shared" si="151"/>
        <v>CO  </v>
      </c>
      <c r="S969">
        <f t="shared" si="152"/>
        <v>2</v>
      </c>
      <c r="T969" s="39"/>
      <c r="U969" s="1" t="s">
        <v>581</v>
      </c>
      <c r="V969" s="1" t="str">
        <f t="shared" si="149"/>
        <v>SC</v>
      </c>
      <c r="W969">
        <v>5</v>
      </c>
      <c r="X969" s="39"/>
      <c r="Y969" s="61" t="s">
        <v>3428</v>
      </c>
      <c r="Z969" s="62">
        <f t="shared" si="153"/>
        <v>0</v>
      </c>
      <c r="AA969" s="62"/>
      <c r="AB969" s="63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</row>
    <row r="970" spans="1:48" ht="21" x14ac:dyDescent="0.25">
      <c r="B970" s="9" t="s">
        <v>2013</v>
      </c>
      <c r="C970" s="12" t="s">
        <v>2102</v>
      </c>
      <c r="D970" s="12" t="s">
        <v>2103</v>
      </c>
      <c r="E970" s="9" t="s">
        <v>3</v>
      </c>
      <c r="F970" s="96"/>
      <c r="G970" s="96"/>
      <c r="H970" s="144"/>
      <c r="I970" s="144"/>
      <c r="J970" s="144"/>
      <c r="K970" s="144"/>
      <c r="L970" s="144"/>
      <c r="M970" s="144"/>
      <c r="N970" s="144"/>
      <c r="O970" s="1">
        <f t="shared" si="150"/>
        <v>1</v>
      </c>
      <c r="P970" s="9" t="s">
        <v>41</v>
      </c>
      <c r="R970" s="1" t="str">
        <f t="shared" ref="R970:R976" si="154">RIGHT(B970,LEN(B970)-5)</f>
        <v>SECOFC  </v>
      </c>
      <c r="S970">
        <f t="shared" si="152"/>
        <v>1</v>
      </c>
      <c r="T970" s="39"/>
      <c r="U970" s="1" t="s">
        <v>597</v>
      </c>
      <c r="V970" s="1" t="str">
        <f t="shared" si="149"/>
        <v>SECGA</v>
      </c>
      <c r="W970">
        <v>1</v>
      </c>
      <c r="X970" s="39"/>
      <c r="Y970" s="61" t="s">
        <v>3391</v>
      </c>
      <c r="Z970" s="62">
        <f t="shared" si="153"/>
        <v>0</v>
      </c>
      <c r="AA970" s="62"/>
      <c r="AB970" s="63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</row>
    <row r="971" spans="1:48" ht="21" x14ac:dyDescent="0.25">
      <c r="B971" s="11" t="s">
        <v>1201</v>
      </c>
      <c r="C971" s="10" t="s">
        <v>2103</v>
      </c>
      <c r="D971" s="10" t="s">
        <v>2104</v>
      </c>
      <c r="E971" s="11" t="s">
        <v>17</v>
      </c>
      <c r="F971" s="171"/>
      <c r="G971" s="171"/>
      <c r="H971" s="151"/>
      <c r="I971" s="151"/>
      <c r="J971" s="151"/>
      <c r="K971" s="151"/>
      <c r="L971" s="151"/>
      <c r="M971" s="151"/>
      <c r="N971" s="151"/>
      <c r="O971" s="1">
        <f t="shared" si="150"/>
        <v>2</v>
      </c>
      <c r="P971" s="11" t="s">
        <v>1169</v>
      </c>
      <c r="R971" s="1" t="str">
        <f t="shared" si="154"/>
        <v>CLC  </v>
      </c>
      <c r="S971">
        <f t="shared" si="152"/>
        <v>11</v>
      </c>
      <c r="U971" s="1" t="s">
        <v>584</v>
      </c>
      <c r="V971" s="1" t="str">
        <f t="shared" si="149"/>
        <v>DG</v>
      </c>
      <c r="W971">
        <v>1</v>
      </c>
      <c r="Y971" s="61" t="s">
        <v>3393</v>
      </c>
      <c r="Z971" s="62">
        <f t="shared" si="153"/>
        <v>36</v>
      </c>
      <c r="AA971" s="62"/>
      <c r="AB971" s="63"/>
    </row>
    <row r="972" spans="1:48" ht="21" x14ac:dyDescent="0.25">
      <c r="B972" s="9" t="s">
        <v>238</v>
      </c>
      <c r="C972" s="12" t="s">
        <v>2104</v>
      </c>
      <c r="D972" s="12" t="s">
        <v>2105</v>
      </c>
      <c r="E972" s="9" t="s">
        <v>144</v>
      </c>
      <c r="F972" s="96"/>
      <c r="G972" s="96"/>
      <c r="H972" s="144"/>
      <c r="I972" s="144"/>
      <c r="J972" s="144"/>
      <c r="K972" s="144"/>
      <c r="L972" s="144"/>
      <c r="M972" s="144"/>
      <c r="N972" s="144"/>
      <c r="O972" s="1">
        <f t="shared" si="150"/>
        <v>5</v>
      </c>
      <c r="P972" s="9" t="s">
        <v>2117</v>
      </c>
      <c r="R972" s="1" t="str">
        <f t="shared" si="154"/>
        <v>SC  </v>
      </c>
      <c r="S972">
        <f t="shared" si="152"/>
        <v>5</v>
      </c>
      <c r="U972"/>
      <c r="V972" s="98" t="s">
        <v>3434</v>
      </c>
      <c r="W972">
        <f>SUM(W954:W971)</f>
        <v>64</v>
      </c>
      <c r="Y972" s="61" t="s">
        <v>3395</v>
      </c>
      <c r="Z972" s="62">
        <f t="shared" si="153"/>
        <v>0</v>
      </c>
      <c r="AA972" s="62"/>
      <c r="AB972" s="63"/>
    </row>
    <row r="973" spans="1:48" ht="21" x14ac:dyDescent="0.25">
      <c r="B973" s="11" t="s">
        <v>42</v>
      </c>
      <c r="C973" s="10" t="s">
        <v>2105</v>
      </c>
      <c r="D973" s="10" t="s">
        <v>2106</v>
      </c>
      <c r="E973" s="11" t="s">
        <v>144</v>
      </c>
      <c r="F973" s="171"/>
      <c r="G973" s="171"/>
      <c r="H973" s="151"/>
      <c r="I973" s="151"/>
      <c r="J973" s="151"/>
      <c r="K973" s="151"/>
      <c r="L973" s="151"/>
      <c r="M973" s="151"/>
      <c r="N973" s="151"/>
      <c r="O973" s="1">
        <f t="shared" si="150"/>
        <v>5</v>
      </c>
      <c r="P973" s="11" t="s">
        <v>2118</v>
      </c>
      <c r="R973" s="1" t="str">
        <f t="shared" si="154"/>
        <v>CLC  </v>
      </c>
      <c r="S973">
        <f t="shared" si="152"/>
        <v>11</v>
      </c>
      <c r="U973"/>
      <c r="V973" s="1" t="str">
        <f t="shared" si="149"/>
        <v/>
      </c>
      <c r="W973"/>
      <c r="Y973" s="58" t="s">
        <v>3397</v>
      </c>
      <c r="Z973" s="59">
        <f t="shared" si="153"/>
        <v>0</v>
      </c>
      <c r="AA973" s="59"/>
      <c r="AB973" s="60"/>
    </row>
    <row r="974" spans="1:48" ht="21" x14ac:dyDescent="0.25">
      <c r="B974" s="9" t="s">
        <v>2107</v>
      </c>
      <c r="C974" s="12" t="s">
        <v>2106</v>
      </c>
      <c r="D974" s="12" t="s">
        <v>2108</v>
      </c>
      <c r="E974" s="9" t="s">
        <v>3</v>
      </c>
      <c r="F974" s="96"/>
      <c r="G974" s="96"/>
      <c r="H974" s="144"/>
      <c r="I974" s="144"/>
      <c r="J974" s="144"/>
      <c r="K974" s="144"/>
      <c r="L974" s="144"/>
      <c r="M974" s="144"/>
      <c r="N974" s="144"/>
      <c r="O974" s="1">
        <f t="shared" si="150"/>
        <v>1</v>
      </c>
      <c r="P974" s="9" t="s">
        <v>2119</v>
      </c>
      <c r="R974" s="1" t="str">
        <f t="shared" si="154"/>
        <v>SECGA  </v>
      </c>
      <c r="S974">
        <f t="shared" si="152"/>
        <v>1</v>
      </c>
      <c r="U974"/>
      <c r="V974" s="1" t="str">
        <f t="shared" si="149"/>
        <v/>
      </c>
      <c r="W974"/>
      <c r="Y974" s="58" t="s">
        <v>3399</v>
      </c>
      <c r="Z974" s="59">
        <f t="shared" si="153"/>
        <v>0</v>
      </c>
      <c r="AA974" s="59"/>
      <c r="AB974" s="60"/>
    </row>
    <row r="975" spans="1:48" ht="21" x14ac:dyDescent="0.25">
      <c r="B975" s="11" t="s">
        <v>2109</v>
      </c>
      <c r="C975" s="10" t="s">
        <v>2108</v>
      </c>
      <c r="D975" s="10" t="s">
        <v>2110</v>
      </c>
      <c r="E975" s="11" t="s">
        <v>3</v>
      </c>
      <c r="F975" s="171"/>
      <c r="G975" s="171"/>
      <c r="H975" s="151"/>
      <c r="I975" s="151"/>
      <c r="J975" s="151"/>
      <c r="K975" s="151"/>
      <c r="L975" s="151"/>
      <c r="M975" s="151"/>
      <c r="N975" s="151"/>
      <c r="O975" s="1">
        <f t="shared" si="150"/>
        <v>1</v>
      </c>
      <c r="P975" s="11" t="s">
        <v>2120</v>
      </c>
      <c r="R975" s="1" t="str">
        <f t="shared" si="154"/>
        <v>DG  </v>
      </c>
      <c r="S975">
        <f t="shared" si="152"/>
        <v>1</v>
      </c>
      <c r="U975"/>
      <c r="V975" s="1" t="str">
        <f t="shared" si="149"/>
        <v/>
      </c>
      <c r="W975"/>
      <c r="Y975" s="58" t="s">
        <v>3401</v>
      </c>
      <c r="Z975" s="59">
        <f t="shared" si="153"/>
        <v>0</v>
      </c>
      <c r="AA975" s="59"/>
      <c r="AB975" s="60"/>
    </row>
    <row r="976" spans="1:48" ht="21" x14ac:dyDescent="0.25">
      <c r="B976" s="9" t="s">
        <v>446</v>
      </c>
      <c r="C976" s="12" t="s">
        <v>2110</v>
      </c>
      <c r="D976" s="12" t="s">
        <v>2111</v>
      </c>
      <c r="E976" s="9" t="s">
        <v>3</v>
      </c>
      <c r="F976" s="96"/>
      <c r="G976" s="96"/>
      <c r="H976" s="144"/>
      <c r="I976" s="144"/>
      <c r="J976" s="144"/>
      <c r="K976" s="144"/>
      <c r="L976" s="144"/>
      <c r="M976" s="144"/>
      <c r="N976" s="144"/>
      <c r="O976" s="1">
        <f t="shared" si="150"/>
        <v>1</v>
      </c>
      <c r="P976" s="9" t="s">
        <v>179</v>
      </c>
      <c r="R976" s="1" t="str">
        <f t="shared" si="154"/>
        <v>CO  </v>
      </c>
      <c r="S976">
        <f t="shared" si="152"/>
        <v>2</v>
      </c>
      <c r="U976"/>
      <c r="V976" s="1" t="str">
        <f t="shared" si="149"/>
        <v/>
      </c>
      <c r="W976"/>
      <c r="Y976" s="58" t="s">
        <v>3416</v>
      </c>
      <c r="Z976" s="59">
        <f t="shared" si="153"/>
        <v>0</v>
      </c>
      <c r="AA976" s="59"/>
      <c r="AB976" s="60"/>
    </row>
    <row r="977" spans="1:47" ht="15" x14ac:dyDescent="0.25">
      <c r="B977" s="96"/>
      <c r="C977" s="97"/>
      <c r="D977" s="97"/>
      <c r="E977" s="96"/>
      <c r="F977" s="96"/>
      <c r="G977" s="96"/>
      <c r="H977" s="144"/>
      <c r="I977" s="144"/>
      <c r="J977" s="144"/>
      <c r="K977" s="144"/>
      <c r="L977" s="144"/>
      <c r="M977" s="144"/>
      <c r="N977" s="144"/>
      <c r="P977" s="96"/>
      <c r="S977"/>
      <c r="U977"/>
      <c r="W977"/>
      <c r="Y977" s="58" t="s">
        <v>3404</v>
      </c>
      <c r="Z977" s="59">
        <f t="shared" si="153"/>
        <v>0</v>
      </c>
      <c r="AA977" s="59"/>
      <c r="AB977" s="60"/>
    </row>
    <row r="978" spans="1:47" ht="15" x14ac:dyDescent="0.25">
      <c r="B978" s="96"/>
      <c r="C978" s="97"/>
      <c r="D978" s="97"/>
      <c r="E978" s="96"/>
      <c r="F978" s="96"/>
      <c r="G978" s="96"/>
      <c r="H978" s="144"/>
      <c r="I978" s="144"/>
      <c r="J978" s="144"/>
      <c r="K978" s="144"/>
      <c r="L978" s="144"/>
      <c r="M978" s="144"/>
      <c r="N978" s="144"/>
      <c r="P978" s="96"/>
      <c r="S978"/>
      <c r="U978"/>
      <c r="W978"/>
      <c r="Y978" s="58" t="s">
        <v>3429</v>
      </c>
      <c r="Z978" s="59">
        <f t="shared" si="153"/>
        <v>0</v>
      </c>
      <c r="AA978" s="59"/>
      <c r="AB978" s="60"/>
    </row>
    <row r="979" spans="1:47" ht="15" x14ac:dyDescent="0.25">
      <c r="B979" s="96"/>
      <c r="C979" s="97"/>
      <c r="D979" s="97"/>
      <c r="E979" s="96"/>
      <c r="F979" s="96"/>
      <c r="G979" s="96"/>
      <c r="H979" s="144"/>
      <c r="I979" s="144"/>
      <c r="J979" s="144"/>
      <c r="K979" s="144"/>
      <c r="L979" s="144"/>
      <c r="M979" s="144"/>
      <c r="N979" s="144"/>
      <c r="P979" s="96"/>
      <c r="S979"/>
      <c r="U979"/>
      <c r="W979"/>
      <c r="Y979" s="58" t="s">
        <v>3430</v>
      </c>
      <c r="Z979" s="59">
        <f t="shared" si="153"/>
        <v>0</v>
      </c>
      <c r="AA979" s="59"/>
      <c r="AB979" s="60"/>
    </row>
    <row r="980" spans="1:47" ht="15" x14ac:dyDescent="0.25">
      <c r="B980" s="96"/>
      <c r="C980" s="97"/>
      <c r="D980" s="97"/>
      <c r="E980" s="96"/>
      <c r="F980" s="96"/>
      <c r="G980" s="96"/>
      <c r="H980" s="144"/>
      <c r="I980" s="144"/>
      <c r="J980" s="144"/>
      <c r="K980" s="144"/>
      <c r="L980" s="144"/>
      <c r="M980" s="144"/>
      <c r="N980" s="144"/>
      <c r="P980" s="96"/>
      <c r="S980"/>
      <c r="U980"/>
      <c r="W980"/>
      <c r="Y980" s="58" t="s">
        <v>3431</v>
      </c>
      <c r="Z980" s="59">
        <f t="shared" si="153"/>
        <v>0</v>
      </c>
      <c r="AA980" s="59"/>
      <c r="AB980" s="60"/>
    </row>
    <row r="981" spans="1:47" ht="15" x14ac:dyDescent="0.25">
      <c r="B981" s="96"/>
      <c r="C981" s="97"/>
      <c r="D981" s="97"/>
      <c r="E981" s="96"/>
      <c r="F981" s="96"/>
      <c r="G981" s="96"/>
      <c r="H981" s="144"/>
      <c r="I981" s="144"/>
      <c r="J981" s="144"/>
      <c r="K981" s="144"/>
      <c r="L981" s="144"/>
      <c r="M981" s="144"/>
      <c r="N981" s="144"/>
      <c r="P981" s="96"/>
      <c r="S981"/>
      <c r="U981"/>
      <c r="W981"/>
      <c r="Y981" s="58" t="s">
        <v>3432</v>
      </c>
      <c r="Z981" s="59">
        <f t="shared" si="153"/>
        <v>0</v>
      </c>
      <c r="AA981" s="59"/>
      <c r="AB981" s="60"/>
    </row>
    <row r="982" spans="1:47" ht="11.25" thickBot="1" x14ac:dyDescent="0.2">
      <c r="V982" s="1" t="str">
        <f t="shared" si="149"/>
        <v/>
      </c>
      <c r="Y982" s="64" t="s">
        <v>3433</v>
      </c>
      <c r="Z982" s="89">
        <f t="shared" si="153"/>
        <v>0</v>
      </c>
      <c r="AA982" s="89"/>
      <c r="AB982" s="65"/>
    </row>
    <row r="983" spans="1:47" x14ac:dyDescent="0.15">
      <c r="B983" s="15"/>
      <c r="C983" s="15"/>
      <c r="D983" s="15"/>
      <c r="E983" s="15"/>
      <c r="F983" s="15"/>
      <c r="G983" s="15"/>
      <c r="H983" s="154"/>
      <c r="I983" s="154"/>
      <c r="J983" s="154"/>
      <c r="K983" s="154"/>
      <c r="L983" s="154"/>
      <c r="M983" s="154"/>
      <c r="N983" s="154"/>
      <c r="O983" s="15"/>
      <c r="P983" s="15"/>
      <c r="S983" s="39"/>
      <c r="T983" s="39"/>
      <c r="U983" s="39"/>
      <c r="V983" s="1" t="str">
        <f t="shared" si="149"/>
        <v/>
      </c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</row>
    <row r="984" spans="1:47" ht="11.25" thickBot="1" x14ac:dyDescent="0.2">
      <c r="Q984" s="39"/>
      <c r="R984" s="40" t="s">
        <v>572</v>
      </c>
      <c r="S984" s="39"/>
      <c r="U984" s="6" t="s">
        <v>3329</v>
      </c>
      <c r="V984" s="1" t="str">
        <f t="shared" si="149"/>
        <v>DADOS AGRUPADOS</v>
      </c>
      <c r="Y984" s="6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</row>
    <row r="985" spans="1:47" ht="21.75" thickBot="1" x14ac:dyDescent="0.2">
      <c r="A985" s="41" t="s">
        <v>3381</v>
      </c>
      <c r="P985" s="16" t="s">
        <v>2121</v>
      </c>
      <c r="R985" s="6" t="s">
        <v>571</v>
      </c>
      <c r="S985" s="6" t="s">
        <v>587</v>
      </c>
      <c r="T985" s="39"/>
      <c r="U985" s="39"/>
      <c r="V985" s="1" t="str">
        <f t="shared" si="149"/>
        <v/>
      </c>
      <c r="W985" s="39"/>
      <c r="X985" s="39"/>
      <c r="Y985" s="90" t="s">
        <v>3357</v>
      </c>
      <c r="Z985" s="43"/>
      <c r="AA985" s="43"/>
      <c r="AB985" s="42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</row>
    <row r="986" spans="1:47" ht="21" x14ac:dyDescent="0.25">
      <c r="B986" s="11" t="s">
        <v>2122</v>
      </c>
      <c r="C986" s="10" t="s">
        <v>1</v>
      </c>
      <c r="D986" s="10" t="s">
        <v>2123</v>
      </c>
      <c r="E986" s="11" t="s">
        <v>3</v>
      </c>
      <c r="F986" s="171"/>
      <c r="G986" s="171"/>
      <c r="H986" s="151"/>
      <c r="I986" s="151"/>
      <c r="J986" s="151"/>
      <c r="K986" s="151"/>
      <c r="L986" s="151"/>
      <c r="M986" s="151"/>
      <c r="N986" s="151"/>
      <c r="O986" s="1">
        <f t="shared" ref="O986:O1017" si="155">VALUE(IF(LEFT(E986,1)="&lt;",1,LEFT(E986,2)))</f>
        <v>1</v>
      </c>
      <c r="P986" s="11" t="s">
        <v>1</v>
      </c>
      <c r="R986" s="1" t="str">
        <f t="shared" ref="R986:R994" si="156">RIGHT(B986,LEN(B986)-4)</f>
        <v>SMIN  </v>
      </c>
      <c r="S986">
        <f t="shared" ref="S986:S1017" si="157">SUMIFS($O$986:$O$1017,$R$986:$R$1017,R986)</f>
        <v>17</v>
      </c>
      <c r="T986" s="39"/>
      <c r="U986" s="39" t="s">
        <v>3368</v>
      </c>
      <c r="V986" s="1" t="str">
        <f t="shared" si="149"/>
        <v>SMIN</v>
      </c>
      <c r="W986">
        <v>17</v>
      </c>
      <c r="X986" s="39"/>
      <c r="Y986" s="84" t="s">
        <v>3383</v>
      </c>
      <c r="Z986" s="82">
        <f>SUMIFS($W$986:$W$1006,$V$986:$V$1006,Y986)</f>
        <v>19</v>
      </c>
      <c r="AA986" s="82"/>
      <c r="AB986" s="83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</row>
    <row r="987" spans="1:47" ht="21" x14ac:dyDescent="0.25">
      <c r="B987" s="9" t="s">
        <v>1043</v>
      </c>
      <c r="C987" s="12" t="s">
        <v>2123</v>
      </c>
      <c r="D987" s="12" t="s">
        <v>2124</v>
      </c>
      <c r="E987" s="9" t="s">
        <v>126</v>
      </c>
      <c r="F987" s="96"/>
      <c r="G987" s="96"/>
      <c r="H987" s="144"/>
      <c r="I987" s="144"/>
      <c r="J987" s="144"/>
      <c r="K987" s="144"/>
      <c r="L987" s="144"/>
      <c r="M987" s="144"/>
      <c r="N987" s="144"/>
      <c r="O987" s="1">
        <f t="shared" si="155"/>
        <v>10</v>
      </c>
      <c r="P987" s="9" t="s">
        <v>176</v>
      </c>
      <c r="R987" s="1" t="str">
        <f t="shared" si="156"/>
        <v>CIP  </v>
      </c>
      <c r="S987">
        <f t="shared" si="157"/>
        <v>13</v>
      </c>
      <c r="T987" s="39"/>
      <c r="U987" s="39" t="s">
        <v>601</v>
      </c>
      <c r="V987" s="1" t="str">
        <f t="shared" si="149"/>
        <v>CIP</v>
      </c>
      <c r="W987">
        <v>13</v>
      </c>
      <c r="X987" s="39"/>
      <c r="Y987" s="84" t="s">
        <v>3387</v>
      </c>
      <c r="Z987" s="85">
        <f t="shared" ref="Z987:Z1007" si="158">SUMIFS($W$986:$W$1006,$V$986:$V$1006,Y987)</f>
        <v>0</v>
      </c>
      <c r="AA987" s="85"/>
      <c r="AB987" s="86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</row>
    <row r="988" spans="1:47" s="15" customFormat="1" ht="21" x14ac:dyDescent="0.25">
      <c r="A988" s="39"/>
      <c r="B988" s="11" t="s">
        <v>2125</v>
      </c>
      <c r="C988" s="10" t="s">
        <v>2124</v>
      </c>
      <c r="D988" s="10" t="s">
        <v>2126</v>
      </c>
      <c r="E988" s="11" t="s">
        <v>3</v>
      </c>
      <c r="F988" s="171"/>
      <c r="G988" s="171"/>
      <c r="H988" s="151"/>
      <c r="I988" s="151"/>
      <c r="J988" s="151"/>
      <c r="K988" s="151"/>
      <c r="L988" s="151"/>
      <c r="M988" s="151"/>
      <c r="N988" s="151"/>
      <c r="O988" s="1">
        <f t="shared" si="155"/>
        <v>1</v>
      </c>
      <c r="P988" s="11" t="s">
        <v>2170</v>
      </c>
      <c r="Q988" s="1"/>
      <c r="R988" s="1" t="str">
        <f t="shared" si="156"/>
        <v>SMIN  </v>
      </c>
      <c r="S988">
        <f t="shared" si="157"/>
        <v>17</v>
      </c>
      <c r="T988" s="39"/>
      <c r="U988" s="39" t="s">
        <v>595</v>
      </c>
      <c r="V988" s="1" t="str">
        <f t="shared" si="149"/>
        <v>SECGS</v>
      </c>
      <c r="W988">
        <v>19</v>
      </c>
      <c r="X988" s="39"/>
      <c r="Y988" s="61" t="s">
        <v>3385</v>
      </c>
      <c r="Z988" s="62">
        <f t="shared" si="158"/>
        <v>13</v>
      </c>
      <c r="AA988" s="62"/>
      <c r="AB988" s="63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</row>
    <row r="989" spans="1:47" ht="21" x14ac:dyDescent="0.25">
      <c r="B989" s="9" t="s">
        <v>1047</v>
      </c>
      <c r="C989" s="12" t="s">
        <v>2126</v>
      </c>
      <c r="D989" s="12" t="s">
        <v>2127</v>
      </c>
      <c r="E989" s="9" t="s">
        <v>3</v>
      </c>
      <c r="F989" s="96"/>
      <c r="G989" s="96"/>
      <c r="H989" s="144"/>
      <c r="I989" s="144"/>
      <c r="J989" s="144"/>
      <c r="K989" s="144"/>
      <c r="L989" s="144"/>
      <c r="M989" s="144"/>
      <c r="N989" s="144"/>
      <c r="O989" s="1">
        <f t="shared" si="155"/>
        <v>1</v>
      </c>
      <c r="P989" s="9" t="s">
        <v>2114</v>
      </c>
      <c r="R989" s="1" t="str">
        <f t="shared" si="156"/>
        <v>CIP  </v>
      </c>
      <c r="S989">
        <f t="shared" si="157"/>
        <v>13</v>
      </c>
      <c r="T989" s="39"/>
      <c r="U989" s="39" t="s">
        <v>3369</v>
      </c>
      <c r="V989" s="1" t="str">
        <f t="shared" si="149"/>
        <v>GABSOFC</v>
      </c>
      <c r="W989">
        <v>1</v>
      </c>
      <c r="X989" s="39"/>
      <c r="Y989" s="61" t="s">
        <v>3389</v>
      </c>
      <c r="Z989" s="62">
        <f t="shared" si="158"/>
        <v>0</v>
      </c>
      <c r="AA989" s="62"/>
      <c r="AB989" s="63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</row>
    <row r="990" spans="1:47" ht="21" x14ac:dyDescent="0.25">
      <c r="B990" s="11" t="s">
        <v>1189</v>
      </c>
      <c r="C990" s="10" t="s">
        <v>2127</v>
      </c>
      <c r="D990" s="10" t="s">
        <v>2128</v>
      </c>
      <c r="E990" s="11" t="s">
        <v>144</v>
      </c>
      <c r="F990" s="171"/>
      <c r="G990" s="171"/>
      <c r="H990" s="151"/>
      <c r="I990" s="151"/>
      <c r="J990" s="151"/>
      <c r="K990" s="151"/>
      <c r="L990" s="151"/>
      <c r="M990" s="151"/>
      <c r="N990" s="151"/>
      <c r="O990" s="1">
        <f t="shared" si="155"/>
        <v>5</v>
      </c>
      <c r="P990" s="11" t="s">
        <v>2171</v>
      </c>
      <c r="R990" s="1" t="str">
        <f t="shared" si="156"/>
        <v>SECGS  </v>
      </c>
      <c r="S990">
        <f t="shared" si="157"/>
        <v>19</v>
      </c>
      <c r="T990" s="39"/>
      <c r="U990" s="39" t="s">
        <v>578</v>
      </c>
      <c r="V990" s="1" t="str">
        <f t="shared" si="149"/>
        <v>CO</v>
      </c>
      <c r="W990">
        <v>4</v>
      </c>
      <c r="X990" s="39"/>
      <c r="Y990" s="61" t="s">
        <v>3424</v>
      </c>
      <c r="Z990" s="62">
        <f t="shared" si="158"/>
        <v>0</v>
      </c>
      <c r="AA990" s="62"/>
      <c r="AB990" s="63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</row>
    <row r="991" spans="1:47" ht="21" x14ac:dyDescent="0.25">
      <c r="B991" s="9" t="s">
        <v>2129</v>
      </c>
      <c r="C991" s="12" t="s">
        <v>2128</v>
      </c>
      <c r="D991" s="12" t="s">
        <v>2130</v>
      </c>
      <c r="E991" s="9" t="s">
        <v>3</v>
      </c>
      <c r="F991" s="96"/>
      <c r="G991" s="96"/>
      <c r="H991" s="144"/>
      <c r="I991" s="144"/>
      <c r="J991" s="144"/>
      <c r="K991" s="144"/>
      <c r="L991" s="144"/>
      <c r="M991" s="144"/>
      <c r="N991" s="144"/>
      <c r="O991" s="1">
        <f t="shared" si="155"/>
        <v>1</v>
      </c>
      <c r="P991" s="9" t="s">
        <v>973</v>
      </c>
      <c r="R991" s="1" t="str">
        <f t="shared" si="156"/>
        <v>GABSOFC  </v>
      </c>
      <c r="S991">
        <f t="shared" si="157"/>
        <v>1</v>
      </c>
      <c r="T991" s="39"/>
      <c r="U991" s="39" t="s">
        <v>577</v>
      </c>
      <c r="V991" s="1" t="str">
        <f t="shared" si="149"/>
        <v>SPO</v>
      </c>
      <c r="W991">
        <v>2</v>
      </c>
      <c r="X991" s="39"/>
      <c r="Y991" s="61" t="s">
        <v>3425</v>
      </c>
      <c r="Z991" s="62">
        <f t="shared" si="158"/>
        <v>0</v>
      </c>
      <c r="AA991" s="62"/>
      <c r="AB991" s="63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</row>
    <row r="992" spans="1:47" ht="21" x14ac:dyDescent="0.25">
      <c r="B992" s="11" t="s">
        <v>1513</v>
      </c>
      <c r="C992" s="10" t="s">
        <v>2130</v>
      </c>
      <c r="D992" s="10" t="s">
        <v>2131</v>
      </c>
      <c r="E992" s="11" t="s">
        <v>3</v>
      </c>
      <c r="F992" s="171"/>
      <c r="G992" s="171"/>
      <c r="H992" s="151"/>
      <c r="I992" s="151"/>
      <c r="J992" s="151"/>
      <c r="K992" s="151"/>
      <c r="L992" s="151"/>
      <c r="M992" s="151"/>
      <c r="N992" s="151"/>
      <c r="O992" s="1">
        <f t="shared" si="155"/>
        <v>1</v>
      </c>
      <c r="P992" s="11" t="s">
        <v>35</v>
      </c>
      <c r="R992" s="1" t="str">
        <f t="shared" si="156"/>
        <v>CO  </v>
      </c>
      <c r="S992">
        <f t="shared" si="157"/>
        <v>4</v>
      </c>
      <c r="T992" s="39"/>
      <c r="U992" s="1" t="s">
        <v>579</v>
      </c>
      <c r="V992" s="1" t="str">
        <f t="shared" si="149"/>
        <v>SECOFC</v>
      </c>
      <c r="W992">
        <v>2</v>
      </c>
      <c r="X992" s="39"/>
      <c r="Y992" s="61" t="s">
        <v>3426</v>
      </c>
      <c r="Z992" s="62">
        <f t="shared" si="158"/>
        <v>0</v>
      </c>
      <c r="AA992" s="62"/>
      <c r="AB992" s="63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</row>
    <row r="993" spans="2:47" ht="21" x14ac:dyDescent="0.25">
      <c r="B993" s="9" t="s">
        <v>2009</v>
      </c>
      <c r="C993" s="12" t="s">
        <v>2131</v>
      </c>
      <c r="D993" s="12" t="s">
        <v>2132</v>
      </c>
      <c r="E993" s="9" t="s">
        <v>3</v>
      </c>
      <c r="F993" s="96"/>
      <c r="G993" s="96"/>
      <c r="H993" s="144"/>
      <c r="I993" s="144"/>
      <c r="J993" s="144"/>
      <c r="K993" s="144"/>
      <c r="L993" s="144"/>
      <c r="M993" s="144"/>
      <c r="N993" s="144"/>
      <c r="O993" s="1">
        <f t="shared" si="155"/>
        <v>1</v>
      </c>
      <c r="P993" s="9" t="s">
        <v>35</v>
      </c>
      <c r="R993" s="1" t="str">
        <f t="shared" si="156"/>
        <v>SPO  </v>
      </c>
      <c r="S993">
        <f t="shared" si="157"/>
        <v>2</v>
      </c>
      <c r="T993" s="39"/>
      <c r="U993" s="1" t="s">
        <v>580</v>
      </c>
      <c r="V993" s="1" t="str">
        <f t="shared" si="149"/>
        <v>CLC</v>
      </c>
      <c r="W993">
        <v>30</v>
      </c>
      <c r="X993" s="39"/>
      <c r="Y993" s="61" t="s">
        <v>3427</v>
      </c>
      <c r="Z993" s="62">
        <f t="shared" si="158"/>
        <v>0</v>
      </c>
      <c r="AA993" s="62"/>
      <c r="AB993" s="63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</row>
    <row r="994" spans="2:47" ht="21" x14ac:dyDescent="0.25">
      <c r="B994" s="11" t="s">
        <v>2011</v>
      </c>
      <c r="C994" s="10" t="s">
        <v>2132</v>
      </c>
      <c r="D994" s="10" t="s">
        <v>2133</v>
      </c>
      <c r="E994" s="11" t="s">
        <v>3</v>
      </c>
      <c r="F994" s="171"/>
      <c r="G994" s="171"/>
      <c r="H994" s="151"/>
      <c r="I994" s="151"/>
      <c r="J994" s="151"/>
      <c r="K994" s="151"/>
      <c r="L994" s="151"/>
      <c r="M994" s="151"/>
      <c r="N994" s="151"/>
      <c r="O994" s="1">
        <f t="shared" si="155"/>
        <v>1</v>
      </c>
      <c r="P994" s="11" t="s">
        <v>896</v>
      </c>
      <c r="R994" s="1" t="str">
        <f t="shared" si="156"/>
        <v>CO  </v>
      </c>
      <c r="S994">
        <f t="shared" si="157"/>
        <v>4</v>
      </c>
      <c r="U994" s="1" t="s">
        <v>597</v>
      </c>
      <c r="V994" s="1" t="str">
        <f t="shared" si="149"/>
        <v>SECGA</v>
      </c>
      <c r="W994">
        <v>3</v>
      </c>
      <c r="Y994" s="61" t="s">
        <v>3428</v>
      </c>
      <c r="Z994" s="62">
        <f t="shared" si="158"/>
        <v>0</v>
      </c>
      <c r="AA994" s="62"/>
      <c r="AB994" s="63"/>
    </row>
    <row r="995" spans="2:47" ht="21" x14ac:dyDescent="0.25">
      <c r="B995" s="9" t="s">
        <v>2013</v>
      </c>
      <c r="C995" s="12" t="s">
        <v>2133</v>
      </c>
      <c r="D995" s="12" t="s">
        <v>2134</v>
      </c>
      <c r="E995" s="9" t="s">
        <v>3</v>
      </c>
      <c r="F995" s="96"/>
      <c r="G995" s="96"/>
      <c r="H995" s="144"/>
      <c r="I995" s="144"/>
      <c r="J995" s="144"/>
      <c r="K995" s="144"/>
      <c r="L995" s="144"/>
      <c r="M995" s="144"/>
      <c r="N995" s="144"/>
      <c r="O995" s="1">
        <f t="shared" si="155"/>
        <v>1</v>
      </c>
      <c r="P995" s="9" t="s">
        <v>41</v>
      </c>
      <c r="R995" s="1" t="str">
        <f t="shared" ref="R995:R1017" si="159">RIGHT(B995,LEN(B995)-5)</f>
        <v>SECOFC  </v>
      </c>
      <c r="S995">
        <f t="shared" si="157"/>
        <v>2</v>
      </c>
      <c r="U995" s="1" t="s">
        <v>581</v>
      </c>
      <c r="V995" s="1" t="str">
        <f t="shared" si="149"/>
        <v>SC</v>
      </c>
      <c r="W995">
        <v>8</v>
      </c>
      <c r="Y995" s="61" t="s">
        <v>3391</v>
      </c>
      <c r="Z995" s="62">
        <f t="shared" si="158"/>
        <v>0</v>
      </c>
      <c r="AA995" s="62"/>
      <c r="AB995" s="63"/>
    </row>
    <row r="996" spans="2:47" ht="21" x14ac:dyDescent="0.25">
      <c r="B996" s="11" t="s">
        <v>1201</v>
      </c>
      <c r="C996" s="10" t="s">
        <v>2134</v>
      </c>
      <c r="D996" s="10" t="s">
        <v>2135</v>
      </c>
      <c r="E996" s="11" t="s">
        <v>13</v>
      </c>
      <c r="F996" s="171"/>
      <c r="G996" s="171"/>
      <c r="H996" s="151"/>
      <c r="I996" s="151"/>
      <c r="J996" s="151"/>
      <c r="K996" s="151"/>
      <c r="L996" s="151"/>
      <c r="M996" s="151"/>
      <c r="N996" s="151"/>
      <c r="O996" s="1">
        <f t="shared" si="155"/>
        <v>4</v>
      </c>
      <c r="P996" s="11" t="s">
        <v>896</v>
      </c>
      <c r="R996" s="1" t="str">
        <f t="shared" si="159"/>
        <v>CLC  </v>
      </c>
      <c r="S996">
        <f t="shared" si="157"/>
        <v>30</v>
      </c>
      <c r="U996" s="1" t="s">
        <v>584</v>
      </c>
      <c r="V996" s="1" t="str">
        <f t="shared" si="149"/>
        <v>DG</v>
      </c>
      <c r="W996">
        <v>1</v>
      </c>
      <c r="Y996" s="61" t="s">
        <v>3393</v>
      </c>
      <c r="Z996" s="62">
        <f t="shared" si="158"/>
        <v>17</v>
      </c>
      <c r="AA996" s="62"/>
      <c r="AB996" s="63"/>
    </row>
    <row r="997" spans="2:47" ht="15" customHeight="1" x14ac:dyDescent="0.25">
      <c r="B997" s="9" t="s">
        <v>2136</v>
      </c>
      <c r="C997" s="12" t="s">
        <v>2135</v>
      </c>
      <c r="D997" s="12" t="s">
        <v>2137</v>
      </c>
      <c r="E997" s="9" t="s">
        <v>1234</v>
      </c>
      <c r="F997" s="96"/>
      <c r="G997" s="96"/>
      <c r="H997" s="144"/>
      <c r="I997" s="144"/>
      <c r="J997" s="144"/>
      <c r="K997" s="144"/>
      <c r="L997" s="144"/>
      <c r="M997" s="144"/>
      <c r="N997" s="144"/>
      <c r="O997" s="1">
        <f t="shared" si="155"/>
        <v>14</v>
      </c>
      <c r="P997" s="9" t="s">
        <v>2172</v>
      </c>
      <c r="R997" s="1" t="str">
        <f t="shared" si="159"/>
        <v>SMIN  </v>
      </c>
      <c r="S997">
        <f t="shared" si="157"/>
        <v>17</v>
      </c>
      <c r="U997" s="1" t="s">
        <v>585</v>
      </c>
      <c r="V997" s="1" t="str">
        <f t="shared" ref="V997:V1060" si="160">TRIM(SUBSTITUTE(U997,CHAR(160),CHAR(32)))</f>
        <v>ACO</v>
      </c>
      <c r="W997">
        <v>1</v>
      </c>
      <c r="Y997" s="61" t="s">
        <v>3395</v>
      </c>
      <c r="Z997" s="62">
        <f t="shared" si="158"/>
        <v>0</v>
      </c>
      <c r="AA997" s="62"/>
      <c r="AB997" s="63"/>
    </row>
    <row r="998" spans="2:47" ht="21" x14ac:dyDescent="0.25">
      <c r="B998" s="11" t="s">
        <v>2138</v>
      </c>
      <c r="C998" s="10" t="s">
        <v>2137</v>
      </c>
      <c r="D998" s="10" t="s">
        <v>2139</v>
      </c>
      <c r="E998" s="11" t="s">
        <v>1308</v>
      </c>
      <c r="F998" s="171"/>
      <c r="G998" s="171"/>
      <c r="H998" s="151"/>
      <c r="I998" s="151"/>
      <c r="J998" s="151"/>
      <c r="K998" s="151"/>
      <c r="L998" s="151"/>
      <c r="M998" s="151"/>
      <c r="N998" s="151"/>
      <c r="O998" s="1">
        <f t="shared" si="155"/>
        <v>12</v>
      </c>
      <c r="P998" s="11" t="s">
        <v>176</v>
      </c>
      <c r="R998" s="1" t="str">
        <f t="shared" si="159"/>
        <v>SECGS  </v>
      </c>
      <c r="S998">
        <f t="shared" si="157"/>
        <v>19</v>
      </c>
      <c r="U998"/>
      <c r="V998" s="98" t="s">
        <v>3434</v>
      </c>
      <c r="W998">
        <f>SUM(W980:W997)</f>
        <v>101</v>
      </c>
      <c r="Y998" s="58" t="s">
        <v>3397</v>
      </c>
      <c r="Z998" s="59">
        <f t="shared" si="158"/>
        <v>0</v>
      </c>
      <c r="AA998" s="59"/>
      <c r="AB998" s="60"/>
    </row>
    <row r="999" spans="2:47" ht="21" x14ac:dyDescent="0.25">
      <c r="B999" s="9" t="s">
        <v>165</v>
      </c>
      <c r="C999" s="12" t="s">
        <v>2139</v>
      </c>
      <c r="D999" s="12" t="s">
        <v>2140</v>
      </c>
      <c r="E999" s="9" t="s">
        <v>144</v>
      </c>
      <c r="F999" s="96"/>
      <c r="G999" s="96"/>
      <c r="H999" s="144"/>
      <c r="I999" s="144"/>
      <c r="J999" s="144"/>
      <c r="K999" s="144"/>
      <c r="L999" s="144"/>
      <c r="M999" s="144"/>
      <c r="N999" s="144"/>
      <c r="O999" s="1">
        <f t="shared" si="155"/>
        <v>5</v>
      </c>
      <c r="P999" s="9" t="s">
        <v>2173</v>
      </c>
      <c r="R999" s="1" t="str">
        <f t="shared" si="159"/>
        <v>CLC  </v>
      </c>
      <c r="S999">
        <f t="shared" si="157"/>
        <v>30</v>
      </c>
      <c r="U999"/>
      <c r="V999" s="1" t="str">
        <f t="shared" si="160"/>
        <v/>
      </c>
      <c r="W999"/>
      <c r="Y999" s="58" t="s">
        <v>3399</v>
      </c>
      <c r="Z999" s="59">
        <f t="shared" si="158"/>
        <v>0</v>
      </c>
      <c r="AA999" s="59"/>
      <c r="AB999" s="60"/>
    </row>
    <row r="1000" spans="2:47" ht="21" x14ac:dyDescent="0.25">
      <c r="B1000" s="11" t="s">
        <v>2141</v>
      </c>
      <c r="C1000" s="10" t="s">
        <v>2140</v>
      </c>
      <c r="D1000" s="10" t="s">
        <v>2142</v>
      </c>
      <c r="E1000" s="11" t="s">
        <v>54</v>
      </c>
      <c r="F1000" s="171"/>
      <c r="G1000" s="171"/>
      <c r="H1000" s="151"/>
      <c r="I1000" s="151"/>
      <c r="J1000" s="151"/>
      <c r="K1000" s="151"/>
      <c r="L1000" s="151"/>
      <c r="M1000" s="151"/>
      <c r="N1000" s="151"/>
      <c r="O1000" s="1">
        <f t="shared" si="155"/>
        <v>1</v>
      </c>
      <c r="P1000" s="11" t="s">
        <v>2174</v>
      </c>
      <c r="R1000" s="1" t="str">
        <f t="shared" si="159"/>
        <v>SECGA  </v>
      </c>
      <c r="S1000">
        <f t="shared" si="157"/>
        <v>3</v>
      </c>
      <c r="U1000"/>
      <c r="V1000" s="1" t="str">
        <f t="shared" si="160"/>
        <v/>
      </c>
      <c r="W1000"/>
      <c r="Y1000" s="58" t="s">
        <v>3401</v>
      </c>
      <c r="Z1000" s="59">
        <f t="shared" si="158"/>
        <v>0</v>
      </c>
      <c r="AA1000" s="59"/>
      <c r="AB1000" s="60"/>
    </row>
    <row r="1001" spans="2:47" ht="21" x14ac:dyDescent="0.25">
      <c r="B1001" s="9" t="s">
        <v>2143</v>
      </c>
      <c r="C1001" s="12" t="s">
        <v>2142</v>
      </c>
      <c r="D1001" s="12" t="s">
        <v>2144</v>
      </c>
      <c r="E1001" s="9" t="s">
        <v>3</v>
      </c>
      <c r="F1001" s="96"/>
      <c r="G1001" s="96"/>
      <c r="H1001" s="144"/>
      <c r="I1001" s="144"/>
      <c r="J1001" s="144"/>
      <c r="K1001" s="144"/>
      <c r="L1001" s="144"/>
      <c r="M1001" s="144"/>
      <c r="N1001" s="144"/>
      <c r="O1001" s="1">
        <f t="shared" si="155"/>
        <v>1</v>
      </c>
      <c r="P1001" s="9" t="s">
        <v>2175</v>
      </c>
      <c r="R1001" s="1" t="str">
        <f t="shared" si="159"/>
        <v>SECGS  </v>
      </c>
      <c r="S1001">
        <f t="shared" si="157"/>
        <v>19</v>
      </c>
      <c r="U1001"/>
      <c r="V1001" s="1" t="str">
        <f t="shared" si="160"/>
        <v/>
      </c>
      <c r="W1001"/>
      <c r="Y1001" s="58" t="s">
        <v>3416</v>
      </c>
      <c r="Z1001" s="59">
        <f t="shared" si="158"/>
        <v>0</v>
      </c>
      <c r="AA1001" s="59"/>
      <c r="AB1001" s="60"/>
    </row>
    <row r="1002" spans="2:47" ht="21" x14ac:dyDescent="0.25">
      <c r="B1002" s="11" t="s">
        <v>2145</v>
      </c>
      <c r="C1002" s="10" t="s">
        <v>2144</v>
      </c>
      <c r="D1002" s="10" t="s">
        <v>2146</v>
      </c>
      <c r="E1002" s="11" t="s">
        <v>3</v>
      </c>
      <c r="F1002" s="171"/>
      <c r="G1002" s="171"/>
      <c r="H1002" s="151"/>
      <c r="I1002" s="151"/>
      <c r="J1002" s="151"/>
      <c r="K1002" s="151"/>
      <c r="L1002" s="151"/>
      <c r="M1002" s="151"/>
      <c r="N1002" s="151"/>
      <c r="O1002" s="1">
        <f t="shared" si="155"/>
        <v>1</v>
      </c>
      <c r="P1002" s="11" t="s">
        <v>2176</v>
      </c>
      <c r="R1002" s="1" t="str">
        <f t="shared" si="159"/>
        <v>CIP  </v>
      </c>
      <c r="S1002">
        <f t="shared" si="157"/>
        <v>13</v>
      </c>
      <c r="U1002"/>
      <c r="V1002" s="1" t="str">
        <f t="shared" si="160"/>
        <v/>
      </c>
      <c r="W1002"/>
      <c r="Y1002" s="58" t="s">
        <v>3404</v>
      </c>
      <c r="Z1002" s="59">
        <f t="shared" si="158"/>
        <v>0</v>
      </c>
      <c r="AA1002" s="59"/>
      <c r="AB1002" s="60"/>
    </row>
    <row r="1003" spans="2:47" ht="21" x14ac:dyDescent="0.25">
      <c r="B1003" s="9" t="s">
        <v>2147</v>
      </c>
      <c r="C1003" s="12" t="s">
        <v>2146</v>
      </c>
      <c r="D1003" s="12" t="s">
        <v>2148</v>
      </c>
      <c r="E1003" s="9" t="s">
        <v>3</v>
      </c>
      <c r="F1003" s="96"/>
      <c r="G1003" s="96"/>
      <c r="H1003" s="144"/>
      <c r="I1003" s="144"/>
      <c r="J1003" s="144"/>
      <c r="K1003" s="144"/>
      <c r="L1003" s="144"/>
      <c r="M1003" s="144"/>
      <c r="N1003" s="144"/>
      <c r="O1003" s="1">
        <f t="shared" si="155"/>
        <v>1</v>
      </c>
      <c r="P1003" s="9" t="s">
        <v>2177</v>
      </c>
      <c r="R1003" s="1" t="str">
        <f t="shared" si="159"/>
        <v>SMIN  </v>
      </c>
      <c r="S1003">
        <f t="shared" si="157"/>
        <v>17</v>
      </c>
      <c r="U1003"/>
      <c r="V1003" s="1" t="str">
        <f t="shared" si="160"/>
        <v/>
      </c>
      <c r="W1003"/>
      <c r="Y1003" s="58" t="s">
        <v>3429</v>
      </c>
      <c r="Z1003" s="59">
        <f t="shared" si="158"/>
        <v>0</v>
      </c>
      <c r="AA1003" s="59"/>
      <c r="AB1003" s="60"/>
    </row>
    <row r="1004" spans="2:47" ht="21" x14ac:dyDescent="0.25">
      <c r="B1004" s="11" t="s">
        <v>2149</v>
      </c>
      <c r="C1004" s="10" t="s">
        <v>2148</v>
      </c>
      <c r="D1004" s="10" t="s">
        <v>2150</v>
      </c>
      <c r="E1004" s="11" t="s">
        <v>3</v>
      </c>
      <c r="F1004" s="171"/>
      <c r="G1004" s="171"/>
      <c r="H1004" s="151"/>
      <c r="I1004" s="151"/>
      <c r="J1004" s="151"/>
      <c r="K1004" s="151"/>
      <c r="L1004" s="151"/>
      <c r="M1004" s="151"/>
      <c r="N1004" s="151"/>
      <c r="O1004" s="1">
        <f t="shared" si="155"/>
        <v>1</v>
      </c>
      <c r="P1004" s="11" t="s">
        <v>2178</v>
      </c>
      <c r="R1004" s="1" t="str">
        <f t="shared" si="159"/>
        <v>CIP  </v>
      </c>
      <c r="S1004">
        <f t="shared" si="157"/>
        <v>13</v>
      </c>
      <c r="U1004"/>
      <c r="V1004" s="1" t="str">
        <f t="shared" si="160"/>
        <v/>
      </c>
      <c r="W1004"/>
      <c r="Y1004" s="58" t="s">
        <v>3430</v>
      </c>
      <c r="Z1004" s="59">
        <f t="shared" si="158"/>
        <v>0</v>
      </c>
      <c r="AA1004" s="59"/>
      <c r="AB1004" s="60"/>
    </row>
    <row r="1005" spans="2:47" ht="21" x14ac:dyDescent="0.25">
      <c r="B1005" s="9" t="s">
        <v>2151</v>
      </c>
      <c r="C1005" s="12" t="s">
        <v>2150</v>
      </c>
      <c r="D1005" s="12" t="s">
        <v>2152</v>
      </c>
      <c r="E1005" s="9" t="s">
        <v>54</v>
      </c>
      <c r="F1005" s="96"/>
      <c r="G1005" s="96"/>
      <c r="H1005" s="144"/>
      <c r="I1005" s="144"/>
      <c r="J1005" s="144"/>
      <c r="K1005" s="144"/>
      <c r="L1005" s="144"/>
      <c r="M1005" s="144"/>
      <c r="N1005" s="144"/>
      <c r="O1005" s="1">
        <f t="shared" si="155"/>
        <v>1</v>
      </c>
      <c r="P1005" s="9" t="s">
        <v>2179</v>
      </c>
      <c r="R1005" s="1" t="str">
        <f t="shared" si="159"/>
        <v>SECGS  </v>
      </c>
      <c r="S1005">
        <f t="shared" si="157"/>
        <v>19</v>
      </c>
      <c r="U1005"/>
      <c r="V1005" s="1" t="str">
        <f t="shared" si="160"/>
        <v/>
      </c>
      <c r="W1005"/>
      <c r="Y1005" s="58" t="s">
        <v>3431</v>
      </c>
      <c r="Z1005" s="59">
        <f t="shared" si="158"/>
        <v>0</v>
      </c>
      <c r="AA1005" s="59"/>
      <c r="AB1005" s="60"/>
    </row>
    <row r="1006" spans="2:47" ht="21" x14ac:dyDescent="0.25">
      <c r="B1006" s="11" t="s">
        <v>2153</v>
      </c>
      <c r="C1006" s="10" t="s">
        <v>2152</v>
      </c>
      <c r="D1006" s="10" t="s">
        <v>2154</v>
      </c>
      <c r="E1006" s="11" t="s">
        <v>3</v>
      </c>
      <c r="F1006" s="171"/>
      <c r="G1006" s="171"/>
      <c r="H1006" s="151"/>
      <c r="I1006" s="151"/>
      <c r="J1006" s="151"/>
      <c r="K1006" s="151"/>
      <c r="L1006" s="151"/>
      <c r="M1006" s="151"/>
      <c r="N1006" s="151"/>
      <c r="O1006" s="1">
        <f t="shared" si="155"/>
        <v>1</v>
      </c>
      <c r="P1006" s="11" t="s">
        <v>2180</v>
      </c>
      <c r="R1006" s="1" t="str">
        <f t="shared" si="159"/>
        <v>SECGA  </v>
      </c>
      <c r="S1006">
        <f t="shared" si="157"/>
        <v>3</v>
      </c>
      <c r="U1006"/>
      <c r="V1006" s="1" t="str">
        <f t="shared" si="160"/>
        <v/>
      </c>
      <c r="W1006"/>
      <c r="Y1006" s="58" t="s">
        <v>3432</v>
      </c>
      <c r="Z1006" s="59">
        <f t="shared" si="158"/>
        <v>0</v>
      </c>
      <c r="AA1006" s="59"/>
      <c r="AB1006" s="60"/>
    </row>
    <row r="1007" spans="2:47" ht="21.75" thickBot="1" x14ac:dyDescent="0.3">
      <c r="B1007" s="9" t="s">
        <v>357</v>
      </c>
      <c r="C1007" s="12" t="s">
        <v>2154</v>
      </c>
      <c r="D1007" s="12" t="s">
        <v>2155</v>
      </c>
      <c r="E1007" s="9" t="s">
        <v>1308</v>
      </c>
      <c r="F1007" s="96"/>
      <c r="G1007" s="96"/>
      <c r="H1007" s="144"/>
      <c r="I1007" s="144"/>
      <c r="J1007" s="144"/>
      <c r="K1007" s="144"/>
      <c r="L1007" s="144"/>
      <c r="M1007" s="144"/>
      <c r="N1007" s="144"/>
      <c r="O1007" s="1">
        <f t="shared" si="155"/>
        <v>12</v>
      </c>
      <c r="P1007" s="9" t="s">
        <v>2181</v>
      </c>
      <c r="R1007" s="1" t="str">
        <f t="shared" si="159"/>
        <v>CLC  </v>
      </c>
      <c r="S1007">
        <f t="shared" si="157"/>
        <v>30</v>
      </c>
      <c r="U1007"/>
      <c r="V1007" s="1" t="str">
        <f t="shared" si="160"/>
        <v/>
      </c>
      <c r="W1007"/>
      <c r="Y1007" s="64" t="s">
        <v>3433</v>
      </c>
      <c r="Z1007" s="89">
        <f t="shared" si="158"/>
        <v>0</v>
      </c>
      <c r="AA1007" s="89"/>
      <c r="AB1007" s="65"/>
    </row>
    <row r="1008" spans="2:47" ht="21" x14ac:dyDescent="0.25">
      <c r="B1008" s="11" t="s">
        <v>2156</v>
      </c>
      <c r="C1008" s="10" t="s">
        <v>2155</v>
      </c>
      <c r="D1008" s="10" t="s">
        <v>2157</v>
      </c>
      <c r="E1008" s="11" t="s">
        <v>3</v>
      </c>
      <c r="F1008" s="171"/>
      <c r="G1008" s="171"/>
      <c r="H1008" s="151"/>
      <c r="I1008" s="151"/>
      <c r="J1008" s="151"/>
      <c r="K1008" s="151"/>
      <c r="L1008" s="151"/>
      <c r="M1008" s="151"/>
      <c r="N1008" s="151"/>
      <c r="O1008" s="1">
        <f t="shared" si="155"/>
        <v>1</v>
      </c>
      <c r="P1008" s="11" t="s">
        <v>2182</v>
      </c>
      <c r="R1008" s="1" t="str">
        <f t="shared" si="159"/>
        <v>SPO  </v>
      </c>
      <c r="S1008">
        <f t="shared" si="157"/>
        <v>2</v>
      </c>
      <c r="U1008"/>
      <c r="V1008" s="1" t="str">
        <f t="shared" si="160"/>
        <v/>
      </c>
      <c r="W1008"/>
    </row>
    <row r="1009" spans="1:50" ht="21" x14ac:dyDescent="0.25">
      <c r="B1009" s="9" t="s">
        <v>2158</v>
      </c>
      <c r="C1009" s="12" t="s">
        <v>2157</v>
      </c>
      <c r="D1009" s="12" t="s">
        <v>2159</v>
      </c>
      <c r="E1009" s="9" t="s">
        <v>3</v>
      </c>
      <c r="F1009" s="96"/>
      <c r="G1009" s="96"/>
      <c r="H1009" s="144"/>
      <c r="I1009" s="144"/>
      <c r="J1009" s="144"/>
      <c r="K1009" s="144"/>
      <c r="L1009" s="144"/>
      <c r="M1009" s="144"/>
      <c r="N1009" s="144"/>
      <c r="O1009" s="1">
        <f t="shared" si="155"/>
        <v>1</v>
      </c>
      <c r="P1009" s="9" t="s">
        <v>896</v>
      </c>
      <c r="R1009" s="1" t="str">
        <f t="shared" si="159"/>
        <v>CO  </v>
      </c>
      <c r="S1009">
        <f t="shared" si="157"/>
        <v>4</v>
      </c>
      <c r="U1009"/>
      <c r="V1009" s="1" t="str">
        <f t="shared" si="160"/>
        <v/>
      </c>
      <c r="W1009"/>
    </row>
    <row r="1010" spans="1:50" ht="21" x14ac:dyDescent="0.25">
      <c r="B1010" s="11" t="s">
        <v>553</v>
      </c>
      <c r="C1010" s="10" t="s">
        <v>2159</v>
      </c>
      <c r="D1010" s="10" t="s">
        <v>2160</v>
      </c>
      <c r="E1010" s="11" t="s">
        <v>3</v>
      </c>
      <c r="F1010" s="171"/>
      <c r="G1010" s="171"/>
      <c r="H1010" s="151"/>
      <c r="I1010" s="151"/>
      <c r="J1010" s="151"/>
      <c r="K1010" s="151"/>
      <c r="L1010" s="151"/>
      <c r="M1010" s="151"/>
      <c r="N1010" s="151"/>
      <c r="O1010" s="1">
        <f t="shared" si="155"/>
        <v>1</v>
      </c>
      <c r="P1010" s="11" t="s">
        <v>41</v>
      </c>
      <c r="R1010" s="1" t="str">
        <f t="shared" si="159"/>
        <v>SECOFC  </v>
      </c>
      <c r="S1010">
        <f t="shared" si="157"/>
        <v>2</v>
      </c>
      <c r="U1010"/>
      <c r="V1010" s="1" t="str">
        <f t="shared" si="160"/>
        <v/>
      </c>
      <c r="W1010"/>
    </row>
    <row r="1011" spans="1:50" ht="21" x14ac:dyDescent="0.25">
      <c r="B1011" s="9" t="s">
        <v>369</v>
      </c>
      <c r="C1011" s="12" t="s">
        <v>2160</v>
      </c>
      <c r="D1011" s="12" t="s">
        <v>2161</v>
      </c>
      <c r="E1011" s="9" t="s">
        <v>47</v>
      </c>
      <c r="F1011" s="96"/>
      <c r="G1011" s="96"/>
      <c r="H1011" s="144"/>
      <c r="I1011" s="144"/>
      <c r="J1011" s="144"/>
      <c r="K1011" s="144"/>
      <c r="L1011" s="144"/>
      <c r="M1011" s="144"/>
      <c r="N1011" s="144"/>
      <c r="O1011" s="1">
        <f t="shared" si="155"/>
        <v>6</v>
      </c>
      <c r="P1011" s="9" t="s">
        <v>2183</v>
      </c>
      <c r="R1011" s="1" t="str">
        <f t="shared" si="159"/>
        <v>CLC  </v>
      </c>
      <c r="S1011">
        <f t="shared" si="157"/>
        <v>30</v>
      </c>
      <c r="U1011"/>
      <c r="V1011" s="1" t="str">
        <f t="shared" si="160"/>
        <v/>
      </c>
      <c r="W1011"/>
    </row>
    <row r="1012" spans="1:50" ht="21" x14ac:dyDescent="0.25">
      <c r="B1012" s="11" t="s">
        <v>1542</v>
      </c>
      <c r="C1012" s="10" t="s">
        <v>2161</v>
      </c>
      <c r="D1012" s="10" t="s">
        <v>2162</v>
      </c>
      <c r="E1012" s="11" t="s">
        <v>338</v>
      </c>
      <c r="F1012" s="171"/>
      <c r="G1012" s="171"/>
      <c r="H1012" s="151"/>
      <c r="I1012" s="151"/>
      <c r="J1012" s="151"/>
      <c r="K1012" s="151"/>
      <c r="L1012" s="151"/>
      <c r="M1012" s="151"/>
      <c r="N1012" s="151"/>
      <c r="O1012" s="1">
        <f t="shared" si="155"/>
        <v>8</v>
      </c>
      <c r="P1012" s="11" t="s">
        <v>2184</v>
      </c>
      <c r="R1012" s="1" t="str">
        <f t="shared" si="159"/>
        <v>SC  </v>
      </c>
      <c r="S1012">
        <f t="shared" si="157"/>
        <v>8</v>
      </c>
      <c r="U1012"/>
      <c r="V1012" s="1" t="str">
        <f t="shared" si="160"/>
        <v/>
      </c>
      <c r="W1012"/>
    </row>
    <row r="1013" spans="1:50" ht="21" x14ac:dyDescent="0.25">
      <c r="B1013" s="9" t="s">
        <v>1085</v>
      </c>
      <c r="C1013" s="12" t="s">
        <v>2162</v>
      </c>
      <c r="D1013" s="12" t="s">
        <v>2163</v>
      </c>
      <c r="E1013" s="9" t="s">
        <v>21</v>
      </c>
      <c r="F1013" s="96"/>
      <c r="G1013" s="96"/>
      <c r="H1013" s="144"/>
      <c r="I1013" s="144"/>
      <c r="J1013" s="144"/>
      <c r="K1013" s="144"/>
      <c r="L1013" s="144"/>
      <c r="M1013" s="144"/>
      <c r="N1013" s="144"/>
      <c r="O1013" s="1">
        <f t="shared" si="155"/>
        <v>3</v>
      </c>
      <c r="P1013" s="9" t="s">
        <v>2185</v>
      </c>
      <c r="R1013" s="1" t="str">
        <f t="shared" si="159"/>
        <v>CLC  </v>
      </c>
      <c r="S1013">
        <f t="shared" si="157"/>
        <v>30</v>
      </c>
      <c r="U1013"/>
      <c r="V1013" s="1" t="str">
        <f t="shared" si="160"/>
        <v/>
      </c>
      <c r="W1013"/>
    </row>
    <row r="1014" spans="1:50" ht="21" x14ac:dyDescent="0.25">
      <c r="B1014" s="11" t="s">
        <v>2164</v>
      </c>
      <c r="C1014" s="10" t="s">
        <v>2163</v>
      </c>
      <c r="D1014" s="10" t="s">
        <v>2165</v>
      </c>
      <c r="E1014" s="11" t="s">
        <v>3</v>
      </c>
      <c r="F1014" s="171"/>
      <c r="G1014" s="171"/>
      <c r="H1014" s="151"/>
      <c r="I1014" s="151"/>
      <c r="J1014" s="151"/>
      <c r="K1014" s="151"/>
      <c r="L1014" s="151"/>
      <c r="M1014" s="151"/>
      <c r="N1014" s="151"/>
      <c r="O1014" s="1">
        <f t="shared" si="155"/>
        <v>1</v>
      </c>
      <c r="P1014" s="11" t="s">
        <v>256</v>
      </c>
      <c r="R1014" s="1" t="str">
        <f t="shared" si="159"/>
        <v>SECGA  </v>
      </c>
      <c r="S1014">
        <f t="shared" si="157"/>
        <v>3</v>
      </c>
      <c r="U1014"/>
      <c r="V1014" s="1" t="str">
        <f t="shared" si="160"/>
        <v/>
      </c>
      <c r="W1014"/>
    </row>
    <row r="1015" spans="1:50" ht="21" x14ac:dyDescent="0.25">
      <c r="B1015" s="9" t="s">
        <v>1907</v>
      </c>
      <c r="C1015" s="12" t="s">
        <v>2165</v>
      </c>
      <c r="D1015" s="12" t="s">
        <v>2166</v>
      </c>
      <c r="E1015" s="9" t="s">
        <v>3</v>
      </c>
      <c r="F1015" s="96"/>
      <c r="G1015" s="96"/>
      <c r="H1015" s="144"/>
      <c r="I1015" s="144"/>
      <c r="J1015" s="144"/>
      <c r="K1015" s="144"/>
      <c r="L1015" s="144"/>
      <c r="M1015" s="144"/>
      <c r="N1015" s="144"/>
      <c r="O1015" s="1">
        <f t="shared" si="155"/>
        <v>1</v>
      </c>
      <c r="P1015" s="9" t="s">
        <v>2186</v>
      </c>
      <c r="R1015" s="1" t="str">
        <f t="shared" si="159"/>
        <v>DG  </v>
      </c>
      <c r="S1015">
        <f t="shared" si="157"/>
        <v>1</v>
      </c>
      <c r="U1015"/>
      <c r="V1015" s="1" t="str">
        <f t="shared" si="160"/>
        <v/>
      </c>
      <c r="W1015"/>
    </row>
    <row r="1016" spans="1:50" ht="21" x14ac:dyDescent="0.25">
      <c r="B1016" s="11" t="s">
        <v>2167</v>
      </c>
      <c r="C1016" s="10" t="s">
        <v>2166</v>
      </c>
      <c r="D1016" s="10" t="s">
        <v>2168</v>
      </c>
      <c r="E1016" s="11" t="s">
        <v>3</v>
      </c>
      <c r="F1016" s="171"/>
      <c r="G1016" s="171"/>
      <c r="H1016" s="151"/>
      <c r="I1016" s="151"/>
      <c r="J1016" s="151"/>
      <c r="K1016" s="151"/>
      <c r="L1016" s="151"/>
      <c r="M1016" s="151"/>
      <c r="N1016" s="151"/>
      <c r="O1016" s="1">
        <f t="shared" si="155"/>
        <v>1</v>
      </c>
      <c r="P1016" s="11" t="s">
        <v>179</v>
      </c>
      <c r="R1016" s="1" t="str">
        <f t="shared" si="159"/>
        <v>CO  </v>
      </c>
      <c r="S1016">
        <f t="shared" si="157"/>
        <v>4</v>
      </c>
      <c r="U1016"/>
      <c r="V1016" s="1" t="str">
        <f t="shared" si="160"/>
        <v/>
      </c>
      <c r="W1016"/>
    </row>
    <row r="1017" spans="1:50" ht="21" x14ac:dyDescent="0.25">
      <c r="B1017" s="9" t="s">
        <v>484</v>
      </c>
      <c r="C1017" s="12" t="s">
        <v>2168</v>
      </c>
      <c r="D1017" s="12" t="s">
        <v>2169</v>
      </c>
      <c r="E1017" s="9" t="s">
        <v>54</v>
      </c>
      <c r="F1017" s="96"/>
      <c r="G1017" s="96"/>
      <c r="H1017" s="144"/>
      <c r="I1017" s="144"/>
      <c r="J1017" s="144"/>
      <c r="K1017" s="144"/>
      <c r="L1017" s="144"/>
      <c r="M1017" s="144"/>
      <c r="N1017" s="144"/>
      <c r="O1017" s="1">
        <f t="shared" si="155"/>
        <v>1</v>
      </c>
      <c r="P1017" s="9" t="s">
        <v>2187</v>
      </c>
      <c r="R1017" s="1" t="str">
        <f t="shared" si="159"/>
        <v>ACO  </v>
      </c>
      <c r="S1017">
        <f t="shared" si="157"/>
        <v>1</v>
      </c>
      <c r="U1017"/>
      <c r="V1017" s="1" t="str">
        <f t="shared" si="160"/>
        <v/>
      </c>
      <c r="W1017"/>
    </row>
    <row r="1018" spans="1:50" x14ac:dyDescent="0.15">
      <c r="V1018" s="1" t="str">
        <f t="shared" si="160"/>
        <v/>
      </c>
    </row>
    <row r="1019" spans="1:50" x14ac:dyDescent="0.15">
      <c r="B1019" s="15"/>
      <c r="C1019" s="15"/>
      <c r="D1019" s="15"/>
      <c r="E1019" s="15"/>
      <c r="F1019" s="15"/>
      <c r="G1019" s="15"/>
      <c r="H1019" s="154"/>
      <c r="I1019" s="154"/>
      <c r="J1019" s="154"/>
      <c r="K1019" s="154"/>
      <c r="L1019" s="154"/>
      <c r="M1019" s="154"/>
      <c r="N1019" s="154"/>
      <c r="O1019" s="15"/>
      <c r="P1019" s="15"/>
      <c r="S1019" s="39"/>
      <c r="V1019" s="1" t="str">
        <f t="shared" si="160"/>
        <v/>
      </c>
    </row>
    <row r="1020" spans="1:50" x14ac:dyDescent="0.15">
      <c r="Q1020" s="39"/>
      <c r="V1020" s="1" t="str">
        <f t="shared" si="160"/>
        <v/>
      </c>
    </row>
    <row r="1021" spans="1:50" ht="11.25" thickBot="1" x14ac:dyDescent="0.2">
      <c r="R1021" s="40" t="s">
        <v>572</v>
      </c>
      <c r="S1021" s="39"/>
      <c r="U1021" s="6" t="s">
        <v>3329</v>
      </c>
      <c r="V1021" s="1" t="str">
        <f t="shared" si="160"/>
        <v>DADOS AGRUPADOS</v>
      </c>
      <c r="Y1021" s="6"/>
    </row>
    <row r="1022" spans="1:50" ht="32.25" thickBot="1" x14ac:dyDescent="0.2">
      <c r="A1022" s="41" t="s">
        <v>3381</v>
      </c>
      <c r="P1022" s="16" t="s">
        <v>2188</v>
      </c>
      <c r="R1022" s="6" t="s">
        <v>571</v>
      </c>
      <c r="S1022" s="6" t="s">
        <v>587</v>
      </c>
      <c r="T1022" s="39"/>
      <c r="U1022" s="39"/>
      <c r="V1022" s="1" t="str">
        <f t="shared" si="160"/>
        <v/>
      </c>
      <c r="W1022" s="39"/>
      <c r="X1022" s="39"/>
      <c r="Y1022" s="90" t="s">
        <v>3357</v>
      </c>
      <c r="Z1022" s="43"/>
      <c r="AA1022" s="43"/>
      <c r="AB1022" s="42"/>
    </row>
    <row r="1023" spans="1:50" ht="21" x14ac:dyDescent="0.25">
      <c r="B1023" s="11" t="s">
        <v>2189</v>
      </c>
      <c r="C1023" s="10" t="s">
        <v>1</v>
      </c>
      <c r="D1023" s="10" t="s">
        <v>2190</v>
      </c>
      <c r="E1023" s="11" t="s">
        <v>3</v>
      </c>
      <c r="F1023" s="171"/>
      <c r="G1023" s="171"/>
      <c r="H1023" s="151"/>
      <c r="I1023" s="151"/>
      <c r="J1023" s="151"/>
      <c r="K1023" s="151"/>
      <c r="L1023" s="151"/>
      <c r="M1023" s="151"/>
      <c r="N1023" s="151"/>
      <c r="O1023" s="1">
        <f t="shared" ref="O1023:O1059" si="161">VALUE(IF(LEFT(E1023,1)="&lt;",1,LEFT(E1023,2)))</f>
        <v>1</v>
      </c>
      <c r="P1023" s="11" t="s">
        <v>1</v>
      </c>
      <c r="R1023" s="1" t="str">
        <f t="shared" ref="R1023:R1031" si="162">RIGHT(B1023,LEN(B1023)-4)</f>
        <v>SMCI  </v>
      </c>
      <c r="S1023">
        <f t="shared" ref="S1023:S1059" si="163">SUMIFS($O$1023:$O$1059,$R$1023:$R$1059,R1023)</f>
        <v>36</v>
      </c>
      <c r="T1023" s="39"/>
      <c r="U1023" s="39" t="s">
        <v>3370</v>
      </c>
      <c r="V1023" s="1" t="str">
        <f t="shared" si="160"/>
        <v>SMCI</v>
      </c>
      <c r="W1023">
        <v>36</v>
      </c>
      <c r="X1023" s="39"/>
      <c r="Y1023" s="84" t="s">
        <v>3383</v>
      </c>
      <c r="Z1023" s="82">
        <f>SUMIFS($W$1023:$W$1043,$V$1023:$V$1043,Y1023)</f>
        <v>0</v>
      </c>
      <c r="AA1023" s="82"/>
      <c r="AB1023" s="83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  <c r="AS1023" s="39"/>
      <c r="AT1023" s="39"/>
      <c r="AU1023" s="39"/>
      <c r="AV1023" s="39"/>
      <c r="AW1023" s="39"/>
      <c r="AX1023" s="39"/>
    </row>
    <row r="1024" spans="1:50" s="15" customFormat="1" ht="21" x14ac:dyDescent="0.25">
      <c r="A1024" s="39"/>
      <c r="B1024" s="9" t="s">
        <v>609</v>
      </c>
      <c r="C1024" s="12" t="s">
        <v>2190</v>
      </c>
      <c r="D1024" s="12" t="s">
        <v>2191</v>
      </c>
      <c r="E1024" s="9" t="s">
        <v>3</v>
      </c>
      <c r="F1024" s="96"/>
      <c r="G1024" s="96"/>
      <c r="H1024" s="144"/>
      <c r="I1024" s="144"/>
      <c r="J1024" s="144"/>
      <c r="K1024" s="144"/>
      <c r="L1024" s="144"/>
      <c r="M1024" s="144"/>
      <c r="N1024" s="144"/>
      <c r="O1024" s="1">
        <f t="shared" si="161"/>
        <v>1</v>
      </c>
      <c r="P1024" s="9" t="s">
        <v>1431</v>
      </c>
      <c r="Q1024" s="1"/>
      <c r="R1024" s="1" t="str">
        <f t="shared" si="162"/>
        <v>CAA  </v>
      </c>
      <c r="S1024">
        <f t="shared" si="163"/>
        <v>3</v>
      </c>
      <c r="T1024" s="39"/>
      <c r="U1024" s="39" t="s">
        <v>575</v>
      </c>
      <c r="V1024" s="1" t="str">
        <f t="shared" si="160"/>
        <v>CAA</v>
      </c>
      <c r="W1024">
        <v>3</v>
      </c>
      <c r="X1024" s="39"/>
      <c r="Y1024" s="84" t="s">
        <v>3387</v>
      </c>
      <c r="Z1024" s="85">
        <f t="shared" ref="Z1024:Z1044" si="164">SUMIFS($W$1023:$W$1043,$V$1023:$V$1043,Y1024)</f>
        <v>0</v>
      </c>
      <c r="AA1024" s="85"/>
      <c r="AB1024" s="86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  <c r="AS1024" s="39"/>
      <c r="AT1024" s="39"/>
      <c r="AU1024" s="39"/>
      <c r="AV1024" s="39"/>
      <c r="AW1024" s="39"/>
      <c r="AX1024" s="39"/>
    </row>
    <row r="1025" spans="2:50" ht="21" x14ac:dyDescent="0.25">
      <c r="B1025" s="11" t="s">
        <v>2192</v>
      </c>
      <c r="C1025" s="10" t="s">
        <v>2191</v>
      </c>
      <c r="D1025" s="10" t="s">
        <v>2193</v>
      </c>
      <c r="E1025" s="11" t="s">
        <v>3</v>
      </c>
      <c r="F1025" s="171"/>
      <c r="G1025" s="171"/>
      <c r="H1025" s="151"/>
      <c r="I1025" s="151"/>
      <c r="J1025" s="151"/>
      <c r="K1025" s="151"/>
      <c r="L1025" s="151"/>
      <c r="M1025" s="151"/>
      <c r="N1025" s="151"/>
      <c r="O1025" s="1">
        <f t="shared" si="161"/>
        <v>1</v>
      </c>
      <c r="P1025" s="11" t="s">
        <v>2238</v>
      </c>
      <c r="R1025" s="1" t="str">
        <f t="shared" si="162"/>
        <v>SMCI  </v>
      </c>
      <c r="S1025">
        <f t="shared" si="163"/>
        <v>36</v>
      </c>
      <c r="T1025" s="39"/>
      <c r="U1025" s="39" t="s">
        <v>576</v>
      </c>
      <c r="V1025" s="1" t="str">
        <f t="shared" si="160"/>
        <v>SECADM</v>
      </c>
      <c r="W1025">
        <v>5</v>
      </c>
      <c r="X1025" s="39"/>
      <c r="Y1025" s="61" t="s">
        <v>3385</v>
      </c>
      <c r="Z1025" s="62">
        <f t="shared" si="164"/>
        <v>0</v>
      </c>
      <c r="AA1025" s="62"/>
      <c r="AB1025" s="63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  <c r="AS1025" s="39"/>
      <c r="AT1025" s="39"/>
      <c r="AU1025" s="39"/>
      <c r="AV1025" s="39"/>
      <c r="AW1025" s="39"/>
      <c r="AX1025" s="39"/>
    </row>
    <row r="1026" spans="2:50" ht="21" x14ac:dyDescent="0.25">
      <c r="B1026" s="9" t="s">
        <v>11</v>
      </c>
      <c r="C1026" s="12" t="s">
        <v>2193</v>
      </c>
      <c r="D1026" s="12" t="s">
        <v>2194</v>
      </c>
      <c r="E1026" s="9" t="s">
        <v>3</v>
      </c>
      <c r="F1026" s="96"/>
      <c r="G1026" s="96"/>
      <c r="H1026" s="144"/>
      <c r="I1026" s="144"/>
      <c r="J1026" s="144"/>
      <c r="K1026" s="144"/>
      <c r="L1026" s="144"/>
      <c r="M1026" s="144"/>
      <c r="N1026" s="144"/>
      <c r="O1026" s="1">
        <f t="shared" si="161"/>
        <v>1</v>
      </c>
      <c r="P1026" s="9" t="s">
        <v>1469</v>
      </c>
      <c r="R1026" s="1" t="str">
        <f t="shared" si="162"/>
        <v>CAA  </v>
      </c>
      <c r="S1026">
        <f t="shared" si="163"/>
        <v>3</v>
      </c>
      <c r="T1026" s="39"/>
      <c r="U1026" s="1" t="s">
        <v>580</v>
      </c>
      <c r="V1026" s="1" t="str">
        <f t="shared" si="160"/>
        <v>CLC</v>
      </c>
      <c r="W1026">
        <v>6</v>
      </c>
      <c r="X1026" s="39"/>
      <c r="Y1026" s="61" t="s">
        <v>3389</v>
      </c>
      <c r="Z1026" s="62">
        <f t="shared" si="164"/>
        <v>0</v>
      </c>
      <c r="AA1026" s="62"/>
      <c r="AB1026" s="63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  <c r="AS1026" s="39"/>
      <c r="AT1026" s="39"/>
      <c r="AU1026" s="39"/>
      <c r="AV1026" s="39"/>
      <c r="AW1026" s="39"/>
      <c r="AX1026" s="39"/>
    </row>
    <row r="1027" spans="2:50" ht="21" x14ac:dyDescent="0.25">
      <c r="B1027" s="11" t="s">
        <v>1509</v>
      </c>
      <c r="C1027" s="10" t="s">
        <v>2194</v>
      </c>
      <c r="D1027" s="10" t="s">
        <v>2195</v>
      </c>
      <c r="E1027" s="11" t="s">
        <v>3</v>
      </c>
      <c r="F1027" s="171"/>
      <c r="G1027" s="171"/>
      <c r="H1027" s="151"/>
      <c r="I1027" s="151"/>
      <c r="J1027" s="151"/>
      <c r="K1027" s="151"/>
      <c r="L1027" s="151"/>
      <c r="M1027" s="151"/>
      <c r="N1027" s="151"/>
      <c r="O1027" s="1">
        <f t="shared" si="161"/>
        <v>1</v>
      </c>
      <c r="P1027" s="11" t="s">
        <v>2239</v>
      </c>
      <c r="R1027" s="1" t="str">
        <f t="shared" si="162"/>
        <v>SECADM  </v>
      </c>
      <c r="S1027">
        <f t="shared" si="163"/>
        <v>5</v>
      </c>
      <c r="T1027" s="39"/>
      <c r="U1027" s="1" t="s">
        <v>581</v>
      </c>
      <c r="V1027" s="1" t="str">
        <f t="shared" si="160"/>
        <v>SC</v>
      </c>
      <c r="W1027">
        <v>3</v>
      </c>
      <c r="X1027" s="39"/>
      <c r="Y1027" s="61" t="s">
        <v>3424</v>
      </c>
      <c r="Z1027" s="62">
        <f t="shared" si="164"/>
        <v>3</v>
      </c>
      <c r="AA1027" s="62"/>
      <c r="AB1027" s="63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  <c r="AS1027" s="39"/>
      <c r="AT1027" s="39"/>
      <c r="AU1027" s="39"/>
      <c r="AV1027" s="39"/>
      <c r="AW1027" s="39"/>
      <c r="AX1027" s="39"/>
    </row>
    <row r="1028" spans="2:50" ht="21" x14ac:dyDescent="0.25">
      <c r="B1028" s="9" t="s">
        <v>620</v>
      </c>
      <c r="C1028" s="12" t="s">
        <v>2195</v>
      </c>
      <c r="D1028" s="12" t="s">
        <v>2196</v>
      </c>
      <c r="E1028" s="9" t="s">
        <v>3</v>
      </c>
      <c r="F1028" s="96"/>
      <c r="G1028" s="96"/>
      <c r="H1028" s="144"/>
      <c r="I1028" s="144"/>
      <c r="J1028" s="144"/>
      <c r="K1028" s="144"/>
      <c r="L1028" s="144"/>
      <c r="M1028" s="144"/>
      <c r="N1028" s="144"/>
      <c r="O1028" s="1">
        <f t="shared" si="161"/>
        <v>1</v>
      </c>
      <c r="P1028" s="9" t="s">
        <v>2240</v>
      </c>
      <c r="R1028" s="1" t="str">
        <f t="shared" si="162"/>
        <v>CAA  </v>
      </c>
      <c r="S1028">
        <f t="shared" si="163"/>
        <v>3</v>
      </c>
      <c r="T1028" s="39"/>
      <c r="U1028" s="1" t="s">
        <v>3340</v>
      </c>
      <c r="V1028" s="1" t="str">
        <f t="shared" si="160"/>
        <v>SLIC</v>
      </c>
      <c r="W1028">
        <v>4</v>
      </c>
      <c r="X1028" s="39"/>
      <c r="Y1028" s="61" t="s">
        <v>3425</v>
      </c>
      <c r="Z1028" s="62">
        <f t="shared" si="164"/>
        <v>0</v>
      </c>
      <c r="AA1028" s="62"/>
      <c r="AB1028" s="63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  <c r="AS1028" s="39"/>
      <c r="AT1028" s="39"/>
      <c r="AU1028" s="39"/>
      <c r="AV1028" s="39"/>
      <c r="AW1028" s="39"/>
      <c r="AX1028" s="39"/>
    </row>
    <row r="1029" spans="2:50" ht="21" x14ac:dyDescent="0.25">
      <c r="B1029" s="11" t="s">
        <v>2197</v>
      </c>
      <c r="C1029" s="10" t="s">
        <v>2196</v>
      </c>
      <c r="D1029" s="10" t="s">
        <v>2198</v>
      </c>
      <c r="E1029" s="11" t="s">
        <v>3</v>
      </c>
      <c r="F1029" s="171"/>
      <c r="G1029" s="171"/>
      <c r="H1029" s="151"/>
      <c r="I1029" s="151"/>
      <c r="J1029" s="151"/>
      <c r="K1029" s="151"/>
      <c r="L1029" s="151"/>
      <c r="M1029" s="151"/>
      <c r="N1029" s="151"/>
      <c r="O1029" s="1">
        <f t="shared" si="161"/>
        <v>1</v>
      </c>
      <c r="P1029" s="11" t="s">
        <v>2241</v>
      </c>
      <c r="R1029" s="1" t="str">
        <f t="shared" si="162"/>
        <v>SMCI  </v>
      </c>
      <c r="S1029">
        <f t="shared" si="163"/>
        <v>36</v>
      </c>
      <c r="T1029" s="39"/>
      <c r="U1029" s="1" t="s">
        <v>591</v>
      </c>
      <c r="V1029" s="1" t="str">
        <f t="shared" si="160"/>
        <v>CPL</v>
      </c>
      <c r="W1029">
        <v>25</v>
      </c>
      <c r="X1029" s="39"/>
      <c r="Y1029" s="61" t="s">
        <v>3426</v>
      </c>
      <c r="Z1029" s="62">
        <f t="shared" si="164"/>
        <v>0</v>
      </c>
      <c r="AA1029" s="62"/>
      <c r="AB1029" s="63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  <c r="AS1029" s="39"/>
      <c r="AT1029" s="39"/>
      <c r="AU1029" s="39"/>
      <c r="AV1029" s="39"/>
      <c r="AW1029" s="39"/>
      <c r="AX1029" s="39"/>
    </row>
    <row r="1030" spans="2:50" ht="21" x14ac:dyDescent="0.25">
      <c r="B1030" s="9" t="s">
        <v>512</v>
      </c>
      <c r="C1030" s="12" t="s">
        <v>2198</v>
      </c>
      <c r="D1030" s="12" t="s">
        <v>2199</v>
      </c>
      <c r="E1030" s="9" t="s">
        <v>3</v>
      </c>
      <c r="F1030" s="96"/>
      <c r="G1030" s="96"/>
      <c r="H1030" s="144"/>
      <c r="I1030" s="144"/>
      <c r="J1030" s="144"/>
      <c r="K1030" s="144"/>
      <c r="L1030" s="144"/>
      <c r="M1030" s="144"/>
      <c r="N1030" s="144"/>
      <c r="O1030" s="1">
        <f t="shared" si="161"/>
        <v>1</v>
      </c>
      <c r="P1030" s="9" t="s">
        <v>2242</v>
      </c>
      <c r="R1030" s="1" t="str">
        <f t="shared" si="162"/>
        <v>SECADM  </v>
      </c>
      <c r="S1030">
        <f t="shared" si="163"/>
        <v>5</v>
      </c>
      <c r="U1030" s="1" t="s">
        <v>583</v>
      </c>
      <c r="V1030" s="1" t="str">
        <f t="shared" si="160"/>
        <v>ASSDG</v>
      </c>
      <c r="W1030">
        <v>4</v>
      </c>
      <c r="Y1030" s="61" t="s">
        <v>3427</v>
      </c>
      <c r="Z1030" s="62">
        <f t="shared" si="164"/>
        <v>0</v>
      </c>
      <c r="AA1030" s="62"/>
      <c r="AB1030" s="63"/>
    </row>
    <row r="1031" spans="2:50" ht="21" x14ac:dyDescent="0.25">
      <c r="B1031" s="11" t="s">
        <v>1517</v>
      </c>
      <c r="C1031" s="10" t="s">
        <v>2199</v>
      </c>
      <c r="D1031" s="10" t="s">
        <v>2200</v>
      </c>
      <c r="E1031" s="11" t="s">
        <v>3</v>
      </c>
      <c r="F1031" s="171"/>
      <c r="G1031" s="171"/>
      <c r="H1031" s="151"/>
      <c r="I1031" s="151"/>
      <c r="J1031" s="151"/>
      <c r="K1031" s="151"/>
      <c r="L1031" s="151"/>
      <c r="M1031" s="151"/>
      <c r="N1031" s="151"/>
      <c r="O1031" s="1">
        <f t="shared" si="161"/>
        <v>1</v>
      </c>
      <c r="P1031" s="11" t="s">
        <v>2243</v>
      </c>
      <c r="R1031" s="1" t="str">
        <f t="shared" si="162"/>
        <v>CLC  </v>
      </c>
      <c r="S1031">
        <f t="shared" si="163"/>
        <v>6</v>
      </c>
      <c r="U1031" s="1" t="s">
        <v>584</v>
      </c>
      <c r="V1031" s="1" t="str">
        <f t="shared" si="160"/>
        <v>DG</v>
      </c>
      <c r="W1031">
        <v>3</v>
      </c>
      <c r="Y1031" s="61" t="s">
        <v>3428</v>
      </c>
      <c r="Z1031" s="62">
        <f t="shared" si="164"/>
        <v>0</v>
      </c>
      <c r="AA1031" s="62"/>
      <c r="AB1031" s="63"/>
    </row>
    <row r="1032" spans="2:50" ht="21" x14ac:dyDescent="0.25">
      <c r="B1032" s="9" t="s">
        <v>1199</v>
      </c>
      <c r="C1032" s="12" t="s">
        <v>2200</v>
      </c>
      <c r="D1032" s="12" t="s">
        <v>2201</v>
      </c>
      <c r="E1032" s="9" t="s">
        <v>17</v>
      </c>
      <c r="F1032" s="96"/>
      <c r="G1032" s="96"/>
      <c r="H1032" s="144"/>
      <c r="I1032" s="144"/>
      <c r="J1032" s="144"/>
      <c r="K1032" s="144"/>
      <c r="L1032" s="144"/>
      <c r="M1032" s="144"/>
      <c r="N1032" s="144"/>
      <c r="O1032" s="1">
        <f t="shared" si="161"/>
        <v>2</v>
      </c>
      <c r="P1032" s="9" t="s">
        <v>2244</v>
      </c>
      <c r="R1032" s="1" t="str">
        <f t="shared" ref="R1032:R1059" si="165">RIGHT(B1032,LEN(B1032)-5)</f>
        <v>SC  </v>
      </c>
      <c r="S1032">
        <f t="shared" si="163"/>
        <v>3</v>
      </c>
      <c r="U1032" t="s">
        <v>3351</v>
      </c>
      <c r="V1032" s="1" t="str">
        <f t="shared" si="160"/>
        <v>CMP</v>
      </c>
      <c r="W1032">
        <v>7</v>
      </c>
      <c r="Y1032" s="61" t="s">
        <v>3391</v>
      </c>
      <c r="Z1032" s="62">
        <f t="shared" si="164"/>
        <v>0</v>
      </c>
      <c r="AA1032" s="62"/>
      <c r="AB1032" s="63"/>
    </row>
    <row r="1033" spans="2:50" ht="21" x14ac:dyDescent="0.25">
      <c r="B1033" s="11" t="s">
        <v>1201</v>
      </c>
      <c r="C1033" s="10" t="s">
        <v>2201</v>
      </c>
      <c r="D1033" s="10" t="s">
        <v>2202</v>
      </c>
      <c r="E1033" s="11" t="s">
        <v>3</v>
      </c>
      <c r="F1033" s="171"/>
      <c r="G1033" s="171"/>
      <c r="H1033" s="151"/>
      <c r="I1033" s="151"/>
      <c r="J1033" s="151"/>
      <c r="K1033" s="151"/>
      <c r="L1033" s="151"/>
      <c r="M1033" s="151"/>
      <c r="N1033" s="151"/>
      <c r="O1033" s="1">
        <f t="shared" si="161"/>
        <v>1</v>
      </c>
      <c r="P1033" s="11" t="s">
        <v>1863</v>
      </c>
      <c r="R1033" s="1" t="str">
        <f t="shared" si="165"/>
        <v>CLC  </v>
      </c>
      <c r="S1033">
        <f t="shared" si="163"/>
        <v>6</v>
      </c>
      <c r="U1033"/>
      <c r="V1033" s="98" t="s">
        <v>3434</v>
      </c>
      <c r="W1033">
        <f>SUM(W1015:W1032)</f>
        <v>96</v>
      </c>
      <c r="Y1033" s="61" t="s">
        <v>3393</v>
      </c>
      <c r="Z1033" s="62">
        <f t="shared" si="164"/>
        <v>0</v>
      </c>
      <c r="AA1033" s="62"/>
      <c r="AB1033" s="63"/>
    </row>
    <row r="1034" spans="2:50" ht="21" x14ac:dyDescent="0.25">
      <c r="B1034" s="9" t="s">
        <v>1063</v>
      </c>
      <c r="C1034" s="12" t="s">
        <v>2202</v>
      </c>
      <c r="D1034" s="12" t="s">
        <v>2203</v>
      </c>
      <c r="E1034" s="9" t="s">
        <v>3</v>
      </c>
      <c r="F1034" s="96"/>
      <c r="G1034" s="96"/>
      <c r="H1034" s="144"/>
      <c r="I1034" s="144"/>
      <c r="J1034" s="144"/>
      <c r="K1034" s="144"/>
      <c r="L1034" s="144"/>
      <c r="M1034" s="144"/>
      <c r="N1034" s="144"/>
      <c r="O1034" s="1">
        <f t="shared" si="161"/>
        <v>1</v>
      </c>
      <c r="P1034" s="9" t="s">
        <v>2245</v>
      </c>
      <c r="R1034" s="1" t="str">
        <f t="shared" si="165"/>
        <v>SECADM  </v>
      </c>
      <c r="S1034">
        <f t="shared" si="163"/>
        <v>5</v>
      </c>
      <c r="U1034"/>
      <c r="V1034" s="1" t="str">
        <f t="shared" si="160"/>
        <v/>
      </c>
      <c r="W1034"/>
      <c r="Y1034" s="61" t="s">
        <v>3395</v>
      </c>
      <c r="Z1034" s="62">
        <f t="shared" si="164"/>
        <v>0</v>
      </c>
      <c r="AA1034" s="62"/>
      <c r="AB1034" s="63"/>
    </row>
    <row r="1035" spans="2:50" ht="21" x14ac:dyDescent="0.25">
      <c r="B1035" s="11" t="s">
        <v>42</v>
      </c>
      <c r="C1035" s="10" t="s">
        <v>2203</v>
      </c>
      <c r="D1035" s="10" t="s">
        <v>2204</v>
      </c>
      <c r="E1035" s="11" t="s">
        <v>3</v>
      </c>
      <c r="F1035" s="171"/>
      <c r="G1035" s="171"/>
      <c r="H1035" s="151"/>
      <c r="I1035" s="151"/>
      <c r="J1035" s="151"/>
      <c r="K1035" s="151"/>
      <c r="L1035" s="151"/>
      <c r="M1035" s="151"/>
      <c r="N1035" s="151"/>
      <c r="O1035" s="1">
        <f t="shared" si="161"/>
        <v>1</v>
      </c>
      <c r="P1035" s="11" t="s">
        <v>2246</v>
      </c>
      <c r="R1035" s="1" t="str">
        <f t="shared" si="165"/>
        <v>CLC  </v>
      </c>
      <c r="S1035">
        <f t="shared" si="163"/>
        <v>6</v>
      </c>
      <c r="U1035"/>
      <c r="V1035" s="1" t="str">
        <f t="shared" si="160"/>
        <v/>
      </c>
      <c r="W1035"/>
      <c r="Y1035" s="58" t="s">
        <v>3397</v>
      </c>
      <c r="Z1035" s="59">
        <f t="shared" si="164"/>
        <v>0</v>
      </c>
      <c r="AA1035" s="59"/>
      <c r="AB1035" s="60"/>
    </row>
    <row r="1036" spans="2:50" ht="21" x14ac:dyDescent="0.25">
      <c r="B1036" s="9" t="s">
        <v>45</v>
      </c>
      <c r="C1036" s="12" t="s">
        <v>2204</v>
      </c>
      <c r="D1036" s="12" t="s">
        <v>2205</v>
      </c>
      <c r="E1036" s="9" t="s">
        <v>3</v>
      </c>
      <c r="F1036" s="96"/>
      <c r="G1036" s="96"/>
      <c r="H1036" s="144"/>
      <c r="I1036" s="144"/>
      <c r="J1036" s="144"/>
      <c r="K1036" s="144"/>
      <c r="L1036" s="144"/>
      <c r="M1036" s="144"/>
      <c r="N1036" s="144"/>
      <c r="O1036" s="1">
        <f t="shared" si="161"/>
        <v>1</v>
      </c>
      <c r="P1036" s="9" t="s">
        <v>2247</v>
      </c>
      <c r="R1036" s="1" t="str">
        <f t="shared" si="165"/>
        <v>SC  </v>
      </c>
      <c r="S1036">
        <f t="shared" si="163"/>
        <v>3</v>
      </c>
      <c r="U1036"/>
      <c r="V1036" s="1" t="str">
        <f t="shared" si="160"/>
        <v/>
      </c>
      <c r="W1036"/>
      <c r="Y1036" s="58" t="s">
        <v>3399</v>
      </c>
      <c r="Z1036" s="59">
        <f t="shared" si="164"/>
        <v>0</v>
      </c>
      <c r="AA1036" s="59"/>
      <c r="AB1036" s="60"/>
    </row>
    <row r="1037" spans="2:50" ht="21" x14ac:dyDescent="0.25">
      <c r="B1037" s="11" t="s">
        <v>49</v>
      </c>
      <c r="C1037" s="10" t="s">
        <v>2205</v>
      </c>
      <c r="D1037" s="10" t="s">
        <v>2206</v>
      </c>
      <c r="E1037" s="11" t="s">
        <v>3</v>
      </c>
      <c r="F1037" s="171"/>
      <c r="G1037" s="171"/>
      <c r="H1037" s="151"/>
      <c r="I1037" s="151"/>
      <c r="J1037" s="151"/>
      <c r="K1037" s="151"/>
      <c r="L1037" s="151"/>
      <c r="M1037" s="151"/>
      <c r="N1037" s="151"/>
      <c r="O1037" s="1">
        <f t="shared" si="161"/>
        <v>1</v>
      </c>
      <c r="P1037" s="11" t="s">
        <v>2248</v>
      </c>
      <c r="R1037" s="1" t="str">
        <f t="shared" si="165"/>
        <v>CLC  </v>
      </c>
      <c r="S1037">
        <f t="shared" si="163"/>
        <v>6</v>
      </c>
      <c r="U1037"/>
      <c r="V1037" s="1" t="str">
        <f t="shared" si="160"/>
        <v/>
      </c>
      <c r="W1037"/>
      <c r="Y1037" s="58" t="s">
        <v>3401</v>
      </c>
      <c r="Z1037" s="59">
        <f t="shared" si="164"/>
        <v>0</v>
      </c>
      <c r="AA1037" s="59"/>
      <c r="AB1037" s="60"/>
    </row>
    <row r="1038" spans="2:50" ht="21" x14ac:dyDescent="0.25">
      <c r="B1038" s="9" t="s">
        <v>1068</v>
      </c>
      <c r="C1038" s="12" t="s">
        <v>2206</v>
      </c>
      <c r="D1038" s="12" t="s">
        <v>2207</v>
      </c>
      <c r="E1038" s="9" t="s">
        <v>3</v>
      </c>
      <c r="F1038" s="96"/>
      <c r="G1038" s="96"/>
      <c r="H1038" s="144"/>
      <c r="I1038" s="144"/>
      <c r="J1038" s="144"/>
      <c r="K1038" s="144"/>
      <c r="L1038" s="144"/>
      <c r="M1038" s="144"/>
      <c r="N1038" s="144"/>
      <c r="O1038" s="1">
        <f t="shared" si="161"/>
        <v>1</v>
      </c>
      <c r="P1038" s="9" t="s">
        <v>2249</v>
      </c>
      <c r="R1038" s="1" t="str">
        <f t="shared" si="165"/>
        <v>SECADM  </v>
      </c>
      <c r="S1038">
        <f t="shared" si="163"/>
        <v>5</v>
      </c>
      <c r="U1038"/>
      <c r="V1038" s="1" t="str">
        <f t="shared" si="160"/>
        <v/>
      </c>
      <c r="W1038"/>
      <c r="Y1038" s="58" t="s">
        <v>3416</v>
      </c>
      <c r="Z1038" s="59">
        <f t="shared" si="164"/>
        <v>0</v>
      </c>
      <c r="AA1038" s="59"/>
      <c r="AB1038" s="60"/>
    </row>
    <row r="1039" spans="2:50" ht="21" x14ac:dyDescent="0.25">
      <c r="B1039" s="11" t="s">
        <v>1070</v>
      </c>
      <c r="C1039" s="10" t="s">
        <v>2207</v>
      </c>
      <c r="D1039" s="10" t="s">
        <v>2208</v>
      </c>
      <c r="E1039" s="11" t="s">
        <v>3</v>
      </c>
      <c r="F1039" s="171"/>
      <c r="G1039" s="171"/>
      <c r="H1039" s="151"/>
      <c r="I1039" s="151"/>
      <c r="J1039" s="151"/>
      <c r="K1039" s="151"/>
      <c r="L1039" s="151"/>
      <c r="M1039" s="151"/>
      <c r="N1039" s="151"/>
      <c r="O1039" s="1">
        <f t="shared" si="161"/>
        <v>1</v>
      </c>
      <c r="P1039" s="11" t="s">
        <v>2250</v>
      </c>
      <c r="R1039" s="1" t="str">
        <f t="shared" si="165"/>
        <v>CLC  </v>
      </c>
      <c r="S1039">
        <f t="shared" si="163"/>
        <v>6</v>
      </c>
      <c r="U1039"/>
      <c r="V1039" s="1" t="str">
        <f t="shared" si="160"/>
        <v/>
      </c>
      <c r="W1039"/>
      <c r="Y1039" s="58" t="s">
        <v>3404</v>
      </c>
      <c r="Z1039" s="59">
        <f t="shared" si="164"/>
        <v>0</v>
      </c>
      <c r="AA1039" s="59"/>
      <c r="AB1039" s="60"/>
    </row>
    <row r="1040" spans="2:50" ht="21" x14ac:dyDescent="0.25">
      <c r="B1040" s="9" t="s">
        <v>1072</v>
      </c>
      <c r="C1040" s="12" t="s">
        <v>2208</v>
      </c>
      <c r="D1040" s="12" t="s">
        <v>2209</v>
      </c>
      <c r="E1040" s="9" t="s">
        <v>54</v>
      </c>
      <c r="F1040" s="96"/>
      <c r="G1040" s="96"/>
      <c r="H1040" s="144"/>
      <c r="I1040" s="144"/>
      <c r="J1040" s="144"/>
      <c r="K1040" s="144"/>
      <c r="L1040" s="144"/>
      <c r="M1040" s="144"/>
      <c r="N1040" s="144"/>
      <c r="O1040" s="1">
        <f t="shared" si="161"/>
        <v>1</v>
      </c>
      <c r="P1040" s="9" t="s">
        <v>1160</v>
      </c>
      <c r="R1040" s="1" t="str">
        <f t="shared" si="165"/>
        <v>SLIC  </v>
      </c>
      <c r="S1040">
        <f t="shared" si="163"/>
        <v>4</v>
      </c>
      <c r="U1040"/>
      <c r="V1040" s="1" t="str">
        <f t="shared" si="160"/>
        <v/>
      </c>
      <c r="W1040"/>
      <c r="Y1040" s="58" t="s">
        <v>3429</v>
      </c>
      <c r="Z1040" s="59">
        <f t="shared" si="164"/>
        <v>0</v>
      </c>
      <c r="AA1040" s="59"/>
      <c r="AB1040" s="60"/>
    </row>
    <row r="1041" spans="2:28" ht="21" x14ac:dyDescent="0.25">
      <c r="B1041" s="11" t="s">
        <v>1215</v>
      </c>
      <c r="C1041" s="10" t="s">
        <v>2209</v>
      </c>
      <c r="D1041" s="10" t="s">
        <v>2210</v>
      </c>
      <c r="E1041" s="11" t="s">
        <v>3</v>
      </c>
      <c r="F1041" s="171"/>
      <c r="G1041" s="171"/>
      <c r="H1041" s="151"/>
      <c r="I1041" s="151"/>
      <c r="J1041" s="151"/>
      <c r="K1041" s="151"/>
      <c r="L1041" s="151"/>
      <c r="M1041" s="151"/>
      <c r="N1041" s="151"/>
      <c r="O1041" s="1">
        <f t="shared" si="161"/>
        <v>1</v>
      </c>
      <c r="P1041" s="11" t="s">
        <v>1163</v>
      </c>
      <c r="R1041" s="1" t="str">
        <f t="shared" si="165"/>
        <v>CLC  </v>
      </c>
      <c r="S1041">
        <f t="shared" si="163"/>
        <v>6</v>
      </c>
      <c r="U1041"/>
      <c r="V1041" s="1" t="str">
        <f t="shared" si="160"/>
        <v/>
      </c>
      <c r="W1041"/>
      <c r="Y1041" s="58" t="s">
        <v>3430</v>
      </c>
      <c r="Z1041" s="59">
        <f t="shared" si="164"/>
        <v>0</v>
      </c>
      <c r="AA1041" s="59"/>
      <c r="AB1041" s="60"/>
    </row>
    <row r="1042" spans="2:28" ht="21" x14ac:dyDescent="0.25">
      <c r="B1042" s="9" t="s">
        <v>1852</v>
      </c>
      <c r="C1042" s="12" t="s">
        <v>2210</v>
      </c>
      <c r="D1042" s="12" t="s">
        <v>2211</v>
      </c>
      <c r="E1042" s="9" t="s">
        <v>3</v>
      </c>
      <c r="F1042" s="96"/>
      <c r="G1042" s="96"/>
      <c r="H1042" s="144"/>
      <c r="I1042" s="144"/>
      <c r="J1042" s="144"/>
      <c r="K1042" s="144"/>
      <c r="L1042" s="144"/>
      <c r="M1042" s="144"/>
      <c r="N1042" s="144"/>
      <c r="O1042" s="1">
        <f t="shared" si="161"/>
        <v>1</v>
      </c>
      <c r="P1042" s="9" t="s">
        <v>2251</v>
      </c>
      <c r="R1042" s="1" t="str">
        <f t="shared" si="165"/>
        <v>SECADM  </v>
      </c>
      <c r="S1042">
        <f t="shared" si="163"/>
        <v>5</v>
      </c>
      <c r="U1042"/>
      <c r="V1042" s="1" t="str">
        <f t="shared" si="160"/>
        <v/>
      </c>
      <c r="W1042"/>
      <c r="Y1042" s="58" t="s">
        <v>3431</v>
      </c>
      <c r="Z1042" s="59">
        <f t="shared" si="164"/>
        <v>0</v>
      </c>
      <c r="AA1042" s="59"/>
      <c r="AB1042" s="60"/>
    </row>
    <row r="1043" spans="2:28" ht="21" x14ac:dyDescent="0.25">
      <c r="B1043" s="11" t="s">
        <v>2212</v>
      </c>
      <c r="C1043" s="10" t="s">
        <v>2211</v>
      </c>
      <c r="D1043" s="10" t="s">
        <v>2213</v>
      </c>
      <c r="E1043" s="11" t="s">
        <v>3</v>
      </c>
      <c r="F1043" s="171"/>
      <c r="G1043" s="171"/>
      <c r="H1043" s="151"/>
      <c r="I1043" s="151"/>
      <c r="J1043" s="151"/>
      <c r="K1043" s="151"/>
      <c r="L1043" s="151"/>
      <c r="M1043" s="151"/>
      <c r="N1043" s="151"/>
      <c r="O1043" s="1">
        <f t="shared" si="161"/>
        <v>1</v>
      </c>
      <c r="P1043" s="11" t="s">
        <v>2252</v>
      </c>
      <c r="R1043" s="1" t="str">
        <f t="shared" si="165"/>
        <v>CPL  </v>
      </c>
      <c r="S1043">
        <f t="shared" si="163"/>
        <v>25</v>
      </c>
      <c r="U1043"/>
      <c r="V1043" s="1" t="str">
        <f t="shared" si="160"/>
        <v/>
      </c>
      <c r="W1043"/>
      <c r="Y1043" s="58" t="s">
        <v>3432</v>
      </c>
      <c r="Z1043" s="59">
        <f t="shared" si="164"/>
        <v>0</v>
      </c>
      <c r="AA1043" s="59"/>
      <c r="AB1043" s="60"/>
    </row>
    <row r="1044" spans="2:28" ht="21.75" thickBot="1" x14ac:dyDescent="0.3">
      <c r="B1044" s="9" t="s">
        <v>2214</v>
      </c>
      <c r="C1044" s="12" t="s">
        <v>2213</v>
      </c>
      <c r="D1044" s="12" t="s">
        <v>2215</v>
      </c>
      <c r="E1044" s="9" t="s">
        <v>17</v>
      </c>
      <c r="F1044" s="96"/>
      <c r="G1044" s="96"/>
      <c r="H1044" s="144"/>
      <c r="I1044" s="144"/>
      <c r="J1044" s="144"/>
      <c r="K1044" s="144"/>
      <c r="L1044" s="144"/>
      <c r="M1044" s="144"/>
      <c r="N1044" s="144"/>
      <c r="O1044" s="1">
        <f t="shared" si="161"/>
        <v>2</v>
      </c>
      <c r="P1044" s="9" t="s">
        <v>848</v>
      </c>
      <c r="R1044" s="1" t="str">
        <f t="shared" si="165"/>
        <v>ASSDG  </v>
      </c>
      <c r="S1044">
        <f t="shared" si="163"/>
        <v>4</v>
      </c>
      <c r="U1044"/>
      <c r="V1044" s="1" t="str">
        <f t="shared" si="160"/>
        <v/>
      </c>
      <c r="W1044"/>
      <c r="Y1044" s="64" t="s">
        <v>3433</v>
      </c>
      <c r="Z1044" s="89">
        <f t="shared" si="164"/>
        <v>0</v>
      </c>
      <c r="AA1044" s="89"/>
      <c r="AB1044" s="65"/>
    </row>
    <row r="1045" spans="2:28" ht="21" x14ac:dyDescent="0.25">
      <c r="B1045" s="11" t="s">
        <v>2216</v>
      </c>
      <c r="C1045" s="10" t="s">
        <v>2215</v>
      </c>
      <c r="D1045" s="10" t="s">
        <v>2217</v>
      </c>
      <c r="E1045" s="11" t="s">
        <v>3</v>
      </c>
      <c r="F1045" s="171"/>
      <c r="G1045" s="171"/>
      <c r="H1045" s="151"/>
      <c r="I1045" s="151"/>
      <c r="J1045" s="151"/>
      <c r="K1045" s="151"/>
      <c r="L1045" s="151"/>
      <c r="M1045" s="151"/>
      <c r="N1045" s="151"/>
      <c r="O1045" s="1">
        <f t="shared" si="161"/>
        <v>1</v>
      </c>
      <c r="P1045" s="11" t="s">
        <v>176</v>
      </c>
      <c r="R1045" s="1" t="str">
        <f t="shared" si="165"/>
        <v>DG  </v>
      </c>
      <c r="S1045">
        <f t="shared" si="163"/>
        <v>3</v>
      </c>
      <c r="U1045"/>
      <c r="V1045" s="1" t="str">
        <f t="shared" si="160"/>
        <v/>
      </c>
      <c r="W1045"/>
    </row>
    <row r="1046" spans="2:28" ht="21" x14ac:dyDescent="0.25">
      <c r="B1046" s="9" t="s">
        <v>2031</v>
      </c>
      <c r="C1046" s="12" t="s">
        <v>2217</v>
      </c>
      <c r="D1046" s="12" t="s">
        <v>2218</v>
      </c>
      <c r="E1046" s="9" t="s">
        <v>54</v>
      </c>
      <c r="F1046" s="96"/>
      <c r="G1046" s="96"/>
      <c r="H1046" s="144"/>
      <c r="I1046" s="144"/>
      <c r="J1046" s="144"/>
      <c r="K1046" s="144"/>
      <c r="L1046" s="144"/>
      <c r="M1046" s="144"/>
      <c r="N1046" s="144"/>
      <c r="O1046" s="1">
        <f t="shared" si="161"/>
        <v>1</v>
      </c>
      <c r="P1046" s="9" t="s">
        <v>1680</v>
      </c>
      <c r="R1046" s="1" t="str">
        <f t="shared" si="165"/>
        <v>SLIC  </v>
      </c>
      <c r="S1046">
        <f t="shared" si="163"/>
        <v>4</v>
      </c>
      <c r="U1046"/>
      <c r="V1046" s="1" t="str">
        <f t="shared" si="160"/>
        <v/>
      </c>
      <c r="W1046"/>
    </row>
    <row r="1047" spans="2:28" ht="21" x14ac:dyDescent="0.25">
      <c r="B1047" s="11" t="s">
        <v>2219</v>
      </c>
      <c r="C1047" s="10" t="s">
        <v>2218</v>
      </c>
      <c r="D1047" s="10" t="s">
        <v>2220</v>
      </c>
      <c r="E1047" s="11" t="s">
        <v>3</v>
      </c>
      <c r="F1047" s="171"/>
      <c r="G1047" s="171"/>
      <c r="H1047" s="151"/>
      <c r="I1047" s="151"/>
      <c r="J1047" s="151"/>
      <c r="K1047" s="151"/>
      <c r="L1047" s="151"/>
      <c r="M1047" s="151"/>
      <c r="N1047" s="151"/>
      <c r="O1047" s="1">
        <f t="shared" si="161"/>
        <v>1</v>
      </c>
      <c r="P1047" s="11" t="s">
        <v>2253</v>
      </c>
      <c r="R1047" s="1" t="str">
        <f t="shared" si="165"/>
        <v>CPL  </v>
      </c>
      <c r="S1047">
        <f t="shared" si="163"/>
        <v>25</v>
      </c>
      <c r="U1047"/>
      <c r="V1047" s="1" t="str">
        <f t="shared" si="160"/>
        <v/>
      </c>
      <c r="W1047"/>
    </row>
    <row r="1048" spans="2:28" ht="21" x14ac:dyDescent="0.25">
      <c r="B1048" s="9" t="s">
        <v>1228</v>
      </c>
      <c r="C1048" s="12" t="s">
        <v>2220</v>
      </c>
      <c r="D1048" s="12" t="s">
        <v>2221</v>
      </c>
      <c r="E1048" s="9" t="s">
        <v>54</v>
      </c>
      <c r="F1048" s="96"/>
      <c r="G1048" s="96"/>
      <c r="H1048" s="144"/>
      <c r="I1048" s="144"/>
      <c r="J1048" s="144"/>
      <c r="K1048" s="144"/>
      <c r="L1048" s="144"/>
      <c r="M1048" s="144"/>
      <c r="N1048" s="144"/>
      <c r="O1048" s="1">
        <f t="shared" si="161"/>
        <v>1</v>
      </c>
      <c r="P1048" s="9" t="s">
        <v>2254</v>
      </c>
      <c r="R1048" s="1" t="str">
        <f t="shared" si="165"/>
        <v>SLIC  </v>
      </c>
      <c r="S1048">
        <f t="shared" si="163"/>
        <v>4</v>
      </c>
      <c r="U1048"/>
      <c r="V1048" s="1" t="str">
        <f t="shared" si="160"/>
        <v/>
      </c>
      <c r="W1048"/>
    </row>
    <row r="1049" spans="2:28" ht="21" x14ac:dyDescent="0.25">
      <c r="B1049" s="11" t="s">
        <v>1230</v>
      </c>
      <c r="C1049" s="10" t="s">
        <v>2221</v>
      </c>
      <c r="D1049" s="10" t="s">
        <v>2222</v>
      </c>
      <c r="E1049" s="11" t="s">
        <v>13</v>
      </c>
      <c r="F1049" s="171"/>
      <c r="G1049" s="171"/>
      <c r="H1049" s="151"/>
      <c r="I1049" s="151"/>
      <c r="J1049" s="151"/>
      <c r="K1049" s="151"/>
      <c r="L1049" s="151"/>
      <c r="M1049" s="151"/>
      <c r="N1049" s="151"/>
      <c r="O1049" s="1">
        <f t="shared" si="161"/>
        <v>4</v>
      </c>
      <c r="P1049" s="11" t="s">
        <v>1174</v>
      </c>
      <c r="R1049" s="1" t="str">
        <f t="shared" si="165"/>
        <v>CPL  </v>
      </c>
      <c r="S1049">
        <f t="shared" si="163"/>
        <v>25</v>
      </c>
      <c r="U1049"/>
      <c r="V1049" s="1" t="str">
        <f t="shared" si="160"/>
        <v/>
      </c>
      <c r="W1049"/>
    </row>
    <row r="1050" spans="2:28" ht="21" x14ac:dyDescent="0.25">
      <c r="B1050" s="9" t="s">
        <v>1232</v>
      </c>
      <c r="C1050" s="12" t="s">
        <v>2222</v>
      </c>
      <c r="D1050" s="12" t="s">
        <v>2223</v>
      </c>
      <c r="E1050" s="9" t="s">
        <v>3</v>
      </c>
      <c r="F1050" s="96"/>
      <c r="G1050" s="96"/>
      <c r="H1050" s="144"/>
      <c r="I1050" s="144"/>
      <c r="J1050" s="144"/>
      <c r="K1050" s="144"/>
      <c r="L1050" s="144"/>
      <c r="M1050" s="144"/>
      <c r="N1050" s="144"/>
      <c r="O1050" s="1">
        <f t="shared" si="161"/>
        <v>1</v>
      </c>
      <c r="P1050" s="9" t="s">
        <v>766</v>
      </c>
      <c r="R1050" s="1" t="str">
        <f t="shared" si="165"/>
        <v>SLIC  </v>
      </c>
      <c r="S1050">
        <f t="shared" si="163"/>
        <v>4</v>
      </c>
      <c r="U1050"/>
      <c r="V1050" s="1" t="str">
        <f t="shared" si="160"/>
        <v/>
      </c>
      <c r="W1050"/>
    </row>
    <row r="1051" spans="2:28" ht="21" x14ac:dyDescent="0.25">
      <c r="B1051" s="11" t="s">
        <v>90</v>
      </c>
      <c r="C1051" s="10" t="s">
        <v>2223</v>
      </c>
      <c r="D1051" s="10" t="s">
        <v>2224</v>
      </c>
      <c r="E1051" s="11" t="s">
        <v>942</v>
      </c>
      <c r="F1051" s="171"/>
      <c r="G1051" s="171"/>
      <c r="H1051" s="151"/>
      <c r="I1051" s="151"/>
      <c r="J1051" s="151"/>
      <c r="K1051" s="151"/>
      <c r="L1051" s="151"/>
      <c r="M1051" s="151"/>
      <c r="N1051" s="151"/>
      <c r="O1051" s="1">
        <f t="shared" si="161"/>
        <v>17</v>
      </c>
      <c r="P1051" s="11" t="s">
        <v>345</v>
      </c>
      <c r="R1051" s="1" t="str">
        <f t="shared" si="165"/>
        <v>CPL  </v>
      </c>
      <c r="S1051">
        <f t="shared" si="163"/>
        <v>25</v>
      </c>
      <c r="U1051"/>
      <c r="V1051" s="1" t="str">
        <f t="shared" si="160"/>
        <v/>
      </c>
      <c r="W1051"/>
    </row>
    <row r="1052" spans="2:28" ht="21" x14ac:dyDescent="0.25">
      <c r="B1052" s="9" t="s">
        <v>93</v>
      </c>
      <c r="C1052" s="12" t="s">
        <v>2224</v>
      </c>
      <c r="D1052" s="12" t="s">
        <v>2225</v>
      </c>
      <c r="E1052" s="9" t="s">
        <v>17</v>
      </c>
      <c r="F1052" s="96"/>
      <c r="G1052" s="96"/>
      <c r="H1052" s="144"/>
      <c r="I1052" s="144"/>
      <c r="J1052" s="144"/>
      <c r="K1052" s="144"/>
      <c r="L1052" s="144"/>
      <c r="M1052" s="144"/>
      <c r="N1052" s="144"/>
      <c r="O1052" s="1">
        <f t="shared" si="161"/>
        <v>2</v>
      </c>
      <c r="P1052" s="9" t="s">
        <v>1682</v>
      </c>
      <c r="R1052" s="1" t="str">
        <f t="shared" si="165"/>
        <v>ASSDG  </v>
      </c>
      <c r="S1052">
        <f t="shared" si="163"/>
        <v>4</v>
      </c>
      <c r="U1052"/>
      <c r="V1052" s="1" t="str">
        <f t="shared" si="160"/>
        <v/>
      </c>
      <c r="W1052"/>
    </row>
    <row r="1053" spans="2:28" ht="21" x14ac:dyDescent="0.25">
      <c r="B1053" s="11" t="s">
        <v>482</v>
      </c>
      <c r="C1053" s="10" t="s">
        <v>2225</v>
      </c>
      <c r="D1053" s="10" t="s">
        <v>2226</v>
      </c>
      <c r="E1053" s="11" t="s">
        <v>3</v>
      </c>
      <c r="F1053" s="171"/>
      <c r="G1053" s="171"/>
      <c r="H1053" s="151"/>
      <c r="I1053" s="151"/>
      <c r="J1053" s="151"/>
      <c r="K1053" s="151"/>
      <c r="L1053" s="151"/>
      <c r="M1053" s="151"/>
      <c r="N1053" s="151"/>
      <c r="O1053" s="1">
        <f t="shared" si="161"/>
        <v>1</v>
      </c>
      <c r="P1053" s="11" t="s">
        <v>176</v>
      </c>
      <c r="R1053" s="1" t="str">
        <f t="shared" si="165"/>
        <v>DG  </v>
      </c>
      <c r="S1053">
        <f t="shared" si="163"/>
        <v>3</v>
      </c>
      <c r="U1053"/>
      <c r="V1053" s="1" t="str">
        <f t="shared" si="160"/>
        <v/>
      </c>
      <c r="W1053"/>
    </row>
    <row r="1054" spans="2:28" ht="21" x14ac:dyDescent="0.25">
      <c r="B1054" s="9" t="s">
        <v>2227</v>
      </c>
      <c r="C1054" s="12" t="s">
        <v>2226</v>
      </c>
      <c r="D1054" s="12" t="s">
        <v>2228</v>
      </c>
      <c r="E1054" s="9" t="s">
        <v>13</v>
      </c>
      <c r="F1054" s="96"/>
      <c r="G1054" s="96"/>
      <c r="H1054" s="144"/>
      <c r="I1054" s="144"/>
      <c r="J1054" s="144"/>
      <c r="K1054" s="144"/>
      <c r="L1054" s="144"/>
      <c r="M1054" s="144"/>
      <c r="N1054" s="144"/>
      <c r="O1054" s="1">
        <f t="shared" si="161"/>
        <v>4</v>
      </c>
      <c r="P1054" s="9" t="s">
        <v>2255</v>
      </c>
      <c r="R1054" s="1" t="str">
        <f t="shared" si="165"/>
        <v>SMCI  </v>
      </c>
      <c r="S1054">
        <f t="shared" si="163"/>
        <v>36</v>
      </c>
      <c r="U1054"/>
      <c r="V1054" s="1" t="str">
        <f t="shared" si="160"/>
        <v/>
      </c>
      <c r="W1054"/>
    </row>
    <row r="1055" spans="2:28" ht="21" x14ac:dyDescent="0.25">
      <c r="B1055" s="11" t="s">
        <v>102</v>
      </c>
      <c r="C1055" s="10" t="s">
        <v>2228</v>
      </c>
      <c r="D1055" s="10" t="s">
        <v>2229</v>
      </c>
      <c r="E1055" s="11" t="s">
        <v>3</v>
      </c>
      <c r="F1055" s="171"/>
      <c r="G1055" s="171"/>
      <c r="H1055" s="151"/>
      <c r="I1055" s="151"/>
      <c r="J1055" s="151"/>
      <c r="K1055" s="151"/>
      <c r="L1055" s="151"/>
      <c r="M1055" s="151"/>
      <c r="N1055" s="151"/>
      <c r="O1055" s="1">
        <f t="shared" si="161"/>
        <v>1</v>
      </c>
      <c r="P1055" s="11" t="s">
        <v>2256</v>
      </c>
      <c r="R1055" s="1" t="str">
        <f t="shared" si="165"/>
        <v>DG  </v>
      </c>
      <c r="S1055">
        <f t="shared" si="163"/>
        <v>3</v>
      </c>
      <c r="U1055"/>
      <c r="V1055" s="1" t="str">
        <f t="shared" si="160"/>
        <v/>
      </c>
      <c r="W1055"/>
    </row>
    <row r="1056" spans="2:28" ht="21" x14ac:dyDescent="0.25">
      <c r="B1056" s="9" t="s">
        <v>2230</v>
      </c>
      <c r="C1056" s="12" t="s">
        <v>2229</v>
      </c>
      <c r="D1056" s="12" t="s">
        <v>2231</v>
      </c>
      <c r="E1056" s="9" t="s">
        <v>17</v>
      </c>
      <c r="F1056" s="96"/>
      <c r="G1056" s="96"/>
      <c r="H1056" s="144"/>
      <c r="I1056" s="144"/>
      <c r="J1056" s="144"/>
      <c r="K1056" s="144"/>
      <c r="L1056" s="144"/>
      <c r="M1056" s="144"/>
      <c r="N1056" s="144"/>
      <c r="O1056" s="1">
        <f t="shared" si="161"/>
        <v>2</v>
      </c>
      <c r="P1056" s="9" t="s">
        <v>2257</v>
      </c>
      <c r="R1056" s="1" t="str">
        <f t="shared" si="165"/>
        <v>CPL  </v>
      </c>
      <c r="S1056">
        <f t="shared" si="163"/>
        <v>25</v>
      </c>
      <c r="U1056"/>
      <c r="V1056" s="1" t="str">
        <f t="shared" si="160"/>
        <v/>
      </c>
      <c r="W1056"/>
    </row>
    <row r="1057" spans="1:49" ht="21" x14ac:dyDescent="0.25">
      <c r="B1057" s="11" t="s">
        <v>2232</v>
      </c>
      <c r="C1057" s="10" t="s">
        <v>2231</v>
      </c>
      <c r="D1057" s="10" t="s">
        <v>2233</v>
      </c>
      <c r="E1057" s="11" t="s">
        <v>3</v>
      </c>
      <c r="F1057" s="171"/>
      <c r="G1057" s="171"/>
      <c r="H1057" s="151"/>
      <c r="I1057" s="151"/>
      <c r="J1057" s="151"/>
      <c r="K1057" s="151"/>
      <c r="L1057" s="151"/>
      <c r="M1057" s="151"/>
      <c r="N1057" s="151"/>
      <c r="O1057" s="1">
        <f t="shared" si="161"/>
        <v>1</v>
      </c>
      <c r="P1057" s="11" t="s">
        <v>2258</v>
      </c>
      <c r="R1057" s="1" t="str">
        <f t="shared" si="165"/>
        <v>SMCI  </v>
      </c>
      <c r="S1057">
        <f t="shared" si="163"/>
        <v>36</v>
      </c>
      <c r="U1057"/>
      <c r="V1057" s="1" t="str">
        <f t="shared" si="160"/>
        <v/>
      </c>
      <c r="W1057"/>
    </row>
    <row r="1058" spans="1:49" ht="21" x14ac:dyDescent="0.25">
      <c r="B1058" s="9" t="s">
        <v>2234</v>
      </c>
      <c r="C1058" s="12" t="s">
        <v>2233</v>
      </c>
      <c r="D1058" s="12" t="s">
        <v>2235</v>
      </c>
      <c r="E1058" s="9" t="s">
        <v>314</v>
      </c>
      <c r="F1058" s="96"/>
      <c r="G1058" s="96"/>
      <c r="H1058" s="144"/>
      <c r="I1058" s="144"/>
      <c r="J1058" s="144"/>
      <c r="K1058" s="144"/>
      <c r="L1058" s="144"/>
      <c r="M1058" s="144"/>
      <c r="N1058" s="144"/>
      <c r="O1058" s="1">
        <f t="shared" si="161"/>
        <v>7</v>
      </c>
      <c r="P1058" s="9" t="s">
        <v>2259</v>
      </c>
      <c r="R1058" s="1" t="str">
        <f t="shared" si="165"/>
        <v>CMP  </v>
      </c>
      <c r="S1058">
        <f t="shared" si="163"/>
        <v>7</v>
      </c>
      <c r="U1058"/>
      <c r="V1058" s="1" t="str">
        <f t="shared" si="160"/>
        <v/>
      </c>
      <c r="W1058"/>
    </row>
    <row r="1059" spans="1:49" ht="21" x14ac:dyDescent="0.25">
      <c r="B1059" s="11" t="s">
        <v>2236</v>
      </c>
      <c r="C1059" s="10" t="s">
        <v>2235</v>
      </c>
      <c r="D1059" s="10" t="s">
        <v>2237</v>
      </c>
      <c r="E1059" s="11" t="s">
        <v>1289</v>
      </c>
      <c r="F1059" s="171"/>
      <c r="G1059" s="171"/>
      <c r="H1059" s="151"/>
      <c r="I1059" s="151"/>
      <c r="J1059" s="151"/>
      <c r="K1059" s="151"/>
      <c r="L1059" s="151"/>
      <c r="M1059" s="151"/>
      <c r="N1059" s="151"/>
      <c r="O1059" s="1">
        <f t="shared" si="161"/>
        <v>28</v>
      </c>
      <c r="P1059" s="11" t="s">
        <v>2260</v>
      </c>
      <c r="R1059" s="1" t="str">
        <f t="shared" si="165"/>
        <v>SMCI  </v>
      </c>
      <c r="S1059">
        <f t="shared" si="163"/>
        <v>36</v>
      </c>
      <c r="U1059"/>
      <c r="V1059" s="1" t="str">
        <f t="shared" si="160"/>
        <v/>
      </c>
      <c r="W1059"/>
    </row>
    <row r="1060" spans="1:49" x14ac:dyDescent="0.15">
      <c r="V1060" s="1" t="str">
        <f t="shared" si="160"/>
        <v/>
      </c>
    </row>
    <row r="1061" spans="1:49" x14ac:dyDescent="0.15">
      <c r="B1061" s="15"/>
      <c r="C1061" s="15"/>
      <c r="D1061" s="15"/>
      <c r="E1061" s="15"/>
      <c r="F1061" s="15"/>
      <c r="G1061" s="15"/>
      <c r="H1061" s="154"/>
      <c r="I1061" s="154"/>
      <c r="J1061" s="154"/>
      <c r="K1061" s="154"/>
      <c r="L1061" s="154"/>
      <c r="M1061" s="154"/>
      <c r="N1061" s="154"/>
      <c r="O1061" s="15"/>
      <c r="P1061" s="15"/>
      <c r="S1061" s="39"/>
      <c r="V1061" s="1" t="str">
        <f t="shared" ref="V1061:V1124" si="166">TRIM(SUBSTITUTE(U1061,CHAR(160),CHAR(32)))</f>
        <v/>
      </c>
    </row>
    <row r="1062" spans="1:49" ht="11.25" thickBot="1" x14ac:dyDescent="0.2">
      <c r="Q1062" s="39"/>
      <c r="R1062" s="40" t="s">
        <v>572</v>
      </c>
      <c r="S1062" s="39"/>
      <c r="U1062" s="6" t="s">
        <v>3329</v>
      </c>
      <c r="V1062" s="1" t="str">
        <f t="shared" si="166"/>
        <v>DADOS AGRUPADOS</v>
      </c>
      <c r="Y1062" s="6"/>
    </row>
    <row r="1063" spans="1:49" ht="21.75" customHeight="1" thickBot="1" x14ac:dyDescent="0.2">
      <c r="A1063" s="41" t="s">
        <v>3381</v>
      </c>
      <c r="P1063" s="16" t="s">
        <v>2314</v>
      </c>
      <c r="R1063" s="6" t="s">
        <v>571</v>
      </c>
      <c r="S1063" s="6" t="s">
        <v>587</v>
      </c>
      <c r="T1063" s="39"/>
      <c r="U1063" s="39"/>
      <c r="V1063" s="1" t="str">
        <f t="shared" si="166"/>
        <v/>
      </c>
      <c r="W1063" s="39"/>
      <c r="X1063" s="39"/>
      <c r="Y1063" s="90" t="s">
        <v>3357</v>
      </c>
      <c r="Z1063" s="43"/>
      <c r="AA1063" s="43"/>
      <c r="AB1063" s="42"/>
    </row>
    <row r="1064" spans="1:49" ht="21" x14ac:dyDescent="0.25">
      <c r="B1064" s="11" t="s">
        <v>2261</v>
      </c>
      <c r="C1064" s="10" t="s">
        <v>1</v>
      </c>
      <c r="D1064" s="10" t="s">
        <v>2262</v>
      </c>
      <c r="E1064" s="11" t="s">
        <v>3</v>
      </c>
      <c r="F1064" s="171"/>
      <c r="G1064" s="171"/>
      <c r="H1064" s="151"/>
      <c r="I1064" s="151"/>
      <c r="J1064" s="151"/>
      <c r="K1064" s="151"/>
      <c r="L1064" s="151"/>
      <c r="M1064" s="151"/>
      <c r="N1064" s="151"/>
      <c r="O1064" s="1">
        <f t="shared" ref="O1064:O1107" si="167">VALUE(IF(LEFT(E1064,1)="&lt;",1,LEFT(E1064,2)))</f>
        <v>1</v>
      </c>
      <c r="P1064" s="11" t="s">
        <v>1</v>
      </c>
      <c r="R1064" s="1" t="str">
        <f t="shared" ref="R1064:R1072" si="168">RIGHT(B1064,LEN(B1064)-4)</f>
        <v>SMOI  </v>
      </c>
      <c r="S1064">
        <f t="shared" ref="S1064:S1107" si="169">SUMIFS($O$1064:$O$1107,$R$1064:$R$1107,R1064)</f>
        <v>35</v>
      </c>
      <c r="U1064" s="1" t="s">
        <v>3371</v>
      </c>
      <c r="V1064" s="1" t="str">
        <f t="shared" si="166"/>
        <v>SMOI</v>
      </c>
      <c r="W1064">
        <v>35</v>
      </c>
      <c r="Y1064" s="84" t="s">
        <v>3383</v>
      </c>
      <c r="Z1064" s="82">
        <f>SUMIFS($W$1064:$W$1084,$V$1064:$V$1084,Y1064)</f>
        <v>0</v>
      </c>
      <c r="AA1064" s="82"/>
      <c r="AB1064" s="83"/>
    </row>
    <row r="1065" spans="1:49" ht="21" x14ac:dyDescent="0.25">
      <c r="B1065" s="9" t="s">
        <v>1043</v>
      </c>
      <c r="C1065" s="12" t="s">
        <v>2262</v>
      </c>
      <c r="D1065" s="12" t="s">
        <v>2263</v>
      </c>
      <c r="E1065" s="9" t="s">
        <v>47</v>
      </c>
      <c r="F1065" s="96"/>
      <c r="G1065" s="96"/>
      <c r="H1065" s="144"/>
      <c r="I1065" s="144"/>
      <c r="J1065" s="144"/>
      <c r="K1065" s="144"/>
      <c r="L1065" s="144"/>
      <c r="M1065" s="144"/>
      <c r="N1065" s="144"/>
      <c r="O1065" s="1">
        <f t="shared" si="167"/>
        <v>6</v>
      </c>
      <c r="P1065" s="9" t="s">
        <v>176</v>
      </c>
      <c r="R1065" s="1" t="str">
        <f t="shared" si="168"/>
        <v>CIP  </v>
      </c>
      <c r="S1065">
        <f t="shared" si="169"/>
        <v>30</v>
      </c>
      <c r="T1065" s="39"/>
      <c r="U1065" s="39" t="s">
        <v>601</v>
      </c>
      <c r="V1065" s="1" t="str">
        <f t="shared" si="166"/>
        <v>CIP</v>
      </c>
      <c r="W1065">
        <v>30</v>
      </c>
      <c r="X1065" s="39"/>
      <c r="Y1065" s="84" t="s">
        <v>3387</v>
      </c>
      <c r="Z1065" s="85">
        <f t="shared" ref="Z1065:Z1085" si="170">SUMIFS($W$1064:$W$1084,$V$1064:$V$1084,Y1065)</f>
        <v>0</v>
      </c>
      <c r="AA1065" s="85"/>
      <c r="AB1065" s="86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</row>
    <row r="1066" spans="1:49" s="15" customFormat="1" ht="21" x14ac:dyDescent="0.25">
      <c r="A1066" s="39"/>
      <c r="B1066" s="11" t="s">
        <v>2264</v>
      </c>
      <c r="C1066" s="10" t="s">
        <v>2263</v>
      </c>
      <c r="D1066" s="10" t="s">
        <v>2265</v>
      </c>
      <c r="E1066" s="11" t="s">
        <v>126</v>
      </c>
      <c r="F1066" s="171"/>
      <c r="G1066" s="171"/>
      <c r="H1066" s="151"/>
      <c r="I1066" s="151"/>
      <c r="J1066" s="151"/>
      <c r="K1066" s="151"/>
      <c r="L1066" s="151"/>
      <c r="M1066" s="151"/>
      <c r="N1066" s="151"/>
      <c r="O1066" s="1">
        <f t="shared" si="167"/>
        <v>10</v>
      </c>
      <c r="P1066" s="11" t="s">
        <v>2315</v>
      </c>
      <c r="Q1066" s="1"/>
      <c r="R1066" s="1" t="str">
        <f t="shared" si="168"/>
        <v>SMOI  </v>
      </c>
      <c r="S1066">
        <f t="shared" si="169"/>
        <v>35</v>
      </c>
      <c r="T1066" s="39"/>
      <c r="U1066" s="39" t="s">
        <v>576</v>
      </c>
      <c r="V1066" s="1" t="str">
        <f t="shared" si="166"/>
        <v>SECADM</v>
      </c>
      <c r="W1066">
        <v>6</v>
      </c>
      <c r="X1066" s="39"/>
      <c r="Y1066" s="61" t="s">
        <v>3385</v>
      </c>
      <c r="Z1066" s="62">
        <f t="shared" si="170"/>
        <v>30</v>
      </c>
      <c r="AA1066" s="62"/>
      <c r="AB1066" s="63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</row>
    <row r="1067" spans="1:49" ht="21" x14ac:dyDescent="0.25">
      <c r="B1067" s="9" t="s">
        <v>1047</v>
      </c>
      <c r="C1067" s="12" t="s">
        <v>2265</v>
      </c>
      <c r="D1067" s="12" t="s">
        <v>2266</v>
      </c>
      <c r="E1067" s="9" t="s">
        <v>455</v>
      </c>
      <c r="F1067" s="96"/>
      <c r="G1067" s="96"/>
      <c r="H1067" s="144"/>
      <c r="I1067" s="144"/>
      <c r="J1067" s="144"/>
      <c r="K1067" s="144"/>
      <c r="L1067" s="144"/>
      <c r="M1067" s="144"/>
      <c r="N1067" s="144"/>
      <c r="O1067" s="1">
        <f t="shared" si="167"/>
        <v>24</v>
      </c>
      <c r="P1067" s="9" t="s">
        <v>2316</v>
      </c>
      <c r="R1067" s="1" t="str">
        <f t="shared" si="168"/>
        <v>CIP  </v>
      </c>
      <c r="S1067">
        <f t="shared" si="169"/>
        <v>30</v>
      </c>
      <c r="T1067" s="39"/>
      <c r="U1067" s="39" t="s">
        <v>580</v>
      </c>
      <c r="V1067" s="1" t="str">
        <f t="shared" si="166"/>
        <v>CLC</v>
      </c>
      <c r="W1067">
        <v>16</v>
      </c>
      <c r="X1067" s="39"/>
      <c r="Y1067" s="61" t="s">
        <v>3389</v>
      </c>
      <c r="Z1067" s="62">
        <f t="shared" si="170"/>
        <v>0</v>
      </c>
      <c r="AA1067" s="62"/>
      <c r="AB1067" s="63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</row>
    <row r="1068" spans="1:49" ht="21" x14ac:dyDescent="0.25">
      <c r="B1068" s="11" t="s">
        <v>1509</v>
      </c>
      <c r="C1068" s="10" t="s">
        <v>2266</v>
      </c>
      <c r="D1068" s="10" t="s">
        <v>2267</v>
      </c>
      <c r="E1068" s="11" t="s">
        <v>17</v>
      </c>
      <c r="F1068" s="171"/>
      <c r="G1068" s="171"/>
      <c r="H1068" s="151"/>
      <c r="I1068" s="151"/>
      <c r="J1068" s="151"/>
      <c r="K1068" s="151"/>
      <c r="L1068" s="151"/>
      <c r="M1068" s="151"/>
      <c r="N1068" s="151"/>
      <c r="O1068" s="1">
        <f t="shared" si="167"/>
        <v>2</v>
      </c>
      <c r="P1068" s="11" t="s">
        <v>2317</v>
      </c>
      <c r="R1068" s="1" t="str">
        <f t="shared" si="168"/>
        <v>SECADM  </v>
      </c>
      <c r="S1068">
        <f t="shared" si="169"/>
        <v>6</v>
      </c>
      <c r="T1068" s="39"/>
      <c r="U1068" s="39" t="s">
        <v>581</v>
      </c>
      <c r="V1068" s="1" t="str">
        <f t="shared" si="166"/>
        <v>SC</v>
      </c>
      <c r="W1068">
        <v>50</v>
      </c>
      <c r="X1068" s="39"/>
      <c r="Y1068" s="61" t="s">
        <v>3424</v>
      </c>
      <c r="Z1068" s="62">
        <f t="shared" si="170"/>
        <v>0</v>
      </c>
      <c r="AA1068" s="62"/>
      <c r="AB1068" s="63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</row>
    <row r="1069" spans="1:49" ht="21" x14ac:dyDescent="0.25">
      <c r="B1069" s="9" t="s">
        <v>1591</v>
      </c>
      <c r="C1069" s="12" t="s">
        <v>2267</v>
      </c>
      <c r="D1069" s="12" t="s">
        <v>2268</v>
      </c>
      <c r="E1069" s="9" t="s">
        <v>13</v>
      </c>
      <c r="F1069" s="96"/>
      <c r="G1069" s="96"/>
      <c r="H1069" s="144"/>
      <c r="I1069" s="144"/>
      <c r="J1069" s="144"/>
      <c r="K1069" s="144"/>
      <c r="L1069" s="144"/>
      <c r="M1069" s="144"/>
      <c r="N1069" s="144"/>
      <c r="O1069" s="1">
        <f t="shared" si="167"/>
        <v>4</v>
      </c>
      <c r="P1069" s="9" t="s">
        <v>2318</v>
      </c>
      <c r="R1069" s="1" t="str">
        <f t="shared" si="168"/>
        <v>CLC  </v>
      </c>
      <c r="S1069">
        <f t="shared" si="169"/>
        <v>16</v>
      </c>
      <c r="T1069" s="39"/>
      <c r="U1069" s="1" t="s">
        <v>3340</v>
      </c>
      <c r="V1069" s="1" t="str">
        <f t="shared" si="166"/>
        <v>SLIC</v>
      </c>
      <c r="W1069">
        <v>21</v>
      </c>
      <c r="X1069" s="39"/>
      <c r="Y1069" s="61" t="s">
        <v>3425</v>
      </c>
      <c r="Z1069" s="62">
        <f t="shared" si="170"/>
        <v>0</v>
      </c>
      <c r="AA1069" s="62"/>
      <c r="AB1069" s="63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</row>
    <row r="1070" spans="1:49" ht="21" x14ac:dyDescent="0.25">
      <c r="B1070" s="11" t="s">
        <v>1593</v>
      </c>
      <c r="C1070" s="10" t="s">
        <v>2268</v>
      </c>
      <c r="D1070" s="10" t="s">
        <v>2269</v>
      </c>
      <c r="E1070" s="11" t="s">
        <v>2270</v>
      </c>
      <c r="F1070" s="171"/>
      <c r="G1070" s="171"/>
      <c r="H1070" s="151"/>
      <c r="I1070" s="151"/>
      <c r="J1070" s="151"/>
      <c r="K1070" s="151"/>
      <c r="L1070" s="151"/>
      <c r="M1070" s="151"/>
      <c r="N1070" s="151"/>
      <c r="O1070" s="1">
        <f t="shared" si="167"/>
        <v>42</v>
      </c>
      <c r="P1070" s="11" t="s">
        <v>634</v>
      </c>
      <c r="R1070" s="1" t="str">
        <f t="shared" si="168"/>
        <v>SC  </v>
      </c>
      <c r="S1070">
        <f t="shared" si="169"/>
        <v>50</v>
      </c>
      <c r="T1070" s="39"/>
      <c r="U1070" s="1" t="s">
        <v>591</v>
      </c>
      <c r="V1070" s="1" t="str">
        <f t="shared" si="166"/>
        <v>CPL</v>
      </c>
      <c r="W1070">
        <v>37</v>
      </c>
      <c r="X1070" s="39"/>
      <c r="Y1070" s="61" t="s">
        <v>3426</v>
      </c>
      <c r="Z1070" s="62">
        <f t="shared" si="170"/>
        <v>0</v>
      </c>
      <c r="AA1070" s="62"/>
      <c r="AB1070" s="63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</row>
    <row r="1071" spans="1:49" ht="21" x14ac:dyDescent="0.25">
      <c r="B1071" s="9" t="s">
        <v>1055</v>
      </c>
      <c r="C1071" s="12" t="s">
        <v>2269</v>
      </c>
      <c r="D1071" s="12" t="s">
        <v>2271</v>
      </c>
      <c r="E1071" s="9" t="s">
        <v>3</v>
      </c>
      <c r="F1071" s="96"/>
      <c r="G1071" s="96"/>
      <c r="H1071" s="144"/>
      <c r="I1071" s="144"/>
      <c r="J1071" s="144"/>
      <c r="K1071" s="144"/>
      <c r="L1071" s="144"/>
      <c r="M1071" s="144"/>
      <c r="N1071" s="144"/>
      <c r="O1071" s="1">
        <f t="shared" si="167"/>
        <v>1</v>
      </c>
      <c r="P1071" s="9" t="s">
        <v>2319</v>
      </c>
      <c r="R1071" s="1" t="str">
        <f t="shared" si="168"/>
        <v>CLC  </v>
      </c>
      <c r="S1071">
        <f t="shared" si="169"/>
        <v>16</v>
      </c>
      <c r="T1071" s="39"/>
      <c r="U1071" s="1" t="s">
        <v>583</v>
      </c>
      <c r="V1071" s="1" t="str">
        <f t="shared" si="166"/>
        <v>ASSDG</v>
      </c>
      <c r="W1071">
        <v>22</v>
      </c>
      <c r="X1071" s="39"/>
      <c r="Y1071" s="61" t="s">
        <v>3427</v>
      </c>
      <c r="Z1071" s="62">
        <f t="shared" si="170"/>
        <v>35</v>
      </c>
      <c r="AA1071" s="62"/>
      <c r="AB1071" s="63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</row>
    <row r="1072" spans="1:49" ht="21" x14ac:dyDescent="0.25">
      <c r="B1072" s="11" t="s">
        <v>1057</v>
      </c>
      <c r="C1072" s="10" t="s">
        <v>2271</v>
      </c>
      <c r="D1072" s="10" t="s">
        <v>2272</v>
      </c>
      <c r="E1072" s="11" t="s">
        <v>54</v>
      </c>
      <c r="F1072" s="171"/>
      <c r="G1072" s="171"/>
      <c r="H1072" s="151"/>
      <c r="I1072" s="151"/>
      <c r="J1072" s="151"/>
      <c r="K1072" s="151"/>
      <c r="L1072" s="151"/>
      <c r="M1072" s="151"/>
      <c r="N1072" s="151"/>
      <c r="O1072" s="1">
        <f t="shared" si="167"/>
        <v>1</v>
      </c>
      <c r="P1072" s="11" t="s">
        <v>647</v>
      </c>
      <c r="R1072" s="1" t="str">
        <f t="shared" si="168"/>
        <v>SC  </v>
      </c>
      <c r="S1072">
        <f t="shared" si="169"/>
        <v>50</v>
      </c>
      <c r="T1072" s="39"/>
      <c r="U1072" s="1" t="s">
        <v>597</v>
      </c>
      <c r="V1072" s="1" t="str">
        <f t="shared" si="166"/>
        <v>SECGA</v>
      </c>
      <c r="W1072">
        <v>1</v>
      </c>
      <c r="X1072" s="39"/>
      <c r="Y1072" s="61" t="s">
        <v>3428</v>
      </c>
      <c r="Z1072" s="62">
        <f t="shared" si="170"/>
        <v>0</v>
      </c>
      <c r="AA1072" s="62"/>
      <c r="AB1072" s="63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</row>
    <row r="1073" spans="2:49" ht="21" x14ac:dyDescent="0.25">
      <c r="B1073" s="9" t="s">
        <v>154</v>
      </c>
      <c r="C1073" s="12" t="s">
        <v>2272</v>
      </c>
      <c r="D1073" s="12" t="s">
        <v>2273</v>
      </c>
      <c r="E1073" s="9" t="s">
        <v>54</v>
      </c>
      <c r="F1073" s="96"/>
      <c r="G1073" s="96"/>
      <c r="H1073" s="144"/>
      <c r="I1073" s="144"/>
      <c r="J1073" s="144"/>
      <c r="K1073" s="144"/>
      <c r="L1073" s="144"/>
      <c r="M1073" s="144"/>
      <c r="N1073" s="144"/>
      <c r="O1073" s="1">
        <f t="shared" si="167"/>
        <v>1</v>
      </c>
      <c r="P1073" s="9" t="s">
        <v>2320</v>
      </c>
      <c r="R1073" s="1" t="str">
        <f t="shared" ref="R1073:R1107" si="171">RIGHT(B1073,LEN(B1073)-5)</f>
        <v>CLC  </v>
      </c>
      <c r="S1073">
        <f t="shared" si="169"/>
        <v>16</v>
      </c>
      <c r="T1073" s="39"/>
      <c r="U1073" s="1" t="s">
        <v>584</v>
      </c>
      <c r="V1073" s="1" t="str">
        <f t="shared" si="166"/>
        <v>DG</v>
      </c>
      <c r="W1073">
        <v>8</v>
      </c>
      <c r="X1073" s="39"/>
      <c r="Y1073" s="61" t="s">
        <v>3391</v>
      </c>
      <c r="Z1073" s="62">
        <f t="shared" si="170"/>
        <v>0</v>
      </c>
      <c r="AA1073" s="62"/>
      <c r="AB1073" s="63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</row>
    <row r="1074" spans="2:49" ht="21" x14ac:dyDescent="0.25">
      <c r="B1074" s="11" t="s">
        <v>1956</v>
      </c>
      <c r="C1074" s="10" t="s">
        <v>2273</v>
      </c>
      <c r="D1074" s="10" t="s">
        <v>2274</v>
      </c>
      <c r="E1074" s="11" t="s">
        <v>17</v>
      </c>
      <c r="F1074" s="171"/>
      <c r="G1074" s="171"/>
      <c r="H1074" s="151"/>
      <c r="I1074" s="151"/>
      <c r="J1074" s="151"/>
      <c r="K1074" s="151"/>
      <c r="L1074" s="151"/>
      <c r="M1074" s="151"/>
      <c r="N1074" s="151"/>
      <c r="O1074" s="1">
        <f t="shared" si="167"/>
        <v>2</v>
      </c>
      <c r="P1074" s="11" t="s">
        <v>256</v>
      </c>
      <c r="R1074" s="1" t="str">
        <f t="shared" si="171"/>
        <v>SECADM  </v>
      </c>
      <c r="S1074">
        <f t="shared" si="169"/>
        <v>6</v>
      </c>
      <c r="T1074" s="39"/>
      <c r="U1074" s="1" t="s">
        <v>3368</v>
      </c>
      <c r="V1074" s="1" t="str">
        <f t="shared" si="166"/>
        <v>SMIN</v>
      </c>
      <c r="W1074">
        <v>51</v>
      </c>
      <c r="X1074" s="39"/>
      <c r="Y1074" s="61" t="s">
        <v>3393</v>
      </c>
      <c r="Z1074" s="62">
        <f t="shared" si="170"/>
        <v>51</v>
      </c>
      <c r="AA1074" s="62"/>
      <c r="AB1074" s="63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</row>
    <row r="1075" spans="2:49" ht="21" x14ac:dyDescent="0.25">
      <c r="B1075" s="9" t="s">
        <v>160</v>
      </c>
      <c r="C1075" s="12" t="s">
        <v>2274</v>
      </c>
      <c r="D1075" s="12" t="s">
        <v>2275</v>
      </c>
      <c r="E1075" s="9" t="s">
        <v>3</v>
      </c>
      <c r="F1075" s="96"/>
      <c r="G1075" s="96"/>
      <c r="H1075" s="144"/>
      <c r="I1075" s="144"/>
      <c r="J1075" s="144"/>
      <c r="K1075" s="144"/>
      <c r="L1075" s="144"/>
      <c r="M1075" s="144"/>
      <c r="N1075" s="144"/>
      <c r="O1075" s="1">
        <f t="shared" si="167"/>
        <v>1</v>
      </c>
      <c r="P1075" s="9" t="s">
        <v>2076</v>
      </c>
      <c r="R1075" s="1" t="str">
        <f t="shared" si="171"/>
        <v>CLC  </v>
      </c>
      <c r="S1075">
        <f t="shared" si="169"/>
        <v>16</v>
      </c>
      <c r="T1075" s="39"/>
      <c r="U1075" s="1" t="s">
        <v>3351</v>
      </c>
      <c r="V1075" s="1" t="str">
        <f t="shared" si="166"/>
        <v>CMP</v>
      </c>
      <c r="W1075">
        <v>1</v>
      </c>
      <c r="X1075" s="39"/>
      <c r="Y1075" s="61" t="s">
        <v>3395</v>
      </c>
      <c r="Z1075" s="62">
        <f t="shared" si="170"/>
        <v>0</v>
      </c>
      <c r="AA1075" s="62"/>
      <c r="AB1075" s="63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</row>
    <row r="1076" spans="2:49" ht="21" x14ac:dyDescent="0.25">
      <c r="B1076" s="11" t="s">
        <v>1959</v>
      </c>
      <c r="C1076" s="10" t="s">
        <v>2275</v>
      </c>
      <c r="D1076" s="10" t="s">
        <v>2276</v>
      </c>
      <c r="E1076" s="11" t="s">
        <v>338</v>
      </c>
      <c r="F1076" s="171"/>
      <c r="G1076" s="171"/>
      <c r="H1076" s="151"/>
      <c r="I1076" s="151"/>
      <c r="J1076" s="151"/>
      <c r="K1076" s="151"/>
      <c r="L1076" s="151"/>
      <c r="M1076" s="151"/>
      <c r="N1076" s="151"/>
      <c r="O1076" s="1">
        <f t="shared" si="167"/>
        <v>8</v>
      </c>
      <c r="P1076" s="11" t="s">
        <v>2321</v>
      </c>
      <c r="R1076" s="1" t="str">
        <f t="shared" si="171"/>
        <v>SLIC  </v>
      </c>
      <c r="S1076">
        <f t="shared" si="169"/>
        <v>21</v>
      </c>
      <c r="U1076"/>
      <c r="V1076" s="98" t="s">
        <v>3434</v>
      </c>
      <c r="W1076">
        <f>SUM(W1058:W1075)</f>
        <v>278</v>
      </c>
      <c r="Y1076" s="58" t="s">
        <v>3397</v>
      </c>
      <c r="Z1076" s="59">
        <f t="shared" si="170"/>
        <v>0</v>
      </c>
      <c r="AA1076" s="59"/>
      <c r="AB1076" s="60"/>
    </row>
    <row r="1077" spans="2:49" ht="21" x14ac:dyDescent="0.25">
      <c r="B1077" s="9" t="s">
        <v>165</v>
      </c>
      <c r="C1077" s="12" t="s">
        <v>2276</v>
      </c>
      <c r="D1077" s="12" t="s">
        <v>2277</v>
      </c>
      <c r="E1077" s="9" t="s">
        <v>144</v>
      </c>
      <c r="F1077" s="96"/>
      <c r="G1077" s="96"/>
      <c r="H1077" s="144"/>
      <c r="I1077" s="144"/>
      <c r="J1077" s="144"/>
      <c r="K1077" s="144"/>
      <c r="L1077" s="144"/>
      <c r="M1077" s="144"/>
      <c r="N1077" s="144"/>
      <c r="O1077" s="1">
        <f t="shared" si="167"/>
        <v>5</v>
      </c>
      <c r="P1077" s="9" t="s">
        <v>2322</v>
      </c>
      <c r="R1077" s="1" t="str">
        <f t="shared" si="171"/>
        <v>CLC  </v>
      </c>
      <c r="S1077">
        <f t="shared" si="169"/>
        <v>16</v>
      </c>
      <c r="U1077"/>
      <c r="V1077" s="1" t="str">
        <f t="shared" si="166"/>
        <v/>
      </c>
      <c r="W1077"/>
      <c r="Y1077" s="58" t="s">
        <v>3399</v>
      </c>
      <c r="Z1077" s="59">
        <f t="shared" si="170"/>
        <v>0</v>
      </c>
      <c r="AA1077" s="59"/>
      <c r="AB1077" s="60"/>
    </row>
    <row r="1078" spans="2:49" ht="21" x14ac:dyDescent="0.25">
      <c r="B1078" s="11" t="s">
        <v>168</v>
      </c>
      <c r="C1078" s="10" t="s">
        <v>2277</v>
      </c>
      <c r="D1078" s="10" t="s">
        <v>2278</v>
      </c>
      <c r="E1078" s="11" t="s">
        <v>3</v>
      </c>
      <c r="F1078" s="171"/>
      <c r="G1078" s="171"/>
      <c r="H1078" s="151"/>
      <c r="I1078" s="151"/>
      <c r="J1078" s="151"/>
      <c r="K1078" s="151"/>
      <c r="L1078" s="151"/>
      <c r="M1078" s="151"/>
      <c r="N1078" s="151"/>
      <c r="O1078" s="1">
        <f t="shared" si="167"/>
        <v>1</v>
      </c>
      <c r="P1078" s="11" t="s">
        <v>247</v>
      </c>
      <c r="R1078" s="1" t="str">
        <f t="shared" si="171"/>
        <v>SECADM  </v>
      </c>
      <c r="S1078">
        <f t="shared" si="169"/>
        <v>6</v>
      </c>
      <c r="U1078"/>
      <c r="V1078" s="1" t="str">
        <f t="shared" si="166"/>
        <v/>
      </c>
      <c r="W1078"/>
      <c r="Y1078" s="58" t="s">
        <v>3401</v>
      </c>
      <c r="Z1078" s="59">
        <f t="shared" si="170"/>
        <v>0</v>
      </c>
      <c r="AA1078" s="59"/>
      <c r="AB1078" s="60"/>
    </row>
    <row r="1079" spans="2:49" ht="21" x14ac:dyDescent="0.25">
      <c r="B1079" s="9" t="s">
        <v>1963</v>
      </c>
      <c r="C1079" s="12" t="s">
        <v>2278</v>
      </c>
      <c r="D1079" s="12" t="s">
        <v>2279</v>
      </c>
      <c r="E1079" s="9" t="s">
        <v>3</v>
      </c>
      <c r="F1079" s="96"/>
      <c r="G1079" s="96"/>
      <c r="H1079" s="144"/>
      <c r="I1079" s="144"/>
      <c r="J1079" s="144"/>
      <c r="K1079" s="144"/>
      <c r="L1079" s="144"/>
      <c r="M1079" s="144"/>
      <c r="N1079" s="144"/>
      <c r="O1079" s="1">
        <f t="shared" si="167"/>
        <v>1</v>
      </c>
      <c r="P1079" s="9" t="s">
        <v>2323</v>
      </c>
      <c r="R1079" s="1" t="str">
        <f t="shared" si="171"/>
        <v>CPL  </v>
      </c>
      <c r="S1079">
        <f t="shared" si="169"/>
        <v>37</v>
      </c>
      <c r="U1079"/>
      <c r="V1079" s="1" t="str">
        <f t="shared" si="166"/>
        <v/>
      </c>
      <c r="W1079"/>
      <c r="Y1079" s="58" t="s">
        <v>3416</v>
      </c>
      <c r="Z1079" s="59">
        <f t="shared" si="170"/>
        <v>0</v>
      </c>
      <c r="AA1079" s="59"/>
      <c r="AB1079" s="60"/>
    </row>
    <row r="1080" spans="2:49" ht="21" x14ac:dyDescent="0.25">
      <c r="B1080" s="11" t="s">
        <v>1965</v>
      </c>
      <c r="C1080" s="10" t="s">
        <v>2279</v>
      </c>
      <c r="D1080" s="10" t="s">
        <v>2280</v>
      </c>
      <c r="E1080" s="11" t="s">
        <v>1308</v>
      </c>
      <c r="F1080" s="171"/>
      <c r="G1080" s="171"/>
      <c r="H1080" s="151"/>
      <c r="I1080" s="151"/>
      <c r="J1080" s="151"/>
      <c r="K1080" s="151"/>
      <c r="L1080" s="151"/>
      <c r="M1080" s="151"/>
      <c r="N1080" s="151"/>
      <c r="O1080" s="1">
        <f t="shared" si="167"/>
        <v>12</v>
      </c>
      <c r="P1080" s="11" t="s">
        <v>803</v>
      </c>
      <c r="R1080" s="1" t="str">
        <f t="shared" si="171"/>
        <v>ASSDG  </v>
      </c>
      <c r="S1080">
        <f t="shared" si="169"/>
        <v>22</v>
      </c>
      <c r="U1080"/>
      <c r="V1080" s="1" t="str">
        <f t="shared" si="166"/>
        <v/>
      </c>
      <c r="W1080"/>
      <c r="Y1080" s="58" t="s">
        <v>3404</v>
      </c>
      <c r="Z1080" s="59">
        <f t="shared" si="170"/>
        <v>0</v>
      </c>
      <c r="AA1080" s="59"/>
      <c r="AB1080" s="60"/>
    </row>
    <row r="1081" spans="2:49" ht="21" x14ac:dyDescent="0.25">
      <c r="B1081" s="9" t="s">
        <v>1072</v>
      </c>
      <c r="C1081" s="12" t="s">
        <v>2280</v>
      </c>
      <c r="D1081" s="12" t="s">
        <v>2281</v>
      </c>
      <c r="E1081" s="9" t="s">
        <v>3</v>
      </c>
      <c r="F1081" s="96"/>
      <c r="G1081" s="96"/>
      <c r="H1081" s="144"/>
      <c r="I1081" s="144"/>
      <c r="J1081" s="144"/>
      <c r="K1081" s="144"/>
      <c r="L1081" s="144"/>
      <c r="M1081" s="144"/>
      <c r="N1081" s="144"/>
      <c r="O1081" s="1">
        <f t="shared" si="167"/>
        <v>1</v>
      </c>
      <c r="P1081" s="9" t="s">
        <v>887</v>
      </c>
      <c r="R1081" s="1" t="str">
        <f t="shared" si="171"/>
        <v>SLIC  </v>
      </c>
      <c r="S1081">
        <f t="shared" si="169"/>
        <v>21</v>
      </c>
      <c r="U1081"/>
      <c r="V1081" s="1" t="str">
        <f t="shared" si="166"/>
        <v/>
      </c>
      <c r="W1081"/>
      <c r="Y1081" s="58" t="s">
        <v>3429</v>
      </c>
      <c r="Z1081" s="59">
        <f t="shared" si="170"/>
        <v>0</v>
      </c>
      <c r="AA1081" s="59"/>
      <c r="AB1081" s="60"/>
    </row>
    <row r="1082" spans="2:49" ht="21" x14ac:dyDescent="0.25">
      <c r="B1082" s="11" t="s">
        <v>2282</v>
      </c>
      <c r="C1082" s="10" t="s">
        <v>2281</v>
      </c>
      <c r="D1082" s="10" t="s">
        <v>2283</v>
      </c>
      <c r="E1082" s="11" t="s">
        <v>455</v>
      </c>
      <c r="F1082" s="171"/>
      <c r="G1082" s="171"/>
      <c r="H1082" s="151"/>
      <c r="I1082" s="151"/>
      <c r="J1082" s="151"/>
      <c r="K1082" s="151"/>
      <c r="L1082" s="151"/>
      <c r="M1082" s="151"/>
      <c r="N1082" s="151"/>
      <c r="O1082" s="1">
        <f t="shared" si="167"/>
        <v>24</v>
      </c>
      <c r="P1082" s="11" t="s">
        <v>61</v>
      </c>
      <c r="R1082" s="1" t="str">
        <f t="shared" si="171"/>
        <v>SMOI  </v>
      </c>
      <c r="S1082">
        <f t="shared" si="169"/>
        <v>35</v>
      </c>
      <c r="U1082"/>
      <c r="V1082" s="1" t="str">
        <f t="shared" si="166"/>
        <v/>
      </c>
      <c r="W1082"/>
      <c r="Y1082" s="58" t="s">
        <v>3430</v>
      </c>
      <c r="Z1082" s="59">
        <f t="shared" si="170"/>
        <v>0</v>
      </c>
      <c r="AA1082" s="59"/>
      <c r="AB1082" s="60"/>
    </row>
    <row r="1083" spans="2:49" ht="21" x14ac:dyDescent="0.25">
      <c r="B1083" s="9" t="s">
        <v>1217</v>
      </c>
      <c r="C1083" s="12" t="s">
        <v>2283</v>
      </c>
      <c r="D1083" s="12" t="s">
        <v>2284</v>
      </c>
      <c r="E1083" s="9" t="s">
        <v>17</v>
      </c>
      <c r="F1083" s="96"/>
      <c r="G1083" s="96"/>
      <c r="H1083" s="144"/>
      <c r="I1083" s="144"/>
      <c r="J1083" s="144"/>
      <c r="K1083" s="144"/>
      <c r="L1083" s="144"/>
      <c r="M1083" s="144"/>
      <c r="N1083" s="144"/>
      <c r="O1083" s="1">
        <f t="shared" si="167"/>
        <v>2</v>
      </c>
      <c r="P1083" s="9" t="s">
        <v>2324</v>
      </c>
      <c r="R1083" s="1" t="str">
        <f t="shared" si="171"/>
        <v>SLIC  </v>
      </c>
      <c r="S1083">
        <f t="shared" si="169"/>
        <v>21</v>
      </c>
      <c r="U1083"/>
      <c r="V1083" s="1" t="str">
        <f t="shared" si="166"/>
        <v/>
      </c>
      <c r="W1083"/>
      <c r="Y1083" s="58" t="s">
        <v>3431</v>
      </c>
      <c r="Z1083" s="59">
        <f t="shared" si="170"/>
        <v>0</v>
      </c>
      <c r="AA1083" s="59"/>
      <c r="AB1083" s="60"/>
    </row>
    <row r="1084" spans="2:49" ht="21" x14ac:dyDescent="0.25">
      <c r="B1084" s="11" t="s">
        <v>459</v>
      </c>
      <c r="C1084" s="10" t="s">
        <v>2284</v>
      </c>
      <c r="D1084" s="10" t="s">
        <v>2285</v>
      </c>
      <c r="E1084" s="11" t="s">
        <v>314</v>
      </c>
      <c r="F1084" s="171"/>
      <c r="G1084" s="171"/>
      <c r="H1084" s="151"/>
      <c r="I1084" s="151"/>
      <c r="J1084" s="151"/>
      <c r="K1084" s="151"/>
      <c r="L1084" s="151"/>
      <c r="M1084" s="151"/>
      <c r="N1084" s="151"/>
      <c r="O1084" s="1">
        <f t="shared" si="167"/>
        <v>7</v>
      </c>
      <c r="P1084" s="11" t="s">
        <v>2325</v>
      </c>
      <c r="R1084" s="1" t="str">
        <f t="shared" si="171"/>
        <v>SC  </v>
      </c>
      <c r="S1084">
        <f t="shared" si="169"/>
        <v>50</v>
      </c>
      <c r="U1084"/>
      <c r="V1084" s="1" t="str">
        <f t="shared" si="166"/>
        <v/>
      </c>
      <c r="W1084"/>
      <c r="Y1084" s="58" t="s">
        <v>3432</v>
      </c>
      <c r="Z1084" s="59">
        <f t="shared" si="170"/>
        <v>0</v>
      </c>
      <c r="AA1084" s="59"/>
      <c r="AB1084" s="60"/>
    </row>
    <row r="1085" spans="2:49" ht="21.75" thickBot="1" x14ac:dyDescent="0.3">
      <c r="B1085" s="9" t="s">
        <v>357</v>
      </c>
      <c r="C1085" s="12" t="s">
        <v>2285</v>
      </c>
      <c r="D1085" s="12" t="s">
        <v>2286</v>
      </c>
      <c r="E1085" s="9" t="s">
        <v>54</v>
      </c>
      <c r="F1085" s="96"/>
      <c r="G1085" s="96"/>
      <c r="H1085" s="144"/>
      <c r="I1085" s="144"/>
      <c r="J1085" s="144"/>
      <c r="K1085" s="144"/>
      <c r="L1085" s="144"/>
      <c r="M1085" s="144"/>
      <c r="N1085" s="144"/>
      <c r="O1085" s="1">
        <f t="shared" si="167"/>
        <v>1</v>
      </c>
      <c r="P1085" s="9" t="s">
        <v>2326</v>
      </c>
      <c r="R1085" s="1" t="str">
        <f t="shared" si="171"/>
        <v>CLC  </v>
      </c>
      <c r="S1085">
        <f t="shared" si="169"/>
        <v>16</v>
      </c>
      <c r="U1085"/>
      <c r="V1085" s="1" t="str">
        <f t="shared" si="166"/>
        <v/>
      </c>
      <c r="W1085"/>
      <c r="Y1085" s="64" t="s">
        <v>3433</v>
      </c>
      <c r="Z1085" s="89">
        <f t="shared" si="170"/>
        <v>0</v>
      </c>
      <c r="AA1085" s="89"/>
      <c r="AB1085" s="65"/>
    </row>
    <row r="1086" spans="2:49" ht="21" x14ac:dyDescent="0.25">
      <c r="B1086" s="11" t="s">
        <v>2287</v>
      </c>
      <c r="C1086" s="10" t="s">
        <v>2286</v>
      </c>
      <c r="D1086" s="10" t="s">
        <v>2288</v>
      </c>
      <c r="E1086" s="11" t="s">
        <v>3</v>
      </c>
      <c r="F1086" s="171"/>
      <c r="G1086" s="171"/>
      <c r="H1086" s="151"/>
      <c r="I1086" s="151"/>
      <c r="J1086" s="151"/>
      <c r="K1086" s="151"/>
      <c r="L1086" s="151"/>
      <c r="M1086" s="151"/>
      <c r="N1086" s="151"/>
      <c r="O1086" s="1">
        <f t="shared" si="167"/>
        <v>1</v>
      </c>
      <c r="P1086" s="11" t="s">
        <v>2327</v>
      </c>
      <c r="R1086" s="1" t="str">
        <f t="shared" si="171"/>
        <v>SECADM  </v>
      </c>
      <c r="S1086">
        <f t="shared" si="169"/>
        <v>6</v>
      </c>
      <c r="U1086"/>
      <c r="V1086" s="1" t="str">
        <f t="shared" si="166"/>
        <v/>
      </c>
      <c r="W1086"/>
    </row>
    <row r="1087" spans="2:49" ht="21" x14ac:dyDescent="0.25">
      <c r="B1087" s="9" t="s">
        <v>190</v>
      </c>
      <c r="C1087" s="12" t="s">
        <v>2288</v>
      </c>
      <c r="D1087" s="12" t="s">
        <v>2289</v>
      </c>
      <c r="E1087" s="9" t="s">
        <v>3</v>
      </c>
      <c r="F1087" s="96"/>
      <c r="G1087" s="96"/>
      <c r="H1087" s="144"/>
      <c r="I1087" s="144"/>
      <c r="J1087" s="144"/>
      <c r="K1087" s="144"/>
      <c r="L1087" s="144"/>
      <c r="M1087" s="144"/>
      <c r="N1087" s="144"/>
      <c r="O1087" s="1">
        <f t="shared" si="167"/>
        <v>1</v>
      </c>
      <c r="P1087" s="9" t="s">
        <v>2328</v>
      </c>
      <c r="R1087" s="1" t="str">
        <f t="shared" si="171"/>
        <v>CLC  </v>
      </c>
      <c r="S1087">
        <f t="shared" si="169"/>
        <v>16</v>
      </c>
      <c r="U1087"/>
      <c r="V1087" s="1" t="str">
        <f t="shared" si="166"/>
        <v/>
      </c>
      <c r="W1087"/>
    </row>
    <row r="1088" spans="2:49" ht="21" x14ac:dyDescent="0.25">
      <c r="B1088" s="11" t="s">
        <v>658</v>
      </c>
      <c r="C1088" s="10" t="s">
        <v>2289</v>
      </c>
      <c r="D1088" s="10" t="s">
        <v>2290</v>
      </c>
      <c r="E1088" s="11" t="s">
        <v>144</v>
      </c>
      <c r="F1088" s="171"/>
      <c r="G1088" s="171"/>
      <c r="H1088" s="151"/>
      <c r="I1088" s="151"/>
      <c r="J1088" s="151"/>
      <c r="K1088" s="151"/>
      <c r="L1088" s="151"/>
      <c r="M1088" s="151"/>
      <c r="N1088" s="151"/>
      <c r="O1088" s="1">
        <f t="shared" si="167"/>
        <v>5</v>
      </c>
      <c r="P1088" s="11" t="s">
        <v>2329</v>
      </c>
      <c r="R1088" s="1" t="str">
        <f t="shared" si="171"/>
        <v>SLIC  </v>
      </c>
      <c r="S1088">
        <f t="shared" si="169"/>
        <v>21</v>
      </c>
      <c r="U1088"/>
      <c r="V1088" s="1" t="str">
        <f t="shared" si="166"/>
        <v/>
      </c>
      <c r="W1088"/>
    </row>
    <row r="1089" spans="2:23" ht="21" x14ac:dyDescent="0.25">
      <c r="B1089" s="9" t="s">
        <v>369</v>
      </c>
      <c r="C1089" s="12" t="s">
        <v>2290</v>
      </c>
      <c r="D1089" s="12" t="s">
        <v>2291</v>
      </c>
      <c r="E1089" s="9" t="s">
        <v>17</v>
      </c>
      <c r="F1089" s="96"/>
      <c r="G1089" s="96"/>
      <c r="H1089" s="144"/>
      <c r="I1089" s="144"/>
      <c r="J1089" s="144"/>
      <c r="K1089" s="144"/>
      <c r="L1089" s="144"/>
      <c r="M1089" s="144"/>
      <c r="N1089" s="144"/>
      <c r="O1089" s="1">
        <f t="shared" si="167"/>
        <v>2</v>
      </c>
      <c r="P1089" s="9" t="s">
        <v>247</v>
      </c>
      <c r="R1089" s="1" t="str">
        <f t="shared" si="171"/>
        <v>CLC  </v>
      </c>
      <c r="S1089">
        <f t="shared" si="169"/>
        <v>16</v>
      </c>
      <c r="U1089"/>
      <c r="V1089" s="1" t="str">
        <f t="shared" si="166"/>
        <v/>
      </c>
      <c r="W1089"/>
    </row>
    <row r="1090" spans="2:23" ht="21" x14ac:dyDescent="0.25">
      <c r="B1090" s="11" t="s">
        <v>372</v>
      </c>
      <c r="C1090" s="10" t="s">
        <v>2291</v>
      </c>
      <c r="D1090" s="10" t="s">
        <v>2292</v>
      </c>
      <c r="E1090" s="11" t="s">
        <v>54</v>
      </c>
      <c r="F1090" s="171"/>
      <c r="G1090" s="171"/>
      <c r="H1090" s="151"/>
      <c r="I1090" s="151"/>
      <c r="J1090" s="151"/>
      <c r="K1090" s="151"/>
      <c r="L1090" s="151"/>
      <c r="M1090" s="151"/>
      <c r="N1090" s="151"/>
      <c r="O1090" s="1">
        <f t="shared" si="167"/>
        <v>1</v>
      </c>
      <c r="P1090" s="11" t="s">
        <v>2330</v>
      </c>
      <c r="R1090" s="1" t="str">
        <f t="shared" si="171"/>
        <v>SECGA  </v>
      </c>
      <c r="S1090">
        <f t="shared" si="169"/>
        <v>1</v>
      </c>
      <c r="U1090"/>
      <c r="V1090" s="1" t="str">
        <f t="shared" si="166"/>
        <v/>
      </c>
      <c r="W1090"/>
    </row>
    <row r="1091" spans="2:23" ht="21" x14ac:dyDescent="0.25">
      <c r="B1091" s="9" t="s">
        <v>1903</v>
      </c>
      <c r="C1091" s="12" t="s">
        <v>2292</v>
      </c>
      <c r="D1091" s="12" t="s">
        <v>2293</v>
      </c>
      <c r="E1091" s="9" t="s">
        <v>3</v>
      </c>
      <c r="F1091" s="96"/>
      <c r="G1091" s="96"/>
      <c r="H1091" s="144"/>
      <c r="I1091" s="144"/>
      <c r="J1091" s="144"/>
      <c r="K1091" s="144"/>
      <c r="L1091" s="144"/>
      <c r="M1091" s="144"/>
      <c r="N1091" s="144"/>
      <c r="O1091" s="1">
        <f t="shared" si="167"/>
        <v>1</v>
      </c>
      <c r="P1091" s="9" t="s">
        <v>2331</v>
      </c>
      <c r="R1091" s="1" t="str">
        <f t="shared" si="171"/>
        <v>CPL  </v>
      </c>
      <c r="S1091">
        <f t="shared" si="169"/>
        <v>37</v>
      </c>
      <c r="U1091"/>
      <c r="V1091" s="1" t="str">
        <f t="shared" si="166"/>
        <v/>
      </c>
      <c r="W1091"/>
    </row>
    <row r="1092" spans="2:23" ht="21" x14ac:dyDescent="0.25">
      <c r="B1092" s="11" t="s">
        <v>1905</v>
      </c>
      <c r="C1092" s="10" t="s">
        <v>2293</v>
      </c>
      <c r="D1092" s="10" t="s">
        <v>2294</v>
      </c>
      <c r="E1092" s="11" t="s">
        <v>21</v>
      </c>
      <c r="F1092" s="171"/>
      <c r="G1092" s="171"/>
      <c r="H1092" s="151"/>
      <c r="I1092" s="151"/>
      <c r="J1092" s="151"/>
      <c r="K1092" s="151"/>
      <c r="L1092" s="151"/>
      <c r="M1092" s="151"/>
      <c r="N1092" s="151"/>
      <c r="O1092" s="1">
        <f t="shared" si="167"/>
        <v>3</v>
      </c>
      <c r="P1092" s="11" t="s">
        <v>803</v>
      </c>
      <c r="R1092" s="1" t="str">
        <f t="shared" si="171"/>
        <v>ASSDG  </v>
      </c>
      <c r="S1092">
        <f t="shared" si="169"/>
        <v>22</v>
      </c>
      <c r="U1092"/>
      <c r="V1092" s="1" t="str">
        <f t="shared" si="166"/>
        <v/>
      </c>
      <c r="W1092"/>
    </row>
    <row r="1093" spans="2:23" ht="21" x14ac:dyDescent="0.25">
      <c r="B1093" s="9" t="s">
        <v>1907</v>
      </c>
      <c r="C1093" s="12" t="s">
        <v>2294</v>
      </c>
      <c r="D1093" s="12" t="s">
        <v>2295</v>
      </c>
      <c r="E1093" s="9" t="s">
        <v>3</v>
      </c>
      <c r="F1093" s="96"/>
      <c r="G1093" s="96"/>
      <c r="H1093" s="144"/>
      <c r="I1093" s="144"/>
      <c r="J1093" s="144"/>
      <c r="K1093" s="144"/>
      <c r="L1093" s="144"/>
      <c r="M1093" s="144"/>
      <c r="N1093" s="144"/>
      <c r="O1093" s="1">
        <f t="shared" si="167"/>
        <v>1</v>
      </c>
      <c r="P1093" s="9" t="s">
        <v>176</v>
      </c>
      <c r="R1093" s="1" t="str">
        <f t="shared" si="171"/>
        <v>DG  </v>
      </c>
      <c r="S1093">
        <f t="shared" si="169"/>
        <v>8</v>
      </c>
      <c r="U1093"/>
      <c r="V1093" s="1" t="str">
        <f t="shared" si="166"/>
        <v/>
      </c>
      <c r="W1093"/>
    </row>
    <row r="1094" spans="2:23" ht="21" x14ac:dyDescent="0.25">
      <c r="B1094" s="11" t="s">
        <v>1909</v>
      </c>
      <c r="C1094" s="10" t="s">
        <v>2295</v>
      </c>
      <c r="D1094" s="10" t="s">
        <v>2296</v>
      </c>
      <c r="E1094" s="11" t="s">
        <v>3</v>
      </c>
      <c r="F1094" s="171"/>
      <c r="G1094" s="171"/>
      <c r="H1094" s="151"/>
      <c r="I1094" s="151"/>
      <c r="J1094" s="151"/>
      <c r="K1094" s="151"/>
      <c r="L1094" s="151"/>
      <c r="M1094" s="151"/>
      <c r="N1094" s="151"/>
      <c r="O1094" s="1">
        <f t="shared" si="167"/>
        <v>1</v>
      </c>
      <c r="P1094" s="11" t="s">
        <v>2332</v>
      </c>
      <c r="R1094" s="1" t="str">
        <f t="shared" si="171"/>
        <v>SLIC  </v>
      </c>
      <c r="S1094">
        <f t="shared" si="169"/>
        <v>21</v>
      </c>
      <c r="U1094"/>
      <c r="V1094" s="1" t="str">
        <f t="shared" si="166"/>
        <v/>
      </c>
      <c r="W1094"/>
    </row>
    <row r="1095" spans="2:23" ht="21" x14ac:dyDescent="0.25">
      <c r="B1095" s="9" t="s">
        <v>1093</v>
      </c>
      <c r="C1095" s="12" t="s">
        <v>2296</v>
      </c>
      <c r="D1095" s="12" t="s">
        <v>2297</v>
      </c>
      <c r="E1095" s="9" t="s">
        <v>3</v>
      </c>
      <c r="F1095" s="96"/>
      <c r="G1095" s="96"/>
      <c r="H1095" s="144"/>
      <c r="I1095" s="144"/>
      <c r="J1095" s="144"/>
      <c r="K1095" s="144"/>
      <c r="L1095" s="144"/>
      <c r="M1095" s="144"/>
      <c r="N1095" s="144"/>
      <c r="O1095" s="1">
        <f t="shared" si="167"/>
        <v>1</v>
      </c>
      <c r="P1095" s="9" t="s">
        <v>2333</v>
      </c>
      <c r="R1095" s="1" t="str">
        <f t="shared" si="171"/>
        <v>CPL  </v>
      </c>
      <c r="S1095">
        <f t="shared" si="169"/>
        <v>37</v>
      </c>
      <c r="U1095"/>
      <c r="V1095" s="1" t="str">
        <f t="shared" si="166"/>
        <v/>
      </c>
      <c r="W1095"/>
    </row>
    <row r="1096" spans="2:23" ht="21" x14ac:dyDescent="0.25">
      <c r="B1096" s="11" t="s">
        <v>1912</v>
      </c>
      <c r="C1096" s="10" t="s">
        <v>2297</v>
      </c>
      <c r="D1096" s="10" t="s">
        <v>2298</v>
      </c>
      <c r="E1096" s="11" t="s">
        <v>13</v>
      </c>
      <c r="F1096" s="171"/>
      <c r="G1096" s="171"/>
      <c r="H1096" s="151"/>
      <c r="I1096" s="151"/>
      <c r="J1096" s="151"/>
      <c r="K1096" s="151"/>
      <c r="L1096" s="151"/>
      <c r="M1096" s="151"/>
      <c r="N1096" s="151"/>
      <c r="O1096" s="1">
        <f t="shared" si="167"/>
        <v>4</v>
      </c>
      <c r="P1096" s="11" t="s">
        <v>695</v>
      </c>
      <c r="R1096" s="1" t="str">
        <f t="shared" si="171"/>
        <v>SLIC  </v>
      </c>
      <c r="S1096">
        <f t="shared" si="169"/>
        <v>21</v>
      </c>
      <c r="U1096"/>
      <c r="V1096" s="1" t="str">
        <f t="shared" si="166"/>
        <v/>
      </c>
      <c r="W1096"/>
    </row>
    <row r="1097" spans="2:23" ht="21" x14ac:dyDescent="0.25">
      <c r="B1097" s="9" t="s">
        <v>2230</v>
      </c>
      <c r="C1097" s="12" t="s">
        <v>2298</v>
      </c>
      <c r="D1097" s="12" t="s">
        <v>2299</v>
      </c>
      <c r="E1097" s="9" t="s">
        <v>1395</v>
      </c>
      <c r="F1097" s="96"/>
      <c r="G1097" s="96"/>
      <c r="H1097" s="144"/>
      <c r="I1097" s="144"/>
      <c r="J1097" s="144"/>
      <c r="K1097" s="144"/>
      <c r="L1097" s="144"/>
      <c r="M1097" s="144"/>
      <c r="N1097" s="144"/>
      <c r="O1097" s="1">
        <f t="shared" si="167"/>
        <v>27</v>
      </c>
      <c r="P1097" s="9" t="s">
        <v>698</v>
      </c>
      <c r="R1097" s="1" t="str">
        <f t="shared" si="171"/>
        <v>CPL  </v>
      </c>
      <c r="S1097">
        <f t="shared" si="169"/>
        <v>37</v>
      </c>
      <c r="U1097"/>
      <c r="V1097" s="1" t="str">
        <f t="shared" si="166"/>
        <v/>
      </c>
      <c r="W1097"/>
    </row>
    <row r="1098" spans="2:23" ht="21" x14ac:dyDescent="0.25">
      <c r="B1098" s="11" t="s">
        <v>2300</v>
      </c>
      <c r="C1098" s="10" t="s">
        <v>2299</v>
      </c>
      <c r="D1098" s="10" t="s">
        <v>2301</v>
      </c>
      <c r="E1098" s="11" t="s">
        <v>13</v>
      </c>
      <c r="F1098" s="171"/>
      <c r="G1098" s="171"/>
      <c r="H1098" s="151"/>
      <c r="I1098" s="151"/>
      <c r="J1098" s="151"/>
      <c r="K1098" s="151"/>
      <c r="L1098" s="151"/>
      <c r="M1098" s="151"/>
      <c r="N1098" s="151"/>
      <c r="O1098" s="1">
        <f t="shared" si="167"/>
        <v>4</v>
      </c>
      <c r="P1098" s="11" t="s">
        <v>32</v>
      </c>
      <c r="R1098" s="1" t="str">
        <f t="shared" si="171"/>
        <v>ASSDG  </v>
      </c>
      <c r="S1098">
        <f t="shared" si="169"/>
        <v>22</v>
      </c>
      <c r="U1098"/>
      <c r="V1098" s="1" t="str">
        <f t="shared" si="166"/>
        <v/>
      </c>
      <c r="W1098"/>
    </row>
    <row r="1099" spans="2:23" ht="21" x14ac:dyDescent="0.25">
      <c r="B1099" s="9" t="s">
        <v>1557</v>
      </c>
      <c r="C1099" s="12" t="s">
        <v>2301</v>
      </c>
      <c r="D1099" s="12" t="s">
        <v>2302</v>
      </c>
      <c r="E1099" s="9" t="s">
        <v>3</v>
      </c>
      <c r="F1099" s="96"/>
      <c r="G1099" s="96"/>
      <c r="H1099" s="144"/>
      <c r="I1099" s="144"/>
      <c r="J1099" s="144"/>
      <c r="K1099" s="144"/>
      <c r="L1099" s="144"/>
      <c r="M1099" s="144"/>
      <c r="N1099" s="144"/>
      <c r="O1099" s="1">
        <f t="shared" si="167"/>
        <v>1</v>
      </c>
      <c r="P1099" s="9" t="s">
        <v>176</v>
      </c>
      <c r="R1099" s="1" t="str">
        <f t="shared" si="171"/>
        <v>DG  </v>
      </c>
      <c r="S1099">
        <f t="shared" si="169"/>
        <v>8</v>
      </c>
      <c r="U1099"/>
      <c r="V1099" s="1" t="str">
        <f t="shared" si="166"/>
        <v/>
      </c>
      <c r="W1099"/>
    </row>
    <row r="1100" spans="2:23" ht="21" x14ac:dyDescent="0.25">
      <c r="B1100" s="11" t="s">
        <v>687</v>
      </c>
      <c r="C1100" s="10" t="s">
        <v>2302</v>
      </c>
      <c r="D1100" s="10" t="s">
        <v>2303</v>
      </c>
      <c r="E1100" s="11" t="s">
        <v>47</v>
      </c>
      <c r="F1100" s="171"/>
      <c r="G1100" s="171"/>
      <c r="H1100" s="151"/>
      <c r="I1100" s="151"/>
      <c r="J1100" s="151"/>
      <c r="K1100" s="151"/>
      <c r="L1100" s="151"/>
      <c r="M1100" s="151"/>
      <c r="N1100" s="151"/>
      <c r="O1100" s="1">
        <f t="shared" si="167"/>
        <v>6</v>
      </c>
      <c r="P1100" s="11" t="s">
        <v>854</v>
      </c>
      <c r="R1100" s="1" t="str">
        <f t="shared" si="171"/>
        <v>CPL  </v>
      </c>
      <c r="S1100">
        <f t="shared" si="169"/>
        <v>37</v>
      </c>
      <c r="U1100"/>
      <c r="V1100" s="1" t="str">
        <f t="shared" si="166"/>
        <v/>
      </c>
      <c r="W1100"/>
    </row>
    <row r="1101" spans="2:23" ht="21" x14ac:dyDescent="0.25">
      <c r="B1101" s="9" t="s">
        <v>1104</v>
      </c>
      <c r="C1101" s="12" t="s">
        <v>2303</v>
      </c>
      <c r="D1101" s="12" t="s">
        <v>2304</v>
      </c>
      <c r="E1101" s="9" t="s">
        <v>21</v>
      </c>
      <c r="F1101" s="96"/>
      <c r="G1101" s="96"/>
      <c r="H1101" s="144"/>
      <c r="I1101" s="144"/>
      <c r="J1101" s="144"/>
      <c r="K1101" s="144"/>
      <c r="L1101" s="144"/>
      <c r="M1101" s="144"/>
      <c r="N1101" s="144"/>
      <c r="O1101" s="1">
        <f t="shared" si="167"/>
        <v>3</v>
      </c>
      <c r="P1101" s="9" t="s">
        <v>2334</v>
      </c>
      <c r="R1101" s="1" t="str">
        <f t="shared" si="171"/>
        <v>ASSDG  </v>
      </c>
      <c r="S1101">
        <f t="shared" si="169"/>
        <v>22</v>
      </c>
      <c r="U1101"/>
      <c r="V1101" s="1" t="str">
        <f t="shared" si="166"/>
        <v/>
      </c>
      <c r="W1101"/>
    </row>
    <row r="1102" spans="2:23" ht="21" x14ac:dyDescent="0.25">
      <c r="B1102" s="11" t="s">
        <v>1106</v>
      </c>
      <c r="C1102" s="10" t="s">
        <v>2304</v>
      </c>
      <c r="D1102" s="10" t="s">
        <v>2305</v>
      </c>
      <c r="E1102" s="11" t="s">
        <v>3</v>
      </c>
      <c r="F1102" s="171"/>
      <c r="G1102" s="171"/>
      <c r="H1102" s="151"/>
      <c r="I1102" s="151"/>
      <c r="J1102" s="151"/>
      <c r="K1102" s="151"/>
      <c r="L1102" s="151"/>
      <c r="M1102" s="151"/>
      <c r="N1102" s="151"/>
      <c r="O1102" s="1">
        <f t="shared" si="167"/>
        <v>1</v>
      </c>
      <c r="P1102" s="11" t="s">
        <v>176</v>
      </c>
      <c r="R1102" s="1" t="str">
        <f t="shared" si="171"/>
        <v>DG  </v>
      </c>
      <c r="S1102">
        <f t="shared" si="169"/>
        <v>8</v>
      </c>
      <c r="U1102"/>
      <c r="V1102" s="1" t="str">
        <f t="shared" si="166"/>
        <v/>
      </c>
      <c r="W1102"/>
    </row>
    <row r="1103" spans="2:23" ht="21" x14ac:dyDescent="0.25">
      <c r="B1103" s="9" t="s">
        <v>2306</v>
      </c>
      <c r="C1103" s="12" t="s">
        <v>2305</v>
      </c>
      <c r="D1103" s="12" t="s">
        <v>2307</v>
      </c>
      <c r="E1103" s="9" t="s">
        <v>17</v>
      </c>
      <c r="F1103" s="96"/>
      <c r="G1103" s="96"/>
      <c r="H1103" s="144"/>
      <c r="I1103" s="144"/>
      <c r="J1103" s="144"/>
      <c r="K1103" s="144"/>
      <c r="L1103" s="144"/>
      <c r="M1103" s="144"/>
      <c r="N1103" s="144"/>
      <c r="O1103" s="1">
        <f t="shared" si="167"/>
        <v>2</v>
      </c>
      <c r="P1103" s="9" t="s">
        <v>2335</v>
      </c>
      <c r="R1103" s="1" t="str">
        <f t="shared" si="171"/>
        <v>SMIN  </v>
      </c>
      <c r="S1103">
        <f t="shared" si="169"/>
        <v>51</v>
      </c>
      <c r="U1103"/>
      <c r="V1103" s="1" t="str">
        <f t="shared" si="166"/>
        <v/>
      </c>
      <c r="W1103"/>
    </row>
    <row r="1104" spans="2:23" ht="21" x14ac:dyDescent="0.25">
      <c r="B1104" s="11" t="s">
        <v>1640</v>
      </c>
      <c r="C1104" s="10" t="s">
        <v>2307</v>
      </c>
      <c r="D1104" s="10" t="s">
        <v>2308</v>
      </c>
      <c r="E1104" s="11" t="s">
        <v>144</v>
      </c>
      <c r="F1104" s="171"/>
      <c r="G1104" s="171"/>
      <c r="H1104" s="151"/>
      <c r="I1104" s="151"/>
      <c r="J1104" s="151"/>
      <c r="K1104" s="151"/>
      <c r="L1104" s="151"/>
      <c r="M1104" s="151"/>
      <c r="N1104" s="151"/>
      <c r="O1104" s="1">
        <f t="shared" si="167"/>
        <v>5</v>
      </c>
      <c r="P1104" s="11" t="s">
        <v>2336</v>
      </c>
      <c r="R1104" s="1" t="str">
        <f t="shared" si="171"/>
        <v>DG  </v>
      </c>
      <c r="S1104">
        <f t="shared" si="169"/>
        <v>8</v>
      </c>
      <c r="U1104"/>
      <c r="V1104" s="1" t="str">
        <f t="shared" si="166"/>
        <v/>
      </c>
      <c r="W1104"/>
    </row>
    <row r="1105" spans="1:48" ht="21" x14ac:dyDescent="0.25">
      <c r="B1105" s="9" t="s">
        <v>702</v>
      </c>
      <c r="C1105" s="12" t="s">
        <v>2308</v>
      </c>
      <c r="D1105" s="12" t="s">
        <v>2309</v>
      </c>
      <c r="E1105" s="9" t="s">
        <v>3</v>
      </c>
      <c r="F1105" s="96"/>
      <c r="G1105" s="96"/>
      <c r="H1105" s="144"/>
      <c r="I1105" s="144"/>
      <c r="J1105" s="144"/>
      <c r="K1105" s="144"/>
      <c r="L1105" s="144"/>
      <c r="M1105" s="144"/>
      <c r="N1105" s="144"/>
      <c r="O1105" s="1">
        <f t="shared" si="167"/>
        <v>1</v>
      </c>
      <c r="P1105" s="9" t="s">
        <v>2337</v>
      </c>
      <c r="R1105" s="1" t="str">
        <f t="shared" si="171"/>
        <v>CPL  </v>
      </c>
      <c r="S1105">
        <f t="shared" si="169"/>
        <v>37</v>
      </c>
      <c r="U1105"/>
      <c r="V1105" s="1" t="str">
        <f t="shared" si="166"/>
        <v/>
      </c>
      <c r="W1105"/>
    </row>
    <row r="1106" spans="1:48" ht="21" x14ac:dyDescent="0.25">
      <c r="B1106" s="11" t="s">
        <v>2310</v>
      </c>
      <c r="C1106" s="10" t="s">
        <v>2309</v>
      </c>
      <c r="D1106" s="10" t="s">
        <v>2311</v>
      </c>
      <c r="E1106" s="11" t="s">
        <v>3</v>
      </c>
      <c r="F1106" s="171"/>
      <c r="G1106" s="171"/>
      <c r="H1106" s="151"/>
      <c r="I1106" s="151"/>
      <c r="J1106" s="151"/>
      <c r="K1106" s="151"/>
      <c r="L1106" s="151"/>
      <c r="M1106" s="151"/>
      <c r="N1106" s="151"/>
      <c r="O1106" s="1">
        <f t="shared" si="167"/>
        <v>1</v>
      </c>
      <c r="P1106" s="11" t="s">
        <v>2338</v>
      </c>
      <c r="R1106" s="1" t="str">
        <f t="shared" si="171"/>
        <v>CMP  </v>
      </c>
      <c r="S1106">
        <f t="shared" si="169"/>
        <v>1</v>
      </c>
      <c r="U1106"/>
      <c r="V1106" s="1" t="str">
        <f t="shared" si="166"/>
        <v/>
      </c>
      <c r="W1106"/>
    </row>
    <row r="1107" spans="1:48" ht="21" x14ac:dyDescent="0.25">
      <c r="B1107" s="9" t="s">
        <v>2312</v>
      </c>
      <c r="C1107" s="12" t="s">
        <v>2311</v>
      </c>
      <c r="D1107" s="12" t="s">
        <v>2313</v>
      </c>
      <c r="E1107" s="9" t="s">
        <v>633</v>
      </c>
      <c r="F1107" s="96"/>
      <c r="G1107" s="96"/>
      <c r="H1107" s="144"/>
      <c r="I1107" s="144"/>
      <c r="J1107" s="144"/>
      <c r="K1107" s="144"/>
      <c r="L1107" s="144"/>
      <c r="M1107" s="144"/>
      <c r="N1107" s="144"/>
      <c r="O1107" s="1">
        <f t="shared" si="167"/>
        <v>49</v>
      </c>
      <c r="P1107" s="9" t="s">
        <v>2339</v>
      </c>
      <c r="R1107" s="1" t="str">
        <f t="shared" si="171"/>
        <v>SMIN  </v>
      </c>
      <c r="S1107">
        <f t="shared" si="169"/>
        <v>51</v>
      </c>
      <c r="U1107"/>
      <c r="V1107" s="1" t="str">
        <f t="shared" si="166"/>
        <v/>
      </c>
      <c r="W1107"/>
    </row>
    <row r="1108" spans="1:48" x14ac:dyDescent="0.15">
      <c r="Q1108" s="39"/>
      <c r="R1108" s="39"/>
      <c r="S1108" s="39"/>
      <c r="V1108" s="1" t="str">
        <f t="shared" si="166"/>
        <v/>
      </c>
    </row>
    <row r="1109" spans="1:48" x14ac:dyDescent="0.15">
      <c r="B1109" s="15"/>
      <c r="C1109" s="15"/>
      <c r="D1109" s="15"/>
      <c r="E1109" s="15"/>
      <c r="F1109" s="15"/>
      <c r="G1109" s="15"/>
      <c r="H1109" s="154"/>
      <c r="I1109" s="154"/>
      <c r="J1109" s="154"/>
      <c r="K1109" s="154"/>
      <c r="L1109" s="154"/>
      <c r="M1109" s="154"/>
      <c r="N1109" s="154"/>
      <c r="O1109" s="15"/>
      <c r="P1109" s="15"/>
      <c r="Q1109" s="39"/>
      <c r="R1109" s="39"/>
      <c r="S1109" s="39"/>
      <c r="V1109" s="1" t="str">
        <f t="shared" si="166"/>
        <v/>
      </c>
    </row>
    <row r="1110" spans="1:48" ht="11.25" thickBot="1" x14ac:dyDescent="0.2">
      <c r="Q1110" s="39"/>
      <c r="R1110" s="40" t="s">
        <v>572</v>
      </c>
      <c r="S1110" s="39"/>
      <c r="U1110" s="6" t="s">
        <v>3329</v>
      </c>
      <c r="V1110" s="1" t="str">
        <f t="shared" si="166"/>
        <v>DADOS AGRUPADOS</v>
      </c>
      <c r="Y1110" s="6"/>
    </row>
    <row r="1111" spans="1:48" ht="21.75" thickBot="1" x14ac:dyDescent="0.2">
      <c r="A1111" s="41" t="s">
        <v>3381</v>
      </c>
      <c r="P1111" s="16" t="s">
        <v>2340</v>
      </c>
      <c r="R1111" s="6" t="s">
        <v>571</v>
      </c>
      <c r="S1111" s="6" t="s">
        <v>587</v>
      </c>
      <c r="T1111" s="39"/>
      <c r="U1111" s="39"/>
      <c r="V1111" s="1" t="str">
        <f t="shared" si="166"/>
        <v/>
      </c>
      <c r="W1111" s="39"/>
      <c r="X1111" s="39"/>
      <c r="Y1111" s="90" t="s">
        <v>3357</v>
      </c>
      <c r="Z1111" s="43"/>
      <c r="AA1111" s="43"/>
      <c r="AB1111" s="42"/>
    </row>
    <row r="1112" spans="1:48" ht="21" x14ac:dyDescent="0.25">
      <c r="B1112" s="11" t="s">
        <v>1502</v>
      </c>
      <c r="C1112" s="10" t="s">
        <v>1</v>
      </c>
      <c r="D1112" s="10" t="s">
        <v>2341</v>
      </c>
      <c r="E1112" s="11" t="s">
        <v>3</v>
      </c>
      <c r="F1112" s="171"/>
      <c r="G1112" s="171"/>
      <c r="H1112" s="151"/>
      <c r="I1112" s="151"/>
      <c r="J1112" s="151"/>
      <c r="K1112" s="151"/>
      <c r="L1112" s="151"/>
      <c r="M1112" s="151"/>
      <c r="N1112" s="151"/>
      <c r="O1112" s="2">
        <f t="shared" ref="O1112:O1159" si="172">VALUE(IF(LEFT(E1112,1)="&lt;",1,LEFT(E1112,2)))</f>
        <v>1</v>
      </c>
      <c r="P1112" s="11" t="s">
        <v>1</v>
      </c>
      <c r="R1112" s="1" t="str">
        <f t="shared" ref="R1112:R1120" si="173">RIGHT(B1112,LEN(B1112)-4)</f>
        <v>SMOEP  </v>
      </c>
      <c r="S1112">
        <f t="shared" ref="S1112:S1159" si="174">SUMIFS($O$1112:$O$1159,$R$1112:$R$1159,R1112)</f>
        <v>1</v>
      </c>
      <c r="U1112" s="1" t="s">
        <v>3356</v>
      </c>
      <c r="V1112" s="1" t="str">
        <f t="shared" si="166"/>
        <v>SMOEP</v>
      </c>
      <c r="W1112">
        <v>1</v>
      </c>
      <c r="Y1112" s="84" t="s">
        <v>3383</v>
      </c>
      <c r="Z1112" s="82">
        <f>SUMIFS($W$1112:$W$1132,$V$1112:$V$1132,Y1112)</f>
        <v>0</v>
      </c>
      <c r="AA1112" s="82"/>
      <c r="AB1112" s="83"/>
    </row>
    <row r="1113" spans="1:48" ht="21" x14ac:dyDescent="0.25">
      <c r="B1113" s="9" t="s">
        <v>609</v>
      </c>
      <c r="C1113" s="12" t="s">
        <v>2341</v>
      </c>
      <c r="D1113" s="12" t="s">
        <v>2342</v>
      </c>
      <c r="E1113" s="9" t="s">
        <v>54</v>
      </c>
      <c r="F1113" s="96"/>
      <c r="G1113" s="96"/>
      <c r="H1113" s="144"/>
      <c r="I1113" s="144"/>
      <c r="J1113" s="144"/>
      <c r="K1113" s="144"/>
      <c r="L1113" s="144"/>
      <c r="M1113" s="144"/>
      <c r="N1113" s="144"/>
      <c r="O1113" s="2">
        <f t="shared" si="172"/>
        <v>1</v>
      </c>
      <c r="P1113" s="9" t="s">
        <v>14</v>
      </c>
      <c r="R1113" s="1" t="str">
        <f t="shared" si="173"/>
        <v>CAA  </v>
      </c>
      <c r="S1113">
        <f t="shared" si="174"/>
        <v>1</v>
      </c>
      <c r="T1113" s="39"/>
      <c r="U1113" s="39" t="s">
        <v>575</v>
      </c>
      <c r="V1113" s="1" t="str">
        <f t="shared" si="166"/>
        <v>CAA</v>
      </c>
      <c r="W1113">
        <v>1</v>
      </c>
      <c r="X1113" s="39"/>
      <c r="Y1113" s="84" t="s">
        <v>3387</v>
      </c>
      <c r="Z1113" s="85">
        <f t="shared" ref="Z1113:Z1133" si="175">SUMIFS($W$1112:$W$1132,$V$1112:$V$1132,Y1113)</f>
        <v>0</v>
      </c>
      <c r="AA1113" s="85"/>
      <c r="AB1113" s="86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39"/>
      <c r="AO1113" s="39"/>
      <c r="AP1113" s="39"/>
      <c r="AQ1113" s="39"/>
      <c r="AR1113" s="39"/>
      <c r="AS1113" s="39"/>
      <c r="AT1113" s="39"/>
      <c r="AU1113" s="39"/>
      <c r="AV1113" s="39"/>
    </row>
    <row r="1114" spans="1:48" s="15" customFormat="1" ht="21" x14ac:dyDescent="0.25">
      <c r="A1114" s="39"/>
      <c r="B1114" s="11" t="s">
        <v>1830</v>
      </c>
      <c r="C1114" s="10" t="s">
        <v>2342</v>
      </c>
      <c r="D1114" s="10" t="s">
        <v>2343</v>
      </c>
      <c r="E1114" s="11" t="s">
        <v>54</v>
      </c>
      <c r="F1114" s="171"/>
      <c r="G1114" s="171"/>
      <c r="H1114" s="151"/>
      <c r="I1114" s="151"/>
      <c r="J1114" s="151"/>
      <c r="K1114" s="151"/>
      <c r="L1114" s="151"/>
      <c r="M1114" s="151"/>
      <c r="N1114" s="151"/>
      <c r="O1114" s="2">
        <f t="shared" si="172"/>
        <v>1</v>
      </c>
      <c r="P1114" s="11" t="s">
        <v>2409</v>
      </c>
      <c r="Q1114" s="1"/>
      <c r="R1114" s="1" t="str">
        <f t="shared" si="173"/>
        <v>SECADM  </v>
      </c>
      <c r="S1114">
        <f t="shared" si="174"/>
        <v>5</v>
      </c>
      <c r="T1114" s="39"/>
      <c r="U1114" s="39" t="s">
        <v>576</v>
      </c>
      <c r="V1114" s="1" t="str">
        <f t="shared" si="166"/>
        <v>SECADM</v>
      </c>
      <c r="W1114">
        <v>5</v>
      </c>
      <c r="X1114" s="39"/>
      <c r="Y1114" s="61" t="s">
        <v>3385</v>
      </c>
      <c r="Z1114" s="62">
        <f t="shared" si="175"/>
        <v>0</v>
      </c>
      <c r="AA1114" s="62"/>
      <c r="AB1114" s="63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39"/>
      <c r="AO1114" s="39"/>
      <c r="AP1114" s="39"/>
      <c r="AQ1114" s="39"/>
      <c r="AR1114" s="39"/>
      <c r="AS1114" s="39"/>
      <c r="AT1114" s="39"/>
      <c r="AU1114" s="39"/>
      <c r="AV1114" s="39"/>
    </row>
    <row r="1115" spans="1:48" ht="21" x14ac:dyDescent="0.25">
      <c r="B1115" s="9" t="s">
        <v>2344</v>
      </c>
      <c r="C1115" s="12" t="s">
        <v>2343</v>
      </c>
      <c r="D1115" s="12" t="s">
        <v>2345</v>
      </c>
      <c r="E1115" s="9" t="s">
        <v>25</v>
      </c>
      <c r="F1115" s="96"/>
      <c r="G1115" s="96"/>
      <c r="H1115" s="144"/>
      <c r="I1115" s="144"/>
      <c r="J1115" s="144"/>
      <c r="K1115" s="144"/>
      <c r="L1115" s="144"/>
      <c r="M1115" s="144"/>
      <c r="N1115" s="144"/>
      <c r="O1115" s="2">
        <f t="shared" si="172"/>
        <v>9</v>
      </c>
      <c r="P1115" s="9" t="s">
        <v>2410</v>
      </c>
      <c r="R1115" s="1" t="str">
        <f t="shared" si="173"/>
        <v>CEPCST  </v>
      </c>
      <c r="S1115">
        <f t="shared" si="174"/>
        <v>9</v>
      </c>
      <c r="T1115" s="39"/>
      <c r="U1115" s="39" t="s">
        <v>3353</v>
      </c>
      <c r="V1115" s="1" t="str">
        <f t="shared" si="166"/>
        <v>CEPCST</v>
      </c>
      <c r="W1115">
        <v>9</v>
      </c>
      <c r="X1115" s="39"/>
      <c r="Y1115" s="61" t="s">
        <v>3389</v>
      </c>
      <c r="Z1115" s="62">
        <f t="shared" si="175"/>
        <v>0</v>
      </c>
      <c r="AA1115" s="62"/>
      <c r="AB1115" s="63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39"/>
      <c r="AO1115" s="39"/>
      <c r="AP1115" s="39"/>
      <c r="AQ1115" s="39"/>
      <c r="AR1115" s="39"/>
      <c r="AS1115" s="39"/>
      <c r="AT1115" s="39"/>
      <c r="AU1115" s="39"/>
      <c r="AV1115" s="39"/>
    </row>
    <row r="1116" spans="1:48" ht="21" x14ac:dyDescent="0.25">
      <c r="B1116" s="11" t="s">
        <v>1509</v>
      </c>
      <c r="C1116" s="10" t="s">
        <v>2345</v>
      </c>
      <c r="D1116" s="10" t="s">
        <v>2346</v>
      </c>
      <c r="E1116" s="11" t="s">
        <v>54</v>
      </c>
      <c r="F1116" s="171"/>
      <c r="G1116" s="171"/>
      <c r="H1116" s="151"/>
      <c r="I1116" s="151"/>
      <c r="J1116" s="151"/>
      <c r="K1116" s="151"/>
      <c r="L1116" s="151"/>
      <c r="M1116" s="151"/>
      <c r="N1116" s="151"/>
      <c r="O1116" s="2">
        <f t="shared" si="172"/>
        <v>1</v>
      </c>
      <c r="P1116" s="11" t="s">
        <v>2411</v>
      </c>
      <c r="R1116" s="1" t="str">
        <f t="shared" si="173"/>
        <v>SECADM  </v>
      </c>
      <c r="S1116">
        <f t="shared" si="174"/>
        <v>5</v>
      </c>
      <c r="T1116" s="39"/>
      <c r="U1116" s="39" t="s">
        <v>580</v>
      </c>
      <c r="V1116" s="1" t="str">
        <f t="shared" si="166"/>
        <v>CLC</v>
      </c>
      <c r="W1116">
        <v>12</v>
      </c>
      <c r="X1116" s="39"/>
      <c r="Y1116" s="61" t="s">
        <v>3424</v>
      </c>
      <c r="Z1116" s="62">
        <f t="shared" si="175"/>
        <v>1</v>
      </c>
      <c r="AA1116" s="62"/>
      <c r="AB1116" s="63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  <c r="AN1116" s="39"/>
      <c r="AO1116" s="39"/>
      <c r="AP1116" s="39"/>
      <c r="AQ1116" s="39"/>
      <c r="AR1116" s="39"/>
      <c r="AS1116" s="39"/>
      <c r="AT1116" s="39"/>
      <c r="AU1116" s="39"/>
      <c r="AV1116" s="39"/>
    </row>
    <row r="1117" spans="1:48" ht="21" x14ac:dyDescent="0.25">
      <c r="B1117" s="9" t="s">
        <v>1591</v>
      </c>
      <c r="C1117" s="12" t="s">
        <v>2346</v>
      </c>
      <c r="D1117" s="12" t="s">
        <v>2347</v>
      </c>
      <c r="E1117" s="9" t="s">
        <v>144</v>
      </c>
      <c r="F1117" s="96"/>
      <c r="G1117" s="96"/>
      <c r="H1117" s="144"/>
      <c r="I1117" s="144"/>
      <c r="J1117" s="144"/>
      <c r="K1117" s="144"/>
      <c r="L1117" s="144"/>
      <c r="M1117" s="144"/>
      <c r="N1117" s="144"/>
      <c r="O1117" s="2">
        <f t="shared" si="172"/>
        <v>5</v>
      </c>
      <c r="P1117" s="9" t="s">
        <v>1580</v>
      </c>
      <c r="R1117" s="1" t="str">
        <f t="shared" si="173"/>
        <v>CLC  </v>
      </c>
      <c r="S1117">
        <f t="shared" si="174"/>
        <v>12</v>
      </c>
      <c r="T1117" s="39"/>
      <c r="U1117" s="39" t="s">
        <v>581</v>
      </c>
      <c r="V1117" s="1" t="str">
        <f t="shared" si="166"/>
        <v>SC</v>
      </c>
      <c r="W1117">
        <v>10</v>
      </c>
      <c r="X1117" s="39"/>
      <c r="Y1117" s="61" t="s">
        <v>3425</v>
      </c>
      <c r="Z1117" s="62">
        <f t="shared" si="175"/>
        <v>1</v>
      </c>
      <c r="AA1117" s="62"/>
      <c r="AB1117" s="63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39"/>
      <c r="AO1117" s="39"/>
      <c r="AP1117" s="39"/>
      <c r="AQ1117" s="39"/>
      <c r="AR1117" s="39"/>
      <c r="AS1117" s="39"/>
      <c r="AT1117" s="39"/>
      <c r="AU1117" s="39"/>
      <c r="AV1117" s="39"/>
    </row>
    <row r="1118" spans="1:48" ht="21" x14ac:dyDescent="0.25">
      <c r="B1118" s="11" t="s">
        <v>1593</v>
      </c>
      <c r="C1118" s="10" t="s">
        <v>2347</v>
      </c>
      <c r="D1118" s="10" t="s">
        <v>2348</v>
      </c>
      <c r="E1118" s="11" t="s">
        <v>314</v>
      </c>
      <c r="F1118" s="171"/>
      <c r="G1118" s="171"/>
      <c r="H1118" s="151"/>
      <c r="I1118" s="151"/>
      <c r="J1118" s="151"/>
      <c r="K1118" s="151"/>
      <c r="L1118" s="151"/>
      <c r="M1118" s="151"/>
      <c r="N1118" s="151"/>
      <c r="O1118" s="2">
        <f t="shared" si="172"/>
        <v>7</v>
      </c>
      <c r="P1118" s="11" t="s">
        <v>2412</v>
      </c>
      <c r="R1118" s="1" t="str">
        <f t="shared" si="173"/>
        <v>SC  </v>
      </c>
      <c r="S1118">
        <f t="shared" si="174"/>
        <v>10</v>
      </c>
      <c r="T1118" s="39"/>
      <c r="U1118" s="1" t="s">
        <v>578</v>
      </c>
      <c r="V1118" s="1" t="str">
        <f t="shared" si="166"/>
        <v>CO</v>
      </c>
      <c r="W1118">
        <v>4</v>
      </c>
      <c r="X1118" s="39"/>
      <c r="Y1118" s="61" t="s">
        <v>3426</v>
      </c>
      <c r="Z1118" s="62">
        <f t="shared" si="175"/>
        <v>0</v>
      </c>
      <c r="AA1118" s="62"/>
      <c r="AB1118" s="63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39"/>
      <c r="AO1118" s="39"/>
      <c r="AP1118" s="39"/>
      <c r="AQ1118" s="39"/>
      <c r="AR1118" s="39"/>
      <c r="AS1118" s="39"/>
      <c r="AT1118" s="39"/>
      <c r="AU1118" s="39"/>
      <c r="AV1118" s="39"/>
    </row>
    <row r="1119" spans="1:48" ht="21" x14ac:dyDescent="0.25">
      <c r="B1119" s="9" t="s">
        <v>1055</v>
      </c>
      <c r="C1119" s="12" t="s">
        <v>2348</v>
      </c>
      <c r="D1119" s="12" t="s">
        <v>2349</v>
      </c>
      <c r="E1119" s="9" t="s">
        <v>3</v>
      </c>
      <c r="F1119" s="96"/>
      <c r="G1119" s="96"/>
      <c r="H1119" s="144"/>
      <c r="I1119" s="144"/>
      <c r="J1119" s="144"/>
      <c r="K1119" s="144"/>
      <c r="L1119" s="144"/>
      <c r="M1119" s="144"/>
      <c r="N1119" s="144"/>
      <c r="O1119" s="2">
        <f t="shared" si="172"/>
        <v>1</v>
      </c>
      <c r="P1119" s="9" t="s">
        <v>2413</v>
      </c>
      <c r="R1119" s="1" t="str">
        <f t="shared" si="173"/>
        <v>CLC  </v>
      </c>
      <c r="S1119">
        <f t="shared" si="174"/>
        <v>12</v>
      </c>
      <c r="U1119" s="1" t="s">
        <v>577</v>
      </c>
      <c r="V1119" s="1" t="str">
        <f t="shared" si="166"/>
        <v>SPO</v>
      </c>
      <c r="W1119">
        <v>30</v>
      </c>
      <c r="Y1119" s="61" t="s">
        <v>3427</v>
      </c>
      <c r="Z1119" s="62">
        <f t="shared" si="175"/>
        <v>0</v>
      </c>
      <c r="AA1119" s="62"/>
      <c r="AB1119" s="63"/>
    </row>
    <row r="1120" spans="1:48" ht="21" x14ac:dyDescent="0.25">
      <c r="B1120" s="11" t="s">
        <v>2011</v>
      </c>
      <c r="C1120" s="10" t="s">
        <v>2349</v>
      </c>
      <c r="D1120" s="10" t="s">
        <v>2350</v>
      </c>
      <c r="E1120" s="11" t="s">
        <v>3</v>
      </c>
      <c r="F1120" s="171"/>
      <c r="G1120" s="171"/>
      <c r="H1120" s="151"/>
      <c r="I1120" s="151"/>
      <c r="J1120" s="151"/>
      <c r="K1120" s="151"/>
      <c r="L1120" s="151"/>
      <c r="M1120" s="151"/>
      <c r="N1120" s="151"/>
      <c r="O1120" s="2">
        <f t="shared" si="172"/>
        <v>1</v>
      </c>
      <c r="P1120" s="11" t="s">
        <v>1150</v>
      </c>
      <c r="R1120" s="1" t="str">
        <f t="shared" si="173"/>
        <v>CO  </v>
      </c>
      <c r="S1120">
        <f t="shared" si="174"/>
        <v>4</v>
      </c>
      <c r="U1120" s="1" t="s">
        <v>579</v>
      </c>
      <c r="V1120" s="1" t="str">
        <f t="shared" si="166"/>
        <v>SECOFC</v>
      </c>
      <c r="W1120">
        <v>2</v>
      </c>
      <c r="Y1120" s="61" t="s">
        <v>3428</v>
      </c>
      <c r="Z1120" s="62">
        <f t="shared" si="175"/>
        <v>0</v>
      </c>
      <c r="AA1120" s="62"/>
      <c r="AB1120" s="63"/>
    </row>
    <row r="1121" spans="2:28" ht="21" x14ac:dyDescent="0.25">
      <c r="B1121" s="9" t="s">
        <v>33</v>
      </c>
      <c r="C1121" s="12" t="s">
        <v>2350</v>
      </c>
      <c r="D1121" s="12" t="s">
        <v>2351</v>
      </c>
      <c r="E1121" s="9" t="s">
        <v>54</v>
      </c>
      <c r="F1121" s="96"/>
      <c r="G1121" s="96"/>
      <c r="H1121" s="144"/>
      <c r="I1121" s="144"/>
      <c r="J1121" s="144"/>
      <c r="K1121" s="144"/>
      <c r="L1121" s="144"/>
      <c r="M1121" s="144"/>
      <c r="N1121" s="144"/>
      <c r="O1121" s="2">
        <f t="shared" si="172"/>
        <v>1</v>
      </c>
      <c r="P1121" s="9" t="s">
        <v>2414</v>
      </c>
      <c r="R1121" s="1" t="str">
        <f t="shared" ref="R1121:R1159" si="176">RIGHT(B1121,LEN(B1121)-5)</f>
        <v>SPO  </v>
      </c>
      <c r="S1121">
        <f t="shared" si="174"/>
        <v>30</v>
      </c>
      <c r="U1121" s="1" t="s">
        <v>584</v>
      </c>
      <c r="V1121" s="1" t="str">
        <f t="shared" si="166"/>
        <v>DG</v>
      </c>
      <c r="W1121">
        <v>3</v>
      </c>
      <c r="Y1121" s="61" t="s">
        <v>3391</v>
      </c>
      <c r="Z1121" s="62">
        <f t="shared" si="175"/>
        <v>0</v>
      </c>
      <c r="AA1121" s="62"/>
      <c r="AB1121" s="63"/>
    </row>
    <row r="1122" spans="2:28" ht="21" x14ac:dyDescent="0.25">
      <c r="B1122" s="11" t="s">
        <v>36</v>
      </c>
      <c r="C1122" s="10" t="s">
        <v>2351</v>
      </c>
      <c r="D1122" s="10" t="s">
        <v>2352</v>
      </c>
      <c r="E1122" s="11" t="s">
        <v>3</v>
      </c>
      <c r="F1122" s="171"/>
      <c r="G1122" s="171"/>
      <c r="H1122" s="151"/>
      <c r="I1122" s="151"/>
      <c r="J1122" s="151"/>
      <c r="K1122" s="151"/>
      <c r="L1122" s="151"/>
      <c r="M1122" s="151"/>
      <c r="N1122" s="151"/>
      <c r="O1122" s="2">
        <f t="shared" si="172"/>
        <v>1</v>
      </c>
      <c r="P1122" s="11" t="s">
        <v>64</v>
      </c>
      <c r="R1122" s="1" t="str">
        <f t="shared" si="176"/>
        <v>CO  </v>
      </c>
      <c r="S1122">
        <f t="shared" si="174"/>
        <v>4</v>
      </c>
      <c r="U1122" s="1" t="s">
        <v>3340</v>
      </c>
      <c r="V1122" s="1" t="str">
        <f t="shared" si="166"/>
        <v>SLIC</v>
      </c>
      <c r="W1122">
        <v>5</v>
      </c>
      <c r="Y1122" s="61" t="s">
        <v>3393</v>
      </c>
      <c r="Z1122" s="62">
        <f t="shared" si="175"/>
        <v>0</v>
      </c>
      <c r="AA1122" s="62"/>
      <c r="AB1122" s="63"/>
    </row>
    <row r="1123" spans="2:28" ht="21" x14ac:dyDescent="0.25">
      <c r="B1123" s="9" t="s">
        <v>39</v>
      </c>
      <c r="C1123" s="12" t="s">
        <v>2352</v>
      </c>
      <c r="D1123" s="12" t="s">
        <v>2353</v>
      </c>
      <c r="E1123" s="9" t="s">
        <v>3</v>
      </c>
      <c r="F1123" s="96"/>
      <c r="G1123" s="96"/>
      <c r="H1123" s="144"/>
      <c r="I1123" s="144"/>
      <c r="J1123" s="144"/>
      <c r="K1123" s="144"/>
      <c r="L1123" s="144"/>
      <c r="M1123" s="144"/>
      <c r="N1123" s="144"/>
      <c r="O1123" s="2">
        <f t="shared" si="172"/>
        <v>1</v>
      </c>
      <c r="P1123" s="9" t="s">
        <v>2415</v>
      </c>
      <c r="R1123" s="1" t="str">
        <f t="shared" si="176"/>
        <v>SECOFC  </v>
      </c>
      <c r="S1123">
        <f t="shared" si="174"/>
        <v>2</v>
      </c>
      <c r="U1123" s="1" t="s">
        <v>591</v>
      </c>
      <c r="V1123" s="1" t="str">
        <f t="shared" si="166"/>
        <v>CPL</v>
      </c>
      <c r="W1123">
        <v>41</v>
      </c>
      <c r="Y1123" s="61" t="s">
        <v>3395</v>
      </c>
      <c r="Z1123" s="62">
        <f t="shared" si="175"/>
        <v>0</v>
      </c>
      <c r="AA1123" s="62"/>
      <c r="AB1123" s="63"/>
    </row>
    <row r="1124" spans="2:28" ht="21" x14ac:dyDescent="0.25">
      <c r="B1124" s="11" t="s">
        <v>42</v>
      </c>
      <c r="C1124" s="10" t="s">
        <v>2353</v>
      </c>
      <c r="D1124" s="10" t="s">
        <v>2354</v>
      </c>
      <c r="E1124" s="11" t="s">
        <v>17</v>
      </c>
      <c r="F1124" s="171"/>
      <c r="G1124" s="171"/>
      <c r="H1124" s="151"/>
      <c r="I1124" s="151"/>
      <c r="J1124" s="151"/>
      <c r="K1124" s="151"/>
      <c r="L1124" s="151"/>
      <c r="M1124" s="151"/>
      <c r="N1124" s="151"/>
      <c r="O1124" s="2">
        <f t="shared" si="172"/>
        <v>2</v>
      </c>
      <c r="P1124" s="11" t="s">
        <v>38</v>
      </c>
      <c r="R1124" s="1" t="str">
        <f t="shared" si="176"/>
        <v>CLC  </v>
      </c>
      <c r="S1124">
        <f t="shared" si="174"/>
        <v>12</v>
      </c>
      <c r="U1124" s="1" t="s">
        <v>583</v>
      </c>
      <c r="V1124" s="1" t="str">
        <f t="shared" si="166"/>
        <v>ASSDG</v>
      </c>
      <c r="W1124">
        <v>2</v>
      </c>
      <c r="Y1124" s="58" t="s">
        <v>3397</v>
      </c>
      <c r="Z1124" s="59">
        <f t="shared" si="175"/>
        <v>0</v>
      </c>
      <c r="AA1124" s="59"/>
      <c r="AB1124" s="60"/>
    </row>
    <row r="1125" spans="2:28" ht="21" x14ac:dyDescent="0.25">
      <c r="B1125" s="9" t="s">
        <v>45</v>
      </c>
      <c r="C1125" s="12" t="s">
        <v>2354</v>
      </c>
      <c r="D1125" s="12" t="s">
        <v>2355</v>
      </c>
      <c r="E1125" s="9" t="s">
        <v>21</v>
      </c>
      <c r="F1125" s="96"/>
      <c r="G1125" s="96"/>
      <c r="H1125" s="144"/>
      <c r="I1125" s="144"/>
      <c r="J1125" s="144"/>
      <c r="K1125" s="144"/>
      <c r="L1125" s="144"/>
      <c r="M1125" s="144"/>
      <c r="N1125" s="144"/>
      <c r="O1125" s="2">
        <f t="shared" si="172"/>
        <v>3</v>
      </c>
      <c r="P1125" s="9" t="s">
        <v>2416</v>
      </c>
      <c r="R1125" s="1" t="str">
        <f t="shared" si="176"/>
        <v>SC  </v>
      </c>
      <c r="S1125">
        <f t="shared" si="174"/>
        <v>10</v>
      </c>
      <c r="U1125" s="1" t="s">
        <v>3372</v>
      </c>
      <c r="V1125" s="1" t="str">
        <f t="shared" ref="V1125:V1188" si="177">TRIM(SUBSTITUTE(U1125,CHAR(160),CHAR(32)))</f>
        <v>SCCLC</v>
      </c>
      <c r="W1125">
        <v>2</v>
      </c>
      <c r="Y1125" s="58" t="s">
        <v>3399</v>
      </c>
      <c r="Z1125" s="59">
        <f t="shared" si="175"/>
        <v>0</v>
      </c>
      <c r="AA1125" s="59"/>
      <c r="AB1125" s="60"/>
    </row>
    <row r="1126" spans="2:28" ht="21" x14ac:dyDescent="0.25">
      <c r="B1126" s="11" t="s">
        <v>49</v>
      </c>
      <c r="C1126" s="10" t="s">
        <v>2355</v>
      </c>
      <c r="D1126" s="10" t="s">
        <v>2356</v>
      </c>
      <c r="E1126" s="11" t="s">
        <v>3</v>
      </c>
      <c r="F1126" s="171"/>
      <c r="G1126" s="171"/>
      <c r="H1126" s="151"/>
      <c r="I1126" s="151"/>
      <c r="J1126" s="151"/>
      <c r="K1126" s="151"/>
      <c r="L1126" s="151"/>
      <c r="M1126" s="151"/>
      <c r="N1126" s="151"/>
      <c r="O1126" s="2">
        <f t="shared" si="172"/>
        <v>1</v>
      </c>
      <c r="P1126" s="11" t="s">
        <v>2417</v>
      </c>
      <c r="R1126" s="1" t="str">
        <f t="shared" si="176"/>
        <v>CLC  </v>
      </c>
      <c r="S1126">
        <f t="shared" si="174"/>
        <v>12</v>
      </c>
      <c r="U1126" s="1" t="s">
        <v>3373</v>
      </c>
      <c r="V1126" s="1" t="str">
        <f t="shared" si="177"/>
        <v>SECIA</v>
      </c>
      <c r="W1126">
        <v>1</v>
      </c>
      <c r="Y1126" s="58" t="s">
        <v>3401</v>
      </c>
      <c r="Z1126" s="59">
        <f t="shared" si="175"/>
        <v>0</v>
      </c>
      <c r="AA1126" s="59"/>
      <c r="AB1126" s="60"/>
    </row>
    <row r="1127" spans="2:28" ht="21" x14ac:dyDescent="0.25">
      <c r="B1127" s="9" t="s">
        <v>1068</v>
      </c>
      <c r="C1127" s="12" t="s">
        <v>2356</v>
      </c>
      <c r="D1127" s="12" t="s">
        <v>2357</v>
      </c>
      <c r="E1127" s="9" t="s">
        <v>17</v>
      </c>
      <c r="F1127" s="96"/>
      <c r="G1127" s="96"/>
      <c r="H1127" s="144"/>
      <c r="I1127" s="144"/>
      <c r="J1127" s="144"/>
      <c r="K1127" s="144"/>
      <c r="L1127" s="144"/>
      <c r="M1127" s="144"/>
      <c r="N1127" s="144"/>
      <c r="O1127" s="2">
        <f t="shared" si="172"/>
        <v>2</v>
      </c>
      <c r="P1127" s="9" t="s">
        <v>2418</v>
      </c>
      <c r="R1127" s="1" t="str">
        <f t="shared" si="176"/>
        <v>SECADM  </v>
      </c>
      <c r="S1127">
        <f t="shared" si="174"/>
        <v>5</v>
      </c>
      <c r="U1127" s="1" t="s">
        <v>3374</v>
      </c>
      <c r="V1127" s="1" t="str">
        <f t="shared" si="177"/>
        <v>CCLCE</v>
      </c>
      <c r="W1127">
        <v>1</v>
      </c>
      <c r="Y1127" s="58" t="s">
        <v>3416</v>
      </c>
      <c r="Z1127" s="59">
        <f t="shared" si="175"/>
        <v>0</v>
      </c>
      <c r="AA1127" s="59"/>
      <c r="AB1127" s="60"/>
    </row>
    <row r="1128" spans="2:28" ht="21" x14ac:dyDescent="0.25">
      <c r="B1128" s="11" t="s">
        <v>174</v>
      </c>
      <c r="C1128" s="10" t="s">
        <v>2357</v>
      </c>
      <c r="D1128" s="10" t="s">
        <v>2358</v>
      </c>
      <c r="E1128" s="11" t="s">
        <v>54</v>
      </c>
      <c r="F1128" s="171"/>
      <c r="G1128" s="171"/>
      <c r="H1128" s="151"/>
      <c r="I1128" s="151"/>
      <c r="J1128" s="151"/>
      <c r="K1128" s="151"/>
      <c r="L1128" s="151"/>
      <c r="M1128" s="151"/>
      <c r="N1128" s="151"/>
      <c r="O1128" s="2">
        <f t="shared" si="172"/>
        <v>1</v>
      </c>
      <c r="P1128" s="11" t="s">
        <v>2419</v>
      </c>
      <c r="R1128" s="1" t="str">
        <f t="shared" si="176"/>
        <v>DG  </v>
      </c>
      <c r="S1128">
        <f t="shared" si="174"/>
        <v>3</v>
      </c>
      <c r="U1128" s="1" t="s">
        <v>582</v>
      </c>
      <c r="V1128" s="1" t="str">
        <f t="shared" si="177"/>
        <v>SCON</v>
      </c>
      <c r="W1128">
        <v>15</v>
      </c>
      <c r="Y1128" s="58" t="s">
        <v>3404</v>
      </c>
      <c r="Z1128" s="59">
        <f t="shared" si="175"/>
        <v>0</v>
      </c>
      <c r="AA1128" s="59"/>
      <c r="AB1128" s="60"/>
    </row>
    <row r="1129" spans="2:28" ht="21" x14ac:dyDescent="0.25">
      <c r="B1129" s="9" t="s">
        <v>1072</v>
      </c>
      <c r="C1129" s="12" t="s">
        <v>2358</v>
      </c>
      <c r="D1129" s="12" t="s">
        <v>2359</v>
      </c>
      <c r="E1129" s="9" t="s">
        <v>17</v>
      </c>
      <c r="F1129" s="96"/>
      <c r="G1129" s="96"/>
      <c r="H1129" s="144"/>
      <c r="I1129" s="144"/>
      <c r="J1129" s="144"/>
      <c r="K1129" s="144"/>
      <c r="L1129" s="144"/>
      <c r="M1129" s="144"/>
      <c r="N1129" s="144"/>
      <c r="O1129" s="2">
        <f t="shared" si="172"/>
        <v>2</v>
      </c>
      <c r="P1129" s="9" t="s">
        <v>1160</v>
      </c>
      <c r="R1129" s="1" t="str">
        <f t="shared" si="176"/>
        <v>SLIC  </v>
      </c>
      <c r="S1129">
        <f t="shared" si="174"/>
        <v>5</v>
      </c>
      <c r="U1129" s="1" t="s">
        <v>3354</v>
      </c>
      <c r="V1129" s="1" t="str">
        <f t="shared" si="177"/>
        <v>SIASG</v>
      </c>
      <c r="W1129">
        <v>1</v>
      </c>
      <c r="Y1129" s="58" t="s">
        <v>3429</v>
      </c>
      <c r="Z1129" s="59">
        <f t="shared" si="175"/>
        <v>0</v>
      </c>
      <c r="AA1129" s="59"/>
      <c r="AB1129" s="60"/>
    </row>
    <row r="1130" spans="2:28" ht="21" x14ac:dyDescent="0.25">
      <c r="B1130" s="11" t="s">
        <v>1215</v>
      </c>
      <c r="C1130" s="10" t="s">
        <v>2359</v>
      </c>
      <c r="D1130" s="10" t="s">
        <v>2360</v>
      </c>
      <c r="E1130" s="11" t="s">
        <v>3</v>
      </c>
      <c r="F1130" s="171"/>
      <c r="G1130" s="171"/>
      <c r="H1130" s="151"/>
      <c r="I1130" s="151"/>
      <c r="J1130" s="151"/>
      <c r="K1130" s="151"/>
      <c r="L1130" s="151"/>
      <c r="M1130" s="151"/>
      <c r="N1130" s="151"/>
      <c r="O1130" s="2">
        <f t="shared" si="172"/>
        <v>1</v>
      </c>
      <c r="P1130" s="11" t="s">
        <v>14</v>
      </c>
      <c r="R1130" s="1" t="str">
        <f t="shared" si="176"/>
        <v>CLC  </v>
      </c>
      <c r="S1130">
        <f t="shared" si="174"/>
        <v>12</v>
      </c>
      <c r="U1130" s="1" t="s">
        <v>586</v>
      </c>
      <c r="V1130" s="1" t="str">
        <f t="shared" si="177"/>
        <v>SAEO</v>
      </c>
      <c r="W1130">
        <v>4</v>
      </c>
      <c r="Y1130" s="58" t="s">
        <v>3430</v>
      </c>
      <c r="Z1130" s="59">
        <f t="shared" si="175"/>
        <v>0</v>
      </c>
      <c r="AA1130" s="59"/>
      <c r="AB1130" s="60"/>
    </row>
    <row r="1131" spans="2:28" ht="21" x14ac:dyDescent="0.25">
      <c r="B1131" s="9" t="s">
        <v>2361</v>
      </c>
      <c r="C1131" s="12" t="s">
        <v>2360</v>
      </c>
      <c r="D1131" s="12" t="s">
        <v>2362</v>
      </c>
      <c r="E1131" s="9" t="s">
        <v>3</v>
      </c>
      <c r="F1131" s="96"/>
      <c r="G1131" s="96"/>
      <c r="H1131" s="144"/>
      <c r="I1131" s="144"/>
      <c r="J1131" s="144"/>
      <c r="K1131" s="144"/>
      <c r="L1131" s="144"/>
      <c r="M1131" s="144"/>
      <c r="N1131" s="144"/>
      <c r="O1131" s="2">
        <f t="shared" si="172"/>
        <v>1</v>
      </c>
      <c r="P1131" s="9" t="s">
        <v>1163</v>
      </c>
      <c r="R1131" s="1" t="str">
        <f t="shared" si="176"/>
        <v>CPL  </v>
      </c>
      <c r="S1131">
        <f t="shared" si="174"/>
        <v>41</v>
      </c>
      <c r="U1131" s="1" t="s">
        <v>585</v>
      </c>
      <c r="V1131" s="1" t="str">
        <f t="shared" si="177"/>
        <v>ACO</v>
      </c>
      <c r="W1131">
        <v>1</v>
      </c>
      <c r="Y1131" s="58" t="s">
        <v>3431</v>
      </c>
      <c r="Z1131" s="59">
        <f t="shared" si="175"/>
        <v>0</v>
      </c>
      <c r="AA1131" s="59"/>
      <c r="AB1131" s="60"/>
    </row>
    <row r="1132" spans="2:28" ht="21" x14ac:dyDescent="0.25">
      <c r="B1132" s="11" t="s">
        <v>1854</v>
      </c>
      <c r="C1132" s="10" t="s">
        <v>2362</v>
      </c>
      <c r="D1132" s="10" t="s">
        <v>2363</v>
      </c>
      <c r="E1132" s="11" t="s">
        <v>3</v>
      </c>
      <c r="F1132" s="171"/>
      <c r="G1132" s="171"/>
      <c r="H1132" s="151"/>
      <c r="I1132" s="151"/>
      <c r="J1132" s="151"/>
      <c r="K1132" s="151"/>
      <c r="L1132" s="151"/>
      <c r="M1132" s="151"/>
      <c r="N1132" s="151"/>
      <c r="O1132" s="2">
        <f t="shared" si="172"/>
        <v>1</v>
      </c>
      <c r="P1132" s="11" t="s">
        <v>828</v>
      </c>
      <c r="R1132" s="1" t="str">
        <f t="shared" si="176"/>
        <v>ASSDG  </v>
      </c>
      <c r="S1132">
        <f t="shared" si="174"/>
        <v>2</v>
      </c>
      <c r="U1132"/>
      <c r="V1132" s="98" t="s">
        <v>3434</v>
      </c>
      <c r="W1132">
        <f>SUM(W1112:W1131)</f>
        <v>150</v>
      </c>
      <c r="Y1132" s="58" t="s">
        <v>3432</v>
      </c>
      <c r="Z1132" s="59">
        <f t="shared" si="175"/>
        <v>0</v>
      </c>
      <c r="AA1132" s="59"/>
      <c r="AB1132" s="60"/>
    </row>
    <row r="1133" spans="2:28" ht="21.75" thickBot="1" x14ac:dyDescent="0.3">
      <c r="B1133" s="9" t="s">
        <v>2028</v>
      </c>
      <c r="C1133" s="12" t="s">
        <v>2363</v>
      </c>
      <c r="D1133" s="12" t="s">
        <v>2364</v>
      </c>
      <c r="E1133" s="9" t="s">
        <v>3</v>
      </c>
      <c r="F1133" s="96"/>
      <c r="G1133" s="96"/>
      <c r="H1133" s="144"/>
      <c r="I1133" s="144"/>
      <c r="J1133" s="144"/>
      <c r="K1133" s="144"/>
      <c r="L1133" s="144"/>
      <c r="M1133" s="144"/>
      <c r="N1133" s="144"/>
      <c r="O1133" s="2">
        <f t="shared" si="172"/>
        <v>1</v>
      </c>
      <c r="P1133" s="9" t="s">
        <v>2066</v>
      </c>
      <c r="R1133" s="1" t="str">
        <f t="shared" si="176"/>
        <v>SLIC  </v>
      </c>
      <c r="S1133">
        <f t="shared" si="174"/>
        <v>5</v>
      </c>
      <c r="U1133"/>
      <c r="V1133" s="1" t="str">
        <f t="shared" si="177"/>
        <v/>
      </c>
      <c r="W1133"/>
      <c r="Y1133" s="64" t="s">
        <v>3433</v>
      </c>
      <c r="Z1133" s="89">
        <f t="shared" si="175"/>
        <v>0</v>
      </c>
      <c r="AA1133" s="89"/>
      <c r="AB1133" s="65"/>
    </row>
    <row r="1134" spans="2:28" ht="21" x14ac:dyDescent="0.25">
      <c r="B1134" s="11" t="s">
        <v>1222</v>
      </c>
      <c r="C1134" s="10" t="s">
        <v>2364</v>
      </c>
      <c r="D1134" s="10" t="s">
        <v>2365</v>
      </c>
      <c r="E1134" s="11" t="s">
        <v>3</v>
      </c>
      <c r="F1134" s="171"/>
      <c r="G1134" s="171"/>
      <c r="H1134" s="151"/>
      <c r="I1134" s="151"/>
      <c r="J1134" s="151"/>
      <c r="K1134" s="151"/>
      <c r="L1134" s="151"/>
      <c r="M1134" s="151"/>
      <c r="N1134" s="151"/>
      <c r="O1134" s="2">
        <f t="shared" si="172"/>
        <v>1</v>
      </c>
      <c r="P1134" s="11" t="s">
        <v>1996</v>
      </c>
      <c r="R1134" s="1" t="str">
        <f t="shared" si="176"/>
        <v>CPL  </v>
      </c>
      <c r="S1134">
        <f t="shared" si="174"/>
        <v>41</v>
      </c>
      <c r="U1134"/>
      <c r="V1134" s="1" t="str">
        <f t="shared" si="177"/>
        <v/>
      </c>
      <c r="W1134"/>
    </row>
    <row r="1135" spans="2:28" ht="21" x14ac:dyDescent="0.25">
      <c r="B1135" s="9" t="s">
        <v>2031</v>
      </c>
      <c r="C1135" s="12" t="s">
        <v>2365</v>
      </c>
      <c r="D1135" s="12" t="s">
        <v>2366</v>
      </c>
      <c r="E1135" s="9" t="s">
        <v>17</v>
      </c>
      <c r="F1135" s="96"/>
      <c r="G1135" s="96"/>
      <c r="H1135" s="144"/>
      <c r="I1135" s="144"/>
      <c r="J1135" s="144"/>
      <c r="K1135" s="144"/>
      <c r="L1135" s="144"/>
      <c r="M1135" s="144"/>
      <c r="N1135" s="144"/>
      <c r="O1135" s="2">
        <f t="shared" si="172"/>
        <v>2</v>
      </c>
      <c r="P1135" s="9" t="s">
        <v>695</v>
      </c>
      <c r="R1135" s="1" t="str">
        <f t="shared" si="176"/>
        <v>SLIC  </v>
      </c>
      <c r="S1135">
        <f t="shared" si="174"/>
        <v>5</v>
      </c>
      <c r="U1135"/>
      <c r="V1135" s="1" t="str">
        <f t="shared" si="177"/>
        <v/>
      </c>
      <c r="W1135"/>
    </row>
    <row r="1136" spans="2:28" ht="21" x14ac:dyDescent="0.25">
      <c r="B1136" s="11" t="s">
        <v>2219</v>
      </c>
      <c r="C1136" s="10" t="s">
        <v>2366</v>
      </c>
      <c r="D1136" s="10" t="s">
        <v>2367</v>
      </c>
      <c r="E1136" s="11" t="s">
        <v>126</v>
      </c>
      <c r="F1136" s="171"/>
      <c r="G1136" s="171"/>
      <c r="H1136" s="151"/>
      <c r="I1136" s="151"/>
      <c r="J1136" s="151"/>
      <c r="K1136" s="151"/>
      <c r="L1136" s="151"/>
      <c r="M1136" s="151"/>
      <c r="N1136" s="151"/>
      <c r="O1136" s="2">
        <f t="shared" si="172"/>
        <v>10</v>
      </c>
      <c r="P1136" s="11" t="s">
        <v>2420</v>
      </c>
      <c r="R1136" s="1" t="str">
        <f t="shared" si="176"/>
        <v>CPL  </v>
      </c>
      <c r="S1136">
        <f t="shared" si="174"/>
        <v>41</v>
      </c>
      <c r="U1136"/>
      <c r="V1136" s="1" t="str">
        <f t="shared" si="177"/>
        <v/>
      </c>
      <c r="W1136"/>
    </row>
    <row r="1137" spans="2:23" ht="21" x14ac:dyDescent="0.25">
      <c r="B1137" s="9" t="s">
        <v>2368</v>
      </c>
      <c r="C1137" s="12" t="s">
        <v>2367</v>
      </c>
      <c r="D1137" s="12" t="s">
        <v>2369</v>
      </c>
      <c r="E1137" s="9" t="s">
        <v>3</v>
      </c>
      <c r="F1137" s="96"/>
      <c r="G1137" s="96"/>
      <c r="H1137" s="144"/>
      <c r="I1137" s="144"/>
      <c r="J1137" s="144"/>
      <c r="K1137" s="144"/>
      <c r="L1137" s="144"/>
      <c r="M1137" s="144"/>
      <c r="N1137" s="144"/>
      <c r="O1137" s="2">
        <f t="shared" si="172"/>
        <v>1</v>
      </c>
      <c r="P1137" s="9" t="s">
        <v>2421</v>
      </c>
      <c r="R1137" s="1" t="str">
        <f t="shared" si="176"/>
        <v>SCCLC  </v>
      </c>
      <c r="S1137">
        <f t="shared" si="174"/>
        <v>2</v>
      </c>
      <c r="U1137"/>
      <c r="V1137" s="1" t="str">
        <f t="shared" si="177"/>
        <v/>
      </c>
      <c r="W1137"/>
    </row>
    <row r="1138" spans="2:23" ht="21" x14ac:dyDescent="0.25">
      <c r="B1138" s="11" t="s">
        <v>2370</v>
      </c>
      <c r="C1138" s="10" t="s">
        <v>2369</v>
      </c>
      <c r="D1138" s="10" t="s">
        <v>2371</v>
      </c>
      <c r="E1138" s="11" t="s">
        <v>3</v>
      </c>
      <c r="F1138" s="171"/>
      <c r="G1138" s="171"/>
      <c r="H1138" s="151"/>
      <c r="I1138" s="151"/>
      <c r="J1138" s="151"/>
      <c r="K1138" s="151"/>
      <c r="L1138" s="151"/>
      <c r="M1138" s="151"/>
      <c r="N1138" s="151"/>
      <c r="O1138" s="2">
        <f t="shared" si="172"/>
        <v>1</v>
      </c>
      <c r="P1138" s="11" t="s">
        <v>2422</v>
      </c>
      <c r="R1138" s="1" t="str">
        <f t="shared" si="176"/>
        <v>SECIA  </v>
      </c>
      <c r="S1138">
        <f t="shared" si="174"/>
        <v>1</v>
      </c>
      <c r="U1138"/>
      <c r="V1138" s="1" t="str">
        <f t="shared" si="177"/>
        <v/>
      </c>
      <c r="W1138"/>
    </row>
    <row r="1139" spans="2:23" ht="21" x14ac:dyDescent="0.25">
      <c r="B1139" s="9" t="s">
        <v>1903</v>
      </c>
      <c r="C1139" s="12" t="s">
        <v>2371</v>
      </c>
      <c r="D1139" s="12" t="s">
        <v>2372</v>
      </c>
      <c r="E1139" s="9" t="s">
        <v>13</v>
      </c>
      <c r="F1139" s="96"/>
      <c r="G1139" s="96"/>
      <c r="H1139" s="144"/>
      <c r="I1139" s="144"/>
      <c r="J1139" s="144"/>
      <c r="K1139" s="144"/>
      <c r="L1139" s="144"/>
      <c r="M1139" s="144"/>
      <c r="N1139" s="144"/>
      <c r="O1139" s="2">
        <f t="shared" si="172"/>
        <v>4</v>
      </c>
      <c r="P1139" s="9" t="s">
        <v>2423</v>
      </c>
      <c r="R1139" s="1" t="str">
        <f t="shared" si="176"/>
        <v>CPL  </v>
      </c>
      <c r="S1139">
        <f t="shared" si="174"/>
        <v>41</v>
      </c>
      <c r="U1139"/>
      <c r="V1139" s="1" t="str">
        <f t="shared" si="177"/>
        <v/>
      </c>
      <c r="W1139"/>
    </row>
    <row r="1140" spans="2:23" ht="21" x14ac:dyDescent="0.25">
      <c r="B1140" s="11" t="s">
        <v>2373</v>
      </c>
      <c r="C1140" s="10" t="s">
        <v>2372</v>
      </c>
      <c r="D1140" s="10" t="s">
        <v>2374</v>
      </c>
      <c r="E1140" s="11" t="s">
        <v>3</v>
      </c>
      <c r="F1140" s="171"/>
      <c r="G1140" s="171"/>
      <c r="H1140" s="151"/>
      <c r="I1140" s="151"/>
      <c r="J1140" s="151"/>
      <c r="K1140" s="151"/>
      <c r="L1140" s="151"/>
      <c r="M1140" s="151"/>
      <c r="N1140" s="151"/>
      <c r="O1140" s="2">
        <f t="shared" si="172"/>
        <v>1</v>
      </c>
      <c r="P1140" s="11" t="s">
        <v>2424</v>
      </c>
      <c r="R1140" s="1" t="str">
        <f t="shared" si="176"/>
        <v>SCCLC  </v>
      </c>
      <c r="S1140">
        <f t="shared" si="174"/>
        <v>2</v>
      </c>
      <c r="U1140"/>
      <c r="V1140" s="1" t="str">
        <f t="shared" si="177"/>
        <v/>
      </c>
      <c r="W1140"/>
    </row>
    <row r="1141" spans="2:23" ht="21" x14ac:dyDescent="0.25">
      <c r="B1141" s="9" t="s">
        <v>2375</v>
      </c>
      <c r="C1141" s="12" t="s">
        <v>2374</v>
      </c>
      <c r="D1141" s="12" t="s">
        <v>2376</v>
      </c>
      <c r="E1141" s="9" t="s">
        <v>3</v>
      </c>
      <c r="F1141" s="96"/>
      <c r="G1141" s="96"/>
      <c r="H1141" s="144"/>
      <c r="I1141" s="144"/>
      <c r="J1141" s="144"/>
      <c r="K1141" s="144"/>
      <c r="L1141" s="144"/>
      <c r="M1141" s="144"/>
      <c r="N1141" s="144"/>
      <c r="O1141" s="2">
        <f t="shared" si="172"/>
        <v>1</v>
      </c>
      <c r="P1141" s="9" t="s">
        <v>2425</v>
      </c>
      <c r="R1141" s="1" t="str">
        <f t="shared" si="176"/>
        <v>CCLCE  </v>
      </c>
      <c r="S1141">
        <f t="shared" si="174"/>
        <v>1</v>
      </c>
      <c r="U1141"/>
      <c r="V1141" s="1" t="str">
        <f t="shared" si="177"/>
        <v/>
      </c>
      <c r="W1141"/>
    </row>
    <row r="1142" spans="2:23" ht="21" x14ac:dyDescent="0.25">
      <c r="B1142" s="11" t="s">
        <v>2377</v>
      </c>
      <c r="C1142" s="10" t="s">
        <v>2376</v>
      </c>
      <c r="D1142" s="10" t="s">
        <v>2378</v>
      </c>
      <c r="E1142" s="11" t="s">
        <v>208</v>
      </c>
      <c r="F1142" s="171"/>
      <c r="G1142" s="171"/>
      <c r="H1142" s="151"/>
      <c r="I1142" s="151"/>
      <c r="J1142" s="151"/>
      <c r="K1142" s="151"/>
      <c r="L1142" s="151"/>
      <c r="M1142" s="151"/>
      <c r="N1142" s="151"/>
      <c r="O1142" s="2">
        <f t="shared" si="172"/>
        <v>22</v>
      </c>
      <c r="P1142" s="11" t="s">
        <v>2426</v>
      </c>
      <c r="R1142" s="1" t="str">
        <f t="shared" si="176"/>
        <v>CPL  </v>
      </c>
      <c r="S1142">
        <f t="shared" si="174"/>
        <v>41</v>
      </c>
      <c r="U1142"/>
      <c r="V1142" s="1" t="str">
        <f t="shared" si="177"/>
        <v/>
      </c>
      <c r="W1142"/>
    </row>
    <row r="1143" spans="2:23" ht="21" x14ac:dyDescent="0.25">
      <c r="B1143" s="9" t="s">
        <v>99</v>
      </c>
      <c r="C1143" s="12" t="s">
        <v>2378</v>
      </c>
      <c r="D1143" s="12" t="s">
        <v>2379</v>
      </c>
      <c r="E1143" s="9" t="s">
        <v>3</v>
      </c>
      <c r="F1143" s="96"/>
      <c r="G1143" s="96"/>
      <c r="H1143" s="144"/>
      <c r="I1143" s="144"/>
      <c r="J1143" s="144"/>
      <c r="K1143" s="144"/>
      <c r="L1143" s="144"/>
      <c r="M1143" s="144"/>
      <c r="N1143" s="144"/>
      <c r="O1143" s="2">
        <f t="shared" si="172"/>
        <v>1</v>
      </c>
      <c r="P1143" s="9" t="s">
        <v>2427</v>
      </c>
      <c r="R1143" s="1" t="str">
        <f t="shared" si="176"/>
        <v>ASSDG  </v>
      </c>
      <c r="S1143">
        <f t="shared" si="174"/>
        <v>2</v>
      </c>
      <c r="U1143"/>
      <c r="V1143" s="1" t="str">
        <f t="shared" si="177"/>
        <v/>
      </c>
      <c r="W1143"/>
    </row>
    <row r="1144" spans="2:23" ht="21" x14ac:dyDescent="0.25">
      <c r="B1144" s="11" t="s">
        <v>102</v>
      </c>
      <c r="C1144" s="10" t="s">
        <v>2379</v>
      </c>
      <c r="D1144" s="10" t="s">
        <v>2380</v>
      </c>
      <c r="E1144" s="11" t="s">
        <v>3</v>
      </c>
      <c r="F1144" s="171"/>
      <c r="G1144" s="171"/>
      <c r="H1144" s="151"/>
      <c r="I1144" s="151"/>
      <c r="J1144" s="151"/>
      <c r="K1144" s="151"/>
      <c r="L1144" s="151"/>
      <c r="M1144" s="151"/>
      <c r="N1144" s="151"/>
      <c r="O1144" s="2">
        <f t="shared" si="172"/>
        <v>1</v>
      </c>
      <c r="P1144" s="11" t="s">
        <v>851</v>
      </c>
      <c r="R1144" s="1" t="str">
        <f t="shared" si="176"/>
        <v>DG  </v>
      </c>
      <c r="S1144">
        <f t="shared" si="174"/>
        <v>3</v>
      </c>
      <c r="U1144"/>
      <c r="V1144" s="1" t="str">
        <f t="shared" si="177"/>
        <v/>
      </c>
      <c r="W1144"/>
    </row>
    <row r="1145" spans="2:23" ht="21" x14ac:dyDescent="0.25">
      <c r="B1145" s="9" t="s">
        <v>2230</v>
      </c>
      <c r="C1145" s="12" t="s">
        <v>2380</v>
      </c>
      <c r="D1145" s="12" t="s">
        <v>2381</v>
      </c>
      <c r="E1145" s="9" t="s">
        <v>21</v>
      </c>
      <c r="F1145" s="96"/>
      <c r="G1145" s="96"/>
      <c r="H1145" s="144"/>
      <c r="I1145" s="144"/>
      <c r="J1145" s="144"/>
      <c r="K1145" s="144"/>
      <c r="L1145" s="144"/>
      <c r="M1145" s="144"/>
      <c r="N1145" s="144"/>
      <c r="O1145" s="2">
        <f t="shared" si="172"/>
        <v>3</v>
      </c>
      <c r="P1145" s="9" t="s">
        <v>2428</v>
      </c>
      <c r="R1145" s="1" t="str">
        <f t="shared" si="176"/>
        <v>CPL  </v>
      </c>
      <c r="S1145">
        <f t="shared" si="174"/>
        <v>41</v>
      </c>
      <c r="U1145"/>
      <c r="V1145" s="1" t="str">
        <f t="shared" si="177"/>
        <v/>
      </c>
      <c r="W1145"/>
    </row>
    <row r="1146" spans="2:23" ht="21" x14ac:dyDescent="0.25">
      <c r="B1146" s="11" t="s">
        <v>2382</v>
      </c>
      <c r="C1146" s="10" t="s">
        <v>2381</v>
      </c>
      <c r="D1146" s="10" t="s">
        <v>2383</v>
      </c>
      <c r="E1146" s="11" t="s">
        <v>3</v>
      </c>
      <c r="F1146" s="171"/>
      <c r="G1146" s="171"/>
      <c r="H1146" s="151"/>
      <c r="I1146" s="151"/>
      <c r="J1146" s="151"/>
      <c r="K1146" s="151"/>
      <c r="L1146" s="151"/>
      <c r="M1146" s="151"/>
      <c r="N1146" s="151"/>
      <c r="O1146" s="2">
        <f t="shared" si="172"/>
        <v>1</v>
      </c>
      <c r="P1146" s="11" t="s">
        <v>2414</v>
      </c>
      <c r="R1146" s="1" t="str">
        <f t="shared" si="176"/>
        <v>SPO  </v>
      </c>
      <c r="S1146">
        <f t="shared" si="174"/>
        <v>30</v>
      </c>
      <c r="U1146"/>
      <c r="V1146" s="1" t="str">
        <f t="shared" si="177"/>
        <v/>
      </c>
      <c r="W1146"/>
    </row>
    <row r="1147" spans="2:23" ht="21" x14ac:dyDescent="0.25">
      <c r="B1147" s="9" t="s">
        <v>2384</v>
      </c>
      <c r="C1147" s="12" t="s">
        <v>2383</v>
      </c>
      <c r="D1147" s="12" t="s">
        <v>2385</v>
      </c>
      <c r="E1147" s="9" t="s">
        <v>3</v>
      </c>
      <c r="F1147" s="96"/>
      <c r="G1147" s="96"/>
      <c r="H1147" s="144"/>
      <c r="I1147" s="144"/>
      <c r="J1147" s="144"/>
      <c r="K1147" s="144"/>
      <c r="L1147" s="144"/>
      <c r="M1147" s="144"/>
      <c r="N1147" s="144"/>
      <c r="O1147" s="2">
        <f t="shared" si="172"/>
        <v>1</v>
      </c>
      <c r="P1147" s="9" t="s">
        <v>2429</v>
      </c>
      <c r="R1147" s="1" t="str">
        <f t="shared" si="176"/>
        <v>SECADM  </v>
      </c>
      <c r="S1147">
        <f t="shared" si="174"/>
        <v>5</v>
      </c>
      <c r="U1147"/>
      <c r="V1147" s="1" t="str">
        <f t="shared" si="177"/>
        <v/>
      </c>
      <c r="W1147"/>
    </row>
    <row r="1148" spans="2:23" ht="21" x14ac:dyDescent="0.25">
      <c r="B1148" s="11" t="s">
        <v>1102</v>
      </c>
      <c r="C1148" s="10" t="s">
        <v>2385</v>
      </c>
      <c r="D1148" s="10" t="s">
        <v>2386</v>
      </c>
      <c r="E1148" s="11" t="s">
        <v>3</v>
      </c>
      <c r="F1148" s="171"/>
      <c r="G1148" s="171"/>
      <c r="H1148" s="151"/>
      <c r="I1148" s="151"/>
      <c r="J1148" s="151"/>
      <c r="K1148" s="151"/>
      <c r="L1148" s="151"/>
      <c r="M1148" s="151"/>
      <c r="N1148" s="151"/>
      <c r="O1148" s="2">
        <f t="shared" si="172"/>
        <v>1</v>
      </c>
      <c r="P1148" s="11" t="s">
        <v>760</v>
      </c>
      <c r="R1148" s="1" t="str">
        <f t="shared" si="176"/>
        <v>CLC  </v>
      </c>
      <c r="S1148">
        <f t="shared" si="174"/>
        <v>12</v>
      </c>
      <c r="U1148"/>
      <c r="V1148" s="1" t="str">
        <f t="shared" si="177"/>
        <v/>
      </c>
      <c r="W1148"/>
    </row>
    <row r="1149" spans="2:23" ht="21" x14ac:dyDescent="0.25">
      <c r="B1149" s="9" t="s">
        <v>2387</v>
      </c>
      <c r="C1149" s="12" t="s">
        <v>2386</v>
      </c>
      <c r="D1149" s="12" t="s">
        <v>2388</v>
      </c>
      <c r="E1149" s="9" t="s">
        <v>403</v>
      </c>
      <c r="F1149" s="96"/>
      <c r="G1149" s="96"/>
      <c r="H1149" s="144"/>
      <c r="I1149" s="144"/>
      <c r="J1149" s="144"/>
      <c r="K1149" s="144"/>
      <c r="L1149" s="144"/>
      <c r="M1149" s="144"/>
      <c r="N1149" s="144"/>
      <c r="O1149" s="2">
        <f t="shared" si="172"/>
        <v>13</v>
      </c>
      <c r="P1149" s="9" t="s">
        <v>2430</v>
      </c>
      <c r="R1149" s="1" t="str">
        <f t="shared" si="176"/>
        <v>SCON  </v>
      </c>
      <c r="S1149">
        <f t="shared" si="174"/>
        <v>15</v>
      </c>
      <c r="U1149"/>
      <c r="V1149" s="1" t="str">
        <f t="shared" si="177"/>
        <v/>
      </c>
      <c r="W1149"/>
    </row>
    <row r="1150" spans="2:23" ht="21" x14ac:dyDescent="0.25">
      <c r="B1150" s="11" t="s">
        <v>2389</v>
      </c>
      <c r="C1150" s="10" t="s">
        <v>2388</v>
      </c>
      <c r="D1150" s="10" t="s">
        <v>2390</v>
      </c>
      <c r="E1150" s="11" t="s">
        <v>3</v>
      </c>
      <c r="F1150" s="171"/>
      <c r="G1150" s="171"/>
      <c r="H1150" s="151"/>
      <c r="I1150" s="151"/>
      <c r="J1150" s="151"/>
      <c r="K1150" s="151"/>
      <c r="L1150" s="151"/>
      <c r="M1150" s="151"/>
      <c r="N1150" s="151"/>
      <c r="O1150" s="2">
        <f t="shared" si="172"/>
        <v>1</v>
      </c>
      <c r="P1150" s="11" t="s">
        <v>2431</v>
      </c>
      <c r="R1150" s="1" t="str">
        <f t="shared" si="176"/>
        <v>SIASG  </v>
      </c>
      <c r="S1150">
        <f t="shared" si="174"/>
        <v>1</v>
      </c>
      <c r="U1150"/>
      <c r="V1150" s="1" t="str">
        <f t="shared" si="177"/>
        <v/>
      </c>
      <c r="W1150"/>
    </row>
    <row r="1151" spans="2:23" ht="21" x14ac:dyDescent="0.25">
      <c r="B1151" s="9" t="s">
        <v>2391</v>
      </c>
      <c r="C1151" s="12" t="s">
        <v>2390</v>
      </c>
      <c r="D1151" s="12" t="s">
        <v>2392</v>
      </c>
      <c r="E1151" s="9" t="s">
        <v>17</v>
      </c>
      <c r="F1151" s="96"/>
      <c r="G1151" s="96"/>
      <c r="H1151" s="144"/>
      <c r="I1151" s="144"/>
      <c r="J1151" s="144"/>
      <c r="K1151" s="144"/>
      <c r="L1151" s="144"/>
      <c r="M1151" s="144"/>
      <c r="N1151" s="144"/>
      <c r="O1151" s="2">
        <f t="shared" si="172"/>
        <v>2</v>
      </c>
      <c r="P1151" s="9" t="s">
        <v>2432</v>
      </c>
      <c r="R1151" s="1" t="str">
        <f t="shared" si="176"/>
        <v>SCON  </v>
      </c>
      <c r="S1151">
        <f t="shared" si="174"/>
        <v>15</v>
      </c>
      <c r="U1151"/>
      <c r="V1151" s="1" t="str">
        <f t="shared" si="177"/>
        <v/>
      </c>
      <c r="W1151"/>
    </row>
    <row r="1152" spans="2:23" ht="21" x14ac:dyDescent="0.25">
      <c r="B1152" s="11" t="s">
        <v>2393</v>
      </c>
      <c r="C1152" s="10" t="s">
        <v>2392</v>
      </c>
      <c r="D1152" s="10" t="s">
        <v>2394</v>
      </c>
      <c r="E1152" s="11" t="s">
        <v>3</v>
      </c>
      <c r="F1152" s="171"/>
      <c r="G1152" s="171"/>
      <c r="H1152" s="151"/>
      <c r="I1152" s="151"/>
      <c r="J1152" s="151"/>
      <c r="K1152" s="151"/>
      <c r="L1152" s="151"/>
      <c r="M1152" s="151"/>
      <c r="N1152" s="151"/>
      <c r="O1152" s="2">
        <f t="shared" si="172"/>
        <v>1</v>
      </c>
      <c r="P1152" s="11" t="s">
        <v>2433</v>
      </c>
      <c r="R1152" s="1" t="str">
        <f t="shared" si="176"/>
        <v>CLC  </v>
      </c>
      <c r="S1152">
        <f t="shared" si="174"/>
        <v>12</v>
      </c>
      <c r="U1152"/>
      <c r="V1152" s="1" t="str">
        <f t="shared" si="177"/>
        <v/>
      </c>
      <c r="W1152"/>
    </row>
    <row r="1153" spans="1:48" ht="21" x14ac:dyDescent="0.25">
      <c r="B1153" s="9" t="s">
        <v>2395</v>
      </c>
      <c r="C1153" s="12" t="s">
        <v>2394</v>
      </c>
      <c r="D1153" s="12" t="s">
        <v>2396</v>
      </c>
      <c r="E1153" s="9" t="s">
        <v>13</v>
      </c>
      <c r="F1153" s="96"/>
      <c r="G1153" s="96"/>
      <c r="H1153" s="144"/>
      <c r="I1153" s="144"/>
      <c r="J1153" s="144"/>
      <c r="K1153" s="144"/>
      <c r="L1153" s="144"/>
      <c r="M1153" s="144"/>
      <c r="N1153" s="144"/>
      <c r="O1153" s="2">
        <f t="shared" si="172"/>
        <v>4</v>
      </c>
      <c r="P1153" s="9" t="s">
        <v>1496</v>
      </c>
      <c r="R1153" s="1" t="str">
        <f t="shared" si="176"/>
        <v>SAEO  </v>
      </c>
      <c r="S1153">
        <f t="shared" si="174"/>
        <v>4</v>
      </c>
      <c r="U1153"/>
      <c r="V1153" s="1" t="str">
        <f t="shared" si="177"/>
        <v/>
      </c>
      <c r="W1153"/>
    </row>
    <row r="1154" spans="1:48" ht="21" x14ac:dyDescent="0.25">
      <c r="B1154" s="11" t="s">
        <v>2397</v>
      </c>
      <c r="C1154" s="10" t="s">
        <v>2396</v>
      </c>
      <c r="D1154" s="10" t="s">
        <v>2398</v>
      </c>
      <c r="E1154" s="11" t="s">
        <v>1289</v>
      </c>
      <c r="F1154" s="171"/>
      <c r="G1154" s="171"/>
      <c r="H1154" s="151"/>
      <c r="I1154" s="151"/>
      <c r="J1154" s="151"/>
      <c r="K1154" s="151"/>
      <c r="L1154" s="151"/>
      <c r="M1154" s="151"/>
      <c r="N1154" s="151"/>
      <c r="O1154" s="2">
        <f t="shared" si="172"/>
        <v>28</v>
      </c>
      <c r="P1154" s="11" t="s">
        <v>2434</v>
      </c>
      <c r="R1154" s="1" t="str">
        <f t="shared" si="176"/>
        <v>SPO  </v>
      </c>
      <c r="S1154">
        <f t="shared" si="174"/>
        <v>30</v>
      </c>
      <c r="U1154"/>
      <c r="V1154" s="1" t="str">
        <f t="shared" si="177"/>
        <v/>
      </c>
      <c r="W1154"/>
    </row>
    <row r="1155" spans="1:48" ht="21" x14ac:dyDescent="0.25">
      <c r="B1155" s="9" t="s">
        <v>2399</v>
      </c>
      <c r="C1155" s="12" t="s">
        <v>2398</v>
      </c>
      <c r="D1155" s="12" t="s">
        <v>2400</v>
      </c>
      <c r="E1155" s="9" t="s">
        <v>3</v>
      </c>
      <c r="F1155" s="96"/>
      <c r="G1155" s="96"/>
      <c r="H1155" s="144"/>
      <c r="I1155" s="144"/>
      <c r="J1155" s="144"/>
      <c r="K1155" s="144"/>
      <c r="L1155" s="144"/>
      <c r="M1155" s="144"/>
      <c r="N1155" s="144"/>
      <c r="O1155" s="2">
        <f t="shared" si="172"/>
        <v>1</v>
      </c>
      <c r="P1155" s="9" t="s">
        <v>1565</v>
      </c>
      <c r="R1155" s="1" t="str">
        <f t="shared" si="176"/>
        <v>CO  </v>
      </c>
      <c r="S1155">
        <f t="shared" si="174"/>
        <v>4</v>
      </c>
      <c r="U1155"/>
      <c r="V1155" s="1" t="str">
        <f t="shared" si="177"/>
        <v/>
      </c>
      <c r="W1155"/>
    </row>
    <row r="1156" spans="1:48" ht="21" x14ac:dyDescent="0.25">
      <c r="B1156" s="11" t="s">
        <v>2401</v>
      </c>
      <c r="C1156" s="10" t="s">
        <v>2400</v>
      </c>
      <c r="D1156" s="10" t="s">
        <v>2402</v>
      </c>
      <c r="E1156" s="11" t="s">
        <v>3</v>
      </c>
      <c r="F1156" s="171"/>
      <c r="G1156" s="171"/>
      <c r="H1156" s="151"/>
      <c r="I1156" s="151"/>
      <c r="J1156" s="151"/>
      <c r="K1156" s="151"/>
      <c r="L1156" s="151"/>
      <c r="M1156" s="151"/>
      <c r="N1156" s="151"/>
      <c r="O1156" s="2">
        <f t="shared" si="172"/>
        <v>1</v>
      </c>
      <c r="P1156" s="11" t="s">
        <v>1458</v>
      </c>
      <c r="R1156" s="1" t="str">
        <f t="shared" si="176"/>
        <v>SECOFC  </v>
      </c>
      <c r="S1156">
        <f t="shared" si="174"/>
        <v>2</v>
      </c>
      <c r="U1156"/>
      <c r="V1156" s="1" t="str">
        <f t="shared" si="177"/>
        <v/>
      </c>
      <c r="W1156"/>
    </row>
    <row r="1157" spans="1:48" ht="21" x14ac:dyDescent="0.25">
      <c r="B1157" s="9" t="s">
        <v>2403</v>
      </c>
      <c r="C1157" s="12" t="s">
        <v>2402</v>
      </c>
      <c r="D1157" s="12" t="s">
        <v>2404</v>
      </c>
      <c r="E1157" s="9" t="s">
        <v>3</v>
      </c>
      <c r="F1157" s="96"/>
      <c r="G1157" s="96"/>
      <c r="H1157" s="144"/>
      <c r="I1157" s="144"/>
      <c r="J1157" s="144"/>
      <c r="K1157" s="144"/>
      <c r="L1157" s="144"/>
      <c r="M1157" s="144"/>
      <c r="N1157" s="144"/>
      <c r="O1157" s="2">
        <f t="shared" si="172"/>
        <v>1</v>
      </c>
      <c r="P1157" s="9" t="s">
        <v>2435</v>
      </c>
      <c r="R1157" s="1" t="str">
        <f t="shared" si="176"/>
        <v>DG  </v>
      </c>
      <c r="S1157">
        <f t="shared" si="174"/>
        <v>3</v>
      </c>
      <c r="U1157"/>
      <c r="V1157" s="1" t="str">
        <f t="shared" si="177"/>
        <v/>
      </c>
      <c r="W1157"/>
    </row>
    <row r="1158" spans="1:48" ht="21" x14ac:dyDescent="0.25">
      <c r="B1158" s="11" t="s">
        <v>2405</v>
      </c>
      <c r="C1158" s="10" t="s">
        <v>2404</v>
      </c>
      <c r="D1158" s="10" t="s">
        <v>2406</v>
      </c>
      <c r="E1158" s="11" t="s">
        <v>3</v>
      </c>
      <c r="F1158" s="171"/>
      <c r="G1158" s="171"/>
      <c r="H1158" s="151"/>
      <c r="I1158" s="151"/>
      <c r="J1158" s="151"/>
      <c r="K1158" s="151"/>
      <c r="L1158" s="151"/>
      <c r="M1158" s="151"/>
      <c r="N1158" s="151"/>
      <c r="O1158" s="2">
        <f t="shared" si="172"/>
        <v>1</v>
      </c>
      <c r="P1158" s="11" t="s">
        <v>179</v>
      </c>
      <c r="R1158" s="1" t="str">
        <f t="shared" si="176"/>
        <v>CO  </v>
      </c>
      <c r="S1158">
        <f t="shared" si="174"/>
        <v>4</v>
      </c>
      <c r="U1158"/>
      <c r="V1158" s="1" t="str">
        <f t="shared" si="177"/>
        <v/>
      </c>
      <c r="W1158"/>
    </row>
    <row r="1159" spans="1:48" ht="21" x14ac:dyDescent="0.25">
      <c r="B1159" s="9" t="s">
        <v>2407</v>
      </c>
      <c r="C1159" s="12" t="s">
        <v>2406</v>
      </c>
      <c r="D1159" s="129" t="s">
        <v>2408</v>
      </c>
      <c r="E1159" s="37" t="s">
        <v>3</v>
      </c>
      <c r="F1159" s="141"/>
      <c r="G1159" s="141"/>
      <c r="H1159" s="153"/>
      <c r="I1159" s="153"/>
      <c r="J1159" s="153"/>
      <c r="K1159" s="153"/>
      <c r="L1159" s="153"/>
      <c r="M1159" s="153"/>
      <c r="N1159" s="153"/>
      <c r="O1159" s="130">
        <f t="shared" si="172"/>
        <v>1</v>
      </c>
      <c r="P1159" s="37" t="s">
        <v>865</v>
      </c>
      <c r="R1159" s="1" t="str">
        <f t="shared" si="176"/>
        <v>ACO  </v>
      </c>
      <c r="S1159">
        <f t="shared" si="174"/>
        <v>1</v>
      </c>
      <c r="U1159"/>
      <c r="V1159" s="1" t="str">
        <f t="shared" si="177"/>
        <v/>
      </c>
      <c r="W1159"/>
    </row>
    <row r="1160" spans="1:48" x14ac:dyDescent="0.15">
      <c r="Q1160" s="39"/>
      <c r="R1160" s="39"/>
      <c r="S1160" s="39"/>
      <c r="V1160" s="1" t="str">
        <f t="shared" si="177"/>
        <v/>
      </c>
    </row>
    <row r="1161" spans="1:48" x14ac:dyDescent="0.15">
      <c r="B1161" s="15"/>
      <c r="C1161" s="15"/>
      <c r="D1161" s="15"/>
      <c r="E1161" s="15"/>
      <c r="F1161" s="15"/>
      <c r="G1161" s="15"/>
      <c r="H1161" s="154"/>
      <c r="I1161" s="154"/>
      <c r="J1161" s="154"/>
      <c r="K1161" s="154"/>
      <c r="L1161" s="154"/>
      <c r="M1161" s="154"/>
      <c r="N1161" s="154"/>
      <c r="O1161" s="15"/>
      <c r="P1161" s="15"/>
      <c r="Q1161" s="39"/>
      <c r="R1161" s="39"/>
      <c r="S1161" s="39"/>
      <c r="V1161" s="1" t="str">
        <f t="shared" si="177"/>
        <v/>
      </c>
    </row>
    <row r="1162" spans="1:48" ht="11.25" thickBot="1" x14ac:dyDescent="0.2">
      <c r="Q1162" s="39"/>
      <c r="R1162" s="40" t="s">
        <v>572</v>
      </c>
      <c r="S1162" s="39"/>
      <c r="U1162" s="6" t="s">
        <v>3329</v>
      </c>
      <c r="V1162" s="1" t="str">
        <f t="shared" si="177"/>
        <v>DADOS AGRUPADOS</v>
      </c>
      <c r="Y1162" s="6"/>
    </row>
    <row r="1163" spans="1:48" ht="21.75" customHeight="1" thickBot="1" x14ac:dyDescent="0.2">
      <c r="A1163" s="41" t="s">
        <v>3381</v>
      </c>
      <c r="P1163" s="16" t="s">
        <v>2437</v>
      </c>
      <c r="Q1163" s="39"/>
      <c r="R1163" s="6" t="s">
        <v>571</v>
      </c>
      <c r="S1163" s="6" t="s">
        <v>587</v>
      </c>
      <c r="T1163" s="39"/>
      <c r="U1163" s="39"/>
      <c r="V1163" s="1" t="str">
        <f t="shared" si="177"/>
        <v/>
      </c>
      <c r="W1163" s="39"/>
      <c r="X1163" s="39"/>
      <c r="Y1163" s="90" t="s">
        <v>3357</v>
      </c>
      <c r="Z1163" s="43"/>
      <c r="AA1163" s="43"/>
      <c r="AB1163" s="42"/>
    </row>
    <row r="1164" spans="1:48" ht="21" x14ac:dyDescent="0.25">
      <c r="B1164" s="11" t="s">
        <v>2189</v>
      </c>
      <c r="C1164" s="10" t="s">
        <v>1</v>
      </c>
      <c r="D1164" s="10" t="s">
        <v>2438</v>
      </c>
      <c r="E1164" s="11" t="s">
        <v>3</v>
      </c>
      <c r="F1164" s="171"/>
      <c r="G1164" s="171"/>
      <c r="H1164" s="151"/>
      <c r="I1164" s="151"/>
      <c r="J1164" s="151"/>
      <c r="K1164" s="151"/>
      <c r="L1164" s="151"/>
      <c r="M1164" s="151"/>
      <c r="N1164" s="151"/>
      <c r="O1164" s="2">
        <f t="shared" ref="O1164:O1194" si="178">VALUE(IF(LEFT(E1164,1)="&lt;",1,LEFT(E1164,2)))</f>
        <v>1</v>
      </c>
      <c r="P1164" s="11" t="s">
        <v>1</v>
      </c>
      <c r="R1164" s="1" t="str">
        <f t="shared" ref="R1164:R1172" si="179">RIGHT(B1164,LEN(B1164)-4)</f>
        <v>SMCI  </v>
      </c>
      <c r="S1164">
        <f t="shared" ref="S1164:S1194" si="180">SUMIFS($O$1164:$O$1194,$R$1164:$R$1194,R1164)</f>
        <v>20</v>
      </c>
      <c r="T1164" s="39"/>
      <c r="U1164" s="39" t="s">
        <v>3370</v>
      </c>
      <c r="V1164" s="1" t="str">
        <f t="shared" si="177"/>
        <v>SMCI</v>
      </c>
      <c r="W1164">
        <v>20</v>
      </c>
      <c r="X1164" s="39"/>
      <c r="Y1164" s="84" t="s">
        <v>3383</v>
      </c>
      <c r="Z1164" s="82">
        <f>SUMIFS($W$1164:$W$1184,$V$1164:$V$1184,Y1164)</f>
        <v>0</v>
      </c>
      <c r="AA1164" s="82"/>
      <c r="AB1164" s="83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  <c r="AN1164" s="39"/>
      <c r="AO1164" s="39"/>
      <c r="AP1164" s="39"/>
      <c r="AQ1164" s="39"/>
      <c r="AR1164" s="39"/>
      <c r="AS1164" s="39"/>
      <c r="AT1164" s="39"/>
      <c r="AU1164" s="39"/>
      <c r="AV1164" s="39"/>
    </row>
    <row r="1165" spans="1:48" ht="21" x14ac:dyDescent="0.25">
      <c r="B1165" s="9" t="s">
        <v>2439</v>
      </c>
      <c r="C1165" s="12" t="s">
        <v>2438</v>
      </c>
      <c r="D1165" s="12" t="s">
        <v>2440</v>
      </c>
      <c r="E1165" s="9" t="s">
        <v>3</v>
      </c>
      <c r="F1165" s="96"/>
      <c r="G1165" s="96"/>
      <c r="H1165" s="144"/>
      <c r="I1165" s="144"/>
      <c r="J1165" s="144"/>
      <c r="K1165" s="144"/>
      <c r="L1165" s="144"/>
      <c r="M1165" s="144"/>
      <c r="N1165" s="144"/>
      <c r="O1165" s="2">
        <f t="shared" si="178"/>
        <v>1</v>
      </c>
      <c r="P1165" s="9" t="s">
        <v>1470</v>
      </c>
      <c r="R1165" s="1" t="str">
        <f t="shared" si="179"/>
        <v>SMOEP  </v>
      </c>
      <c r="S1165">
        <f t="shared" si="180"/>
        <v>1</v>
      </c>
      <c r="T1165" s="39"/>
      <c r="U1165" s="39" t="s">
        <v>3356</v>
      </c>
      <c r="V1165" s="1" t="str">
        <f t="shared" si="177"/>
        <v>SMOEP</v>
      </c>
      <c r="W1165">
        <v>1</v>
      </c>
      <c r="X1165" s="39"/>
      <c r="Y1165" s="84" t="s">
        <v>3387</v>
      </c>
      <c r="Z1165" s="85">
        <f t="shared" ref="Z1165:Z1185" si="181">SUMIFS($W$1164:$W$1184,$V$1164:$V$1184,Y1165)</f>
        <v>0</v>
      </c>
      <c r="AA1165" s="85"/>
      <c r="AB1165" s="86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  <c r="AN1165" s="39"/>
      <c r="AO1165" s="39"/>
      <c r="AP1165" s="39"/>
      <c r="AQ1165" s="39"/>
      <c r="AR1165" s="39"/>
      <c r="AS1165" s="39"/>
      <c r="AT1165" s="39"/>
      <c r="AU1165" s="39"/>
      <c r="AV1165" s="39"/>
    </row>
    <row r="1166" spans="1:48" s="15" customFormat="1" ht="21" x14ac:dyDescent="0.25">
      <c r="A1166" s="39"/>
      <c r="B1166" s="11" t="s">
        <v>1830</v>
      </c>
      <c r="C1166" s="10" t="s">
        <v>2440</v>
      </c>
      <c r="D1166" s="10" t="s">
        <v>2441</v>
      </c>
      <c r="E1166" s="11" t="s">
        <v>13</v>
      </c>
      <c r="F1166" s="171"/>
      <c r="G1166" s="171"/>
      <c r="H1166" s="151"/>
      <c r="I1166" s="151"/>
      <c r="J1166" s="151"/>
      <c r="K1166" s="151"/>
      <c r="L1166" s="151"/>
      <c r="M1166" s="151"/>
      <c r="N1166" s="151"/>
      <c r="O1166" s="2">
        <f t="shared" si="178"/>
        <v>4</v>
      </c>
      <c r="P1166" s="11" t="s">
        <v>176</v>
      </c>
      <c r="Q1166" s="1"/>
      <c r="R1166" s="1" t="str">
        <f t="shared" si="179"/>
        <v>SECADM  </v>
      </c>
      <c r="S1166">
        <f t="shared" si="180"/>
        <v>4</v>
      </c>
      <c r="T1166" s="39"/>
      <c r="U1166" s="39" t="s">
        <v>576</v>
      </c>
      <c r="V1166" s="1" t="str">
        <f t="shared" si="177"/>
        <v>SECADM</v>
      </c>
      <c r="W1166">
        <v>4</v>
      </c>
      <c r="X1166" s="39"/>
      <c r="Y1166" s="61" t="s">
        <v>3385</v>
      </c>
      <c r="Z1166" s="62">
        <f t="shared" si="181"/>
        <v>0</v>
      </c>
      <c r="AA1166" s="62"/>
      <c r="AB1166" s="63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  <c r="AN1166" s="39"/>
      <c r="AO1166" s="39"/>
      <c r="AP1166" s="39"/>
      <c r="AQ1166" s="39"/>
      <c r="AR1166" s="39"/>
      <c r="AS1166" s="39"/>
      <c r="AT1166" s="39"/>
      <c r="AU1166" s="39"/>
      <c r="AV1166" s="39"/>
    </row>
    <row r="1167" spans="1:48" ht="21" x14ac:dyDescent="0.25">
      <c r="B1167" s="9" t="s">
        <v>1946</v>
      </c>
      <c r="C1167" s="12" t="s">
        <v>2441</v>
      </c>
      <c r="D1167" s="12" t="s">
        <v>2442</v>
      </c>
      <c r="E1167" s="9" t="s">
        <v>3</v>
      </c>
      <c r="F1167" s="96"/>
      <c r="G1167" s="96"/>
      <c r="H1167" s="144"/>
      <c r="I1167" s="144"/>
      <c r="J1167" s="144"/>
      <c r="K1167" s="144"/>
      <c r="L1167" s="144"/>
      <c r="M1167" s="144"/>
      <c r="N1167" s="144"/>
      <c r="O1167" s="2">
        <f t="shared" si="178"/>
        <v>1</v>
      </c>
      <c r="P1167" s="9" t="s">
        <v>2489</v>
      </c>
      <c r="R1167" s="1" t="str">
        <f t="shared" si="179"/>
        <v>DG  </v>
      </c>
      <c r="S1167">
        <f t="shared" si="180"/>
        <v>4</v>
      </c>
      <c r="T1167" s="39"/>
      <c r="U1167" s="39" t="s">
        <v>584</v>
      </c>
      <c r="V1167" s="1" t="str">
        <f t="shared" si="177"/>
        <v>DG</v>
      </c>
      <c r="W1167">
        <v>4</v>
      </c>
      <c r="X1167" s="39"/>
      <c r="Y1167" s="61" t="s">
        <v>3389</v>
      </c>
      <c r="Z1167" s="62">
        <f t="shared" si="181"/>
        <v>0</v>
      </c>
      <c r="AA1167" s="62"/>
      <c r="AB1167" s="63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  <c r="AN1167" s="39"/>
      <c r="AO1167" s="39"/>
      <c r="AP1167" s="39"/>
      <c r="AQ1167" s="39"/>
      <c r="AR1167" s="39"/>
      <c r="AS1167" s="39"/>
      <c r="AT1167" s="39"/>
      <c r="AU1167" s="39"/>
      <c r="AV1167" s="39"/>
    </row>
    <row r="1168" spans="1:48" ht="21" x14ac:dyDescent="0.25">
      <c r="B1168" s="11" t="s">
        <v>2443</v>
      </c>
      <c r="C1168" s="10" t="s">
        <v>2442</v>
      </c>
      <c r="D1168" s="10" t="s">
        <v>2444</v>
      </c>
      <c r="E1168" s="11" t="s">
        <v>54</v>
      </c>
      <c r="F1168" s="171"/>
      <c r="G1168" s="171"/>
      <c r="H1168" s="151"/>
      <c r="I1168" s="151"/>
      <c r="J1168" s="151"/>
      <c r="K1168" s="151"/>
      <c r="L1168" s="151"/>
      <c r="M1168" s="151"/>
      <c r="N1168" s="151"/>
      <c r="O1168" s="2">
        <f t="shared" si="178"/>
        <v>1</v>
      </c>
      <c r="P1168" s="11" t="s">
        <v>2490</v>
      </c>
      <c r="R1168" s="1" t="str">
        <f t="shared" si="179"/>
        <v>SC  </v>
      </c>
      <c r="S1168">
        <f t="shared" si="180"/>
        <v>1</v>
      </c>
      <c r="T1168" s="39"/>
      <c r="U1168" s="39" t="s">
        <v>581</v>
      </c>
      <c r="V1168" s="1" t="str">
        <f t="shared" si="177"/>
        <v>SC</v>
      </c>
      <c r="W1168">
        <v>1</v>
      </c>
      <c r="X1168" s="39"/>
      <c r="Y1168" s="61" t="s">
        <v>3424</v>
      </c>
      <c r="Z1168" s="62">
        <f t="shared" si="181"/>
        <v>22</v>
      </c>
      <c r="AA1168" s="62"/>
      <c r="AB1168" s="63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  <c r="AN1168" s="39"/>
      <c r="AO1168" s="39"/>
      <c r="AP1168" s="39"/>
      <c r="AQ1168" s="39"/>
      <c r="AR1168" s="39"/>
      <c r="AS1168" s="39"/>
      <c r="AT1168" s="39"/>
      <c r="AU1168" s="39"/>
      <c r="AV1168" s="39"/>
    </row>
    <row r="1169" spans="2:48" ht="21" x14ac:dyDescent="0.25">
      <c r="B1169" s="9" t="s">
        <v>1591</v>
      </c>
      <c r="C1169" s="12" t="s">
        <v>2444</v>
      </c>
      <c r="D1169" s="12" t="s">
        <v>2445</v>
      </c>
      <c r="E1169" s="9" t="s">
        <v>3</v>
      </c>
      <c r="F1169" s="96"/>
      <c r="G1169" s="96"/>
      <c r="H1169" s="144"/>
      <c r="I1169" s="144"/>
      <c r="J1169" s="144"/>
      <c r="K1169" s="144"/>
      <c r="L1169" s="144"/>
      <c r="M1169" s="144"/>
      <c r="N1169" s="144"/>
      <c r="O1169" s="2">
        <f t="shared" si="178"/>
        <v>1</v>
      </c>
      <c r="P1169" s="9" t="s">
        <v>2491</v>
      </c>
      <c r="R1169" s="1" t="str">
        <f t="shared" si="179"/>
        <v>CLC  </v>
      </c>
      <c r="S1169">
        <f t="shared" si="180"/>
        <v>3</v>
      </c>
      <c r="T1169" s="39"/>
      <c r="U1169" s="39" t="s">
        <v>580</v>
      </c>
      <c r="V1169" s="1" t="str">
        <f t="shared" si="177"/>
        <v>CLC</v>
      </c>
      <c r="W1169">
        <v>3</v>
      </c>
      <c r="X1169" s="39"/>
      <c r="Y1169" s="61" t="s">
        <v>3425</v>
      </c>
      <c r="Z1169" s="62">
        <f t="shared" si="181"/>
        <v>1</v>
      </c>
      <c r="AA1169" s="62"/>
      <c r="AB1169" s="63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  <c r="AN1169" s="39"/>
      <c r="AO1169" s="39"/>
      <c r="AP1169" s="39"/>
      <c r="AQ1169" s="39"/>
      <c r="AR1169" s="39"/>
      <c r="AS1169" s="39"/>
      <c r="AT1169" s="39"/>
      <c r="AU1169" s="39"/>
      <c r="AV1169" s="39"/>
    </row>
    <row r="1170" spans="2:48" ht="21" x14ac:dyDescent="0.25">
      <c r="B1170" s="11" t="s">
        <v>2446</v>
      </c>
      <c r="C1170" s="10" t="s">
        <v>2445</v>
      </c>
      <c r="D1170" s="10" t="s">
        <v>2447</v>
      </c>
      <c r="E1170" s="11" t="s">
        <v>54</v>
      </c>
      <c r="F1170" s="171"/>
      <c r="G1170" s="171"/>
      <c r="H1170" s="151"/>
      <c r="I1170" s="151"/>
      <c r="J1170" s="151"/>
      <c r="K1170" s="151"/>
      <c r="L1170" s="151"/>
      <c r="M1170" s="151"/>
      <c r="N1170" s="151"/>
      <c r="O1170" s="2">
        <f t="shared" si="178"/>
        <v>1</v>
      </c>
      <c r="P1170" s="11" t="s">
        <v>1160</v>
      </c>
      <c r="R1170" s="1" t="str">
        <f t="shared" si="179"/>
        <v>SLIC  </v>
      </c>
      <c r="S1170">
        <f t="shared" si="180"/>
        <v>9</v>
      </c>
      <c r="T1170" s="39"/>
      <c r="U1170" s="39" t="s">
        <v>3340</v>
      </c>
      <c r="V1170" s="1" t="str">
        <f t="shared" si="177"/>
        <v>SLIC</v>
      </c>
      <c r="W1170">
        <v>9</v>
      </c>
      <c r="X1170" s="39"/>
      <c r="Y1170" s="61" t="s">
        <v>3426</v>
      </c>
      <c r="Z1170" s="62">
        <f t="shared" si="181"/>
        <v>0</v>
      </c>
      <c r="AA1170" s="62"/>
      <c r="AB1170" s="63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  <c r="AN1170" s="39"/>
      <c r="AO1170" s="39"/>
      <c r="AP1170" s="39"/>
      <c r="AQ1170" s="39"/>
      <c r="AR1170" s="39"/>
      <c r="AS1170" s="39"/>
      <c r="AT1170" s="39"/>
      <c r="AU1170" s="39"/>
      <c r="AV1170" s="39"/>
    </row>
    <row r="1171" spans="2:48" ht="21" x14ac:dyDescent="0.25">
      <c r="B1171" s="9" t="s">
        <v>2448</v>
      </c>
      <c r="C1171" s="12" t="s">
        <v>2447</v>
      </c>
      <c r="D1171" s="12" t="s">
        <v>2449</v>
      </c>
      <c r="E1171" s="9" t="s">
        <v>21</v>
      </c>
      <c r="F1171" s="96"/>
      <c r="G1171" s="96"/>
      <c r="H1171" s="144"/>
      <c r="I1171" s="144"/>
      <c r="J1171" s="144"/>
      <c r="K1171" s="144"/>
      <c r="L1171" s="144"/>
      <c r="M1171" s="144"/>
      <c r="N1171" s="144"/>
      <c r="O1171" s="2">
        <f t="shared" si="178"/>
        <v>3</v>
      </c>
      <c r="P1171" s="9" t="s">
        <v>2492</v>
      </c>
      <c r="R1171" s="1" t="str">
        <f t="shared" si="179"/>
        <v>GABSA  </v>
      </c>
      <c r="S1171">
        <f t="shared" si="180"/>
        <v>3</v>
      </c>
      <c r="T1171" s="39"/>
      <c r="U1171" s="39" t="s">
        <v>3375</v>
      </c>
      <c r="V1171" s="1" t="str">
        <f t="shared" si="177"/>
        <v>GABSA</v>
      </c>
      <c r="W1171">
        <v>3</v>
      </c>
      <c r="X1171" s="39"/>
      <c r="Y1171" s="61" t="s">
        <v>3427</v>
      </c>
      <c r="Z1171" s="62">
        <f t="shared" si="181"/>
        <v>0</v>
      </c>
      <c r="AA1171" s="62"/>
      <c r="AB1171" s="63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  <c r="AN1171" s="39"/>
      <c r="AO1171" s="39"/>
      <c r="AP1171" s="39"/>
      <c r="AQ1171" s="39"/>
      <c r="AR1171" s="39"/>
      <c r="AS1171" s="39"/>
      <c r="AT1171" s="39"/>
      <c r="AU1171" s="39"/>
      <c r="AV1171" s="39"/>
    </row>
    <row r="1172" spans="2:48" ht="21" x14ac:dyDescent="0.25">
      <c r="B1172" s="11" t="s">
        <v>2450</v>
      </c>
      <c r="C1172" s="10" t="s">
        <v>2449</v>
      </c>
      <c r="D1172" s="10" t="s">
        <v>2451</v>
      </c>
      <c r="E1172" s="11" t="s">
        <v>3</v>
      </c>
      <c r="F1172" s="171"/>
      <c r="G1172" s="171"/>
      <c r="H1172" s="151"/>
      <c r="I1172" s="151"/>
      <c r="J1172" s="151"/>
      <c r="K1172" s="151"/>
      <c r="L1172" s="151"/>
      <c r="M1172" s="151"/>
      <c r="N1172" s="151"/>
      <c r="O1172" s="2">
        <f t="shared" si="178"/>
        <v>1</v>
      </c>
      <c r="P1172" s="11" t="s">
        <v>2493</v>
      </c>
      <c r="R1172" s="1" t="str">
        <f t="shared" si="179"/>
        <v>DG  </v>
      </c>
      <c r="S1172">
        <f t="shared" si="180"/>
        <v>4</v>
      </c>
      <c r="T1172" s="39"/>
      <c r="U1172" s="1" t="s">
        <v>591</v>
      </c>
      <c r="V1172" s="1" t="str">
        <f t="shared" si="177"/>
        <v>CPL</v>
      </c>
      <c r="W1172">
        <v>20</v>
      </c>
      <c r="X1172" s="39"/>
      <c r="Y1172" s="61" t="s">
        <v>3428</v>
      </c>
      <c r="Z1172" s="62">
        <f t="shared" si="181"/>
        <v>0</v>
      </c>
      <c r="AA1172" s="62"/>
      <c r="AB1172" s="63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  <c r="AN1172" s="39"/>
      <c r="AO1172" s="39"/>
      <c r="AP1172" s="39"/>
      <c r="AQ1172" s="39"/>
      <c r="AR1172" s="39"/>
      <c r="AS1172" s="39"/>
      <c r="AT1172" s="39"/>
      <c r="AU1172" s="39"/>
      <c r="AV1172" s="39"/>
    </row>
    <row r="1173" spans="2:48" ht="21" x14ac:dyDescent="0.25">
      <c r="B1173" s="9" t="s">
        <v>154</v>
      </c>
      <c r="C1173" s="12" t="s">
        <v>2451</v>
      </c>
      <c r="D1173" s="12" t="s">
        <v>2452</v>
      </c>
      <c r="E1173" s="9" t="s">
        <v>3</v>
      </c>
      <c r="F1173" s="96"/>
      <c r="G1173" s="96"/>
      <c r="H1173" s="144"/>
      <c r="I1173" s="144"/>
      <c r="J1173" s="144"/>
      <c r="K1173" s="144"/>
      <c r="L1173" s="144"/>
      <c r="M1173" s="144"/>
      <c r="N1173" s="144"/>
      <c r="O1173" s="2">
        <f t="shared" si="178"/>
        <v>1</v>
      </c>
      <c r="P1173" s="9" t="s">
        <v>2494</v>
      </c>
      <c r="R1173" s="1" t="str">
        <f t="shared" ref="R1173:R1194" si="182">RIGHT(B1173,LEN(B1173)-5)</f>
        <v>CLC  </v>
      </c>
      <c r="S1173">
        <f t="shared" si="180"/>
        <v>3</v>
      </c>
      <c r="T1173" s="39"/>
      <c r="U1173" s="1" t="s">
        <v>583</v>
      </c>
      <c r="V1173" s="1" t="str">
        <f t="shared" si="177"/>
        <v>ASSDG</v>
      </c>
      <c r="W1173">
        <v>2</v>
      </c>
      <c r="X1173" s="39"/>
      <c r="Y1173" s="61" t="s">
        <v>3391</v>
      </c>
      <c r="Z1173" s="62">
        <f t="shared" si="181"/>
        <v>0</v>
      </c>
      <c r="AA1173" s="62"/>
      <c r="AB1173" s="63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  <c r="AN1173" s="39"/>
      <c r="AO1173" s="39"/>
      <c r="AP1173" s="39"/>
      <c r="AQ1173" s="39"/>
      <c r="AR1173" s="39"/>
      <c r="AS1173" s="39"/>
      <c r="AT1173" s="39"/>
      <c r="AU1173" s="39"/>
      <c r="AV1173" s="39"/>
    </row>
    <row r="1174" spans="2:48" ht="21" x14ac:dyDescent="0.25">
      <c r="B1174" s="11" t="s">
        <v>2453</v>
      </c>
      <c r="C1174" s="10" t="s">
        <v>2452</v>
      </c>
      <c r="D1174" s="10" t="s">
        <v>2454</v>
      </c>
      <c r="E1174" s="11" t="s">
        <v>3</v>
      </c>
      <c r="F1174" s="171"/>
      <c r="G1174" s="171"/>
      <c r="H1174" s="151"/>
      <c r="I1174" s="151"/>
      <c r="J1174" s="151"/>
      <c r="K1174" s="151"/>
      <c r="L1174" s="151"/>
      <c r="M1174" s="151"/>
      <c r="N1174" s="151"/>
      <c r="O1174" s="2">
        <f t="shared" si="178"/>
        <v>1</v>
      </c>
      <c r="P1174" s="11" t="s">
        <v>1160</v>
      </c>
      <c r="R1174" s="1" t="str">
        <f t="shared" si="182"/>
        <v>SLIC  </v>
      </c>
      <c r="S1174">
        <f t="shared" si="180"/>
        <v>9</v>
      </c>
      <c r="T1174" s="39"/>
      <c r="U1174" s="1" t="s">
        <v>575</v>
      </c>
      <c r="V1174" s="1" t="str">
        <f t="shared" si="177"/>
        <v>CAA</v>
      </c>
      <c r="W1174">
        <v>22</v>
      </c>
      <c r="X1174" s="39"/>
      <c r="Y1174" s="61" t="s">
        <v>3393</v>
      </c>
      <c r="Z1174" s="62">
        <f t="shared" si="181"/>
        <v>0</v>
      </c>
      <c r="AA1174" s="62"/>
      <c r="AB1174" s="63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  <c r="AN1174" s="39"/>
      <c r="AO1174" s="39"/>
      <c r="AP1174" s="39"/>
      <c r="AQ1174" s="39"/>
      <c r="AR1174" s="39"/>
      <c r="AS1174" s="39"/>
      <c r="AT1174" s="39"/>
      <c r="AU1174" s="39"/>
      <c r="AV1174" s="39"/>
    </row>
    <row r="1175" spans="2:48" ht="21" x14ac:dyDescent="0.25">
      <c r="B1175" s="9" t="s">
        <v>160</v>
      </c>
      <c r="C1175" s="12" t="s">
        <v>2454</v>
      </c>
      <c r="D1175" s="12" t="s">
        <v>2455</v>
      </c>
      <c r="E1175" s="9" t="s">
        <v>3</v>
      </c>
      <c r="F1175" s="96"/>
      <c r="G1175" s="96"/>
      <c r="H1175" s="144"/>
      <c r="I1175" s="144"/>
      <c r="J1175" s="144"/>
      <c r="K1175" s="144"/>
      <c r="L1175" s="144"/>
      <c r="M1175" s="144"/>
      <c r="N1175" s="144"/>
      <c r="O1175" s="2">
        <f t="shared" si="178"/>
        <v>1</v>
      </c>
      <c r="P1175" s="9" t="s">
        <v>2495</v>
      </c>
      <c r="R1175" s="1" t="str">
        <f t="shared" si="182"/>
        <v>CLC  </v>
      </c>
      <c r="S1175">
        <f t="shared" si="180"/>
        <v>3</v>
      </c>
      <c r="U1175" s="1" t="s">
        <v>3372</v>
      </c>
      <c r="V1175" s="1" t="str">
        <f t="shared" si="177"/>
        <v>SCCLC</v>
      </c>
      <c r="W1175">
        <v>1</v>
      </c>
      <c r="Y1175" s="61" t="s">
        <v>3395</v>
      </c>
      <c r="Z1175" s="62">
        <f t="shared" si="181"/>
        <v>0</v>
      </c>
      <c r="AA1175" s="62"/>
      <c r="AB1175" s="63"/>
    </row>
    <row r="1176" spans="2:48" ht="21" x14ac:dyDescent="0.25">
      <c r="B1176" s="11" t="s">
        <v>2456</v>
      </c>
      <c r="C1176" s="10" t="s">
        <v>2455</v>
      </c>
      <c r="D1176" s="10" t="s">
        <v>2457</v>
      </c>
      <c r="E1176" s="11" t="s">
        <v>3</v>
      </c>
      <c r="F1176" s="171"/>
      <c r="G1176" s="171"/>
      <c r="H1176" s="151"/>
      <c r="I1176" s="151"/>
      <c r="J1176" s="151"/>
      <c r="K1176" s="151"/>
      <c r="L1176" s="151"/>
      <c r="M1176" s="151"/>
      <c r="N1176" s="151"/>
      <c r="O1176" s="2">
        <f t="shared" si="178"/>
        <v>1</v>
      </c>
      <c r="P1176" s="11" t="s">
        <v>1163</v>
      </c>
      <c r="R1176" s="1" t="str">
        <f t="shared" si="182"/>
        <v>CPL  </v>
      </c>
      <c r="S1176">
        <f t="shared" si="180"/>
        <v>20</v>
      </c>
      <c r="U1176"/>
      <c r="V1176" s="98" t="s">
        <v>3434</v>
      </c>
      <c r="W1176">
        <f>SUM(W1158:W1175)</f>
        <v>90</v>
      </c>
      <c r="Y1176" s="58" t="s">
        <v>3397</v>
      </c>
      <c r="Z1176" s="59">
        <f t="shared" si="181"/>
        <v>0</v>
      </c>
      <c r="AA1176" s="59"/>
      <c r="AB1176" s="60"/>
    </row>
    <row r="1177" spans="2:48" ht="21" x14ac:dyDescent="0.25">
      <c r="B1177" s="9" t="s">
        <v>2458</v>
      </c>
      <c r="C1177" s="12" t="s">
        <v>2457</v>
      </c>
      <c r="D1177" s="12" t="s">
        <v>2459</v>
      </c>
      <c r="E1177" s="9" t="s">
        <v>3</v>
      </c>
      <c r="F1177" s="96"/>
      <c r="G1177" s="96"/>
      <c r="H1177" s="144"/>
      <c r="I1177" s="144"/>
      <c r="J1177" s="144"/>
      <c r="K1177" s="144"/>
      <c r="L1177" s="144"/>
      <c r="M1177" s="144"/>
      <c r="N1177" s="144"/>
      <c r="O1177" s="2">
        <f t="shared" si="178"/>
        <v>1</v>
      </c>
      <c r="P1177" s="9" t="s">
        <v>2496</v>
      </c>
      <c r="R1177" s="1" t="str">
        <f t="shared" si="182"/>
        <v>ASSDG  </v>
      </c>
      <c r="S1177">
        <f t="shared" si="180"/>
        <v>2</v>
      </c>
      <c r="U1177"/>
      <c r="V1177" s="1" t="str">
        <f t="shared" si="177"/>
        <v/>
      </c>
      <c r="W1177"/>
      <c r="Y1177" s="58" t="s">
        <v>3399</v>
      </c>
      <c r="Z1177" s="59">
        <f t="shared" si="181"/>
        <v>0</v>
      </c>
      <c r="AA1177" s="59"/>
      <c r="AB1177" s="60"/>
    </row>
    <row r="1178" spans="2:48" ht="21" x14ac:dyDescent="0.25">
      <c r="B1178" s="11" t="s">
        <v>2460</v>
      </c>
      <c r="C1178" s="10" t="s">
        <v>2459</v>
      </c>
      <c r="D1178" s="10" t="s">
        <v>2461</v>
      </c>
      <c r="E1178" s="11" t="s">
        <v>13</v>
      </c>
      <c r="F1178" s="171"/>
      <c r="G1178" s="171"/>
      <c r="H1178" s="151"/>
      <c r="I1178" s="151"/>
      <c r="J1178" s="151"/>
      <c r="K1178" s="151"/>
      <c r="L1178" s="151"/>
      <c r="M1178" s="151"/>
      <c r="N1178" s="151"/>
      <c r="O1178" s="2">
        <f t="shared" si="178"/>
        <v>4</v>
      </c>
      <c r="P1178" s="11" t="s">
        <v>2066</v>
      </c>
      <c r="R1178" s="1" t="str">
        <f t="shared" si="182"/>
        <v>SLIC  </v>
      </c>
      <c r="S1178">
        <f t="shared" si="180"/>
        <v>9</v>
      </c>
      <c r="U1178"/>
      <c r="V1178" s="1" t="str">
        <f t="shared" si="177"/>
        <v/>
      </c>
      <c r="W1178"/>
      <c r="Y1178" s="58" t="s">
        <v>3401</v>
      </c>
      <c r="Z1178" s="59">
        <f t="shared" si="181"/>
        <v>0</v>
      </c>
      <c r="AA1178" s="59"/>
      <c r="AB1178" s="60"/>
    </row>
    <row r="1179" spans="2:48" ht="21" x14ac:dyDescent="0.25">
      <c r="B1179" s="9" t="s">
        <v>1963</v>
      </c>
      <c r="C1179" s="12" t="s">
        <v>2461</v>
      </c>
      <c r="D1179" s="12" t="s">
        <v>2462</v>
      </c>
      <c r="E1179" s="9" t="s">
        <v>3</v>
      </c>
      <c r="F1179" s="96"/>
      <c r="G1179" s="96"/>
      <c r="H1179" s="144"/>
      <c r="I1179" s="144"/>
      <c r="J1179" s="144"/>
      <c r="K1179" s="144"/>
      <c r="L1179" s="144"/>
      <c r="M1179" s="144"/>
      <c r="N1179" s="144"/>
      <c r="O1179" s="2">
        <f t="shared" si="178"/>
        <v>1</v>
      </c>
      <c r="P1179" s="9" t="s">
        <v>1996</v>
      </c>
      <c r="R1179" s="1" t="str">
        <f t="shared" si="182"/>
        <v>CPL  </v>
      </c>
      <c r="S1179">
        <f t="shared" si="180"/>
        <v>20</v>
      </c>
      <c r="U1179"/>
      <c r="V1179" s="1" t="str">
        <f t="shared" si="177"/>
        <v/>
      </c>
      <c r="W1179"/>
      <c r="Y1179" s="58" t="s">
        <v>3416</v>
      </c>
      <c r="Z1179" s="59">
        <f t="shared" si="181"/>
        <v>0</v>
      </c>
      <c r="AA1179" s="59"/>
      <c r="AB1179" s="60"/>
    </row>
    <row r="1180" spans="2:48" ht="21" x14ac:dyDescent="0.25">
      <c r="B1180" s="11" t="s">
        <v>2463</v>
      </c>
      <c r="C1180" s="10" t="s">
        <v>2462</v>
      </c>
      <c r="D1180" s="10" t="s">
        <v>2464</v>
      </c>
      <c r="E1180" s="11" t="s">
        <v>54</v>
      </c>
      <c r="F1180" s="171"/>
      <c r="G1180" s="171"/>
      <c r="H1180" s="151"/>
      <c r="I1180" s="151"/>
      <c r="J1180" s="151"/>
      <c r="K1180" s="151"/>
      <c r="L1180" s="151"/>
      <c r="M1180" s="151"/>
      <c r="N1180" s="151"/>
      <c r="O1180" s="2">
        <f t="shared" si="178"/>
        <v>1</v>
      </c>
      <c r="P1180" s="11" t="s">
        <v>2497</v>
      </c>
      <c r="R1180" s="1" t="str">
        <f t="shared" si="182"/>
        <v>SLIC  </v>
      </c>
      <c r="S1180">
        <f t="shared" si="180"/>
        <v>9</v>
      </c>
      <c r="U1180"/>
      <c r="V1180" s="1" t="str">
        <f t="shared" si="177"/>
        <v/>
      </c>
      <c r="W1180"/>
      <c r="Y1180" s="58" t="s">
        <v>3404</v>
      </c>
      <c r="Z1180" s="59">
        <f t="shared" si="181"/>
        <v>0</v>
      </c>
      <c r="AA1180" s="59"/>
      <c r="AB1180" s="60"/>
    </row>
    <row r="1181" spans="2:48" ht="21" x14ac:dyDescent="0.25">
      <c r="B1181" s="9" t="s">
        <v>2465</v>
      </c>
      <c r="C1181" s="12" t="s">
        <v>2464</v>
      </c>
      <c r="D1181" s="12" t="s">
        <v>2466</v>
      </c>
      <c r="E1181" s="9" t="s">
        <v>54</v>
      </c>
      <c r="F1181" s="96"/>
      <c r="G1181" s="96"/>
      <c r="H1181" s="144"/>
      <c r="I1181" s="144"/>
      <c r="J1181" s="144"/>
      <c r="K1181" s="144"/>
      <c r="L1181" s="144"/>
      <c r="M1181" s="144"/>
      <c r="N1181" s="144"/>
      <c r="O1181" s="2">
        <f t="shared" si="178"/>
        <v>1</v>
      </c>
      <c r="P1181" s="9" t="s">
        <v>2498</v>
      </c>
      <c r="R1181" s="1" t="str">
        <f t="shared" si="182"/>
        <v>CPL  </v>
      </c>
      <c r="S1181">
        <f t="shared" si="180"/>
        <v>20</v>
      </c>
      <c r="U1181"/>
      <c r="V1181" s="1" t="str">
        <f t="shared" si="177"/>
        <v/>
      </c>
      <c r="W1181"/>
      <c r="Y1181" s="58" t="s">
        <v>3429</v>
      </c>
      <c r="Z1181" s="59">
        <f t="shared" si="181"/>
        <v>0</v>
      </c>
      <c r="AA1181" s="59"/>
      <c r="AB1181" s="60"/>
    </row>
    <row r="1182" spans="2:48" ht="21" x14ac:dyDescent="0.25">
      <c r="B1182" s="11" t="s">
        <v>1612</v>
      </c>
      <c r="C1182" s="10" t="s">
        <v>2466</v>
      </c>
      <c r="D1182" s="10" t="s">
        <v>2467</v>
      </c>
      <c r="E1182" s="11" t="s">
        <v>17</v>
      </c>
      <c r="F1182" s="171"/>
      <c r="G1182" s="171"/>
      <c r="H1182" s="151"/>
      <c r="I1182" s="151"/>
      <c r="J1182" s="151"/>
      <c r="K1182" s="151"/>
      <c r="L1182" s="151"/>
      <c r="M1182" s="151"/>
      <c r="N1182" s="151"/>
      <c r="O1182" s="2">
        <f t="shared" si="178"/>
        <v>2</v>
      </c>
      <c r="P1182" s="11" t="s">
        <v>198</v>
      </c>
      <c r="R1182" s="1" t="str">
        <f t="shared" si="182"/>
        <v>SLIC  </v>
      </c>
      <c r="S1182">
        <f t="shared" si="180"/>
        <v>9</v>
      </c>
      <c r="U1182"/>
      <c r="V1182" s="1" t="str">
        <f t="shared" si="177"/>
        <v/>
      </c>
      <c r="W1182"/>
      <c r="Y1182" s="58" t="s">
        <v>3430</v>
      </c>
      <c r="Z1182" s="59">
        <f t="shared" si="181"/>
        <v>0</v>
      </c>
      <c r="AA1182" s="59"/>
      <c r="AB1182" s="60"/>
    </row>
    <row r="1183" spans="2:48" ht="21" x14ac:dyDescent="0.25">
      <c r="B1183" s="9" t="s">
        <v>2361</v>
      </c>
      <c r="C1183" s="12" t="s">
        <v>2467</v>
      </c>
      <c r="D1183" s="12" t="s">
        <v>2468</v>
      </c>
      <c r="E1183" s="9" t="s">
        <v>2469</v>
      </c>
      <c r="F1183" s="96"/>
      <c r="G1183" s="96"/>
      <c r="H1183" s="144"/>
      <c r="I1183" s="144"/>
      <c r="J1183" s="144"/>
      <c r="K1183" s="144"/>
      <c r="L1183" s="144"/>
      <c r="M1183" s="144"/>
      <c r="N1183" s="144"/>
      <c r="O1183" s="2">
        <f t="shared" si="178"/>
        <v>16</v>
      </c>
      <c r="P1183" s="9" t="s">
        <v>2498</v>
      </c>
      <c r="R1183" s="1" t="str">
        <f t="shared" si="182"/>
        <v>CPL  </v>
      </c>
      <c r="S1183">
        <f t="shared" si="180"/>
        <v>20</v>
      </c>
      <c r="U1183"/>
      <c r="V1183" s="1" t="str">
        <f t="shared" si="177"/>
        <v/>
      </c>
      <c r="W1183"/>
      <c r="Y1183" s="58" t="s">
        <v>3431</v>
      </c>
      <c r="Z1183" s="59">
        <f t="shared" si="181"/>
        <v>0</v>
      </c>
      <c r="AA1183" s="59"/>
      <c r="AB1183" s="60"/>
    </row>
    <row r="1184" spans="2:48" ht="21" x14ac:dyDescent="0.25">
      <c r="B1184" s="11" t="s">
        <v>1854</v>
      </c>
      <c r="C1184" s="10" t="s">
        <v>2468</v>
      </c>
      <c r="D1184" s="10" t="s">
        <v>2470</v>
      </c>
      <c r="E1184" s="11" t="s">
        <v>3</v>
      </c>
      <c r="F1184" s="171"/>
      <c r="G1184" s="171"/>
      <c r="H1184" s="151"/>
      <c r="I1184" s="151"/>
      <c r="J1184" s="151"/>
      <c r="K1184" s="151"/>
      <c r="L1184" s="151"/>
      <c r="M1184" s="151"/>
      <c r="N1184" s="151"/>
      <c r="O1184" s="2">
        <f t="shared" si="178"/>
        <v>1</v>
      </c>
      <c r="P1184" s="11" t="s">
        <v>1177</v>
      </c>
      <c r="R1184" s="1" t="str">
        <f t="shared" si="182"/>
        <v>ASSDG  </v>
      </c>
      <c r="S1184">
        <f t="shared" si="180"/>
        <v>2</v>
      </c>
      <c r="U1184"/>
      <c r="V1184" s="1" t="str">
        <f t="shared" si="177"/>
        <v/>
      </c>
      <c r="W1184"/>
      <c r="Y1184" s="58" t="s">
        <v>3432</v>
      </c>
      <c r="Z1184" s="59">
        <f t="shared" si="181"/>
        <v>0</v>
      </c>
      <c r="AA1184" s="59"/>
      <c r="AB1184" s="60"/>
    </row>
    <row r="1185" spans="1:44" ht="21.75" thickBot="1" x14ac:dyDescent="0.3">
      <c r="B1185" s="9" t="s">
        <v>1856</v>
      </c>
      <c r="C1185" s="12" t="s">
        <v>2470</v>
      </c>
      <c r="D1185" s="12" t="s">
        <v>2471</v>
      </c>
      <c r="E1185" s="9" t="s">
        <v>3</v>
      </c>
      <c r="F1185" s="96"/>
      <c r="G1185" s="96"/>
      <c r="H1185" s="144"/>
      <c r="I1185" s="144"/>
      <c r="J1185" s="144"/>
      <c r="K1185" s="144"/>
      <c r="L1185" s="144"/>
      <c r="M1185" s="144"/>
      <c r="N1185" s="144"/>
      <c r="O1185" s="2">
        <f t="shared" si="178"/>
        <v>1</v>
      </c>
      <c r="P1185" s="9" t="s">
        <v>176</v>
      </c>
      <c r="R1185" s="1" t="str">
        <f t="shared" si="182"/>
        <v>DG  </v>
      </c>
      <c r="S1185">
        <f t="shared" si="180"/>
        <v>4</v>
      </c>
      <c r="U1185"/>
      <c r="V1185" s="1" t="str">
        <f t="shared" si="177"/>
        <v/>
      </c>
      <c r="W1185"/>
      <c r="Y1185" s="64" t="s">
        <v>3433</v>
      </c>
      <c r="Z1185" s="89">
        <f t="shared" si="181"/>
        <v>0</v>
      </c>
      <c r="AA1185" s="89"/>
      <c r="AB1185" s="65"/>
    </row>
    <row r="1186" spans="1:44" ht="21" x14ac:dyDescent="0.25">
      <c r="B1186" s="11" t="s">
        <v>2472</v>
      </c>
      <c r="C1186" s="10" t="s">
        <v>2471</v>
      </c>
      <c r="D1186" s="10" t="s">
        <v>2473</v>
      </c>
      <c r="E1186" s="11" t="s">
        <v>1234</v>
      </c>
      <c r="F1186" s="171"/>
      <c r="G1186" s="171"/>
      <c r="H1186" s="151"/>
      <c r="I1186" s="151"/>
      <c r="J1186" s="151"/>
      <c r="K1186" s="151"/>
      <c r="L1186" s="151"/>
      <c r="M1186" s="151"/>
      <c r="N1186" s="151"/>
      <c r="O1186" s="2">
        <f t="shared" si="178"/>
        <v>14</v>
      </c>
      <c r="P1186" s="11" t="s">
        <v>2499</v>
      </c>
      <c r="R1186" s="1" t="str">
        <f t="shared" si="182"/>
        <v>SMCI  </v>
      </c>
      <c r="S1186">
        <f t="shared" si="180"/>
        <v>20</v>
      </c>
      <c r="U1186"/>
      <c r="V1186" s="1" t="str">
        <f t="shared" si="177"/>
        <v/>
      </c>
      <c r="W1186"/>
    </row>
    <row r="1187" spans="1:44" ht="21" x14ac:dyDescent="0.25">
      <c r="B1187" s="9" t="s">
        <v>2474</v>
      </c>
      <c r="C1187" s="12" t="s">
        <v>2473</v>
      </c>
      <c r="D1187" s="12" t="s">
        <v>2475</v>
      </c>
      <c r="E1187" s="9" t="s">
        <v>3</v>
      </c>
      <c r="F1187" s="96"/>
      <c r="G1187" s="96"/>
      <c r="H1187" s="144"/>
      <c r="I1187" s="144"/>
      <c r="J1187" s="144"/>
      <c r="K1187" s="144"/>
      <c r="L1187" s="144"/>
      <c r="M1187" s="144"/>
      <c r="N1187" s="144"/>
      <c r="O1187" s="2">
        <f t="shared" si="178"/>
        <v>1</v>
      </c>
      <c r="P1187" s="9" t="s">
        <v>2500</v>
      </c>
      <c r="R1187" s="1" t="str">
        <f t="shared" si="182"/>
        <v>DG  </v>
      </c>
      <c r="S1187">
        <f t="shared" si="180"/>
        <v>4</v>
      </c>
      <c r="U1187"/>
      <c r="V1187" s="1" t="str">
        <f t="shared" si="177"/>
        <v/>
      </c>
      <c r="W1187"/>
    </row>
    <row r="1188" spans="1:44" ht="21" x14ac:dyDescent="0.25">
      <c r="B1188" s="11" t="s">
        <v>2476</v>
      </c>
      <c r="C1188" s="10" t="s">
        <v>2475</v>
      </c>
      <c r="D1188" s="10" t="s">
        <v>2477</v>
      </c>
      <c r="E1188" s="11" t="s">
        <v>17</v>
      </c>
      <c r="F1188" s="171"/>
      <c r="G1188" s="171"/>
      <c r="H1188" s="151"/>
      <c r="I1188" s="151"/>
      <c r="J1188" s="151"/>
      <c r="K1188" s="151"/>
      <c r="L1188" s="151"/>
      <c r="M1188" s="151"/>
      <c r="N1188" s="151"/>
      <c r="O1188" s="2">
        <f t="shared" si="178"/>
        <v>2</v>
      </c>
      <c r="P1188" s="11" t="s">
        <v>2501</v>
      </c>
      <c r="R1188" s="1" t="str">
        <f t="shared" si="182"/>
        <v>SMCI  </v>
      </c>
      <c r="S1188">
        <f t="shared" si="180"/>
        <v>20</v>
      </c>
      <c r="U1188"/>
      <c r="V1188" s="1" t="str">
        <f t="shared" si="177"/>
        <v/>
      </c>
      <c r="W1188"/>
    </row>
    <row r="1189" spans="1:44" ht="21" x14ac:dyDescent="0.25">
      <c r="B1189" s="9" t="s">
        <v>2478</v>
      </c>
      <c r="C1189" s="12" t="s">
        <v>2477</v>
      </c>
      <c r="D1189" s="12" t="s">
        <v>2479</v>
      </c>
      <c r="E1189" s="9" t="s">
        <v>3</v>
      </c>
      <c r="F1189" s="96"/>
      <c r="G1189" s="96"/>
      <c r="H1189" s="144"/>
      <c r="I1189" s="144"/>
      <c r="J1189" s="144"/>
      <c r="K1189" s="144"/>
      <c r="L1189" s="144"/>
      <c r="M1189" s="144"/>
      <c r="N1189" s="144"/>
      <c r="O1189" s="2">
        <f t="shared" si="178"/>
        <v>1</v>
      </c>
      <c r="P1189" s="9" t="s">
        <v>2502</v>
      </c>
      <c r="R1189" s="1" t="str">
        <f t="shared" si="182"/>
        <v>CPL  </v>
      </c>
      <c r="S1189">
        <f t="shared" si="180"/>
        <v>20</v>
      </c>
      <c r="U1189"/>
      <c r="V1189" s="1" t="str">
        <f t="shared" ref="V1189:V1252" si="183">TRIM(SUBSTITUTE(U1189,CHAR(160),CHAR(32)))</f>
        <v/>
      </c>
      <c r="W1189"/>
    </row>
    <row r="1190" spans="1:44" ht="21" x14ac:dyDescent="0.25">
      <c r="B1190" s="11" t="s">
        <v>2480</v>
      </c>
      <c r="C1190" s="10" t="s">
        <v>2479</v>
      </c>
      <c r="D1190" s="10" t="s">
        <v>2481</v>
      </c>
      <c r="E1190" s="11" t="s">
        <v>3</v>
      </c>
      <c r="F1190" s="171"/>
      <c r="G1190" s="171"/>
      <c r="H1190" s="151"/>
      <c r="I1190" s="151"/>
      <c r="J1190" s="151"/>
      <c r="K1190" s="151"/>
      <c r="L1190" s="151"/>
      <c r="M1190" s="151"/>
      <c r="N1190" s="151"/>
      <c r="O1190" s="2">
        <f t="shared" si="178"/>
        <v>1</v>
      </c>
      <c r="P1190" s="11" t="s">
        <v>2503</v>
      </c>
      <c r="R1190" s="1" t="str">
        <f t="shared" si="182"/>
        <v>SMCI  </v>
      </c>
      <c r="S1190">
        <f t="shared" si="180"/>
        <v>20</v>
      </c>
      <c r="U1190"/>
      <c r="V1190" s="1" t="str">
        <f t="shared" si="183"/>
        <v/>
      </c>
      <c r="W1190"/>
    </row>
    <row r="1191" spans="1:44" ht="21" x14ac:dyDescent="0.25">
      <c r="B1191" s="9" t="s">
        <v>665</v>
      </c>
      <c r="C1191" s="12" t="s">
        <v>2481</v>
      </c>
      <c r="D1191" s="12" t="s">
        <v>2482</v>
      </c>
      <c r="E1191" s="9" t="s">
        <v>208</v>
      </c>
      <c r="F1191" s="96"/>
      <c r="G1191" s="96"/>
      <c r="H1191" s="144"/>
      <c r="I1191" s="144"/>
      <c r="J1191" s="144"/>
      <c r="K1191" s="144"/>
      <c r="L1191" s="144"/>
      <c r="M1191" s="144"/>
      <c r="N1191" s="144"/>
      <c r="O1191" s="2">
        <f t="shared" si="178"/>
        <v>22</v>
      </c>
      <c r="P1191" s="9" t="s">
        <v>2504</v>
      </c>
      <c r="R1191" s="1" t="str">
        <f t="shared" si="182"/>
        <v>CAA  </v>
      </c>
      <c r="S1191">
        <f t="shared" si="180"/>
        <v>22</v>
      </c>
      <c r="U1191"/>
      <c r="V1191" s="1" t="str">
        <f t="shared" si="183"/>
        <v/>
      </c>
      <c r="W1191"/>
    </row>
    <row r="1192" spans="1:44" ht="21" x14ac:dyDescent="0.25">
      <c r="B1192" s="11" t="s">
        <v>2483</v>
      </c>
      <c r="C1192" s="10" t="s">
        <v>2482</v>
      </c>
      <c r="D1192" s="10" t="s">
        <v>2484</v>
      </c>
      <c r="E1192" s="11" t="s">
        <v>54</v>
      </c>
      <c r="F1192" s="171"/>
      <c r="G1192" s="171"/>
      <c r="H1192" s="151"/>
      <c r="I1192" s="151"/>
      <c r="J1192" s="151"/>
      <c r="K1192" s="151"/>
      <c r="L1192" s="151"/>
      <c r="M1192" s="151"/>
      <c r="N1192" s="151"/>
      <c r="O1192" s="2">
        <f t="shared" si="178"/>
        <v>1</v>
      </c>
      <c r="P1192" s="11" t="s">
        <v>1481</v>
      </c>
      <c r="R1192" s="1" t="str">
        <f t="shared" si="182"/>
        <v>SMCI  </v>
      </c>
      <c r="S1192">
        <f t="shared" si="180"/>
        <v>20</v>
      </c>
      <c r="U1192"/>
      <c r="V1192" s="1" t="str">
        <f t="shared" si="183"/>
        <v/>
      </c>
      <c r="W1192"/>
    </row>
    <row r="1193" spans="1:44" ht="21" x14ac:dyDescent="0.25">
      <c r="B1193" s="9" t="s">
        <v>2485</v>
      </c>
      <c r="C1193" s="12" t="s">
        <v>2484</v>
      </c>
      <c r="D1193" s="12" t="s">
        <v>2486</v>
      </c>
      <c r="E1193" s="9" t="s">
        <v>3</v>
      </c>
      <c r="F1193" s="96"/>
      <c r="G1193" s="96"/>
      <c r="H1193" s="144"/>
      <c r="I1193" s="144"/>
      <c r="J1193" s="144"/>
      <c r="K1193" s="144"/>
      <c r="L1193" s="144"/>
      <c r="M1193" s="144"/>
      <c r="N1193" s="144"/>
      <c r="O1193" s="2">
        <f t="shared" si="178"/>
        <v>1</v>
      </c>
      <c r="P1193" s="9" t="s">
        <v>2505</v>
      </c>
      <c r="R1193" s="1" t="str">
        <f t="shared" si="182"/>
        <v>SCCLC  </v>
      </c>
      <c r="S1193">
        <f t="shared" si="180"/>
        <v>1</v>
      </c>
      <c r="U1193"/>
      <c r="V1193" s="1" t="str">
        <f t="shared" si="183"/>
        <v/>
      </c>
      <c r="W1193"/>
    </row>
    <row r="1194" spans="1:44" ht="21" x14ac:dyDescent="0.25">
      <c r="B1194" s="11" t="s">
        <v>2487</v>
      </c>
      <c r="C1194" s="10" t="s">
        <v>2486</v>
      </c>
      <c r="D1194" s="10" t="s">
        <v>2488</v>
      </c>
      <c r="E1194" s="11" t="s">
        <v>3</v>
      </c>
      <c r="F1194" s="171"/>
      <c r="G1194" s="171"/>
      <c r="H1194" s="151"/>
      <c r="I1194" s="151"/>
      <c r="J1194" s="151"/>
      <c r="K1194" s="151"/>
      <c r="L1194" s="151"/>
      <c r="M1194" s="151"/>
      <c r="N1194" s="151"/>
      <c r="O1194" s="2">
        <f t="shared" si="178"/>
        <v>1</v>
      </c>
      <c r="P1194" s="11" t="s">
        <v>2506</v>
      </c>
      <c r="R1194" s="1" t="str">
        <f t="shared" si="182"/>
        <v>SMCI  </v>
      </c>
      <c r="S1194">
        <f t="shared" si="180"/>
        <v>20</v>
      </c>
      <c r="U1194"/>
      <c r="V1194" s="1" t="str">
        <f t="shared" si="183"/>
        <v/>
      </c>
      <c r="W1194"/>
    </row>
    <row r="1195" spans="1:44" x14ac:dyDescent="0.15">
      <c r="V1195" s="1" t="str">
        <f t="shared" si="183"/>
        <v/>
      </c>
    </row>
    <row r="1196" spans="1:44" ht="11.25" thickBot="1" x14ac:dyDescent="0.2">
      <c r="B1196" s="15"/>
      <c r="C1196" s="15"/>
      <c r="D1196" s="15"/>
      <c r="E1196" s="15"/>
      <c r="F1196" s="15"/>
      <c r="G1196" s="15"/>
      <c r="H1196" s="154"/>
      <c r="I1196" s="154"/>
      <c r="J1196" s="154"/>
      <c r="K1196" s="154"/>
      <c r="L1196" s="154"/>
      <c r="M1196" s="154"/>
      <c r="N1196" s="154"/>
      <c r="O1196" s="15"/>
      <c r="P1196" s="15"/>
      <c r="Q1196" s="39"/>
      <c r="R1196" s="40" t="s">
        <v>572</v>
      </c>
      <c r="S1196" s="39"/>
      <c r="U1196" s="6" t="s">
        <v>3329</v>
      </c>
      <c r="V1196" s="1" t="str">
        <f t="shared" si="183"/>
        <v>DADOS AGRUPADOS</v>
      </c>
      <c r="Y1196" s="6"/>
    </row>
    <row r="1197" spans="1:44" ht="32.25" thickBot="1" x14ac:dyDescent="0.2">
      <c r="A1197" s="41" t="s">
        <v>3381</v>
      </c>
      <c r="P1197" s="16" t="s">
        <v>2507</v>
      </c>
      <c r="Q1197" s="39"/>
      <c r="R1197" s="6" t="s">
        <v>571</v>
      </c>
      <c r="S1197" s="6" t="s">
        <v>587</v>
      </c>
      <c r="T1197" s="39"/>
      <c r="U1197" s="39"/>
      <c r="V1197" s="1" t="str">
        <f t="shared" si="183"/>
        <v/>
      </c>
      <c r="W1197" s="39"/>
      <c r="X1197" s="39"/>
      <c r="Y1197" s="90" t="s">
        <v>3357</v>
      </c>
      <c r="Z1197" s="43"/>
      <c r="AA1197" s="43"/>
      <c r="AB1197" s="42"/>
    </row>
    <row r="1198" spans="1:44" ht="21" x14ac:dyDescent="0.25">
      <c r="B1198" s="11" t="s">
        <v>1502</v>
      </c>
      <c r="C1198" s="10" t="s">
        <v>1</v>
      </c>
      <c r="D1198" s="10" t="s">
        <v>2508</v>
      </c>
      <c r="E1198" s="11" t="s">
        <v>3</v>
      </c>
      <c r="F1198" s="171"/>
      <c r="G1198" s="171"/>
      <c r="H1198" s="151"/>
      <c r="I1198" s="151"/>
      <c r="J1198" s="151"/>
      <c r="K1198" s="151"/>
      <c r="L1198" s="151"/>
      <c r="M1198" s="151"/>
      <c r="N1198" s="151"/>
      <c r="O1198" s="2">
        <f t="shared" ref="O1198:O1229" si="184">VALUE(IF(LEFT(E1198,1)="&lt;",1,LEFT(E1198,2)))</f>
        <v>1</v>
      </c>
      <c r="P1198" s="11" t="s">
        <v>1</v>
      </c>
      <c r="R1198" s="1" t="str">
        <f t="shared" ref="R1198:R1206" si="185">RIGHT(B1198,LEN(B1198)-4)</f>
        <v>SMOEP  </v>
      </c>
      <c r="S1198">
        <f t="shared" ref="S1198:S1229" si="186">SUMIFS($O$1198:$O$1252,$R$1198:$R$1252,R1198)</f>
        <v>741</v>
      </c>
      <c r="U1198" s="1" t="s">
        <v>3356</v>
      </c>
      <c r="V1198" s="101"/>
      <c r="W1198" s="100"/>
      <c r="Y1198" s="84" t="s">
        <v>3383</v>
      </c>
      <c r="Z1198" s="82">
        <f>SUMIFS($W$1198:$W$1218,$V$1198:$V$1218,Y1198)</f>
        <v>0</v>
      </c>
      <c r="AA1198" s="82"/>
      <c r="AB1198" s="83"/>
    </row>
    <row r="1199" spans="1:44" ht="21" x14ac:dyDescent="0.25">
      <c r="B1199" s="9" t="s">
        <v>609</v>
      </c>
      <c r="C1199" s="12" t="s">
        <v>2508</v>
      </c>
      <c r="D1199" s="12" t="s">
        <v>2509</v>
      </c>
      <c r="E1199" s="9" t="s">
        <v>3</v>
      </c>
      <c r="F1199" s="96"/>
      <c r="G1199" s="96"/>
      <c r="H1199" s="144"/>
      <c r="I1199" s="144"/>
      <c r="J1199" s="144"/>
      <c r="K1199" s="144"/>
      <c r="L1199" s="144"/>
      <c r="M1199" s="144"/>
      <c r="N1199" s="144"/>
      <c r="O1199" s="2">
        <f t="shared" si="184"/>
        <v>1</v>
      </c>
      <c r="P1199" s="9" t="s">
        <v>1794</v>
      </c>
      <c r="R1199" s="1" t="str">
        <f t="shared" si="185"/>
        <v>CAA  </v>
      </c>
      <c r="S1199">
        <f t="shared" si="186"/>
        <v>1</v>
      </c>
      <c r="T1199" s="39"/>
      <c r="U1199" s="39" t="s">
        <v>575</v>
      </c>
      <c r="V1199" s="1" t="str">
        <f t="shared" si="183"/>
        <v>CAA</v>
      </c>
      <c r="W1199">
        <v>1</v>
      </c>
      <c r="X1199" s="39"/>
      <c r="Y1199" s="84" t="s">
        <v>3387</v>
      </c>
      <c r="Z1199" s="85">
        <f t="shared" ref="Z1199:Z1219" si="187">SUMIFS($W$1198:$W$1218,$V$1198:$V$1218,Y1199)</f>
        <v>0</v>
      </c>
      <c r="AA1199" s="85"/>
      <c r="AB1199" s="86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  <c r="AM1199" s="39"/>
      <c r="AN1199" s="39"/>
      <c r="AO1199" s="39"/>
      <c r="AP1199" s="39"/>
      <c r="AQ1199" s="39"/>
      <c r="AR1199" s="39"/>
    </row>
    <row r="1200" spans="1:44" ht="21" x14ac:dyDescent="0.25">
      <c r="B1200" s="11" t="s">
        <v>1830</v>
      </c>
      <c r="C1200" s="10" t="s">
        <v>2509</v>
      </c>
      <c r="D1200" s="10" t="s">
        <v>2510</v>
      </c>
      <c r="E1200" s="11" t="s">
        <v>3</v>
      </c>
      <c r="F1200" s="171"/>
      <c r="G1200" s="171"/>
      <c r="H1200" s="151"/>
      <c r="I1200" s="151"/>
      <c r="J1200" s="151"/>
      <c r="K1200" s="151"/>
      <c r="L1200" s="151"/>
      <c r="M1200" s="151"/>
      <c r="N1200" s="151"/>
      <c r="O1200" s="2">
        <f t="shared" si="184"/>
        <v>1</v>
      </c>
      <c r="P1200" s="11" t="s">
        <v>2581</v>
      </c>
      <c r="R1200" s="1" t="str">
        <f t="shared" si="185"/>
        <v>SECADM  </v>
      </c>
      <c r="S1200">
        <f t="shared" si="186"/>
        <v>5</v>
      </c>
      <c r="T1200" s="39"/>
      <c r="U1200" s="39" t="s">
        <v>576</v>
      </c>
      <c r="V1200" s="1" t="str">
        <f t="shared" si="183"/>
        <v>SECADM</v>
      </c>
      <c r="W1200">
        <v>5</v>
      </c>
      <c r="X1200" s="39"/>
      <c r="Y1200" s="61" t="s">
        <v>3385</v>
      </c>
      <c r="Z1200" s="62">
        <f t="shared" si="187"/>
        <v>0</v>
      </c>
      <c r="AA1200" s="62"/>
      <c r="AB1200" s="63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  <c r="AM1200" s="39"/>
      <c r="AN1200" s="39"/>
      <c r="AO1200" s="39"/>
      <c r="AP1200" s="39"/>
      <c r="AQ1200" s="39"/>
      <c r="AR1200" s="39"/>
    </row>
    <row r="1201" spans="1:44" s="15" customFormat="1" ht="21" x14ac:dyDescent="0.25">
      <c r="A1201" s="39"/>
      <c r="B1201" s="9" t="s">
        <v>2511</v>
      </c>
      <c r="C1201" s="12" t="s">
        <v>2510</v>
      </c>
      <c r="D1201" s="12" t="s">
        <v>2512</v>
      </c>
      <c r="E1201" s="9" t="s">
        <v>314</v>
      </c>
      <c r="F1201" s="96"/>
      <c r="G1201" s="96"/>
      <c r="H1201" s="144"/>
      <c r="I1201" s="144"/>
      <c r="J1201" s="144"/>
      <c r="K1201" s="144"/>
      <c r="L1201" s="144"/>
      <c r="M1201" s="144"/>
      <c r="N1201" s="144"/>
      <c r="O1201" s="2">
        <f t="shared" si="184"/>
        <v>7</v>
      </c>
      <c r="P1201" s="9" t="s">
        <v>2582</v>
      </c>
      <c r="Q1201" s="1"/>
      <c r="R1201" s="1" t="str">
        <f t="shared" si="185"/>
        <v>SMOEP  </v>
      </c>
      <c r="S1201">
        <f t="shared" si="186"/>
        <v>741</v>
      </c>
      <c r="T1201" s="39"/>
      <c r="U1201" s="39" t="s">
        <v>580</v>
      </c>
      <c r="V1201" s="1" t="str">
        <f t="shared" si="183"/>
        <v>CLC</v>
      </c>
      <c r="W1201">
        <v>4</v>
      </c>
      <c r="X1201" s="39"/>
      <c r="Y1201" s="61" t="s">
        <v>3389</v>
      </c>
      <c r="Z1201" s="62">
        <f t="shared" si="187"/>
        <v>0</v>
      </c>
      <c r="AA1201" s="62"/>
      <c r="AB1201" s="63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  <c r="AM1201" s="39"/>
      <c r="AN1201" s="39"/>
      <c r="AO1201" s="39"/>
      <c r="AP1201" s="39"/>
      <c r="AQ1201" s="39"/>
      <c r="AR1201" s="39"/>
    </row>
    <row r="1202" spans="1:44" ht="21" x14ac:dyDescent="0.25">
      <c r="B1202" s="11" t="s">
        <v>1509</v>
      </c>
      <c r="C1202" s="10" t="s">
        <v>2512</v>
      </c>
      <c r="D1202" s="10" t="s">
        <v>2513</v>
      </c>
      <c r="E1202" s="11" t="s">
        <v>3</v>
      </c>
      <c r="F1202" s="171"/>
      <c r="G1202" s="171"/>
      <c r="H1202" s="151"/>
      <c r="I1202" s="151"/>
      <c r="J1202" s="151"/>
      <c r="K1202" s="151"/>
      <c r="L1202" s="151"/>
      <c r="M1202" s="151"/>
      <c r="N1202" s="151"/>
      <c r="O1202" s="2">
        <f t="shared" si="184"/>
        <v>1</v>
      </c>
      <c r="P1202" s="11" t="s">
        <v>2583</v>
      </c>
      <c r="R1202" s="1" t="str">
        <f t="shared" si="185"/>
        <v>SECADM  </v>
      </c>
      <c r="S1202">
        <f t="shared" si="186"/>
        <v>5</v>
      </c>
      <c r="T1202" s="39"/>
      <c r="U1202" s="39" t="s">
        <v>581</v>
      </c>
      <c r="V1202" s="1" t="str">
        <f t="shared" si="183"/>
        <v>SC</v>
      </c>
      <c r="W1202">
        <v>7</v>
      </c>
      <c r="X1202" s="39"/>
      <c r="Y1202" s="61" t="s">
        <v>3424</v>
      </c>
      <c r="Z1202" s="62">
        <f t="shared" si="187"/>
        <v>1</v>
      </c>
      <c r="AA1202" s="62"/>
      <c r="AB1202" s="63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  <c r="AM1202" s="39"/>
      <c r="AN1202" s="39"/>
      <c r="AO1202" s="39"/>
      <c r="AP1202" s="39"/>
      <c r="AQ1202" s="39"/>
      <c r="AR1202" s="39"/>
    </row>
    <row r="1203" spans="1:44" ht="21" x14ac:dyDescent="0.25">
      <c r="B1203" s="9" t="s">
        <v>1591</v>
      </c>
      <c r="C1203" s="12" t="s">
        <v>2513</v>
      </c>
      <c r="D1203" s="12" t="s">
        <v>2514</v>
      </c>
      <c r="E1203" s="9" t="s">
        <v>3</v>
      </c>
      <c r="F1203" s="96"/>
      <c r="G1203" s="96"/>
      <c r="H1203" s="144"/>
      <c r="I1203" s="144"/>
      <c r="J1203" s="144"/>
      <c r="K1203" s="144"/>
      <c r="L1203" s="144"/>
      <c r="M1203" s="144"/>
      <c r="N1203" s="144"/>
      <c r="O1203" s="2">
        <f t="shared" si="184"/>
        <v>1</v>
      </c>
      <c r="P1203" s="9" t="s">
        <v>2584</v>
      </c>
      <c r="R1203" s="1" t="str">
        <f t="shared" si="185"/>
        <v>CLC  </v>
      </c>
      <c r="S1203">
        <f t="shared" si="186"/>
        <v>4</v>
      </c>
      <c r="T1203" s="39"/>
      <c r="U1203" s="1" t="s">
        <v>3340</v>
      </c>
      <c r="V1203" s="1" t="str">
        <f t="shared" si="183"/>
        <v>SLIC</v>
      </c>
      <c r="W1203">
        <v>26</v>
      </c>
      <c r="X1203" s="39"/>
      <c r="Y1203" s="61" t="s">
        <v>3425</v>
      </c>
      <c r="Z1203" s="99">
        <v>0</v>
      </c>
      <c r="AA1203" s="62"/>
      <c r="AB1203" s="63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  <c r="AM1203" s="39"/>
      <c r="AN1203" s="39"/>
      <c r="AO1203" s="39"/>
      <c r="AP1203" s="39"/>
      <c r="AQ1203" s="39"/>
      <c r="AR1203" s="39"/>
    </row>
    <row r="1204" spans="1:44" ht="21" x14ac:dyDescent="0.25">
      <c r="B1204" s="11" t="s">
        <v>1593</v>
      </c>
      <c r="C1204" s="10" t="s">
        <v>2514</v>
      </c>
      <c r="D1204" s="10" t="s">
        <v>2515</v>
      </c>
      <c r="E1204" s="11" t="s">
        <v>314</v>
      </c>
      <c r="F1204" s="171"/>
      <c r="G1204" s="171"/>
      <c r="H1204" s="151"/>
      <c r="I1204" s="151"/>
      <c r="J1204" s="151"/>
      <c r="K1204" s="151"/>
      <c r="L1204" s="151"/>
      <c r="M1204" s="151"/>
      <c r="N1204" s="151"/>
      <c r="O1204" s="2">
        <f t="shared" si="184"/>
        <v>7</v>
      </c>
      <c r="P1204" s="11" t="s">
        <v>2585</v>
      </c>
      <c r="R1204" s="1" t="str">
        <f t="shared" si="185"/>
        <v>SC  </v>
      </c>
      <c r="S1204">
        <f t="shared" si="186"/>
        <v>7</v>
      </c>
      <c r="T1204" s="39"/>
      <c r="U1204" s="1" t="s">
        <v>591</v>
      </c>
      <c r="V1204" s="1" t="str">
        <f t="shared" si="183"/>
        <v>CPL</v>
      </c>
      <c r="W1204">
        <v>45</v>
      </c>
      <c r="X1204" s="39"/>
      <c r="Y1204" s="61" t="s">
        <v>3426</v>
      </c>
      <c r="Z1204" s="62">
        <f t="shared" si="187"/>
        <v>0</v>
      </c>
      <c r="AA1204" s="62"/>
      <c r="AB1204" s="63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  <c r="AM1204" s="39"/>
      <c r="AN1204" s="39"/>
      <c r="AO1204" s="39"/>
      <c r="AP1204" s="39"/>
      <c r="AQ1204" s="39"/>
      <c r="AR1204" s="39"/>
    </row>
    <row r="1205" spans="1:44" ht="21" x14ac:dyDescent="0.25">
      <c r="B1205" s="9" t="s">
        <v>1055</v>
      </c>
      <c r="C1205" s="12" t="s">
        <v>2515</v>
      </c>
      <c r="D1205" s="12" t="s">
        <v>2516</v>
      </c>
      <c r="E1205" s="9" t="s">
        <v>54</v>
      </c>
      <c r="F1205" s="96"/>
      <c r="G1205" s="96"/>
      <c r="H1205" s="144"/>
      <c r="I1205" s="144"/>
      <c r="J1205" s="144"/>
      <c r="K1205" s="144"/>
      <c r="L1205" s="144"/>
      <c r="M1205" s="144"/>
      <c r="N1205" s="144"/>
      <c r="O1205" s="2">
        <f t="shared" si="184"/>
        <v>1</v>
      </c>
      <c r="P1205" s="9" t="s">
        <v>1665</v>
      </c>
      <c r="R1205" s="1" t="str">
        <f t="shared" si="185"/>
        <v>CLC  </v>
      </c>
      <c r="S1205">
        <f t="shared" si="186"/>
        <v>4</v>
      </c>
      <c r="U1205" s="1" t="s">
        <v>583</v>
      </c>
      <c r="V1205" s="1" t="str">
        <f t="shared" si="183"/>
        <v>ASSDG</v>
      </c>
      <c r="W1205">
        <v>7</v>
      </c>
      <c r="Y1205" s="61" t="s">
        <v>3427</v>
      </c>
      <c r="Z1205" s="62">
        <f t="shared" si="187"/>
        <v>0</v>
      </c>
      <c r="AA1205" s="62"/>
      <c r="AB1205" s="63"/>
    </row>
    <row r="1206" spans="1:44" ht="21" x14ac:dyDescent="0.25">
      <c r="B1206" s="11" t="s">
        <v>30</v>
      </c>
      <c r="C1206" s="10" t="s">
        <v>2516</v>
      </c>
      <c r="D1206" s="10" t="s">
        <v>2517</v>
      </c>
      <c r="E1206" s="11" t="s">
        <v>3</v>
      </c>
      <c r="F1206" s="171"/>
      <c r="G1206" s="171"/>
      <c r="H1206" s="151"/>
      <c r="I1206" s="151"/>
      <c r="J1206" s="151"/>
      <c r="K1206" s="151"/>
      <c r="L1206" s="151"/>
      <c r="M1206" s="151"/>
      <c r="N1206" s="151"/>
      <c r="O1206" s="2">
        <f t="shared" si="184"/>
        <v>1</v>
      </c>
      <c r="P1206" s="11" t="s">
        <v>2586</v>
      </c>
      <c r="R1206" s="1" t="str">
        <f t="shared" si="185"/>
        <v>SECADM  </v>
      </c>
      <c r="S1206">
        <f t="shared" si="186"/>
        <v>5</v>
      </c>
      <c r="U1206" s="1" t="s">
        <v>584</v>
      </c>
      <c r="V1206" s="1" t="str">
        <f t="shared" si="183"/>
        <v>DG</v>
      </c>
      <c r="W1206">
        <v>4</v>
      </c>
      <c r="Y1206" s="61" t="s">
        <v>3428</v>
      </c>
      <c r="Z1206" s="62">
        <f t="shared" si="187"/>
        <v>0</v>
      </c>
      <c r="AA1206" s="62"/>
      <c r="AB1206" s="63"/>
    </row>
    <row r="1207" spans="1:44" ht="21" x14ac:dyDescent="0.25">
      <c r="B1207" s="9" t="s">
        <v>154</v>
      </c>
      <c r="C1207" s="12" t="s">
        <v>2517</v>
      </c>
      <c r="D1207" s="12" t="s">
        <v>2518</v>
      </c>
      <c r="E1207" s="9" t="s">
        <v>54</v>
      </c>
      <c r="F1207" s="96"/>
      <c r="G1207" s="96"/>
      <c r="H1207" s="144"/>
      <c r="I1207" s="144"/>
      <c r="J1207" s="144"/>
      <c r="K1207" s="144"/>
      <c r="L1207" s="144"/>
      <c r="M1207" s="144"/>
      <c r="N1207" s="144"/>
      <c r="O1207" s="2">
        <f t="shared" si="184"/>
        <v>1</v>
      </c>
      <c r="P1207" s="9" t="s">
        <v>1160</v>
      </c>
      <c r="R1207" s="1" t="str">
        <f t="shared" ref="R1207:R1252" si="188">RIGHT(B1207,LEN(B1207)-5)</f>
        <v>CLC  </v>
      </c>
      <c r="S1207">
        <f t="shared" si="186"/>
        <v>4</v>
      </c>
      <c r="U1207" s="1" t="s">
        <v>3347</v>
      </c>
      <c r="V1207" s="1" t="str">
        <f t="shared" si="183"/>
        <v>GABDG</v>
      </c>
      <c r="W1207">
        <v>1</v>
      </c>
      <c r="Y1207" s="61" t="s">
        <v>3391</v>
      </c>
      <c r="Z1207" s="62">
        <f t="shared" si="187"/>
        <v>0</v>
      </c>
      <c r="AA1207" s="62"/>
      <c r="AB1207" s="63"/>
    </row>
    <row r="1208" spans="1:44" ht="21" x14ac:dyDescent="0.25">
      <c r="B1208" s="11" t="s">
        <v>2453</v>
      </c>
      <c r="C1208" s="10" t="s">
        <v>2518</v>
      </c>
      <c r="D1208" s="10" t="s">
        <v>2519</v>
      </c>
      <c r="E1208" s="11" t="s">
        <v>144</v>
      </c>
      <c r="F1208" s="171"/>
      <c r="G1208" s="171"/>
      <c r="H1208" s="151"/>
      <c r="I1208" s="151"/>
      <c r="J1208" s="151"/>
      <c r="K1208" s="151"/>
      <c r="L1208" s="151"/>
      <c r="M1208" s="151"/>
      <c r="N1208" s="151"/>
      <c r="O1208" s="2">
        <f t="shared" si="184"/>
        <v>5</v>
      </c>
      <c r="P1208" s="11" t="s">
        <v>1160</v>
      </c>
      <c r="R1208" s="1" t="str">
        <f t="shared" si="188"/>
        <v>SLIC  </v>
      </c>
      <c r="S1208">
        <f t="shared" si="186"/>
        <v>26</v>
      </c>
      <c r="U1208" s="1" t="s">
        <v>3351</v>
      </c>
      <c r="V1208" s="1" t="str">
        <f t="shared" si="183"/>
        <v>CMP</v>
      </c>
      <c r="W1208">
        <v>1</v>
      </c>
      <c r="Y1208" s="61" t="s">
        <v>3393</v>
      </c>
      <c r="Z1208" s="62">
        <f t="shared" si="187"/>
        <v>0</v>
      </c>
      <c r="AA1208" s="62"/>
      <c r="AB1208" s="63"/>
    </row>
    <row r="1209" spans="1:44" ht="21" x14ac:dyDescent="0.25">
      <c r="B1209" s="9" t="s">
        <v>160</v>
      </c>
      <c r="C1209" s="12" t="s">
        <v>2519</v>
      </c>
      <c r="D1209" s="12" t="s">
        <v>2520</v>
      </c>
      <c r="E1209" s="9" t="s">
        <v>3</v>
      </c>
      <c r="F1209" s="96"/>
      <c r="G1209" s="96"/>
      <c r="H1209" s="144"/>
      <c r="I1209" s="144"/>
      <c r="J1209" s="144"/>
      <c r="K1209" s="144"/>
      <c r="L1209" s="144"/>
      <c r="M1209" s="144"/>
      <c r="N1209" s="144"/>
      <c r="O1209" s="2">
        <f t="shared" si="184"/>
        <v>1</v>
      </c>
      <c r="P1209" s="9" t="s">
        <v>247</v>
      </c>
      <c r="R1209" s="1" t="str">
        <f t="shared" si="188"/>
        <v>CLC  </v>
      </c>
      <c r="S1209">
        <f t="shared" si="186"/>
        <v>4</v>
      </c>
      <c r="U1209"/>
      <c r="V1209" s="98" t="s">
        <v>3434</v>
      </c>
      <c r="W1209">
        <f>SUM(W1191:W1208)</f>
        <v>101</v>
      </c>
      <c r="Y1209" s="61" t="s">
        <v>3395</v>
      </c>
      <c r="Z1209" s="62">
        <f t="shared" si="187"/>
        <v>0</v>
      </c>
      <c r="AA1209" s="62"/>
      <c r="AB1209" s="63"/>
    </row>
    <row r="1210" spans="1:44" ht="21" x14ac:dyDescent="0.25">
      <c r="B1210" s="11" t="s">
        <v>2521</v>
      </c>
      <c r="C1210" s="10" t="s">
        <v>2520</v>
      </c>
      <c r="D1210" s="10" t="s">
        <v>2522</v>
      </c>
      <c r="E1210" s="11" t="s">
        <v>3</v>
      </c>
      <c r="F1210" s="171"/>
      <c r="G1210" s="171"/>
      <c r="H1210" s="151"/>
      <c r="I1210" s="151"/>
      <c r="J1210" s="151"/>
      <c r="K1210" s="151"/>
      <c r="L1210" s="151"/>
      <c r="M1210" s="151"/>
      <c r="N1210" s="151"/>
      <c r="O1210" s="2">
        <f t="shared" si="184"/>
        <v>1</v>
      </c>
      <c r="P1210" s="11" t="s">
        <v>1164</v>
      </c>
      <c r="R1210" s="1" t="str">
        <f t="shared" si="188"/>
        <v>SECADM  </v>
      </c>
      <c r="S1210">
        <f t="shared" si="186"/>
        <v>5</v>
      </c>
      <c r="U1210"/>
      <c r="V1210" s="1" t="str">
        <f t="shared" si="183"/>
        <v/>
      </c>
      <c r="W1210"/>
      <c r="Y1210" s="58" t="s">
        <v>3397</v>
      </c>
      <c r="Z1210" s="59">
        <f t="shared" si="187"/>
        <v>0</v>
      </c>
      <c r="AA1210" s="59"/>
      <c r="AB1210" s="60"/>
    </row>
    <row r="1211" spans="1:44" ht="21" x14ac:dyDescent="0.25">
      <c r="B1211" s="9" t="s">
        <v>2523</v>
      </c>
      <c r="C1211" s="12" t="s">
        <v>2522</v>
      </c>
      <c r="D1211" s="12" t="s">
        <v>2524</v>
      </c>
      <c r="E1211" s="9" t="s">
        <v>3</v>
      </c>
      <c r="F1211" s="96"/>
      <c r="G1211" s="96"/>
      <c r="H1211" s="144"/>
      <c r="I1211" s="144"/>
      <c r="J1211" s="144"/>
      <c r="K1211" s="144"/>
      <c r="L1211" s="144"/>
      <c r="M1211" s="144"/>
      <c r="N1211" s="144"/>
      <c r="O1211" s="2">
        <f t="shared" si="184"/>
        <v>1</v>
      </c>
      <c r="P1211" s="9" t="s">
        <v>2587</v>
      </c>
      <c r="R1211" s="1" t="str">
        <f t="shared" si="188"/>
        <v>CPL  </v>
      </c>
      <c r="S1211">
        <f t="shared" si="186"/>
        <v>45</v>
      </c>
      <c r="U1211"/>
      <c r="V1211" s="1" t="str">
        <f t="shared" si="183"/>
        <v/>
      </c>
      <c r="W1211"/>
      <c r="Y1211" s="58" t="s">
        <v>3399</v>
      </c>
      <c r="Z1211" s="59">
        <f t="shared" si="187"/>
        <v>0</v>
      </c>
      <c r="AA1211" s="59"/>
      <c r="AB1211" s="60"/>
    </row>
    <row r="1212" spans="1:44" ht="21" x14ac:dyDescent="0.25">
      <c r="B1212" s="11" t="s">
        <v>2525</v>
      </c>
      <c r="C1212" s="10" t="s">
        <v>2524</v>
      </c>
      <c r="D1212" s="10" t="s">
        <v>2526</v>
      </c>
      <c r="E1212" s="11" t="s">
        <v>3</v>
      </c>
      <c r="F1212" s="171"/>
      <c r="G1212" s="171"/>
      <c r="H1212" s="151"/>
      <c r="I1212" s="151"/>
      <c r="J1212" s="151"/>
      <c r="K1212" s="151"/>
      <c r="L1212" s="151"/>
      <c r="M1212" s="151"/>
      <c r="N1212" s="151"/>
      <c r="O1212" s="2">
        <f t="shared" si="184"/>
        <v>1</v>
      </c>
      <c r="P1212" s="11" t="s">
        <v>848</v>
      </c>
      <c r="R1212" s="1" t="str">
        <f t="shared" si="188"/>
        <v>ASSDG  </v>
      </c>
      <c r="S1212">
        <f t="shared" si="186"/>
        <v>7</v>
      </c>
      <c r="U1212"/>
      <c r="V1212" s="1" t="str">
        <f t="shared" si="183"/>
        <v/>
      </c>
      <c r="W1212"/>
      <c r="Y1212" s="58" t="s">
        <v>3401</v>
      </c>
      <c r="Z1212" s="59">
        <f t="shared" si="187"/>
        <v>0</v>
      </c>
      <c r="AA1212" s="59"/>
      <c r="AB1212" s="60"/>
    </row>
    <row r="1213" spans="1:44" ht="21" x14ac:dyDescent="0.25">
      <c r="B1213" s="9" t="s">
        <v>2527</v>
      </c>
      <c r="C1213" s="12" t="s">
        <v>2526</v>
      </c>
      <c r="D1213" s="12" t="s">
        <v>2528</v>
      </c>
      <c r="E1213" s="9" t="s">
        <v>3</v>
      </c>
      <c r="F1213" s="96"/>
      <c r="G1213" s="96"/>
      <c r="H1213" s="144"/>
      <c r="I1213" s="144"/>
      <c r="J1213" s="144"/>
      <c r="K1213" s="144"/>
      <c r="L1213" s="144"/>
      <c r="M1213" s="144"/>
      <c r="N1213" s="144"/>
      <c r="O1213" s="2">
        <f t="shared" si="184"/>
        <v>1</v>
      </c>
      <c r="P1213" s="9" t="s">
        <v>176</v>
      </c>
      <c r="R1213" s="1" t="str">
        <f t="shared" si="188"/>
        <v>DG  </v>
      </c>
      <c r="S1213">
        <f t="shared" si="186"/>
        <v>4</v>
      </c>
      <c r="U1213"/>
      <c r="V1213" s="1" t="str">
        <f t="shared" si="183"/>
        <v/>
      </c>
      <c r="W1213"/>
      <c r="Y1213" s="58" t="s">
        <v>3416</v>
      </c>
      <c r="Z1213" s="59">
        <f t="shared" si="187"/>
        <v>0</v>
      </c>
      <c r="AA1213" s="59"/>
      <c r="AB1213" s="60"/>
    </row>
    <row r="1214" spans="1:44" ht="21" x14ac:dyDescent="0.25">
      <c r="B1214" s="11" t="s">
        <v>2463</v>
      </c>
      <c r="C1214" s="10" t="s">
        <v>2528</v>
      </c>
      <c r="D1214" s="10" t="s">
        <v>2529</v>
      </c>
      <c r="E1214" s="11" t="s">
        <v>71</v>
      </c>
      <c r="F1214" s="171"/>
      <c r="G1214" s="171"/>
      <c r="H1214" s="151"/>
      <c r="I1214" s="151"/>
      <c r="J1214" s="151"/>
      <c r="K1214" s="151"/>
      <c r="L1214" s="151"/>
      <c r="M1214" s="151"/>
      <c r="N1214" s="151"/>
      <c r="O1214" s="2">
        <f t="shared" si="184"/>
        <v>11</v>
      </c>
      <c r="P1214" s="11" t="s">
        <v>1680</v>
      </c>
      <c r="R1214" s="1" t="str">
        <f t="shared" si="188"/>
        <v>SLIC  </v>
      </c>
      <c r="S1214">
        <f t="shared" si="186"/>
        <v>26</v>
      </c>
      <c r="U1214"/>
      <c r="V1214" s="1" t="str">
        <f t="shared" si="183"/>
        <v/>
      </c>
      <c r="W1214"/>
      <c r="Y1214" s="58" t="s">
        <v>3404</v>
      </c>
      <c r="Z1214" s="59">
        <f t="shared" si="187"/>
        <v>0</v>
      </c>
      <c r="AA1214" s="59"/>
      <c r="AB1214" s="60"/>
    </row>
    <row r="1215" spans="1:44" ht="21" x14ac:dyDescent="0.25">
      <c r="B1215" s="9" t="s">
        <v>2465</v>
      </c>
      <c r="C1215" s="12" t="s">
        <v>2529</v>
      </c>
      <c r="D1215" s="12" t="s">
        <v>2530</v>
      </c>
      <c r="E1215" s="9" t="s">
        <v>3</v>
      </c>
      <c r="F1215" s="96"/>
      <c r="G1215" s="96"/>
      <c r="H1215" s="144"/>
      <c r="I1215" s="144"/>
      <c r="J1215" s="144"/>
      <c r="K1215" s="144"/>
      <c r="L1215" s="144"/>
      <c r="M1215" s="144"/>
      <c r="N1215" s="144"/>
      <c r="O1215" s="2">
        <f t="shared" si="184"/>
        <v>1</v>
      </c>
      <c r="P1215" s="9" t="s">
        <v>2588</v>
      </c>
      <c r="R1215" s="1" t="str">
        <f t="shared" si="188"/>
        <v>CPL  </v>
      </c>
      <c r="S1215">
        <f t="shared" si="186"/>
        <v>45</v>
      </c>
      <c r="U1215"/>
      <c r="V1215" s="1" t="str">
        <f t="shared" si="183"/>
        <v/>
      </c>
      <c r="W1215"/>
      <c r="Y1215" s="58" t="s">
        <v>3429</v>
      </c>
      <c r="Z1215" s="59">
        <f t="shared" si="187"/>
        <v>0</v>
      </c>
      <c r="AA1215" s="59"/>
      <c r="AB1215" s="60"/>
    </row>
    <row r="1216" spans="1:44" ht="21" x14ac:dyDescent="0.25">
      <c r="B1216" s="11" t="s">
        <v>1612</v>
      </c>
      <c r="C1216" s="10" t="s">
        <v>2530</v>
      </c>
      <c r="D1216" s="10" t="s">
        <v>2531</v>
      </c>
      <c r="E1216" s="11" t="s">
        <v>54</v>
      </c>
      <c r="F1216" s="171"/>
      <c r="G1216" s="171"/>
      <c r="H1216" s="151"/>
      <c r="I1216" s="151"/>
      <c r="J1216" s="151"/>
      <c r="K1216" s="151"/>
      <c r="L1216" s="151"/>
      <c r="M1216" s="151"/>
      <c r="N1216" s="151"/>
      <c r="O1216" s="2">
        <f t="shared" si="184"/>
        <v>1</v>
      </c>
      <c r="P1216" s="11" t="s">
        <v>695</v>
      </c>
      <c r="R1216" s="1" t="str">
        <f t="shared" si="188"/>
        <v>SLIC  </v>
      </c>
      <c r="S1216">
        <f t="shared" si="186"/>
        <v>26</v>
      </c>
      <c r="U1216"/>
      <c r="V1216" s="1" t="str">
        <f t="shared" si="183"/>
        <v/>
      </c>
      <c r="W1216"/>
      <c r="Y1216" s="58" t="s">
        <v>3430</v>
      </c>
      <c r="Z1216" s="59">
        <f t="shared" si="187"/>
        <v>0</v>
      </c>
      <c r="AA1216" s="59"/>
      <c r="AB1216" s="60"/>
    </row>
    <row r="1217" spans="2:28" ht="21" x14ac:dyDescent="0.25">
      <c r="B1217" s="9" t="s">
        <v>2361</v>
      </c>
      <c r="C1217" s="12" t="s">
        <v>2531</v>
      </c>
      <c r="D1217" s="12" t="s">
        <v>2532</v>
      </c>
      <c r="E1217" s="9" t="s">
        <v>314</v>
      </c>
      <c r="F1217" s="96"/>
      <c r="G1217" s="96"/>
      <c r="H1217" s="144"/>
      <c r="I1217" s="144"/>
      <c r="J1217" s="144"/>
      <c r="K1217" s="144"/>
      <c r="L1217" s="144"/>
      <c r="M1217" s="144"/>
      <c r="N1217" s="144"/>
      <c r="O1217" s="2">
        <f t="shared" si="184"/>
        <v>7</v>
      </c>
      <c r="P1217" s="9" t="s">
        <v>698</v>
      </c>
      <c r="R1217" s="1" t="str">
        <f t="shared" si="188"/>
        <v>CPL  </v>
      </c>
      <c r="S1217">
        <f t="shared" si="186"/>
        <v>45</v>
      </c>
      <c r="U1217"/>
      <c r="V1217" s="1" t="str">
        <f t="shared" si="183"/>
        <v/>
      </c>
      <c r="W1217"/>
      <c r="Y1217" s="58" t="s">
        <v>3431</v>
      </c>
      <c r="Z1217" s="59">
        <f t="shared" si="187"/>
        <v>0</v>
      </c>
      <c r="AA1217" s="59"/>
      <c r="AB1217" s="60"/>
    </row>
    <row r="1218" spans="2:28" ht="21" x14ac:dyDescent="0.25">
      <c r="B1218" s="11" t="s">
        <v>2533</v>
      </c>
      <c r="C1218" s="10" t="s">
        <v>2532</v>
      </c>
      <c r="D1218" s="10" t="s">
        <v>2534</v>
      </c>
      <c r="E1218" s="11" t="s">
        <v>3</v>
      </c>
      <c r="F1218" s="171"/>
      <c r="G1218" s="171"/>
      <c r="H1218" s="151"/>
      <c r="I1218" s="151"/>
      <c r="J1218" s="151"/>
      <c r="K1218" s="151"/>
      <c r="L1218" s="151"/>
      <c r="M1218" s="151"/>
      <c r="N1218" s="151"/>
      <c r="O1218" s="2">
        <f t="shared" si="184"/>
        <v>1</v>
      </c>
      <c r="P1218" s="11" t="s">
        <v>1438</v>
      </c>
      <c r="R1218" s="1" t="str">
        <f t="shared" si="188"/>
        <v>SMOEP  </v>
      </c>
      <c r="S1218">
        <f t="shared" si="186"/>
        <v>741</v>
      </c>
      <c r="U1218"/>
      <c r="V1218" s="1" t="str">
        <f t="shared" si="183"/>
        <v/>
      </c>
      <c r="W1218"/>
      <c r="Y1218" s="58" t="s">
        <v>3432</v>
      </c>
      <c r="Z1218" s="59">
        <f t="shared" si="187"/>
        <v>0</v>
      </c>
      <c r="AA1218" s="59"/>
      <c r="AB1218" s="60"/>
    </row>
    <row r="1219" spans="2:28" ht="21.75" thickBot="1" x14ac:dyDescent="0.3">
      <c r="B1219" s="9" t="s">
        <v>2028</v>
      </c>
      <c r="C1219" s="12" t="s">
        <v>2534</v>
      </c>
      <c r="D1219" s="12" t="s">
        <v>2535</v>
      </c>
      <c r="E1219" s="9" t="s">
        <v>3</v>
      </c>
      <c r="F1219" s="96"/>
      <c r="G1219" s="96"/>
      <c r="H1219" s="144"/>
      <c r="I1219" s="144"/>
      <c r="J1219" s="144"/>
      <c r="K1219" s="144"/>
      <c r="L1219" s="144"/>
      <c r="M1219" s="144"/>
      <c r="N1219" s="144"/>
      <c r="O1219" s="2">
        <f t="shared" si="184"/>
        <v>1</v>
      </c>
      <c r="P1219" s="9" t="s">
        <v>2589</v>
      </c>
      <c r="R1219" s="1" t="str">
        <f t="shared" si="188"/>
        <v>SLIC  </v>
      </c>
      <c r="S1219">
        <f t="shared" si="186"/>
        <v>26</v>
      </c>
      <c r="U1219"/>
      <c r="V1219" s="1" t="str">
        <f t="shared" si="183"/>
        <v/>
      </c>
      <c r="W1219"/>
      <c r="Y1219" s="64" t="s">
        <v>3433</v>
      </c>
      <c r="Z1219" s="89">
        <f t="shared" si="187"/>
        <v>0</v>
      </c>
      <c r="AA1219" s="89"/>
      <c r="AB1219" s="65"/>
    </row>
    <row r="1220" spans="2:28" ht="21" x14ac:dyDescent="0.25">
      <c r="B1220" s="11" t="s">
        <v>1222</v>
      </c>
      <c r="C1220" s="10" t="s">
        <v>2535</v>
      </c>
      <c r="D1220" s="10" t="s">
        <v>2536</v>
      </c>
      <c r="E1220" s="11" t="s">
        <v>3</v>
      </c>
      <c r="F1220" s="171"/>
      <c r="G1220" s="171"/>
      <c r="H1220" s="151"/>
      <c r="I1220" s="151"/>
      <c r="J1220" s="151"/>
      <c r="K1220" s="151"/>
      <c r="L1220" s="151"/>
      <c r="M1220" s="151"/>
      <c r="N1220" s="151"/>
      <c r="O1220" s="2">
        <f t="shared" si="184"/>
        <v>1</v>
      </c>
      <c r="P1220" s="11" t="s">
        <v>2590</v>
      </c>
      <c r="R1220" s="1" t="str">
        <f t="shared" si="188"/>
        <v>CPL  </v>
      </c>
      <c r="S1220">
        <f t="shared" si="186"/>
        <v>45</v>
      </c>
      <c r="U1220"/>
      <c r="V1220" s="1" t="str">
        <f t="shared" si="183"/>
        <v/>
      </c>
      <c r="W1220"/>
    </row>
    <row r="1221" spans="2:28" ht="21" x14ac:dyDescent="0.25">
      <c r="B1221" s="9" t="s">
        <v>2031</v>
      </c>
      <c r="C1221" s="12" t="s">
        <v>2536</v>
      </c>
      <c r="D1221" s="12" t="s">
        <v>2537</v>
      </c>
      <c r="E1221" s="9" t="s">
        <v>3</v>
      </c>
      <c r="F1221" s="96"/>
      <c r="G1221" s="96"/>
      <c r="H1221" s="144"/>
      <c r="I1221" s="144"/>
      <c r="J1221" s="144"/>
      <c r="K1221" s="144"/>
      <c r="L1221" s="144"/>
      <c r="M1221" s="144"/>
      <c r="N1221" s="144"/>
      <c r="O1221" s="2">
        <f t="shared" si="184"/>
        <v>1</v>
      </c>
      <c r="P1221" s="9" t="s">
        <v>2591</v>
      </c>
      <c r="R1221" s="1" t="str">
        <f t="shared" si="188"/>
        <v>SLIC  </v>
      </c>
      <c r="S1221">
        <f t="shared" si="186"/>
        <v>26</v>
      </c>
      <c r="U1221"/>
      <c r="V1221" s="1" t="str">
        <f t="shared" si="183"/>
        <v/>
      </c>
      <c r="W1221"/>
    </row>
    <row r="1222" spans="2:28" ht="21" x14ac:dyDescent="0.25">
      <c r="B1222" s="11" t="s">
        <v>2219</v>
      </c>
      <c r="C1222" s="10" t="s">
        <v>2537</v>
      </c>
      <c r="D1222" s="10" t="s">
        <v>2538</v>
      </c>
      <c r="E1222" s="11" t="s">
        <v>3</v>
      </c>
      <c r="F1222" s="171"/>
      <c r="G1222" s="171"/>
      <c r="H1222" s="151"/>
      <c r="I1222" s="151"/>
      <c r="J1222" s="151"/>
      <c r="K1222" s="151"/>
      <c r="L1222" s="151"/>
      <c r="M1222" s="151"/>
      <c r="N1222" s="151"/>
      <c r="O1222" s="2">
        <f t="shared" si="184"/>
        <v>1</v>
      </c>
      <c r="P1222" s="11" t="s">
        <v>2592</v>
      </c>
      <c r="R1222" s="1" t="str">
        <f t="shared" si="188"/>
        <v>CPL  </v>
      </c>
      <c r="S1222">
        <f t="shared" si="186"/>
        <v>45</v>
      </c>
      <c r="U1222"/>
      <c r="V1222" s="1" t="str">
        <f t="shared" si="183"/>
        <v/>
      </c>
      <c r="W1222"/>
    </row>
    <row r="1223" spans="2:28" ht="21" x14ac:dyDescent="0.25">
      <c r="B1223" s="9" t="s">
        <v>470</v>
      </c>
      <c r="C1223" s="12" t="s">
        <v>2538</v>
      </c>
      <c r="D1223" s="12" t="s">
        <v>2539</v>
      </c>
      <c r="E1223" s="9" t="s">
        <v>17</v>
      </c>
      <c r="F1223" s="96"/>
      <c r="G1223" s="96"/>
      <c r="H1223" s="144"/>
      <c r="I1223" s="144"/>
      <c r="J1223" s="144"/>
      <c r="K1223" s="144"/>
      <c r="L1223" s="144"/>
      <c r="M1223" s="144"/>
      <c r="N1223" s="144"/>
      <c r="O1223" s="2">
        <f t="shared" si="184"/>
        <v>2</v>
      </c>
      <c r="P1223" s="9" t="s">
        <v>2593</v>
      </c>
      <c r="R1223" s="1" t="str">
        <f t="shared" si="188"/>
        <v>ASSDG  </v>
      </c>
      <c r="S1223">
        <f t="shared" si="186"/>
        <v>7</v>
      </c>
      <c r="U1223"/>
      <c r="V1223" s="1" t="str">
        <f t="shared" si="183"/>
        <v/>
      </c>
      <c r="W1223"/>
    </row>
    <row r="1224" spans="2:28" ht="21" x14ac:dyDescent="0.25">
      <c r="B1224" s="11" t="s">
        <v>473</v>
      </c>
      <c r="C1224" s="10" t="s">
        <v>2539</v>
      </c>
      <c r="D1224" s="10" t="s">
        <v>2540</v>
      </c>
      <c r="E1224" s="11" t="s">
        <v>3</v>
      </c>
      <c r="F1224" s="171"/>
      <c r="G1224" s="171"/>
      <c r="H1224" s="151"/>
      <c r="I1224" s="151"/>
      <c r="J1224" s="151"/>
      <c r="K1224" s="151"/>
      <c r="L1224" s="151"/>
      <c r="M1224" s="151"/>
      <c r="N1224" s="151"/>
      <c r="O1224" s="2">
        <f t="shared" si="184"/>
        <v>1</v>
      </c>
      <c r="P1224" s="11" t="s">
        <v>176</v>
      </c>
      <c r="R1224" s="1" t="str">
        <f t="shared" si="188"/>
        <v>DG  </v>
      </c>
      <c r="S1224">
        <f t="shared" si="186"/>
        <v>4</v>
      </c>
      <c r="U1224"/>
      <c r="V1224" s="1" t="str">
        <f t="shared" si="183"/>
        <v/>
      </c>
      <c r="W1224"/>
    </row>
    <row r="1225" spans="2:28" ht="21" x14ac:dyDescent="0.25">
      <c r="B1225" s="9" t="s">
        <v>1903</v>
      </c>
      <c r="C1225" s="12" t="s">
        <v>2540</v>
      </c>
      <c r="D1225" s="12" t="s">
        <v>2541</v>
      </c>
      <c r="E1225" s="9" t="s">
        <v>3</v>
      </c>
      <c r="F1225" s="96"/>
      <c r="G1225" s="96"/>
      <c r="H1225" s="144"/>
      <c r="I1225" s="144"/>
      <c r="J1225" s="144"/>
      <c r="K1225" s="144"/>
      <c r="L1225" s="144"/>
      <c r="M1225" s="144"/>
      <c r="N1225" s="144"/>
      <c r="O1225" s="2">
        <f t="shared" si="184"/>
        <v>1</v>
      </c>
      <c r="P1225" s="9" t="s">
        <v>854</v>
      </c>
      <c r="R1225" s="1" t="str">
        <f t="shared" si="188"/>
        <v>CPL  </v>
      </c>
      <c r="S1225">
        <f t="shared" si="186"/>
        <v>45</v>
      </c>
      <c r="U1225"/>
      <c r="V1225" s="1" t="str">
        <f t="shared" si="183"/>
        <v/>
      </c>
      <c r="W1225"/>
    </row>
    <row r="1226" spans="2:28" ht="21" x14ac:dyDescent="0.25">
      <c r="B1226" s="11" t="s">
        <v>2542</v>
      </c>
      <c r="C1226" s="10" t="s">
        <v>2541</v>
      </c>
      <c r="D1226" s="10" t="s">
        <v>2543</v>
      </c>
      <c r="E1226" s="11" t="s">
        <v>3</v>
      </c>
      <c r="F1226" s="171"/>
      <c r="G1226" s="171"/>
      <c r="H1226" s="151"/>
      <c r="I1226" s="151"/>
      <c r="J1226" s="151"/>
      <c r="K1226" s="151"/>
      <c r="L1226" s="151"/>
      <c r="M1226" s="151"/>
      <c r="N1226" s="151"/>
      <c r="O1226" s="2">
        <f t="shared" si="184"/>
        <v>1</v>
      </c>
      <c r="P1226" s="11" t="s">
        <v>2594</v>
      </c>
      <c r="R1226" s="1" t="str">
        <f t="shared" si="188"/>
        <v>SECADM  </v>
      </c>
      <c r="S1226">
        <f t="shared" si="186"/>
        <v>5</v>
      </c>
      <c r="U1226"/>
      <c r="V1226" s="1" t="str">
        <f t="shared" si="183"/>
        <v/>
      </c>
      <c r="W1226"/>
    </row>
    <row r="1227" spans="2:28" ht="21" x14ac:dyDescent="0.25">
      <c r="B1227" s="9" t="s">
        <v>2544</v>
      </c>
      <c r="C1227" s="12" t="s">
        <v>2543</v>
      </c>
      <c r="D1227" s="12" t="s">
        <v>2545</v>
      </c>
      <c r="E1227" s="9" t="s">
        <v>47</v>
      </c>
      <c r="F1227" s="96"/>
      <c r="G1227" s="96"/>
      <c r="H1227" s="144"/>
      <c r="I1227" s="144"/>
      <c r="J1227" s="144"/>
      <c r="K1227" s="144"/>
      <c r="L1227" s="144"/>
      <c r="M1227" s="144"/>
      <c r="N1227" s="144"/>
      <c r="O1227" s="2">
        <f t="shared" si="184"/>
        <v>6</v>
      </c>
      <c r="P1227" s="9" t="s">
        <v>2595</v>
      </c>
      <c r="R1227" s="1" t="str">
        <f t="shared" si="188"/>
        <v>SMOEP  </v>
      </c>
      <c r="S1227">
        <f t="shared" si="186"/>
        <v>741</v>
      </c>
      <c r="U1227"/>
      <c r="V1227" s="1" t="str">
        <f t="shared" si="183"/>
        <v/>
      </c>
      <c r="W1227"/>
    </row>
    <row r="1228" spans="2:28" ht="21" x14ac:dyDescent="0.25">
      <c r="B1228" s="11" t="s">
        <v>1909</v>
      </c>
      <c r="C1228" s="10" t="s">
        <v>2545</v>
      </c>
      <c r="D1228" s="10" t="s">
        <v>2546</v>
      </c>
      <c r="E1228" s="11" t="s">
        <v>21</v>
      </c>
      <c r="F1228" s="171"/>
      <c r="G1228" s="171"/>
      <c r="H1228" s="151"/>
      <c r="I1228" s="151"/>
      <c r="J1228" s="151"/>
      <c r="K1228" s="151"/>
      <c r="L1228" s="151"/>
      <c r="M1228" s="151"/>
      <c r="N1228" s="151"/>
      <c r="O1228" s="2">
        <f t="shared" si="184"/>
        <v>3</v>
      </c>
      <c r="P1228" s="11" t="s">
        <v>2596</v>
      </c>
      <c r="R1228" s="1" t="str">
        <f t="shared" si="188"/>
        <v>SLIC  </v>
      </c>
      <c r="S1228">
        <f t="shared" si="186"/>
        <v>26</v>
      </c>
      <c r="U1228"/>
      <c r="V1228" s="1" t="str">
        <f t="shared" si="183"/>
        <v/>
      </c>
      <c r="W1228"/>
    </row>
    <row r="1229" spans="2:28" ht="21" x14ac:dyDescent="0.25">
      <c r="B1229" s="9" t="s">
        <v>1093</v>
      </c>
      <c r="C1229" s="12" t="s">
        <v>2546</v>
      </c>
      <c r="D1229" s="12" t="s">
        <v>2547</v>
      </c>
      <c r="E1229" s="9" t="s">
        <v>3</v>
      </c>
      <c r="F1229" s="96"/>
      <c r="G1229" s="96"/>
      <c r="H1229" s="144"/>
      <c r="I1229" s="144"/>
      <c r="J1229" s="144"/>
      <c r="K1229" s="144"/>
      <c r="L1229" s="144"/>
      <c r="M1229" s="144"/>
      <c r="N1229" s="144"/>
      <c r="O1229" s="2">
        <f t="shared" si="184"/>
        <v>1</v>
      </c>
      <c r="P1229" s="9" t="s">
        <v>1681</v>
      </c>
      <c r="R1229" s="1" t="str">
        <f t="shared" si="188"/>
        <v>CPL  </v>
      </c>
      <c r="S1229">
        <f t="shared" si="186"/>
        <v>45</v>
      </c>
      <c r="U1229"/>
      <c r="V1229" s="1" t="str">
        <f t="shared" si="183"/>
        <v/>
      </c>
      <c r="W1229"/>
    </row>
    <row r="1230" spans="2:28" ht="21" x14ac:dyDescent="0.25">
      <c r="B1230" s="11" t="s">
        <v>1912</v>
      </c>
      <c r="C1230" s="10" t="s">
        <v>2547</v>
      </c>
      <c r="D1230" s="10" t="s">
        <v>2548</v>
      </c>
      <c r="E1230" s="11" t="s">
        <v>17</v>
      </c>
      <c r="F1230" s="171"/>
      <c r="G1230" s="171"/>
      <c r="H1230" s="151"/>
      <c r="I1230" s="151"/>
      <c r="J1230" s="151"/>
      <c r="K1230" s="151"/>
      <c r="L1230" s="151"/>
      <c r="M1230" s="151"/>
      <c r="N1230" s="151"/>
      <c r="O1230" s="2">
        <f t="shared" ref="O1230:O1251" si="189">VALUE(IF(LEFT(E1230,1)="&lt;",1,LEFT(E1230,2)))</f>
        <v>2</v>
      </c>
      <c r="P1230" s="11" t="s">
        <v>695</v>
      </c>
      <c r="R1230" s="1" t="str">
        <f t="shared" si="188"/>
        <v>SLIC  </v>
      </c>
      <c r="S1230">
        <f t="shared" ref="S1230:S1252" si="190">SUMIFS($O$1198:$O$1252,$R$1198:$R$1252,R1230)</f>
        <v>26</v>
      </c>
      <c r="U1230"/>
      <c r="V1230" s="1" t="str">
        <f t="shared" si="183"/>
        <v/>
      </c>
      <c r="W1230"/>
    </row>
    <row r="1231" spans="2:28" ht="21" x14ac:dyDescent="0.25">
      <c r="B1231" s="9" t="s">
        <v>2230</v>
      </c>
      <c r="C1231" s="12" t="s">
        <v>2548</v>
      </c>
      <c r="D1231" s="12" t="s">
        <v>2549</v>
      </c>
      <c r="E1231" s="9" t="s">
        <v>3</v>
      </c>
      <c r="F1231" s="96"/>
      <c r="G1231" s="96"/>
      <c r="H1231" s="144"/>
      <c r="I1231" s="144"/>
      <c r="J1231" s="144"/>
      <c r="K1231" s="144"/>
      <c r="L1231" s="144"/>
      <c r="M1231" s="144"/>
      <c r="N1231" s="144"/>
      <c r="O1231" s="2">
        <f t="shared" si="189"/>
        <v>1</v>
      </c>
      <c r="P1231" s="9" t="s">
        <v>1174</v>
      </c>
      <c r="R1231" s="1" t="str">
        <f t="shared" si="188"/>
        <v>CPL  </v>
      </c>
      <c r="S1231">
        <f t="shared" si="190"/>
        <v>45</v>
      </c>
      <c r="U1231"/>
      <c r="V1231" s="1" t="str">
        <f t="shared" si="183"/>
        <v/>
      </c>
      <c r="W1231"/>
    </row>
    <row r="1232" spans="2:28" ht="21" x14ac:dyDescent="0.25">
      <c r="B1232" s="11" t="s">
        <v>2550</v>
      </c>
      <c r="C1232" s="10" t="s">
        <v>2549</v>
      </c>
      <c r="D1232" s="10" t="s">
        <v>2551</v>
      </c>
      <c r="E1232" s="11" t="s">
        <v>3</v>
      </c>
      <c r="F1232" s="171"/>
      <c r="G1232" s="171"/>
      <c r="H1232" s="151"/>
      <c r="I1232" s="151"/>
      <c r="J1232" s="151"/>
      <c r="K1232" s="151"/>
      <c r="L1232" s="151"/>
      <c r="M1232" s="151"/>
      <c r="N1232" s="151"/>
      <c r="O1232" s="2">
        <f t="shared" si="189"/>
        <v>1</v>
      </c>
      <c r="P1232" s="11" t="s">
        <v>766</v>
      </c>
      <c r="R1232" s="1" t="str">
        <f t="shared" si="188"/>
        <v>SMOEP  </v>
      </c>
      <c r="S1232">
        <f t="shared" si="190"/>
        <v>741</v>
      </c>
      <c r="U1232"/>
      <c r="V1232" s="1" t="str">
        <f t="shared" si="183"/>
        <v/>
      </c>
      <c r="W1232"/>
    </row>
    <row r="1233" spans="2:23" ht="21" x14ac:dyDescent="0.25">
      <c r="B1233" s="9" t="s">
        <v>685</v>
      </c>
      <c r="C1233" s="12" t="s">
        <v>2551</v>
      </c>
      <c r="D1233" s="12" t="s">
        <v>2552</v>
      </c>
      <c r="E1233" s="9" t="s">
        <v>3</v>
      </c>
      <c r="F1233" s="96"/>
      <c r="G1233" s="96"/>
      <c r="H1233" s="144"/>
      <c r="I1233" s="144"/>
      <c r="J1233" s="144"/>
      <c r="K1233" s="144"/>
      <c r="L1233" s="144"/>
      <c r="M1233" s="144"/>
      <c r="N1233" s="144"/>
      <c r="O1233" s="2">
        <f t="shared" si="189"/>
        <v>1</v>
      </c>
      <c r="P1233" s="9" t="s">
        <v>1147</v>
      </c>
      <c r="R1233" s="1" t="str">
        <f t="shared" si="188"/>
        <v>SLIC  </v>
      </c>
      <c r="S1233">
        <f t="shared" si="190"/>
        <v>26</v>
      </c>
      <c r="U1233"/>
      <c r="V1233" s="1" t="str">
        <f t="shared" si="183"/>
        <v/>
      </c>
      <c r="W1233"/>
    </row>
    <row r="1234" spans="2:23" ht="21" x14ac:dyDescent="0.25">
      <c r="B1234" s="11" t="s">
        <v>687</v>
      </c>
      <c r="C1234" s="10" t="s">
        <v>2552</v>
      </c>
      <c r="D1234" s="10" t="s">
        <v>2553</v>
      </c>
      <c r="E1234" s="11" t="s">
        <v>3</v>
      </c>
      <c r="F1234" s="171"/>
      <c r="G1234" s="171"/>
      <c r="H1234" s="151"/>
      <c r="I1234" s="151"/>
      <c r="J1234" s="151"/>
      <c r="K1234" s="151"/>
      <c r="L1234" s="151"/>
      <c r="M1234" s="151"/>
      <c r="N1234" s="151"/>
      <c r="O1234" s="2">
        <f t="shared" si="189"/>
        <v>1</v>
      </c>
      <c r="P1234" s="11" t="s">
        <v>2597</v>
      </c>
      <c r="R1234" s="1" t="str">
        <f t="shared" si="188"/>
        <v>CPL  </v>
      </c>
      <c r="S1234">
        <f t="shared" si="190"/>
        <v>45</v>
      </c>
      <c r="U1234"/>
      <c r="V1234" s="1" t="str">
        <f t="shared" si="183"/>
        <v/>
      </c>
      <c r="W1234"/>
    </row>
    <row r="1235" spans="2:23" ht="21" x14ac:dyDescent="0.25">
      <c r="B1235" s="9" t="s">
        <v>690</v>
      </c>
      <c r="C1235" s="12" t="s">
        <v>2553</v>
      </c>
      <c r="D1235" s="12" t="s">
        <v>2554</v>
      </c>
      <c r="E1235" s="9" t="s">
        <v>3</v>
      </c>
      <c r="F1235" s="96"/>
      <c r="G1235" s="96"/>
      <c r="H1235" s="144"/>
      <c r="I1235" s="144"/>
      <c r="J1235" s="144"/>
      <c r="K1235" s="144"/>
      <c r="L1235" s="144"/>
      <c r="M1235" s="144"/>
      <c r="N1235" s="144"/>
      <c r="O1235" s="2">
        <f t="shared" si="189"/>
        <v>1</v>
      </c>
      <c r="P1235" s="9" t="s">
        <v>695</v>
      </c>
      <c r="R1235" s="1" t="str">
        <f t="shared" si="188"/>
        <v>SLIC  </v>
      </c>
      <c r="S1235">
        <f t="shared" si="190"/>
        <v>26</v>
      </c>
      <c r="U1235"/>
      <c r="V1235" s="1" t="str">
        <f t="shared" si="183"/>
        <v/>
      </c>
      <c r="W1235"/>
    </row>
    <row r="1236" spans="2:23" ht="21" x14ac:dyDescent="0.25">
      <c r="B1236" s="11" t="s">
        <v>693</v>
      </c>
      <c r="C1236" s="10" t="s">
        <v>2554</v>
      </c>
      <c r="D1236" s="10" t="s">
        <v>2555</v>
      </c>
      <c r="E1236" s="11" t="s">
        <v>1308</v>
      </c>
      <c r="F1236" s="171"/>
      <c r="G1236" s="171"/>
      <c r="H1236" s="151"/>
      <c r="I1236" s="151"/>
      <c r="J1236" s="151"/>
      <c r="K1236" s="151"/>
      <c r="L1236" s="151"/>
      <c r="M1236" s="151"/>
      <c r="N1236" s="151"/>
      <c r="O1236" s="2">
        <f t="shared" si="189"/>
        <v>12</v>
      </c>
      <c r="P1236" s="11" t="s">
        <v>2598</v>
      </c>
      <c r="R1236" s="1" t="str">
        <f t="shared" si="188"/>
        <v>CPL  </v>
      </c>
      <c r="S1236">
        <f t="shared" si="190"/>
        <v>45</v>
      </c>
      <c r="U1236"/>
      <c r="V1236" s="1" t="str">
        <f t="shared" si="183"/>
        <v/>
      </c>
      <c r="W1236"/>
    </row>
    <row r="1237" spans="2:23" ht="21" x14ac:dyDescent="0.25">
      <c r="B1237" s="9" t="s">
        <v>2556</v>
      </c>
      <c r="C1237" s="12" t="s">
        <v>2555</v>
      </c>
      <c r="D1237" s="12" t="s">
        <v>2557</v>
      </c>
      <c r="E1237" s="9" t="s">
        <v>3</v>
      </c>
      <c r="F1237" s="96"/>
      <c r="G1237" s="96"/>
      <c r="H1237" s="144"/>
      <c r="I1237" s="144"/>
      <c r="J1237" s="144"/>
      <c r="K1237" s="144"/>
      <c r="L1237" s="144"/>
      <c r="M1237" s="144"/>
      <c r="N1237" s="144"/>
      <c r="O1237" s="2">
        <f t="shared" si="189"/>
        <v>1</v>
      </c>
      <c r="P1237" s="9" t="s">
        <v>766</v>
      </c>
      <c r="R1237" s="1" t="str">
        <f t="shared" si="188"/>
        <v>SMOEP  </v>
      </c>
      <c r="S1237">
        <f t="shared" si="190"/>
        <v>741</v>
      </c>
      <c r="U1237"/>
      <c r="V1237" s="1" t="str">
        <f t="shared" si="183"/>
        <v/>
      </c>
      <c r="W1237"/>
    </row>
    <row r="1238" spans="2:23" ht="21" x14ac:dyDescent="0.25">
      <c r="B1238" s="11" t="s">
        <v>2558</v>
      </c>
      <c r="C1238" s="10" t="s">
        <v>2557</v>
      </c>
      <c r="D1238" s="10" t="s">
        <v>2559</v>
      </c>
      <c r="E1238" s="11" t="s">
        <v>54</v>
      </c>
      <c r="F1238" s="171"/>
      <c r="G1238" s="171"/>
      <c r="H1238" s="151"/>
      <c r="I1238" s="151"/>
      <c r="J1238" s="151"/>
      <c r="K1238" s="151"/>
      <c r="L1238" s="151"/>
      <c r="M1238" s="151"/>
      <c r="N1238" s="151"/>
      <c r="O1238" s="2">
        <f t="shared" si="189"/>
        <v>1</v>
      </c>
      <c r="P1238" s="11" t="s">
        <v>2599</v>
      </c>
      <c r="R1238" s="1" t="str">
        <f t="shared" si="188"/>
        <v>CPL  </v>
      </c>
      <c r="S1238">
        <f t="shared" si="190"/>
        <v>45</v>
      </c>
      <c r="U1238"/>
      <c r="V1238" s="1" t="str">
        <f t="shared" si="183"/>
        <v/>
      </c>
      <c r="W1238"/>
    </row>
    <row r="1239" spans="2:23" ht="21" x14ac:dyDescent="0.25">
      <c r="B1239" s="9" t="s">
        <v>2560</v>
      </c>
      <c r="C1239" s="12" t="s">
        <v>2559</v>
      </c>
      <c r="D1239" s="12" t="s">
        <v>2561</v>
      </c>
      <c r="E1239" s="9" t="s">
        <v>13</v>
      </c>
      <c r="F1239" s="96"/>
      <c r="G1239" s="96"/>
      <c r="H1239" s="144"/>
      <c r="I1239" s="144"/>
      <c r="J1239" s="144"/>
      <c r="K1239" s="144"/>
      <c r="L1239" s="144"/>
      <c r="M1239" s="144"/>
      <c r="N1239" s="144"/>
      <c r="O1239" s="2">
        <f t="shared" si="189"/>
        <v>4</v>
      </c>
      <c r="P1239" s="9" t="s">
        <v>766</v>
      </c>
      <c r="R1239" s="1" t="str">
        <f t="shared" si="188"/>
        <v>SMOEP  </v>
      </c>
      <c r="S1239">
        <f t="shared" si="190"/>
        <v>741</v>
      </c>
      <c r="U1239"/>
      <c r="V1239" s="1" t="str">
        <f t="shared" si="183"/>
        <v/>
      </c>
      <c r="W1239"/>
    </row>
    <row r="1240" spans="2:23" ht="21" x14ac:dyDescent="0.25">
      <c r="B1240" s="11" t="s">
        <v>2054</v>
      </c>
      <c r="C1240" s="10" t="s">
        <v>2561</v>
      </c>
      <c r="D1240" s="10" t="s">
        <v>2562</v>
      </c>
      <c r="E1240" s="11" t="s">
        <v>3</v>
      </c>
      <c r="F1240" s="171"/>
      <c r="G1240" s="171"/>
      <c r="H1240" s="151"/>
      <c r="I1240" s="151"/>
      <c r="J1240" s="151"/>
      <c r="K1240" s="151"/>
      <c r="L1240" s="151"/>
      <c r="M1240" s="151"/>
      <c r="N1240" s="151"/>
      <c r="O1240" s="2">
        <f t="shared" si="189"/>
        <v>1</v>
      </c>
      <c r="P1240" s="11" t="s">
        <v>2600</v>
      </c>
      <c r="R1240" s="1" t="str">
        <f t="shared" si="188"/>
        <v>CPL  </v>
      </c>
      <c r="S1240">
        <f t="shared" si="190"/>
        <v>45</v>
      </c>
      <c r="U1240"/>
      <c r="V1240" s="1" t="str">
        <f t="shared" si="183"/>
        <v/>
      </c>
      <c r="W1240"/>
    </row>
    <row r="1241" spans="2:23" ht="21" x14ac:dyDescent="0.25">
      <c r="B1241" s="9" t="s">
        <v>2563</v>
      </c>
      <c r="C1241" s="12" t="s">
        <v>2562</v>
      </c>
      <c r="D1241" s="12" t="s">
        <v>2564</v>
      </c>
      <c r="E1241" s="9" t="s">
        <v>17</v>
      </c>
      <c r="F1241" s="96"/>
      <c r="G1241" s="96"/>
      <c r="H1241" s="144"/>
      <c r="I1241" s="144"/>
      <c r="J1241" s="144"/>
      <c r="K1241" s="144"/>
      <c r="L1241" s="144"/>
      <c r="M1241" s="144"/>
      <c r="N1241" s="144"/>
      <c r="O1241" s="2">
        <f t="shared" si="189"/>
        <v>2</v>
      </c>
      <c r="P1241" s="9" t="s">
        <v>2601</v>
      </c>
      <c r="R1241" s="1" t="str">
        <f t="shared" si="188"/>
        <v>SMOEP  </v>
      </c>
      <c r="S1241">
        <f t="shared" si="190"/>
        <v>741</v>
      </c>
      <c r="U1241"/>
      <c r="V1241" s="1" t="str">
        <f t="shared" si="183"/>
        <v/>
      </c>
      <c r="W1241"/>
    </row>
    <row r="1242" spans="2:23" ht="21" x14ac:dyDescent="0.25">
      <c r="B1242" s="11" t="s">
        <v>711</v>
      </c>
      <c r="C1242" s="10" t="s">
        <v>2564</v>
      </c>
      <c r="D1242" s="10" t="s">
        <v>2565</v>
      </c>
      <c r="E1242" s="11" t="s">
        <v>1234</v>
      </c>
      <c r="F1242" s="171"/>
      <c r="G1242" s="171"/>
      <c r="H1242" s="151"/>
      <c r="I1242" s="151"/>
      <c r="J1242" s="151"/>
      <c r="K1242" s="151"/>
      <c r="L1242" s="151"/>
      <c r="M1242" s="151"/>
      <c r="N1242" s="151"/>
      <c r="O1242" s="2">
        <f t="shared" si="189"/>
        <v>14</v>
      </c>
      <c r="P1242" s="11" t="s">
        <v>2602</v>
      </c>
      <c r="R1242" s="1" t="str">
        <f t="shared" si="188"/>
        <v>CPL  </v>
      </c>
      <c r="S1242">
        <f t="shared" si="190"/>
        <v>45</v>
      </c>
      <c r="U1242"/>
      <c r="V1242" s="1" t="str">
        <f t="shared" si="183"/>
        <v/>
      </c>
      <c r="W1242"/>
    </row>
    <row r="1243" spans="2:23" ht="21" x14ac:dyDescent="0.25">
      <c r="B1243" s="9" t="s">
        <v>2059</v>
      </c>
      <c r="C1243" s="12" t="s">
        <v>2565</v>
      </c>
      <c r="D1243" s="12" t="s">
        <v>2566</v>
      </c>
      <c r="E1243" s="9" t="s">
        <v>3</v>
      </c>
      <c r="F1243" s="96"/>
      <c r="G1243" s="96"/>
      <c r="H1243" s="144"/>
      <c r="I1243" s="144"/>
      <c r="J1243" s="144"/>
      <c r="K1243" s="144"/>
      <c r="L1243" s="144"/>
      <c r="M1243" s="144"/>
      <c r="N1243" s="144"/>
      <c r="O1243" s="2">
        <f t="shared" si="189"/>
        <v>1</v>
      </c>
      <c r="P1243" s="9" t="s">
        <v>14</v>
      </c>
      <c r="R1243" s="1" t="str">
        <f t="shared" si="188"/>
        <v>ASSDG  </v>
      </c>
      <c r="S1243">
        <f t="shared" si="190"/>
        <v>7</v>
      </c>
      <c r="U1243"/>
      <c r="V1243" s="1" t="str">
        <f t="shared" si="183"/>
        <v/>
      </c>
      <c r="W1243"/>
    </row>
    <row r="1244" spans="2:23" ht="21" x14ac:dyDescent="0.25">
      <c r="B1244" s="11" t="s">
        <v>2061</v>
      </c>
      <c r="C1244" s="10" t="s">
        <v>2566</v>
      </c>
      <c r="D1244" s="10" t="s">
        <v>2567</v>
      </c>
      <c r="E1244" s="11" t="s">
        <v>3</v>
      </c>
      <c r="F1244" s="171"/>
      <c r="G1244" s="171"/>
      <c r="H1244" s="151"/>
      <c r="I1244" s="151"/>
      <c r="J1244" s="151"/>
      <c r="K1244" s="151"/>
      <c r="L1244" s="151"/>
      <c r="M1244" s="151"/>
      <c r="N1244" s="151"/>
      <c r="O1244" s="2">
        <f t="shared" si="189"/>
        <v>1</v>
      </c>
      <c r="P1244" s="11" t="s">
        <v>176</v>
      </c>
      <c r="R1244" s="1" t="str">
        <f t="shared" si="188"/>
        <v>DG  </v>
      </c>
      <c r="S1244">
        <f t="shared" si="190"/>
        <v>4</v>
      </c>
      <c r="U1244"/>
      <c r="V1244" s="1" t="str">
        <f t="shared" si="183"/>
        <v/>
      </c>
      <c r="W1244"/>
    </row>
    <row r="1245" spans="2:23" ht="21" x14ac:dyDescent="0.25">
      <c r="B1245" s="9" t="s">
        <v>1122</v>
      </c>
      <c r="C1245" s="12" t="s">
        <v>2567</v>
      </c>
      <c r="D1245" s="12" t="s">
        <v>2568</v>
      </c>
      <c r="E1245" s="9" t="s">
        <v>3</v>
      </c>
      <c r="F1245" s="96"/>
      <c r="G1245" s="96"/>
      <c r="H1245" s="144"/>
      <c r="I1245" s="144"/>
      <c r="J1245" s="144"/>
      <c r="K1245" s="144"/>
      <c r="L1245" s="144"/>
      <c r="M1245" s="144"/>
      <c r="N1245" s="144"/>
      <c r="O1245" s="2">
        <f t="shared" si="189"/>
        <v>1</v>
      </c>
      <c r="P1245" s="9" t="s">
        <v>854</v>
      </c>
      <c r="R1245" s="1" t="str">
        <f t="shared" si="188"/>
        <v>CPL  </v>
      </c>
      <c r="S1245">
        <f t="shared" si="190"/>
        <v>45</v>
      </c>
      <c r="U1245"/>
      <c r="V1245" s="1" t="str">
        <f t="shared" si="183"/>
        <v/>
      </c>
      <c r="W1245"/>
    </row>
    <row r="1246" spans="2:23" ht="21" x14ac:dyDescent="0.25">
      <c r="B1246" s="11" t="s">
        <v>1124</v>
      </c>
      <c r="C1246" s="10" t="s">
        <v>2568</v>
      </c>
      <c r="D1246" s="10" t="s">
        <v>2569</v>
      </c>
      <c r="E1246" s="11" t="s">
        <v>21</v>
      </c>
      <c r="F1246" s="171"/>
      <c r="G1246" s="171"/>
      <c r="H1246" s="151"/>
      <c r="I1246" s="151"/>
      <c r="J1246" s="151"/>
      <c r="K1246" s="151"/>
      <c r="L1246" s="151"/>
      <c r="M1246" s="151"/>
      <c r="N1246" s="151"/>
      <c r="O1246" s="2">
        <f t="shared" si="189"/>
        <v>3</v>
      </c>
      <c r="P1246" s="11" t="s">
        <v>2603</v>
      </c>
      <c r="R1246" s="1" t="str">
        <f t="shared" si="188"/>
        <v>ASSDG  </v>
      </c>
      <c r="S1246">
        <f t="shared" si="190"/>
        <v>7</v>
      </c>
      <c r="U1246"/>
      <c r="V1246" s="1" t="str">
        <f t="shared" si="183"/>
        <v/>
      </c>
      <c r="W1246"/>
    </row>
    <row r="1247" spans="2:23" ht="21" x14ac:dyDescent="0.25">
      <c r="B1247" s="9" t="s">
        <v>1126</v>
      </c>
      <c r="C1247" s="12" t="s">
        <v>2569</v>
      </c>
      <c r="D1247" s="12" t="s">
        <v>2570</v>
      </c>
      <c r="E1247" s="9" t="s">
        <v>3</v>
      </c>
      <c r="F1247" s="96"/>
      <c r="G1247" s="96"/>
      <c r="H1247" s="144"/>
      <c r="I1247" s="144"/>
      <c r="J1247" s="144"/>
      <c r="K1247" s="144"/>
      <c r="L1247" s="144"/>
      <c r="M1247" s="144"/>
      <c r="N1247" s="144"/>
      <c r="O1247" s="2">
        <f t="shared" si="189"/>
        <v>1</v>
      </c>
      <c r="P1247" s="9" t="s">
        <v>176</v>
      </c>
      <c r="R1247" s="1" t="str">
        <f t="shared" si="188"/>
        <v>DG  </v>
      </c>
      <c r="S1247">
        <f t="shared" si="190"/>
        <v>4</v>
      </c>
      <c r="U1247"/>
      <c r="V1247" s="1" t="str">
        <f t="shared" si="183"/>
        <v/>
      </c>
      <c r="W1247"/>
    </row>
    <row r="1248" spans="2:23" ht="21" x14ac:dyDescent="0.25">
      <c r="B1248" s="11" t="s">
        <v>2571</v>
      </c>
      <c r="C1248" s="10" t="s">
        <v>2570</v>
      </c>
      <c r="D1248" s="10" t="s">
        <v>2572</v>
      </c>
      <c r="E1248" s="11" t="s">
        <v>3</v>
      </c>
      <c r="F1248" s="171"/>
      <c r="G1248" s="171"/>
      <c r="H1248" s="151"/>
      <c r="I1248" s="151"/>
      <c r="J1248" s="151"/>
      <c r="K1248" s="151"/>
      <c r="L1248" s="151"/>
      <c r="M1248" s="151"/>
      <c r="N1248" s="151"/>
      <c r="O1248" s="2">
        <f t="shared" si="189"/>
        <v>1</v>
      </c>
      <c r="P1248" s="11" t="s">
        <v>2604</v>
      </c>
      <c r="R1248" s="1" t="str">
        <f t="shared" si="188"/>
        <v>SMOEP  </v>
      </c>
      <c r="S1248">
        <f t="shared" si="190"/>
        <v>741</v>
      </c>
      <c r="U1248"/>
      <c r="V1248" s="1" t="str">
        <f t="shared" si="183"/>
        <v/>
      </c>
      <c r="W1248"/>
    </row>
    <row r="1249" spans="1:48" ht="21" x14ac:dyDescent="0.25">
      <c r="B1249" s="9" t="s">
        <v>2573</v>
      </c>
      <c r="C1249" s="12" t="s">
        <v>2572</v>
      </c>
      <c r="D1249" s="12" t="s">
        <v>2574</v>
      </c>
      <c r="E1249" s="9" t="s">
        <v>3</v>
      </c>
      <c r="F1249" s="96"/>
      <c r="G1249" s="96"/>
      <c r="H1249" s="144"/>
      <c r="I1249" s="144"/>
      <c r="J1249" s="144"/>
      <c r="K1249" s="144"/>
      <c r="L1249" s="144"/>
      <c r="M1249" s="144"/>
      <c r="N1249" s="144"/>
      <c r="O1249" s="2">
        <f t="shared" si="189"/>
        <v>1</v>
      </c>
      <c r="P1249" s="9" t="s">
        <v>2605</v>
      </c>
      <c r="R1249" s="1" t="str">
        <f t="shared" si="188"/>
        <v>GABDG  </v>
      </c>
      <c r="S1249">
        <f t="shared" si="190"/>
        <v>1</v>
      </c>
      <c r="U1249"/>
      <c r="V1249" s="1" t="str">
        <f t="shared" si="183"/>
        <v/>
      </c>
      <c r="W1249"/>
    </row>
    <row r="1250" spans="1:48" ht="21" x14ac:dyDescent="0.25">
      <c r="B1250" s="11" t="s">
        <v>2575</v>
      </c>
      <c r="C1250" s="10" t="s">
        <v>2574</v>
      </c>
      <c r="D1250" s="10" t="s">
        <v>2576</v>
      </c>
      <c r="E1250" s="11" t="s">
        <v>3</v>
      </c>
      <c r="F1250" s="171"/>
      <c r="G1250" s="171"/>
      <c r="H1250" s="151"/>
      <c r="I1250" s="151"/>
      <c r="J1250" s="151"/>
      <c r="K1250" s="151"/>
      <c r="L1250" s="151"/>
      <c r="M1250" s="151"/>
      <c r="N1250" s="151"/>
      <c r="O1250" s="2">
        <f t="shared" si="189"/>
        <v>1</v>
      </c>
      <c r="P1250" s="11" t="s">
        <v>2337</v>
      </c>
      <c r="R1250" s="1" t="str">
        <f t="shared" si="188"/>
        <v>CPL  </v>
      </c>
      <c r="S1250">
        <f t="shared" si="190"/>
        <v>45</v>
      </c>
      <c r="U1250"/>
      <c r="V1250" s="1" t="str">
        <f t="shared" si="183"/>
        <v/>
      </c>
      <c r="W1250"/>
    </row>
    <row r="1251" spans="1:48" ht="21" x14ac:dyDescent="0.25">
      <c r="B1251" s="9" t="s">
        <v>2577</v>
      </c>
      <c r="C1251" s="12" t="s">
        <v>2576</v>
      </c>
      <c r="D1251" s="12" t="s">
        <v>2578</v>
      </c>
      <c r="E1251" s="9" t="s">
        <v>3</v>
      </c>
      <c r="F1251" s="96"/>
      <c r="G1251" s="96"/>
      <c r="H1251" s="144"/>
      <c r="I1251" s="144"/>
      <c r="J1251" s="144"/>
      <c r="K1251" s="144"/>
      <c r="L1251" s="144"/>
      <c r="M1251" s="144"/>
      <c r="N1251" s="144"/>
      <c r="O1251" s="2">
        <f t="shared" si="189"/>
        <v>1</v>
      </c>
      <c r="P1251" s="9" t="s">
        <v>2606</v>
      </c>
      <c r="R1251" s="1" t="str">
        <f t="shared" si="188"/>
        <v>CMP  </v>
      </c>
      <c r="S1251">
        <f t="shared" si="190"/>
        <v>1</v>
      </c>
      <c r="U1251"/>
      <c r="V1251" s="1" t="str">
        <f t="shared" si="183"/>
        <v/>
      </c>
      <c r="W1251"/>
    </row>
    <row r="1252" spans="1:48" ht="15" x14ac:dyDescent="0.25">
      <c r="B1252" s="11" t="s">
        <v>2579</v>
      </c>
      <c r="C1252" s="10" t="s">
        <v>2578</v>
      </c>
      <c r="D1252" s="10" t="s">
        <v>1</v>
      </c>
      <c r="E1252" s="11" t="s">
        <v>2580</v>
      </c>
      <c r="F1252" s="171"/>
      <c r="G1252" s="171"/>
      <c r="H1252" s="151"/>
      <c r="I1252" s="151"/>
      <c r="J1252" s="151"/>
      <c r="K1252" s="151"/>
      <c r="L1252" s="151"/>
      <c r="M1252" s="151"/>
      <c r="N1252" s="151"/>
      <c r="O1252" s="2">
        <f>VALUE(IF(LEFT(E1252,1)="&lt;",1,LEFT(E1252,3)))</f>
        <v>717</v>
      </c>
      <c r="P1252" s="11" t="s">
        <v>2607</v>
      </c>
      <c r="R1252" s="1" t="str">
        <f t="shared" si="188"/>
        <v>SMOEP  </v>
      </c>
      <c r="S1252">
        <f t="shared" si="190"/>
        <v>741</v>
      </c>
      <c r="U1252"/>
      <c r="V1252" s="1" t="str">
        <f t="shared" si="183"/>
        <v/>
      </c>
      <c r="W1252"/>
    </row>
    <row r="1253" spans="1:48" x14ac:dyDescent="0.15">
      <c r="Q1253" s="39"/>
      <c r="R1253" s="39"/>
      <c r="S1253" s="39"/>
      <c r="V1253" s="1" t="str">
        <f t="shared" ref="V1253:V1316" si="191">TRIM(SUBSTITUTE(U1253,CHAR(160),CHAR(32)))</f>
        <v/>
      </c>
    </row>
    <row r="1254" spans="1:48" x14ac:dyDescent="0.15">
      <c r="B1254" s="13"/>
      <c r="C1254" s="13"/>
      <c r="D1254" s="13"/>
      <c r="E1254" s="13"/>
      <c r="F1254" s="13"/>
      <c r="G1254" s="13"/>
      <c r="H1254" s="150"/>
      <c r="I1254" s="150"/>
      <c r="J1254" s="150"/>
      <c r="K1254" s="150"/>
      <c r="L1254" s="150"/>
      <c r="M1254" s="150"/>
      <c r="N1254" s="150"/>
      <c r="O1254" s="13"/>
      <c r="P1254" s="13"/>
      <c r="Q1254" s="39"/>
      <c r="R1254" s="39"/>
      <c r="S1254" s="39"/>
      <c r="V1254" s="1" t="str">
        <f t="shared" si="191"/>
        <v/>
      </c>
    </row>
    <row r="1255" spans="1:48" ht="11.25" thickBot="1" x14ac:dyDescent="0.2">
      <c r="Q1255" s="39"/>
      <c r="R1255" s="40" t="s">
        <v>572</v>
      </c>
      <c r="S1255" s="39"/>
      <c r="U1255" s="6" t="s">
        <v>3329</v>
      </c>
      <c r="V1255" s="1" t="str">
        <f t="shared" si="191"/>
        <v>DADOS AGRUPADOS</v>
      </c>
      <c r="Y1255" s="6"/>
    </row>
    <row r="1256" spans="1:48" ht="32.25" thickBot="1" x14ac:dyDescent="0.2">
      <c r="A1256" s="41" t="s">
        <v>3381</v>
      </c>
      <c r="P1256" s="16" t="s">
        <v>2608</v>
      </c>
      <c r="Q1256" s="39"/>
      <c r="R1256" s="6" t="s">
        <v>571</v>
      </c>
      <c r="S1256" s="6" t="s">
        <v>587</v>
      </c>
      <c r="T1256" s="39"/>
      <c r="U1256" s="39"/>
      <c r="V1256" s="1" t="str">
        <f t="shared" si="191"/>
        <v/>
      </c>
      <c r="W1256" s="39"/>
      <c r="X1256" s="39"/>
      <c r="Y1256" s="90" t="s">
        <v>3357</v>
      </c>
      <c r="Z1256" s="43"/>
      <c r="AA1256" s="43"/>
      <c r="AB1256" s="42"/>
    </row>
    <row r="1257" spans="1:48" ht="21" x14ac:dyDescent="0.25">
      <c r="B1257" s="11" t="s">
        <v>2189</v>
      </c>
      <c r="C1257" s="10" t="s">
        <v>1</v>
      </c>
      <c r="D1257" s="10" t="s">
        <v>2609</v>
      </c>
      <c r="E1257" s="11" t="s">
        <v>3</v>
      </c>
      <c r="F1257" s="171"/>
      <c r="G1257" s="171"/>
      <c r="H1257" s="151"/>
      <c r="I1257" s="151"/>
      <c r="J1257" s="151"/>
      <c r="K1257" s="151"/>
      <c r="L1257" s="151"/>
      <c r="M1257" s="151"/>
      <c r="N1257" s="151"/>
      <c r="O1257" s="2">
        <f t="shared" ref="O1257:O1285" si="192">VALUE(IF(LEFT(E1257,1)="&lt;",1,LEFT(E1257,2)))</f>
        <v>1</v>
      </c>
      <c r="P1257" s="11" t="s">
        <v>1</v>
      </c>
      <c r="R1257" s="1" t="str">
        <f t="shared" ref="R1257:R1265" si="193">RIGHT(B1257,LEN(B1257)-4)</f>
        <v>SMCI  </v>
      </c>
      <c r="S1257">
        <f t="shared" ref="S1257:S1285" si="194">SUMIFS($O$1257:$O$1285,$R$1257:$R$1285,R1257)</f>
        <v>29</v>
      </c>
      <c r="U1257" s="1" t="s">
        <v>3370</v>
      </c>
      <c r="V1257" s="1" t="str">
        <f t="shared" si="191"/>
        <v>SMCI</v>
      </c>
      <c r="W1257">
        <v>29</v>
      </c>
      <c r="Y1257" s="84" t="s">
        <v>3383</v>
      </c>
      <c r="Z1257" s="82">
        <f>SUMIFS($W$1257:$W$1277,$V$1257:$V$1277,Y1257)</f>
        <v>0</v>
      </c>
      <c r="AA1257" s="82"/>
      <c r="AB1257" s="83"/>
    </row>
    <row r="1258" spans="1:48" ht="21" x14ac:dyDescent="0.25">
      <c r="B1258" s="9" t="s">
        <v>609</v>
      </c>
      <c r="C1258" s="12" t="s">
        <v>2609</v>
      </c>
      <c r="D1258" s="12" t="s">
        <v>2461</v>
      </c>
      <c r="E1258" s="9" t="s">
        <v>3</v>
      </c>
      <c r="F1258" s="96"/>
      <c r="G1258" s="96"/>
      <c r="H1258" s="144"/>
      <c r="I1258" s="144"/>
      <c r="J1258" s="144"/>
      <c r="K1258" s="144"/>
      <c r="L1258" s="144"/>
      <c r="M1258" s="144"/>
      <c r="N1258" s="144"/>
      <c r="O1258" s="2">
        <f t="shared" si="192"/>
        <v>1</v>
      </c>
      <c r="P1258" s="9" t="s">
        <v>176</v>
      </c>
      <c r="R1258" s="1" t="str">
        <f t="shared" si="193"/>
        <v>CAA  </v>
      </c>
      <c r="S1258">
        <f t="shared" si="194"/>
        <v>1</v>
      </c>
      <c r="T1258" s="39"/>
      <c r="U1258" s="39" t="s">
        <v>575</v>
      </c>
      <c r="V1258" s="1" t="str">
        <f t="shared" si="191"/>
        <v>CAA</v>
      </c>
      <c r="W1258">
        <v>1</v>
      </c>
      <c r="X1258" s="39"/>
      <c r="Y1258" s="84" t="s">
        <v>3387</v>
      </c>
      <c r="Z1258" s="85">
        <f t="shared" ref="Z1258:Z1278" si="195">SUMIFS($W$1257:$W$1277,$V$1257:$V$1277,Y1258)</f>
        <v>0</v>
      </c>
      <c r="AA1258" s="85"/>
      <c r="AB1258" s="86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  <c r="AN1258" s="39"/>
      <c r="AO1258" s="39"/>
      <c r="AP1258" s="39"/>
      <c r="AQ1258" s="39"/>
      <c r="AR1258" s="39"/>
      <c r="AS1258" s="39"/>
      <c r="AT1258" s="39"/>
      <c r="AU1258" s="39"/>
      <c r="AV1258" s="39"/>
    </row>
    <row r="1259" spans="1:48" s="13" customFormat="1" ht="21" x14ac:dyDescent="0.25">
      <c r="A1259" s="39"/>
      <c r="B1259" s="11" t="s">
        <v>1830</v>
      </c>
      <c r="C1259" s="10" t="s">
        <v>2461</v>
      </c>
      <c r="D1259" s="10" t="s">
        <v>2610</v>
      </c>
      <c r="E1259" s="11" t="s">
        <v>3</v>
      </c>
      <c r="F1259" s="171"/>
      <c r="G1259" s="171"/>
      <c r="H1259" s="151"/>
      <c r="I1259" s="151"/>
      <c r="J1259" s="151"/>
      <c r="K1259" s="151"/>
      <c r="L1259" s="151"/>
      <c r="M1259" s="151"/>
      <c r="N1259" s="151"/>
      <c r="O1259" s="2">
        <f t="shared" si="192"/>
        <v>1</v>
      </c>
      <c r="P1259" s="11" t="s">
        <v>1431</v>
      </c>
      <c r="Q1259" s="1"/>
      <c r="R1259" s="1" t="str">
        <f t="shared" si="193"/>
        <v>SECADM  </v>
      </c>
      <c r="S1259">
        <f t="shared" si="194"/>
        <v>13</v>
      </c>
      <c r="T1259" s="39"/>
      <c r="U1259" s="39" t="s">
        <v>576</v>
      </c>
      <c r="V1259" s="1" t="str">
        <f t="shared" si="191"/>
        <v>SECADM</v>
      </c>
      <c r="W1259">
        <v>13</v>
      </c>
      <c r="X1259" s="39"/>
      <c r="Y1259" s="61" t="s">
        <v>3385</v>
      </c>
      <c r="Z1259" s="62">
        <f t="shared" si="195"/>
        <v>0</v>
      </c>
      <c r="AA1259" s="62"/>
      <c r="AB1259" s="63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  <c r="AN1259" s="39"/>
      <c r="AO1259" s="39"/>
      <c r="AP1259" s="39"/>
      <c r="AQ1259" s="39"/>
      <c r="AR1259" s="39"/>
      <c r="AS1259" s="39"/>
      <c r="AT1259" s="39"/>
      <c r="AU1259" s="39"/>
      <c r="AV1259" s="39"/>
    </row>
    <row r="1260" spans="1:48" ht="21" x14ac:dyDescent="0.25">
      <c r="B1260" s="9" t="s">
        <v>2611</v>
      </c>
      <c r="C1260" s="12" t="s">
        <v>2610</v>
      </c>
      <c r="D1260" s="12" t="s">
        <v>2612</v>
      </c>
      <c r="E1260" s="9" t="s">
        <v>54</v>
      </c>
      <c r="F1260" s="96"/>
      <c r="G1260" s="96"/>
      <c r="H1260" s="144"/>
      <c r="I1260" s="144"/>
      <c r="J1260" s="144"/>
      <c r="K1260" s="144"/>
      <c r="L1260" s="144"/>
      <c r="M1260" s="144"/>
      <c r="N1260" s="144"/>
      <c r="O1260" s="2">
        <f t="shared" si="192"/>
        <v>1</v>
      </c>
      <c r="P1260" s="9" t="s">
        <v>634</v>
      </c>
      <c r="R1260" s="1" t="str">
        <f t="shared" si="193"/>
        <v>CLC  </v>
      </c>
      <c r="S1260">
        <f t="shared" si="194"/>
        <v>4</v>
      </c>
      <c r="T1260" s="39"/>
      <c r="U1260" s="39" t="s">
        <v>580</v>
      </c>
      <c r="V1260" s="1" t="str">
        <f t="shared" si="191"/>
        <v>CLC</v>
      </c>
      <c r="W1260">
        <v>4</v>
      </c>
      <c r="X1260" s="39"/>
      <c r="Y1260" s="61" t="s">
        <v>3389</v>
      </c>
      <c r="Z1260" s="62">
        <f t="shared" si="195"/>
        <v>0</v>
      </c>
      <c r="AA1260" s="62"/>
      <c r="AB1260" s="63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  <c r="AN1260" s="39"/>
      <c r="AO1260" s="39"/>
      <c r="AP1260" s="39"/>
      <c r="AQ1260" s="39"/>
      <c r="AR1260" s="39"/>
      <c r="AS1260" s="39"/>
      <c r="AT1260" s="39"/>
      <c r="AU1260" s="39"/>
      <c r="AV1260" s="39"/>
    </row>
    <row r="1261" spans="1:48" ht="21" x14ac:dyDescent="0.25">
      <c r="B1261" s="11" t="s">
        <v>2443</v>
      </c>
      <c r="C1261" s="10" t="s">
        <v>2612</v>
      </c>
      <c r="D1261" s="10" t="s">
        <v>2613</v>
      </c>
      <c r="E1261" s="11" t="s">
        <v>2614</v>
      </c>
      <c r="F1261" s="171"/>
      <c r="G1261" s="171"/>
      <c r="H1261" s="151"/>
      <c r="I1261" s="151"/>
      <c r="J1261" s="151"/>
      <c r="K1261" s="151"/>
      <c r="L1261" s="151"/>
      <c r="M1261" s="151"/>
      <c r="N1261" s="151"/>
      <c r="O1261" s="2">
        <f t="shared" si="192"/>
        <v>53</v>
      </c>
      <c r="P1261" s="11" t="s">
        <v>634</v>
      </c>
      <c r="R1261" s="1" t="str">
        <f t="shared" si="193"/>
        <v>SC  </v>
      </c>
      <c r="S1261">
        <f t="shared" si="194"/>
        <v>60</v>
      </c>
      <c r="T1261" s="39"/>
      <c r="U1261" s="39" t="s">
        <v>581</v>
      </c>
      <c r="V1261" s="1" t="str">
        <f t="shared" si="191"/>
        <v>SC</v>
      </c>
      <c r="W1261">
        <v>60</v>
      </c>
      <c r="X1261" s="39"/>
      <c r="Y1261" s="61" t="s">
        <v>3424</v>
      </c>
      <c r="Z1261" s="62">
        <f t="shared" si="195"/>
        <v>1</v>
      </c>
      <c r="AA1261" s="62"/>
      <c r="AB1261" s="63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  <c r="AN1261" s="39"/>
      <c r="AO1261" s="39"/>
      <c r="AP1261" s="39"/>
      <c r="AQ1261" s="39"/>
      <c r="AR1261" s="39"/>
      <c r="AS1261" s="39"/>
      <c r="AT1261" s="39"/>
      <c r="AU1261" s="39"/>
      <c r="AV1261" s="39"/>
    </row>
    <row r="1262" spans="1:48" ht="21" x14ac:dyDescent="0.25">
      <c r="B1262" s="9" t="s">
        <v>1591</v>
      </c>
      <c r="C1262" s="12" t="s">
        <v>2613</v>
      </c>
      <c r="D1262" s="12" t="s">
        <v>2615</v>
      </c>
      <c r="E1262" s="9" t="s">
        <v>3</v>
      </c>
      <c r="F1262" s="96"/>
      <c r="G1262" s="96"/>
      <c r="H1262" s="144"/>
      <c r="I1262" s="144"/>
      <c r="J1262" s="144"/>
      <c r="K1262" s="144"/>
      <c r="L1262" s="144"/>
      <c r="M1262" s="144"/>
      <c r="N1262" s="144"/>
      <c r="O1262" s="2">
        <f t="shared" si="192"/>
        <v>1</v>
      </c>
      <c r="P1262" s="9" t="s">
        <v>64</v>
      </c>
      <c r="R1262" s="1" t="str">
        <f t="shared" si="193"/>
        <v>CLC  </v>
      </c>
      <c r="S1262">
        <f t="shared" si="194"/>
        <v>4</v>
      </c>
      <c r="T1262" s="39"/>
      <c r="U1262" s="39" t="s">
        <v>584</v>
      </c>
      <c r="V1262" s="1" t="str">
        <f t="shared" si="191"/>
        <v>DG</v>
      </c>
      <c r="W1262">
        <v>3</v>
      </c>
      <c r="X1262" s="39"/>
      <c r="Y1262" s="61" t="s">
        <v>3425</v>
      </c>
      <c r="Z1262" s="62">
        <f t="shared" si="195"/>
        <v>0</v>
      </c>
      <c r="AA1262" s="62"/>
      <c r="AB1262" s="63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  <c r="AQ1262" s="39"/>
      <c r="AR1262" s="39"/>
      <c r="AS1262" s="39"/>
      <c r="AT1262" s="39"/>
      <c r="AU1262" s="39"/>
      <c r="AV1262" s="39"/>
    </row>
    <row r="1263" spans="1:48" ht="21" x14ac:dyDescent="0.25">
      <c r="B1263" s="11" t="s">
        <v>1053</v>
      </c>
      <c r="C1263" s="10" t="s">
        <v>2615</v>
      </c>
      <c r="D1263" s="10" t="s">
        <v>2616</v>
      </c>
      <c r="E1263" s="11" t="s">
        <v>338</v>
      </c>
      <c r="F1263" s="171"/>
      <c r="G1263" s="171"/>
      <c r="H1263" s="151"/>
      <c r="I1263" s="151"/>
      <c r="J1263" s="151"/>
      <c r="K1263" s="151"/>
      <c r="L1263" s="151"/>
      <c r="M1263" s="151"/>
      <c r="N1263" s="151"/>
      <c r="O1263" s="2">
        <f t="shared" si="192"/>
        <v>8</v>
      </c>
      <c r="P1263" s="11" t="s">
        <v>2586</v>
      </c>
      <c r="R1263" s="1" t="str">
        <f t="shared" si="193"/>
        <v>SECADM  </v>
      </c>
      <c r="S1263">
        <f t="shared" si="194"/>
        <v>13</v>
      </c>
      <c r="T1263" s="39"/>
      <c r="U1263" s="1" t="s">
        <v>3340</v>
      </c>
      <c r="V1263" s="1" t="str">
        <f t="shared" si="191"/>
        <v>SLIC</v>
      </c>
      <c r="W1263">
        <v>22</v>
      </c>
      <c r="X1263" s="39"/>
      <c r="Y1263" s="61" t="s">
        <v>3426</v>
      </c>
      <c r="Z1263" s="62">
        <f t="shared" si="195"/>
        <v>0</v>
      </c>
      <c r="AA1263" s="62"/>
      <c r="AB1263" s="63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  <c r="AN1263" s="39"/>
      <c r="AO1263" s="39"/>
      <c r="AP1263" s="39"/>
      <c r="AQ1263" s="39"/>
      <c r="AR1263" s="39"/>
      <c r="AS1263" s="39"/>
      <c r="AT1263" s="39"/>
      <c r="AU1263" s="39"/>
      <c r="AV1263" s="39"/>
    </row>
    <row r="1264" spans="1:48" ht="21" x14ac:dyDescent="0.25">
      <c r="B1264" s="9" t="s">
        <v>2617</v>
      </c>
      <c r="C1264" s="12" t="s">
        <v>2616</v>
      </c>
      <c r="D1264" s="12" t="s">
        <v>2618</v>
      </c>
      <c r="E1264" s="9" t="s">
        <v>3</v>
      </c>
      <c r="F1264" s="96"/>
      <c r="G1264" s="96"/>
      <c r="H1264" s="144"/>
      <c r="I1264" s="144"/>
      <c r="J1264" s="144"/>
      <c r="K1264" s="144"/>
      <c r="L1264" s="144"/>
      <c r="M1264" s="144"/>
      <c r="N1264" s="144"/>
      <c r="O1264" s="2">
        <f t="shared" si="192"/>
        <v>1</v>
      </c>
      <c r="P1264" s="9" t="s">
        <v>2643</v>
      </c>
      <c r="R1264" s="1" t="str">
        <f t="shared" si="193"/>
        <v>DG  </v>
      </c>
      <c r="S1264">
        <f t="shared" si="194"/>
        <v>3</v>
      </c>
      <c r="T1264" s="39"/>
      <c r="U1264" s="1" t="s">
        <v>591</v>
      </c>
      <c r="V1264" s="1" t="str">
        <f t="shared" si="191"/>
        <v>CPL</v>
      </c>
      <c r="W1264">
        <v>26</v>
      </c>
      <c r="X1264" s="39"/>
      <c r="Y1264" s="61" t="s">
        <v>3427</v>
      </c>
      <c r="Z1264" s="62">
        <f t="shared" si="195"/>
        <v>0</v>
      </c>
      <c r="AA1264" s="62"/>
      <c r="AB1264" s="63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  <c r="AN1264" s="39"/>
      <c r="AO1264" s="39"/>
      <c r="AP1264" s="39"/>
      <c r="AQ1264" s="39"/>
      <c r="AR1264" s="39"/>
      <c r="AS1264" s="39"/>
      <c r="AT1264" s="39"/>
      <c r="AU1264" s="39"/>
      <c r="AV1264" s="39"/>
    </row>
    <row r="1265" spans="2:48" ht="21" x14ac:dyDescent="0.25">
      <c r="B1265" s="11" t="s">
        <v>1057</v>
      </c>
      <c r="C1265" s="10" t="s">
        <v>2618</v>
      </c>
      <c r="D1265" s="10" t="s">
        <v>2619</v>
      </c>
      <c r="E1265" s="11" t="s">
        <v>47</v>
      </c>
      <c r="F1265" s="171"/>
      <c r="G1265" s="171"/>
      <c r="H1265" s="151"/>
      <c r="I1265" s="151"/>
      <c r="J1265" s="151"/>
      <c r="K1265" s="151"/>
      <c r="L1265" s="151"/>
      <c r="M1265" s="151"/>
      <c r="N1265" s="151"/>
      <c r="O1265" s="2">
        <f t="shared" si="192"/>
        <v>6</v>
      </c>
      <c r="P1265" s="11" t="s">
        <v>2644</v>
      </c>
      <c r="R1265" s="1" t="str">
        <f t="shared" si="193"/>
        <v>SC  </v>
      </c>
      <c r="S1265">
        <f t="shared" si="194"/>
        <v>60</v>
      </c>
      <c r="T1265" s="39"/>
      <c r="U1265" s="1" t="s">
        <v>583</v>
      </c>
      <c r="V1265" s="1" t="str">
        <f t="shared" si="191"/>
        <v>ASSDG</v>
      </c>
      <c r="W1265">
        <v>2</v>
      </c>
      <c r="X1265" s="39"/>
      <c r="Y1265" s="61" t="s">
        <v>3428</v>
      </c>
      <c r="Z1265" s="62">
        <f t="shared" si="195"/>
        <v>0</v>
      </c>
      <c r="AA1265" s="62"/>
      <c r="AB1265" s="63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  <c r="AN1265" s="39"/>
      <c r="AO1265" s="39"/>
      <c r="AP1265" s="39"/>
      <c r="AQ1265" s="39"/>
      <c r="AR1265" s="39"/>
      <c r="AS1265" s="39"/>
      <c r="AT1265" s="39"/>
      <c r="AU1265" s="39"/>
      <c r="AV1265" s="39"/>
    </row>
    <row r="1266" spans="2:48" ht="21" x14ac:dyDescent="0.25">
      <c r="B1266" s="9" t="s">
        <v>154</v>
      </c>
      <c r="C1266" s="12" t="s">
        <v>2619</v>
      </c>
      <c r="D1266" s="12" t="s">
        <v>2620</v>
      </c>
      <c r="E1266" s="9" t="s">
        <v>54</v>
      </c>
      <c r="F1266" s="96"/>
      <c r="G1266" s="96"/>
      <c r="H1266" s="144"/>
      <c r="I1266" s="144"/>
      <c r="J1266" s="144"/>
      <c r="K1266" s="144"/>
      <c r="L1266" s="144"/>
      <c r="M1266" s="144"/>
      <c r="N1266" s="144"/>
      <c r="O1266" s="2">
        <f t="shared" si="192"/>
        <v>1</v>
      </c>
      <c r="P1266" s="9" t="s">
        <v>2645</v>
      </c>
      <c r="R1266" s="1" t="str">
        <f t="shared" ref="R1266:R1285" si="196">RIGHT(B1266,LEN(B1266)-5)</f>
        <v>CLC  </v>
      </c>
      <c r="S1266">
        <f t="shared" si="194"/>
        <v>4</v>
      </c>
      <c r="T1266" s="39"/>
      <c r="U1266" s="1" t="s">
        <v>3351</v>
      </c>
      <c r="V1266" s="1" t="str">
        <f t="shared" si="191"/>
        <v>CMP</v>
      </c>
      <c r="W1266">
        <v>1</v>
      </c>
      <c r="X1266" s="39"/>
      <c r="Y1266" s="61" t="s">
        <v>3391</v>
      </c>
      <c r="Z1266" s="62">
        <f t="shared" si="195"/>
        <v>0</v>
      </c>
      <c r="AA1266" s="62"/>
      <c r="AB1266" s="63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  <c r="AN1266" s="39"/>
      <c r="AO1266" s="39"/>
      <c r="AP1266" s="39"/>
      <c r="AQ1266" s="39"/>
      <c r="AR1266" s="39"/>
      <c r="AS1266" s="39"/>
      <c r="AT1266" s="39"/>
      <c r="AU1266" s="39"/>
      <c r="AV1266" s="39"/>
    </row>
    <row r="1267" spans="2:48" ht="21" x14ac:dyDescent="0.25">
      <c r="B1267" s="11" t="s">
        <v>1956</v>
      </c>
      <c r="C1267" s="10" t="s">
        <v>2620</v>
      </c>
      <c r="D1267" s="10" t="s">
        <v>2621</v>
      </c>
      <c r="E1267" s="11" t="s">
        <v>13</v>
      </c>
      <c r="F1267" s="171"/>
      <c r="G1267" s="171"/>
      <c r="H1267" s="151"/>
      <c r="I1267" s="151"/>
      <c r="J1267" s="151"/>
      <c r="K1267" s="151"/>
      <c r="L1267" s="151"/>
      <c r="M1267" s="151"/>
      <c r="N1267" s="151"/>
      <c r="O1267" s="2">
        <f t="shared" si="192"/>
        <v>4</v>
      </c>
      <c r="P1267" s="11" t="s">
        <v>2646</v>
      </c>
      <c r="R1267" s="1" t="str">
        <f t="shared" si="196"/>
        <v>SECADM  </v>
      </c>
      <c r="S1267">
        <f t="shared" si="194"/>
        <v>13</v>
      </c>
      <c r="U1267"/>
      <c r="V1267" s="98" t="s">
        <v>3434</v>
      </c>
      <c r="W1267">
        <f>SUM(W1249:W1266)</f>
        <v>161</v>
      </c>
      <c r="Y1267" s="61" t="s">
        <v>3393</v>
      </c>
      <c r="Z1267" s="62">
        <f t="shared" si="195"/>
        <v>0</v>
      </c>
      <c r="AA1267" s="62"/>
      <c r="AB1267" s="63"/>
    </row>
    <row r="1268" spans="2:48" ht="21" x14ac:dyDescent="0.25">
      <c r="B1268" s="9" t="s">
        <v>160</v>
      </c>
      <c r="C1268" s="12" t="s">
        <v>2621</v>
      </c>
      <c r="D1268" s="12" t="s">
        <v>2622</v>
      </c>
      <c r="E1268" s="9" t="s">
        <v>3</v>
      </c>
      <c r="F1268" s="96"/>
      <c r="G1268" s="96"/>
      <c r="H1268" s="144"/>
      <c r="I1268" s="144"/>
      <c r="J1268" s="144"/>
      <c r="K1268" s="144"/>
      <c r="L1268" s="144"/>
      <c r="M1268" s="144"/>
      <c r="N1268" s="144"/>
      <c r="O1268" s="2">
        <f t="shared" si="192"/>
        <v>1</v>
      </c>
      <c r="P1268" s="9" t="s">
        <v>766</v>
      </c>
      <c r="R1268" s="1" t="str">
        <f t="shared" si="196"/>
        <v>CLC  </v>
      </c>
      <c r="S1268">
        <f t="shared" si="194"/>
        <v>4</v>
      </c>
      <c r="U1268"/>
      <c r="V1268" s="1" t="str">
        <f t="shared" si="191"/>
        <v/>
      </c>
      <c r="W1268"/>
      <c r="Y1268" s="61" t="s">
        <v>3395</v>
      </c>
      <c r="Z1268" s="62">
        <f t="shared" si="195"/>
        <v>0</v>
      </c>
      <c r="AA1268" s="62"/>
      <c r="AB1268" s="63"/>
    </row>
    <row r="1269" spans="2:48" ht="21" x14ac:dyDescent="0.25">
      <c r="B1269" s="11" t="s">
        <v>1959</v>
      </c>
      <c r="C1269" s="10" t="s">
        <v>2622</v>
      </c>
      <c r="D1269" s="10" t="s">
        <v>2623</v>
      </c>
      <c r="E1269" s="11" t="s">
        <v>1308</v>
      </c>
      <c r="F1269" s="171"/>
      <c r="G1269" s="171"/>
      <c r="H1269" s="151"/>
      <c r="I1269" s="151"/>
      <c r="J1269" s="151"/>
      <c r="K1269" s="151"/>
      <c r="L1269" s="151"/>
      <c r="M1269" s="151"/>
      <c r="N1269" s="151"/>
      <c r="O1269" s="2">
        <f t="shared" si="192"/>
        <v>12</v>
      </c>
      <c r="P1269" s="11" t="s">
        <v>655</v>
      </c>
      <c r="R1269" s="1" t="str">
        <f t="shared" si="196"/>
        <v>SLIC  </v>
      </c>
      <c r="S1269">
        <f t="shared" si="194"/>
        <v>22</v>
      </c>
      <c r="U1269"/>
      <c r="V1269" s="1" t="str">
        <f t="shared" si="191"/>
        <v/>
      </c>
      <c r="W1269"/>
      <c r="Y1269" s="58" t="s">
        <v>3397</v>
      </c>
      <c r="Z1269" s="59">
        <f t="shared" si="195"/>
        <v>0</v>
      </c>
      <c r="AA1269" s="59"/>
      <c r="AB1269" s="60"/>
    </row>
    <row r="1270" spans="2:48" ht="21" x14ac:dyDescent="0.25">
      <c r="B1270" s="9" t="s">
        <v>45</v>
      </c>
      <c r="C1270" s="12" t="s">
        <v>2623</v>
      </c>
      <c r="D1270" s="12" t="s">
        <v>2624</v>
      </c>
      <c r="E1270" s="9" t="s">
        <v>3</v>
      </c>
      <c r="F1270" s="96"/>
      <c r="G1270" s="96"/>
      <c r="H1270" s="144"/>
      <c r="I1270" s="144"/>
      <c r="J1270" s="144"/>
      <c r="K1270" s="144"/>
      <c r="L1270" s="144"/>
      <c r="M1270" s="144"/>
      <c r="N1270" s="144"/>
      <c r="O1270" s="2">
        <f t="shared" si="192"/>
        <v>1</v>
      </c>
      <c r="P1270" s="9" t="s">
        <v>2647</v>
      </c>
      <c r="R1270" s="1" t="str">
        <f t="shared" si="196"/>
        <v>SC  </v>
      </c>
      <c r="S1270">
        <f t="shared" si="194"/>
        <v>60</v>
      </c>
      <c r="U1270"/>
      <c r="V1270" s="1" t="str">
        <f t="shared" si="191"/>
        <v/>
      </c>
      <c r="W1270"/>
      <c r="Y1270" s="58" t="s">
        <v>3399</v>
      </c>
      <c r="Z1270" s="59">
        <f t="shared" si="195"/>
        <v>0</v>
      </c>
      <c r="AA1270" s="59"/>
      <c r="AB1270" s="60"/>
    </row>
    <row r="1271" spans="2:48" ht="21" x14ac:dyDescent="0.25">
      <c r="B1271" s="11" t="s">
        <v>2460</v>
      </c>
      <c r="C1271" s="10" t="s">
        <v>2624</v>
      </c>
      <c r="D1271" s="10" t="s">
        <v>2625</v>
      </c>
      <c r="E1271" s="11" t="s">
        <v>54</v>
      </c>
      <c r="F1271" s="171"/>
      <c r="G1271" s="171"/>
      <c r="H1271" s="151"/>
      <c r="I1271" s="151"/>
      <c r="J1271" s="151"/>
      <c r="K1271" s="151"/>
      <c r="L1271" s="151"/>
      <c r="M1271" s="151"/>
      <c r="N1271" s="151"/>
      <c r="O1271" s="2">
        <f t="shared" si="192"/>
        <v>1</v>
      </c>
      <c r="P1271" s="11" t="s">
        <v>2648</v>
      </c>
      <c r="R1271" s="1" t="str">
        <f t="shared" si="196"/>
        <v>SLIC  </v>
      </c>
      <c r="S1271">
        <f t="shared" si="194"/>
        <v>22</v>
      </c>
      <c r="U1271"/>
      <c r="V1271" s="1" t="str">
        <f t="shared" si="191"/>
        <v/>
      </c>
      <c r="W1271"/>
      <c r="Y1271" s="58" t="s">
        <v>3401</v>
      </c>
      <c r="Z1271" s="59">
        <f t="shared" si="195"/>
        <v>0</v>
      </c>
      <c r="AA1271" s="59"/>
      <c r="AB1271" s="60"/>
    </row>
    <row r="1272" spans="2:48" ht="21" x14ac:dyDescent="0.25">
      <c r="B1272" s="9" t="s">
        <v>1963</v>
      </c>
      <c r="C1272" s="12" t="s">
        <v>2625</v>
      </c>
      <c r="D1272" s="12" t="s">
        <v>2626</v>
      </c>
      <c r="E1272" s="9" t="s">
        <v>3</v>
      </c>
      <c r="F1272" s="96"/>
      <c r="G1272" s="96"/>
      <c r="H1272" s="144"/>
      <c r="I1272" s="144"/>
      <c r="J1272" s="144"/>
      <c r="K1272" s="144"/>
      <c r="L1272" s="144"/>
      <c r="M1272" s="144"/>
      <c r="N1272" s="144"/>
      <c r="O1272" s="2">
        <f t="shared" si="192"/>
        <v>1</v>
      </c>
      <c r="P1272" s="9" t="s">
        <v>1677</v>
      </c>
      <c r="R1272" s="1" t="str">
        <f t="shared" si="196"/>
        <v>CPL  </v>
      </c>
      <c r="S1272">
        <f t="shared" si="194"/>
        <v>26</v>
      </c>
      <c r="U1272"/>
      <c r="V1272" s="1" t="str">
        <f t="shared" si="191"/>
        <v/>
      </c>
      <c r="W1272"/>
      <c r="Y1272" s="58" t="s">
        <v>3416</v>
      </c>
      <c r="Z1272" s="59">
        <f t="shared" si="195"/>
        <v>0</v>
      </c>
      <c r="AA1272" s="59"/>
      <c r="AB1272" s="60"/>
    </row>
    <row r="1273" spans="2:48" ht="21" x14ac:dyDescent="0.25">
      <c r="B1273" s="11" t="s">
        <v>1965</v>
      </c>
      <c r="C1273" s="10" t="s">
        <v>2626</v>
      </c>
      <c r="D1273" s="10" t="s">
        <v>2627</v>
      </c>
      <c r="E1273" s="11" t="s">
        <v>54</v>
      </c>
      <c r="F1273" s="171"/>
      <c r="G1273" s="171"/>
      <c r="H1273" s="151"/>
      <c r="I1273" s="151"/>
      <c r="J1273" s="151"/>
      <c r="K1273" s="151"/>
      <c r="L1273" s="151"/>
      <c r="M1273" s="151"/>
      <c r="N1273" s="151"/>
      <c r="O1273" s="2">
        <f t="shared" si="192"/>
        <v>1</v>
      </c>
      <c r="P1273" s="11" t="s">
        <v>2496</v>
      </c>
      <c r="R1273" s="1" t="str">
        <f t="shared" si="196"/>
        <v>ASSDG  </v>
      </c>
      <c r="S1273">
        <f t="shared" si="194"/>
        <v>2</v>
      </c>
      <c r="U1273"/>
      <c r="V1273" s="1" t="str">
        <f t="shared" si="191"/>
        <v/>
      </c>
      <c r="W1273"/>
      <c r="Y1273" s="58" t="s">
        <v>3404</v>
      </c>
      <c r="Z1273" s="59">
        <f t="shared" si="195"/>
        <v>0</v>
      </c>
      <c r="AA1273" s="59"/>
      <c r="AB1273" s="60"/>
    </row>
    <row r="1274" spans="2:48" ht="21" x14ac:dyDescent="0.25">
      <c r="B1274" s="9" t="s">
        <v>1072</v>
      </c>
      <c r="C1274" s="12" t="s">
        <v>2627</v>
      </c>
      <c r="D1274" s="12" t="s">
        <v>2628</v>
      </c>
      <c r="E1274" s="9" t="s">
        <v>314</v>
      </c>
      <c r="F1274" s="96"/>
      <c r="G1274" s="96"/>
      <c r="H1274" s="144"/>
      <c r="I1274" s="144"/>
      <c r="J1274" s="144"/>
      <c r="K1274" s="144"/>
      <c r="L1274" s="144"/>
      <c r="M1274" s="144"/>
      <c r="N1274" s="144"/>
      <c r="O1274" s="2">
        <f t="shared" si="192"/>
        <v>7</v>
      </c>
      <c r="P1274" s="9" t="s">
        <v>2066</v>
      </c>
      <c r="R1274" s="1" t="str">
        <f t="shared" si="196"/>
        <v>SLIC  </v>
      </c>
      <c r="S1274">
        <f t="shared" si="194"/>
        <v>22</v>
      </c>
      <c r="U1274"/>
      <c r="V1274" s="1" t="str">
        <f t="shared" si="191"/>
        <v/>
      </c>
      <c r="W1274"/>
      <c r="Y1274" s="58" t="s">
        <v>3429</v>
      </c>
      <c r="Z1274" s="59">
        <f t="shared" si="195"/>
        <v>0</v>
      </c>
      <c r="AA1274" s="59"/>
      <c r="AB1274" s="60"/>
    </row>
    <row r="1275" spans="2:48" ht="21" x14ac:dyDescent="0.25">
      <c r="B1275" s="11" t="s">
        <v>2629</v>
      </c>
      <c r="C1275" s="10" t="s">
        <v>2628</v>
      </c>
      <c r="D1275" s="10" t="s">
        <v>2630</v>
      </c>
      <c r="E1275" s="11" t="s">
        <v>3</v>
      </c>
      <c r="F1275" s="171"/>
      <c r="G1275" s="171"/>
      <c r="H1275" s="151"/>
      <c r="I1275" s="151"/>
      <c r="J1275" s="151"/>
      <c r="K1275" s="151"/>
      <c r="L1275" s="151"/>
      <c r="M1275" s="151"/>
      <c r="N1275" s="151"/>
      <c r="O1275" s="2">
        <f t="shared" si="192"/>
        <v>1</v>
      </c>
      <c r="P1275" s="11" t="s">
        <v>2649</v>
      </c>
      <c r="R1275" s="1" t="str">
        <f t="shared" si="196"/>
        <v>CPL  </v>
      </c>
      <c r="S1275">
        <f t="shared" si="194"/>
        <v>26</v>
      </c>
      <c r="U1275"/>
      <c r="V1275" s="1" t="str">
        <f t="shared" si="191"/>
        <v/>
      </c>
      <c r="W1275"/>
      <c r="Y1275" s="58" t="s">
        <v>3430</v>
      </c>
      <c r="Z1275" s="59">
        <f t="shared" si="195"/>
        <v>0</v>
      </c>
      <c r="AA1275" s="59"/>
      <c r="AB1275" s="60"/>
    </row>
    <row r="1276" spans="2:48" ht="21" x14ac:dyDescent="0.25">
      <c r="B1276" s="9" t="s">
        <v>1217</v>
      </c>
      <c r="C1276" s="12" t="s">
        <v>2630</v>
      </c>
      <c r="D1276" s="12" t="s">
        <v>2631</v>
      </c>
      <c r="E1276" s="9" t="s">
        <v>17</v>
      </c>
      <c r="F1276" s="96"/>
      <c r="G1276" s="96"/>
      <c r="H1276" s="144"/>
      <c r="I1276" s="144"/>
      <c r="J1276" s="144"/>
      <c r="K1276" s="144"/>
      <c r="L1276" s="144"/>
      <c r="M1276" s="144"/>
      <c r="N1276" s="144"/>
      <c r="O1276" s="2">
        <f t="shared" si="192"/>
        <v>2</v>
      </c>
      <c r="P1276" s="9" t="s">
        <v>1173</v>
      </c>
      <c r="R1276" s="1" t="str">
        <f t="shared" si="196"/>
        <v>SLIC  </v>
      </c>
      <c r="S1276">
        <f t="shared" si="194"/>
        <v>22</v>
      </c>
      <c r="U1276"/>
      <c r="V1276" s="1" t="str">
        <f t="shared" si="191"/>
        <v/>
      </c>
      <c r="W1276"/>
      <c r="Y1276" s="58" t="s">
        <v>3431</v>
      </c>
      <c r="Z1276" s="59">
        <f t="shared" si="195"/>
        <v>0</v>
      </c>
      <c r="AA1276" s="59"/>
      <c r="AB1276" s="60"/>
    </row>
    <row r="1277" spans="2:48" ht="21" x14ac:dyDescent="0.25">
      <c r="B1277" s="11" t="s">
        <v>2212</v>
      </c>
      <c r="C1277" s="10" t="s">
        <v>2631</v>
      </c>
      <c r="D1277" s="10" t="s">
        <v>2632</v>
      </c>
      <c r="E1277" s="11" t="s">
        <v>208</v>
      </c>
      <c r="F1277" s="171"/>
      <c r="G1277" s="171"/>
      <c r="H1277" s="151"/>
      <c r="I1277" s="151"/>
      <c r="J1277" s="151"/>
      <c r="K1277" s="151"/>
      <c r="L1277" s="151"/>
      <c r="M1277" s="151"/>
      <c r="N1277" s="151"/>
      <c r="O1277" s="2">
        <f t="shared" si="192"/>
        <v>22</v>
      </c>
      <c r="P1277" s="11" t="s">
        <v>2650</v>
      </c>
      <c r="R1277" s="1" t="str">
        <f t="shared" si="196"/>
        <v>CPL  </v>
      </c>
      <c r="S1277">
        <f t="shared" si="194"/>
        <v>26</v>
      </c>
      <c r="U1277"/>
      <c r="V1277" s="1" t="str">
        <f t="shared" si="191"/>
        <v/>
      </c>
      <c r="W1277"/>
      <c r="Y1277" s="58" t="s">
        <v>3432</v>
      </c>
      <c r="Z1277" s="59">
        <f t="shared" si="195"/>
        <v>0</v>
      </c>
      <c r="AA1277" s="59"/>
      <c r="AB1277" s="60"/>
    </row>
    <row r="1278" spans="2:48" ht="21.75" thickBot="1" x14ac:dyDescent="0.3">
      <c r="B1278" s="9" t="s">
        <v>2214</v>
      </c>
      <c r="C1278" s="12" t="s">
        <v>2632</v>
      </c>
      <c r="D1278" s="12" t="s">
        <v>2633</v>
      </c>
      <c r="E1278" s="9" t="s">
        <v>3</v>
      </c>
      <c r="F1278" s="96"/>
      <c r="G1278" s="96"/>
      <c r="H1278" s="144"/>
      <c r="I1278" s="144"/>
      <c r="J1278" s="144"/>
      <c r="K1278" s="144"/>
      <c r="L1278" s="144"/>
      <c r="M1278" s="144"/>
      <c r="N1278" s="144"/>
      <c r="O1278" s="2">
        <f t="shared" si="192"/>
        <v>1</v>
      </c>
      <c r="P1278" s="9" t="s">
        <v>1682</v>
      </c>
      <c r="R1278" s="1" t="str">
        <f t="shared" si="196"/>
        <v>ASSDG  </v>
      </c>
      <c r="S1278">
        <f t="shared" si="194"/>
        <v>2</v>
      </c>
      <c r="U1278"/>
      <c r="V1278" s="1" t="str">
        <f t="shared" si="191"/>
        <v/>
      </c>
      <c r="W1278"/>
      <c r="Y1278" s="64" t="s">
        <v>3433</v>
      </c>
      <c r="Z1278" s="89">
        <f t="shared" si="195"/>
        <v>0</v>
      </c>
      <c r="AA1278" s="89"/>
      <c r="AB1278" s="65"/>
    </row>
    <row r="1279" spans="2:48" ht="21" x14ac:dyDescent="0.25">
      <c r="B1279" s="11" t="s">
        <v>2216</v>
      </c>
      <c r="C1279" s="10" t="s">
        <v>2633</v>
      </c>
      <c r="D1279" s="10" t="s">
        <v>2634</v>
      </c>
      <c r="E1279" s="11" t="s">
        <v>3</v>
      </c>
      <c r="F1279" s="171"/>
      <c r="G1279" s="171"/>
      <c r="H1279" s="151"/>
      <c r="I1279" s="151"/>
      <c r="J1279" s="151"/>
      <c r="K1279" s="151"/>
      <c r="L1279" s="151"/>
      <c r="M1279" s="151"/>
      <c r="N1279" s="151"/>
      <c r="O1279" s="2">
        <f t="shared" si="192"/>
        <v>1</v>
      </c>
      <c r="P1279" s="11" t="s">
        <v>176</v>
      </c>
      <c r="R1279" s="1" t="str">
        <f t="shared" si="196"/>
        <v>DG  </v>
      </c>
      <c r="S1279">
        <f t="shared" si="194"/>
        <v>3</v>
      </c>
      <c r="U1279"/>
      <c r="V1279" s="1" t="str">
        <f t="shared" si="191"/>
        <v/>
      </c>
      <c r="W1279"/>
    </row>
    <row r="1280" spans="2:48" ht="21" x14ac:dyDescent="0.25">
      <c r="B1280" s="9" t="s">
        <v>2635</v>
      </c>
      <c r="C1280" s="12" t="s">
        <v>2634</v>
      </c>
      <c r="D1280" s="12" t="s">
        <v>2636</v>
      </c>
      <c r="E1280" s="9" t="s">
        <v>3</v>
      </c>
      <c r="F1280" s="96"/>
      <c r="G1280" s="96"/>
      <c r="H1280" s="144"/>
      <c r="I1280" s="144"/>
      <c r="J1280" s="144"/>
      <c r="K1280" s="144"/>
      <c r="L1280" s="144"/>
      <c r="M1280" s="144"/>
      <c r="N1280" s="144"/>
      <c r="O1280" s="2">
        <f t="shared" si="192"/>
        <v>1</v>
      </c>
      <c r="P1280" s="9" t="s">
        <v>2651</v>
      </c>
      <c r="R1280" s="1" t="str">
        <f t="shared" si="196"/>
        <v>CPL  </v>
      </c>
      <c r="S1280">
        <f t="shared" si="194"/>
        <v>26</v>
      </c>
      <c r="U1280"/>
      <c r="V1280" s="1" t="str">
        <f t="shared" si="191"/>
        <v/>
      </c>
      <c r="W1280"/>
    </row>
    <row r="1281" spans="1:36" ht="21" x14ac:dyDescent="0.25">
      <c r="B1281" s="11" t="s">
        <v>2476</v>
      </c>
      <c r="C1281" s="10" t="s">
        <v>2636</v>
      </c>
      <c r="D1281" s="10" t="s">
        <v>2637</v>
      </c>
      <c r="E1281" s="11" t="s">
        <v>1395</v>
      </c>
      <c r="F1281" s="171"/>
      <c r="G1281" s="171"/>
      <c r="H1281" s="151"/>
      <c r="I1281" s="151"/>
      <c r="J1281" s="151"/>
      <c r="K1281" s="151"/>
      <c r="L1281" s="151"/>
      <c r="M1281" s="151"/>
      <c r="N1281" s="151"/>
      <c r="O1281" s="2">
        <f t="shared" si="192"/>
        <v>27</v>
      </c>
      <c r="P1281" s="11" t="s">
        <v>2652</v>
      </c>
      <c r="R1281" s="1" t="str">
        <f t="shared" si="196"/>
        <v>SMCI  </v>
      </c>
      <c r="S1281">
        <f t="shared" si="194"/>
        <v>29</v>
      </c>
      <c r="U1281"/>
      <c r="V1281" s="1" t="str">
        <f t="shared" si="191"/>
        <v/>
      </c>
      <c r="W1281"/>
    </row>
    <row r="1282" spans="1:36" ht="21" x14ac:dyDescent="0.25">
      <c r="B1282" s="9" t="s">
        <v>271</v>
      </c>
      <c r="C1282" s="12" t="s">
        <v>2637</v>
      </c>
      <c r="D1282" s="12" t="s">
        <v>2638</v>
      </c>
      <c r="E1282" s="9" t="s">
        <v>3</v>
      </c>
      <c r="F1282" s="96"/>
      <c r="G1282" s="96"/>
      <c r="H1282" s="144"/>
      <c r="I1282" s="144"/>
      <c r="J1282" s="144"/>
      <c r="K1282" s="144"/>
      <c r="L1282" s="144"/>
      <c r="M1282" s="144"/>
      <c r="N1282" s="144"/>
      <c r="O1282" s="2">
        <f t="shared" si="192"/>
        <v>1</v>
      </c>
      <c r="P1282" s="9" t="s">
        <v>1172</v>
      </c>
      <c r="R1282" s="1" t="str">
        <f t="shared" si="196"/>
        <v>DG  </v>
      </c>
      <c r="S1282">
        <f t="shared" si="194"/>
        <v>3</v>
      </c>
      <c r="U1282"/>
      <c r="V1282" s="1" t="str">
        <f t="shared" si="191"/>
        <v/>
      </c>
      <c r="W1282"/>
    </row>
    <row r="1283" spans="1:36" ht="21" x14ac:dyDescent="0.25">
      <c r="B1283" s="11" t="s">
        <v>2480</v>
      </c>
      <c r="C1283" s="10" t="s">
        <v>2638</v>
      </c>
      <c r="D1283" s="10" t="s">
        <v>2639</v>
      </c>
      <c r="E1283" s="11" t="s">
        <v>3</v>
      </c>
      <c r="F1283" s="171"/>
      <c r="G1283" s="171"/>
      <c r="H1283" s="151"/>
      <c r="I1283" s="151"/>
      <c r="J1283" s="151"/>
      <c r="K1283" s="151"/>
      <c r="L1283" s="151"/>
      <c r="M1283" s="151"/>
      <c r="N1283" s="151"/>
      <c r="O1283" s="2">
        <f t="shared" si="192"/>
        <v>1</v>
      </c>
      <c r="P1283" s="11" t="s">
        <v>2337</v>
      </c>
      <c r="R1283" s="1" t="str">
        <f t="shared" si="196"/>
        <v>SMCI  </v>
      </c>
      <c r="S1283">
        <f t="shared" si="194"/>
        <v>29</v>
      </c>
      <c r="U1283"/>
      <c r="V1283" s="1" t="str">
        <f t="shared" si="191"/>
        <v/>
      </c>
      <c r="W1283"/>
    </row>
    <row r="1284" spans="1:36" ht="21" x14ac:dyDescent="0.25">
      <c r="B1284" s="9" t="s">
        <v>1903</v>
      </c>
      <c r="C1284" s="12" t="s">
        <v>2639</v>
      </c>
      <c r="D1284" s="12" t="s">
        <v>2640</v>
      </c>
      <c r="E1284" s="9" t="s">
        <v>3</v>
      </c>
      <c r="F1284" s="96"/>
      <c r="G1284" s="96"/>
      <c r="H1284" s="144"/>
      <c r="I1284" s="144"/>
      <c r="J1284" s="144"/>
      <c r="K1284" s="144"/>
      <c r="L1284" s="144"/>
      <c r="M1284" s="144"/>
      <c r="N1284" s="144"/>
      <c r="O1284" s="2">
        <f t="shared" si="192"/>
        <v>1</v>
      </c>
      <c r="P1284" s="9" t="s">
        <v>120</v>
      </c>
      <c r="R1284" s="1" t="str">
        <f t="shared" si="196"/>
        <v>CPL  </v>
      </c>
      <c r="S1284">
        <f t="shared" si="194"/>
        <v>26</v>
      </c>
      <c r="U1284"/>
      <c r="V1284" s="1" t="str">
        <f t="shared" si="191"/>
        <v/>
      </c>
      <c r="W1284"/>
    </row>
    <row r="1285" spans="1:36" ht="21" x14ac:dyDescent="0.25">
      <c r="B1285" s="11" t="s">
        <v>2641</v>
      </c>
      <c r="C1285" s="10" t="s">
        <v>2640</v>
      </c>
      <c r="D1285" s="10" t="s">
        <v>2642</v>
      </c>
      <c r="E1285" s="11" t="s">
        <v>3</v>
      </c>
      <c r="F1285" s="171"/>
      <c r="G1285" s="171"/>
      <c r="H1285" s="151"/>
      <c r="I1285" s="151"/>
      <c r="J1285" s="151"/>
      <c r="K1285" s="151"/>
      <c r="L1285" s="151"/>
      <c r="M1285" s="151"/>
      <c r="N1285" s="151"/>
      <c r="O1285" s="2">
        <f t="shared" si="192"/>
        <v>1</v>
      </c>
      <c r="P1285" s="11" t="s">
        <v>2653</v>
      </c>
      <c r="R1285" s="1" t="str">
        <f t="shared" si="196"/>
        <v>CMP  </v>
      </c>
      <c r="S1285">
        <f t="shared" si="194"/>
        <v>1</v>
      </c>
      <c r="U1285"/>
      <c r="V1285" s="1" t="str">
        <f t="shared" si="191"/>
        <v/>
      </c>
      <c r="W1285"/>
    </row>
    <row r="1286" spans="1:36" x14ac:dyDescent="0.15">
      <c r="Q1286" s="39"/>
      <c r="R1286" s="39"/>
      <c r="S1286" s="39"/>
      <c r="T1286" s="39"/>
      <c r="V1286" s="1" t="str">
        <f t="shared" si="191"/>
        <v/>
      </c>
    </row>
    <row r="1287" spans="1:36" x14ac:dyDescent="0.15">
      <c r="B1287" s="13"/>
      <c r="C1287" s="13"/>
      <c r="D1287" s="13"/>
      <c r="E1287" s="13"/>
      <c r="F1287" s="13"/>
      <c r="G1287" s="13"/>
      <c r="H1287" s="150"/>
      <c r="I1287" s="150"/>
      <c r="J1287" s="150"/>
      <c r="K1287" s="150"/>
      <c r="L1287" s="150"/>
      <c r="M1287" s="150"/>
      <c r="N1287" s="150"/>
      <c r="O1287" s="13"/>
      <c r="P1287" s="13"/>
      <c r="Q1287" s="39"/>
      <c r="R1287" s="39"/>
      <c r="S1287" s="39"/>
      <c r="T1287" s="39"/>
      <c r="V1287" s="1" t="str">
        <f t="shared" si="191"/>
        <v/>
      </c>
    </row>
    <row r="1288" spans="1:36" x14ac:dyDescent="0.15">
      <c r="Q1288" s="39"/>
      <c r="R1288" s="39"/>
      <c r="S1288" s="39"/>
      <c r="T1288" s="39"/>
      <c r="V1288" s="1" t="str">
        <f t="shared" si="191"/>
        <v/>
      </c>
    </row>
    <row r="1289" spans="1:36" ht="11.25" thickBot="1" x14ac:dyDescent="0.2">
      <c r="Q1289" s="39"/>
      <c r="R1289" s="40" t="s">
        <v>572</v>
      </c>
      <c r="S1289" s="39"/>
      <c r="U1289" s="6" t="s">
        <v>3329</v>
      </c>
      <c r="V1289" s="1" t="str">
        <f t="shared" si="191"/>
        <v>DADOS AGRUPADOS</v>
      </c>
      <c r="Y1289" s="6"/>
    </row>
    <row r="1290" spans="1:36" ht="21.75" customHeight="1" thickBot="1" x14ac:dyDescent="0.2">
      <c r="A1290" s="41" t="s">
        <v>3381</v>
      </c>
      <c r="P1290" s="16" t="s">
        <v>2654</v>
      </c>
      <c r="Q1290" s="39"/>
      <c r="R1290" s="6" t="s">
        <v>571</v>
      </c>
      <c r="S1290" s="6" t="s">
        <v>587</v>
      </c>
      <c r="T1290" s="39"/>
      <c r="U1290" s="39"/>
      <c r="V1290" s="1" t="str">
        <f t="shared" si="191"/>
        <v/>
      </c>
      <c r="W1290" s="39"/>
      <c r="X1290" s="39"/>
      <c r="Y1290" s="90" t="s">
        <v>3357</v>
      </c>
      <c r="Z1290" s="43"/>
      <c r="AA1290" s="43"/>
      <c r="AB1290" s="42"/>
      <c r="AC1290" s="39"/>
      <c r="AD1290" s="39"/>
      <c r="AE1290" s="39"/>
      <c r="AF1290" s="39"/>
      <c r="AG1290" s="39"/>
      <c r="AH1290" s="39"/>
      <c r="AI1290" s="39"/>
      <c r="AJ1290" s="39"/>
    </row>
    <row r="1291" spans="1:36" ht="21" x14ac:dyDescent="0.25">
      <c r="B1291" s="11" t="s">
        <v>2189</v>
      </c>
      <c r="C1291" s="10" t="s">
        <v>1</v>
      </c>
      <c r="D1291" s="10" t="s">
        <v>2655</v>
      </c>
      <c r="E1291" s="11" t="s">
        <v>3</v>
      </c>
      <c r="F1291" s="171"/>
      <c r="G1291" s="171"/>
      <c r="H1291" s="151"/>
      <c r="I1291" s="151"/>
      <c r="J1291" s="151"/>
      <c r="K1291" s="151"/>
      <c r="L1291" s="151"/>
      <c r="M1291" s="151"/>
      <c r="N1291" s="151"/>
      <c r="O1291" s="2">
        <f t="shared" ref="O1291:O1322" si="197">VALUE(IF(LEFT(E1291,1)="&lt;",1,LEFT(E1291,2)))</f>
        <v>1</v>
      </c>
      <c r="P1291" s="11" t="s">
        <v>1</v>
      </c>
      <c r="R1291" s="1" t="str">
        <f t="shared" ref="R1291:R1299" si="198">RIGHT(B1291,LEN(B1291)-4)</f>
        <v>SMCI  </v>
      </c>
      <c r="S1291">
        <f t="shared" ref="S1291:S1322" si="199">SUMIFS($O$1291:$O$1346,$R$1291:$R$1346,R1291)</f>
        <v>8</v>
      </c>
      <c r="T1291" s="39"/>
      <c r="U1291" s="1" t="s">
        <v>3370</v>
      </c>
      <c r="V1291" s="1" t="str">
        <f t="shared" si="191"/>
        <v>SMCI</v>
      </c>
      <c r="W1291">
        <v>8</v>
      </c>
      <c r="X1291" s="39"/>
      <c r="Y1291" s="84" t="s">
        <v>3383</v>
      </c>
      <c r="Z1291" s="82">
        <f>SUMIFS($W$1291:$W$1311,$V$1291:$V$1311,Y1291)</f>
        <v>0</v>
      </c>
      <c r="AA1291" s="82"/>
      <c r="AB1291" s="83"/>
      <c r="AC1291" s="39"/>
      <c r="AD1291" s="39"/>
      <c r="AE1291" s="39"/>
      <c r="AF1291" s="39"/>
      <c r="AG1291" s="39"/>
      <c r="AH1291" s="39"/>
      <c r="AI1291" s="39"/>
      <c r="AJ1291" s="39"/>
    </row>
    <row r="1292" spans="1:36" s="13" customFormat="1" ht="21" x14ac:dyDescent="0.25">
      <c r="A1292" s="39"/>
      <c r="B1292" s="9" t="s">
        <v>609</v>
      </c>
      <c r="C1292" s="12" t="s">
        <v>2655</v>
      </c>
      <c r="D1292" s="12" t="s">
        <v>2656</v>
      </c>
      <c r="E1292" s="9" t="s">
        <v>17</v>
      </c>
      <c r="F1292" s="96"/>
      <c r="G1292" s="96"/>
      <c r="H1292" s="144"/>
      <c r="I1292" s="144"/>
      <c r="J1292" s="144"/>
      <c r="K1292" s="144"/>
      <c r="L1292" s="144"/>
      <c r="M1292" s="144"/>
      <c r="N1292" s="144"/>
      <c r="O1292" s="2">
        <f t="shared" si="197"/>
        <v>2</v>
      </c>
      <c r="P1292" s="9" t="s">
        <v>176</v>
      </c>
      <c r="Q1292" s="1"/>
      <c r="R1292" s="1" t="str">
        <f t="shared" si="198"/>
        <v>CAA  </v>
      </c>
      <c r="S1292">
        <f t="shared" si="199"/>
        <v>10</v>
      </c>
      <c r="T1292" s="39"/>
      <c r="U1292" s="1" t="s">
        <v>575</v>
      </c>
      <c r="V1292" s="1" t="str">
        <f t="shared" si="191"/>
        <v>CAA</v>
      </c>
      <c r="W1292">
        <v>10</v>
      </c>
      <c r="X1292" s="39"/>
      <c r="Y1292" s="84" t="s">
        <v>3387</v>
      </c>
      <c r="Z1292" s="85">
        <f t="shared" ref="Z1292:Z1312" si="200">SUMIFS($W$1291:$W$1311,$V$1291:$V$1311,Y1292)</f>
        <v>0</v>
      </c>
      <c r="AA1292" s="85"/>
      <c r="AB1292" s="86"/>
      <c r="AC1292" s="39"/>
      <c r="AD1292" s="39"/>
      <c r="AE1292" s="39"/>
      <c r="AF1292" s="39"/>
      <c r="AG1292" s="39"/>
      <c r="AH1292" s="39"/>
      <c r="AI1292" s="39"/>
      <c r="AJ1292" s="39"/>
    </row>
    <row r="1293" spans="1:36" ht="21" x14ac:dyDescent="0.25">
      <c r="B1293" s="11" t="s">
        <v>2192</v>
      </c>
      <c r="C1293" s="10" t="s">
        <v>2656</v>
      </c>
      <c r="D1293" s="10" t="s">
        <v>2657</v>
      </c>
      <c r="E1293" s="11" t="s">
        <v>17</v>
      </c>
      <c r="F1293" s="171"/>
      <c r="G1293" s="171"/>
      <c r="H1293" s="151"/>
      <c r="I1293" s="151"/>
      <c r="J1293" s="151"/>
      <c r="K1293" s="151"/>
      <c r="L1293" s="151"/>
      <c r="M1293" s="151"/>
      <c r="N1293" s="151"/>
      <c r="O1293" s="2">
        <f t="shared" si="197"/>
        <v>2</v>
      </c>
      <c r="P1293" s="11" t="s">
        <v>2731</v>
      </c>
      <c r="R1293" s="1" t="str">
        <f t="shared" si="198"/>
        <v>SMCI  </v>
      </c>
      <c r="S1293">
        <f t="shared" si="199"/>
        <v>8</v>
      </c>
      <c r="T1293" s="39"/>
      <c r="U1293" s="1" t="s">
        <v>576</v>
      </c>
      <c r="V1293" s="1" t="str">
        <f t="shared" si="191"/>
        <v>SECADM</v>
      </c>
      <c r="W1293">
        <v>16</v>
      </c>
      <c r="X1293" s="39"/>
      <c r="Y1293" s="61" t="s">
        <v>3385</v>
      </c>
      <c r="Z1293" s="62">
        <f t="shared" si="200"/>
        <v>0</v>
      </c>
      <c r="AA1293" s="62"/>
      <c r="AB1293" s="63"/>
      <c r="AC1293" s="39"/>
      <c r="AD1293" s="39"/>
      <c r="AE1293" s="39"/>
      <c r="AF1293" s="39"/>
      <c r="AG1293" s="39"/>
      <c r="AH1293" s="39"/>
      <c r="AI1293" s="39"/>
      <c r="AJ1293" s="39"/>
    </row>
    <row r="1294" spans="1:36" ht="21" x14ac:dyDescent="0.25">
      <c r="B1294" s="9" t="s">
        <v>11</v>
      </c>
      <c r="C1294" s="12" t="s">
        <v>2657</v>
      </c>
      <c r="D1294" s="12" t="s">
        <v>2658</v>
      </c>
      <c r="E1294" s="9" t="s">
        <v>3</v>
      </c>
      <c r="F1294" s="96"/>
      <c r="G1294" s="96"/>
      <c r="H1294" s="144"/>
      <c r="I1294" s="144"/>
      <c r="J1294" s="144"/>
      <c r="K1294" s="144"/>
      <c r="L1294" s="144"/>
      <c r="M1294" s="144"/>
      <c r="N1294" s="144"/>
      <c r="O1294" s="2">
        <f t="shared" si="197"/>
        <v>1</v>
      </c>
      <c r="P1294" s="9" t="s">
        <v>176</v>
      </c>
      <c r="R1294" s="1" t="str">
        <f t="shared" si="198"/>
        <v>CAA  </v>
      </c>
      <c r="S1294">
        <f t="shared" si="199"/>
        <v>10</v>
      </c>
      <c r="T1294" s="39"/>
      <c r="U1294" s="1" t="s">
        <v>580</v>
      </c>
      <c r="V1294" s="1" t="str">
        <f t="shared" si="191"/>
        <v>CLC</v>
      </c>
      <c r="W1294">
        <v>18</v>
      </c>
      <c r="X1294" s="39"/>
      <c r="Y1294" s="61" t="s">
        <v>3389</v>
      </c>
      <c r="Z1294" s="62">
        <f t="shared" si="200"/>
        <v>0</v>
      </c>
      <c r="AA1294" s="62"/>
      <c r="AB1294" s="63"/>
      <c r="AC1294" s="39"/>
      <c r="AD1294" s="39"/>
      <c r="AE1294" s="39"/>
      <c r="AF1294" s="39"/>
      <c r="AG1294" s="39"/>
      <c r="AH1294" s="39"/>
      <c r="AI1294" s="39"/>
      <c r="AJ1294" s="39"/>
    </row>
    <row r="1295" spans="1:36" ht="21" x14ac:dyDescent="0.25">
      <c r="B1295" s="11" t="s">
        <v>1509</v>
      </c>
      <c r="C1295" s="10" t="s">
        <v>2658</v>
      </c>
      <c r="D1295" s="10" t="s">
        <v>2659</v>
      </c>
      <c r="E1295" s="11" t="s">
        <v>13</v>
      </c>
      <c r="F1295" s="171"/>
      <c r="G1295" s="171"/>
      <c r="H1295" s="151"/>
      <c r="I1295" s="151"/>
      <c r="J1295" s="151"/>
      <c r="K1295" s="151"/>
      <c r="L1295" s="151"/>
      <c r="M1295" s="151"/>
      <c r="N1295" s="151"/>
      <c r="O1295" s="2">
        <f t="shared" si="197"/>
        <v>4</v>
      </c>
      <c r="P1295" s="11" t="s">
        <v>2732</v>
      </c>
      <c r="R1295" s="1" t="str">
        <f t="shared" si="198"/>
        <v>SECADM  </v>
      </c>
      <c r="S1295">
        <f t="shared" si="199"/>
        <v>16</v>
      </c>
      <c r="T1295" s="39"/>
      <c r="U1295" s="1" t="s">
        <v>581</v>
      </c>
      <c r="V1295" s="1" t="str">
        <f t="shared" si="191"/>
        <v>SC</v>
      </c>
      <c r="W1295">
        <v>22</v>
      </c>
      <c r="X1295" s="39"/>
      <c r="Y1295" s="61" t="s">
        <v>3424</v>
      </c>
      <c r="Z1295" s="62">
        <f t="shared" si="200"/>
        <v>10</v>
      </c>
      <c r="AA1295" s="62"/>
      <c r="AB1295" s="63"/>
      <c r="AC1295" s="39"/>
      <c r="AD1295" s="39"/>
      <c r="AE1295" s="39"/>
      <c r="AF1295" s="39"/>
      <c r="AG1295" s="39"/>
      <c r="AH1295" s="39"/>
      <c r="AI1295" s="39"/>
      <c r="AJ1295" s="39"/>
    </row>
    <row r="1296" spans="1:36" ht="21" x14ac:dyDescent="0.25">
      <c r="B1296" s="9" t="s">
        <v>1591</v>
      </c>
      <c r="C1296" s="12" t="s">
        <v>2659</v>
      </c>
      <c r="D1296" s="12" t="s">
        <v>2660</v>
      </c>
      <c r="E1296" s="9" t="s">
        <v>3</v>
      </c>
      <c r="F1296" s="96"/>
      <c r="G1296" s="96"/>
      <c r="H1296" s="144"/>
      <c r="I1296" s="144"/>
      <c r="J1296" s="144"/>
      <c r="K1296" s="144"/>
      <c r="L1296" s="144"/>
      <c r="M1296" s="144"/>
      <c r="N1296" s="144"/>
      <c r="O1296" s="2">
        <f t="shared" si="197"/>
        <v>1</v>
      </c>
      <c r="P1296" s="9" t="s">
        <v>634</v>
      </c>
      <c r="R1296" s="1" t="str">
        <f t="shared" si="198"/>
        <v>CLC  </v>
      </c>
      <c r="S1296">
        <f t="shared" si="199"/>
        <v>18</v>
      </c>
      <c r="T1296" s="39"/>
      <c r="U1296" s="1" t="s">
        <v>584</v>
      </c>
      <c r="V1296" s="1" t="str">
        <f t="shared" si="191"/>
        <v>DG</v>
      </c>
      <c r="W1296">
        <v>4</v>
      </c>
      <c r="X1296" s="39"/>
      <c r="Y1296" s="61" t="s">
        <v>3425</v>
      </c>
      <c r="Z1296" s="62">
        <f t="shared" si="200"/>
        <v>0</v>
      </c>
      <c r="AA1296" s="62"/>
      <c r="AB1296" s="63"/>
      <c r="AC1296" s="39"/>
      <c r="AD1296" s="39"/>
      <c r="AE1296" s="39"/>
      <c r="AF1296" s="39"/>
      <c r="AG1296" s="39"/>
      <c r="AH1296" s="39"/>
      <c r="AI1296" s="39"/>
      <c r="AJ1296" s="39"/>
    </row>
    <row r="1297" spans="2:36" ht="21" x14ac:dyDescent="0.25">
      <c r="B1297" s="11" t="s">
        <v>510</v>
      </c>
      <c r="C1297" s="10" t="s">
        <v>2660</v>
      </c>
      <c r="D1297" s="10" t="s">
        <v>2661</v>
      </c>
      <c r="E1297" s="11" t="s">
        <v>3</v>
      </c>
      <c r="F1297" s="171"/>
      <c r="G1297" s="171"/>
      <c r="H1297" s="151"/>
      <c r="I1297" s="151"/>
      <c r="J1297" s="151"/>
      <c r="K1297" s="151"/>
      <c r="L1297" s="151"/>
      <c r="M1297" s="151"/>
      <c r="N1297" s="151"/>
      <c r="O1297" s="2">
        <f t="shared" si="197"/>
        <v>1</v>
      </c>
      <c r="P1297" s="11" t="s">
        <v>2733</v>
      </c>
      <c r="R1297" s="1" t="str">
        <f t="shared" si="198"/>
        <v>CAA  </v>
      </c>
      <c r="S1297">
        <f t="shared" si="199"/>
        <v>10</v>
      </c>
      <c r="T1297" s="39"/>
      <c r="U1297" s="1" t="s">
        <v>3340</v>
      </c>
      <c r="V1297" s="1" t="str">
        <f t="shared" si="191"/>
        <v>SLIC</v>
      </c>
      <c r="W1297">
        <v>38</v>
      </c>
      <c r="X1297" s="39"/>
      <c r="Y1297" s="61" t="s">
        <v>3426</v>
      </c>
      <c r="Z1297" s="62">
        <f t="shared" si="200"/>
        <v>0</v>
      </c>
      <c r="AA1297" s="62"/>
      <c r="AB1297" s="63"/>
      <c r="AC1297" s="39"/>
      <c r="AD1297" s="39"/>
      <c r="AE1297" s="39"/>
      <c r="AF1297" s="39"/>
      <c r="AG1297" s="39"/>
      <c r="AH1297" s="39"/>
      <c r="AI1297" s="39"/>
      <c r="AJ1297" s="39"/>
    </row>
    <row r="1298" spans="2:36" ht="21" x14ac:dyDescent="0.25">
      <c r="B1298" s="9" t="s">
        <v>1055</v>
      </c>
      <c r="C1298" s="12" t="s">
        <v>2661</v>
      </c>
      <c r="D1298" s="12" t="s">
        <v>2662</v>
      </c>
      <c r="E1298" s="9" t="s">
        <v>314</v>
      </c>
      <c r="F1298" s="96"/>
      <c r="G1298" s="96"/>
      <c r="H1298" s="144"/>
      <c r="I1298" s="144"/>
      <c r="J1298" s="144"/>
      <c r="K1298" s="144"/>
      <c r="L1298" s="144"/>
      <c r="M1298" s="144"/>
      <c r="N1298" s="144"/>
      <c r="O1298" s="2">
        <f t="shared" si="197"/>
        <v>7</v>
      </c>
      <c r="P1298" s="9" t="s">
        <v>2734</v>
      </c>
      <c r="R1298" s="1" t="str">
        <f t="shared" si="198"/>
        <v>CLC  </v>
      </c>
      <c r="S1298">
        <f t="shared" si="199"/>
        <v>18</v>
      </c>
      <c r="T1298" s="39"/>
      <c r="U1298" s="1" t="s">
        <v>591</v>
      </c>
      <c r="V1298" s="1" t="str">
        <f t="shared" si="191"/>
        <v>CPL</v>
      </c>
      <c r="W1298">
        <v>95</v>
      </c>
      <c r="X1298" s="39"/>
      <c r="Y1298" s="61" t="s">
        <v>3427</v>
      </c>
      <c r="Z1298" s="62">
        <f t="shared" si="200"/>
        <v>0</v>
      </c>
      <c r="AA1298" s="62"/>
      <c r="AB1298" s="63"/>
      <c r="AC1298" s="39"/>
      <c r="AD1298" s="39"/>
      <c r="AE1298" s="39"/>
      <c r="AF1298" s="39"/>
      <c r="AG1298" s="39"/>
      <c r="AH1298" s="39"/>
      <c r="AI1298" s="39"/>
      <c r="AJ1298" s="39"/>
    </row>
    <row r="1299" spans="2:36" ht="21" x14ac:dyDescent="0.25">
      <c r="B1299" s="11" t="s">
        <v>2663</v>
      </c>
      <c r="C1299" s="10" t="s">
        <v>2662</v>
      </c>
      <c r="D1299" s="10" t="s">
        <v>2664</v>
      </c>
      <c r="E1299" s="11" t="s">
        <v>3</v>
      </c>
      <c r="F1299" s="171"/>
      <c r="G1299" s="171"/>
      <c r="H1299" s="151"/>
      <c r="I1299" s="151"/>
      <c r="J1299" s="151"/>
      <c r="K1299" s="151"/>
      <c r="L1299" s="151"/>
      <c r="M1299" s="151"/>
      <c r="N1299" s="151"/>
      <c r="O1299" s="2">
        <f t="shared" si="197"/>
        <v>1</v>
      </c>
      <c r="P1299" s="11" t="s">
        <v>2735</v>
      </c>
      <c r="R1299" s="1" t="str">
        <f t="shared" si="198"/>
        <v>CAA  </v>
      </c>
      <c r="S1299">
        <f t="shared" si="199"/>
        <v>10</v>
      </c>
      <c r="T1299" s="39"/>
      <c r="U1299" s="1" t="s">
        <v>583</v>
      </c>
      <c r="V1299" s="1" t="str">
        <f t="shared" si="191"/>
        <v>ASSDG</v>
      </c>
      <c r="W1299">
        <v>13</v>
      </c>
      <c r="X1299" s="39"/>
      <c r="Y1299" s="61" t="s">
        <v>3428</v>
      </c>
      <c r="Z1299" s="62">
        <f t="shared" si="200"/>
        <v>0</v>
      </c>
      <c r="AA1299" s="62"/>
      <c r="AB1299" s="63"/>
      <c r="AC1299" s="39"/>
      <c r="AD1299" s="39"/>
      <c r="AE1299" s="39"/>
      <c r="AF1299" s="39"/>
      <c r="AG1299" s="39"/>
      <c r="AH1299" s="39"/>
      <c r="AI1299" s="39"/>
      <c r="AJ1299" s="39"/>
    </row>
    <row r="1300" spans="2:36" ht="21" x14ac:dyDescent="0.25">
      <c r="B1300" s="9" t="s">
        <v>2665</v>
      </c>
      <c r="C1300" s="12" t="s">
        <v>2664</v>
      </c>
      <c r="D1300" s="12" t="s">
        <v>2666</v>
      </c>
      <c r="E1300" s="9" t="s">
        <v>54</v>
      </c>
      <c r="F1300" s="96"/>
      <c r="G1300" s="96"/>
      <c r="H1300" s="144"/>
      <c r="I1300" s="144"/>
      <c r="J1300" s="144"/>
      <c r="K1300" s="144"/>
      <c r="L1300" s="144"/>
      <c r="M1300" s="144"/>
      <c r="N1300" s="144"/>
      <c r="O1300" s="2">
        <f t="shared" si="197"/>
        <v>1</v>
      </c>
      <c r="P1300" s="9" t="s">
        <v>2736</v>
      </c>
      <c r="R1300" s="1" t="str">
        <f t="shared" ref="R1300:R1346" si="201">RIGHT(B1300,LEN(B1300)-5)</f>
        <v>SMCI  </v>
      </c>
      <c r="S1300">
        <f t="shared" si="199"/>
        <v>8</v>
      </c>
      <c r="T1300" s="39"/>
      <c r="U1300" s="1" t="s">
        <v>3351</v>
      </c>
      <c r="V1300" s="1" t="str">
        <f t="shared" si="191"/>
        <v>CMP</v>
      </c>
      <c r="W1300">
        <v>3</v>
      </c>
      <c r="X1300" s="39"/>
      <c r="Y1300" s="61" t="s">
        <v>3391</v>
      </c>
      <c r="Z1300" s="62">
        <f t="shared" si="200"/>
        <v>0</v>
      </c>
      <c r="AA1300" s="62"/>
      <c r="AB1300" s="63"/>
      <c r="AC1300" s="39"/>
      <c r="AD1300" s="39"/>
      <c r="AE1300" s="39"/>
      <c r="AF1300" s="39"/>
      <c r="AG1300" s="39"/>
      <c r="AH1300" s="39"/>
      <c r="AI1300" s="39"/>
      <c r="AJ1300" s="39"/>
    </row>
    <row r="1301" spans="2:36" ht="21" x14ac:dyDescent="0.25">
      <c r="B1301" s="11" t="s">
        <v>1261</v>
      </c>
      <c r="C1301" s="10" t="s">
        <v>2666</v>
      </c>
      <c r="D1301" s="10" t="s">
        <v>2667</v>
      </c>
      <c r="E1301" s="11" t="s">
        <v>3</v>
      </c>
      <c r="F1301" s="171"/>
      <c r="G1301" s="171"/>
      <c r="H1301" s="151"/>
      <c r="I1301" s="151"/>
      <c r="J1301" s="151"/>
      <c r="K1301" s="151"/>
      <c r="L1301" s="151"/>
      <c r="M1301" s="151"/>
      <c r="N1301" s="151"/>
      <c r="O1301" s="2">
        <f t="shared" si="197"/>
        <v>1</v>
      </c>
      <c r="P1301" s="11" t="s">
        <v>2737</v>
      </c>
      <c r="R1301" s="1" t="str">
        <f t="shared" si="201"/>
        <v>CAA  </v>
      </c>
      <c r="S1301">
        <f t="shared" si="199"/>
        <v>10</v>
      </c>
      <c r="T1301" s="39"/>
      <c r="U1301"/>
      <c r="V1301" s="98" t="s">
        <v>3434</v>
      </c>
      <c r="W1301">
        <f>SUM(W1283:W1300)</f>
        <v>227</v>
      </c>
      <c r="X1301" s="39"/>
      <c r="Y1301" s="61" t="s">
        <v>3393</v>
      </c>
      <c r="Z1301" s="62">
        <f t="shared" si="200"/>
        <v>0</v>
      </c>
      <c r="AA1301" s="62"/>
      <c r="AB1301" s="63"/>
      <c r="AC1301" s="39"/>
      <c r="AD1301" s="39"/>
      <c r="AE1301" s="39"/>
      <c r="AF1301" s="39"/>
      <c r="AG1301" s="39"/>
      <c r="AH1301" s="39"/>
      <c r="AI1301" s="39"/>
      <c r="AJ1301" s="39"/>
    </row>
    <row r="1302" spans="2:36" ht="21" x14ac:dyDescent="0.25">
      <c r="B1302" s="9" t="s">
        <v>160</v>
      </c>
      <c r="C1302" s="12" t="s">
        <v>2667</v>
      </c>
      <c r="D1302" s="12" t="s">
        <v>2668</v>
      </c>
      <c r="E1302" s="9" t="s">
        <v>3</v>
      </c>
      <c r="F1302" s="96"/>
      <c r="G1302" s="96"/>
      <c r="H1302" s="144"/>
      <c r="I1302" s="144"/>
      <c r="J1302" s="144"/>
      <c r="K1302" s="144"/>
      <c r="L1302" s="144"/>
      <c r="M1302" s="144"/>
      <c r="N1302" s="144"/>
      <c r="O1302" s="2">
        <f t="shared" si="197"/>
        <v>1</v>
      </c>
      <c r="P1302" s="9" t="s">
        <v>2738</v>
      </c>
      <c r="R1302" s="1" t="str">
        <f t="shared" si="201"/>
        <v>CLC  </v>
      </c>
      <c r="S1302">
        <f t="shared" si="199"/>
        <v>18</v>
      </c>
      <c r="T1302" s="39"/>
      <c r="U1302"/>
      <c r="V1302" s="1" t="str">
        <f t="shared" si="191"/>
        <v/>
      </c>
      <c r="W1302"/>
      <c r="X1302" s="39"/>
      <c r="Y1302" s="61" t="s">
        <v>3395</v>
      </c>
      <c r="Z1302" s="62">
        <f t="shared" si="200"/>
        <v>0</v>
      </c>
      <c r="AA1302" s="62"/>
      <c r="AB1302" s="63"/>
      <c r="AC1302" s="39"/>
      <c r="AD1302" s="39"/>
      <c r="AE1302" s="39"/>
      <c r="AF1302" s="39"/>
      <c r="AG1302" s="39"/>
      <c r="AH1302" s="39"/>
      <c r="AI1302" s="39"/>
      <c r="AJ1302" s="39"/>
    </row>
    <row r="1303" spans="2:36" ht="21" x14ac:dyDescent="0.25">
      <c r="B1303" s="11" t="s">
        <v>523</v>
      </c>
      <c r="C1303" s="10" t="s">
        <v>2668</v>
      </c>
      <c r="D1303" s="10" t="s">
        <v>2669</v>
      </c>
      <c r="E1303" s="11" t="s">
        <v>9</v>
      </c>
      <c r="F1303" s="171"/>
      <c r="G1303" s="171"/>
      <c r="H1303" s="151"/>
      <c r="I1303" s="151"/>
      <c r="J1303" s="151"/>
      <c r="K1303" s="151"/>
      <c r="L1303" s="151"/>
      <c r="M1303" s="151"/>
      <c r="N1303" s="151"/>
      <c r="O1303" s="2">
        <f t="shared" si="197"/>
        <v>19</v>
      </c>
      <c r="P1303" s="11" t="s">
        <v>634</v>
      </c>
      <c r="R1303" s="1" t="str">
        <f t="shared" si="201"/>
        <v>SC  </v>
      </c>
      <c r="S1303">
        <f t="shared" si="199"/>
        <v>22</v>
      </c>
      <c r="U1303"/>
      <c r="V1303" s="1" t="str">
        <f t="shared" si="191"/>
        <v/>
      </c>
      <c r="W1303"/>
      <c r="Y1303" s="58" t="s">
        <v>3397</v>
      </c>
      <c r="Z1303" s="59">
        <f t="shared" si="200"/>
        <v>0</v>
      </c>
      <c r="AA1303" s="59"/>
      <c r="AB1303" s="60"/>
    </row>
    <row r="1304" spans="2:36" ht="21" x14ac:dyDescent="0.25">
      <c r="B1304" s="9" t="s">
        <v>165</v>
      </c>
      <c r="C1304" s="12" t="s">
        <v>2669</v>
      </c>
      <c r="D1304" s="12" t="s">
        <v>2670</v>
      </c>
      <c r="E1304" s="9" t="s">
        <v>54</v>
      </c>
      <c r="F1304" s="96"/>
      <c r="G1304" s="96"/>
      <c r="H1304" s="144"/>
      <c r="I1304" s="144"/>
      <c r="J1304" s="144"/>
      <c r="K1304" s="144"/>
      <c r="L1304" s="144"/>
      <c r="M1304" s="144"/>
      <c r="N1304" s="144"/>
      <c r="O1304" s="2">
        <f t="shared" si="197"/>
        <v>1</v>
      </c>
      <c r="P1304" s="9" t="s">
        <v>1457</v>
      </c>
      <c r="R1304" s="1" t="str">
        <f t="shared" si="201"/>
        <v>CLC  </v>
      </c>
      <c r="S1304">
        <f t="shared" si="199"/>
        <v>18</v>
      </c>
      <c r="U1304"/>
      <c r="V1304" s="1" t="str">
        <f t="shared" si="191"/>
        <v/>
      </c>
      <c r="W1304"/>
      <c r="Y1304" s="58" t="s">
        <v>3399</v>
      </c>
      <c r="Z1304" s="59">
        <f t="shared" si="200"/>
        <v>0</v>
      </c>
      <c r="AA1304" s="59"/>
      <c r="AB1304" s="60"/>
    </row>
    <row r="1305" spans="2:36" ht="21" x14ac:dyDescent="0.25">
      <c r="B1305" s="11" t="s">
        <v>168</v>
      </c>
      <c r="C1305" s="10" t="s">
        <v>2670</v>
      </c>
      <c r="D1305" s="10" t="s">
        <v>2671</v>
      </c>
      <c r="E1305" s="11" t="s">
        <v>25</v>
      </c>
      <c r="F1305" s="171"/>
      <c r="G1305" s="171"/>
      <c r="H1305" s="151"/>
      <c r="I1305" s="151"/>
      <c r="J1305" s="151"/>
      <c r="K1305" s="151"/>
      <c r="L1305" s="151"/>
      <c r="M1305" s="151"/>
      <c r="N1305" s="151"/>
      <c r="O1305" s="2">
        <f t="shared" si="197"/>
        <v>9</v>
      </c>
      <c r="P1305" s="11" t="s">
        <v>2586</v>
      </c>
      <c r="R1305" s="1" t="str">
        <f t="shared" si="201"/>
        <v>SECADM  </v>
      </c>
      <c r="S1305">
        <f t="shared" si="199"/>
        <v>16</v>
      </c>
      <c r="U1305"/>
      <c r="V1305" s="1" t="str">
        <f t="shared" si="191"/>
        <v/>
      </c>
      <c r="W1305"/>
      <c r="Y1305" s="58" t="s">
        <v>3401</v>
      </c>
      <c r="Z1305" s="59">
        <f t="shared" si="200"/>
        <v>0</v>
      </c>
      <c r="AA1305" s="59"/>
      <c r="AB1305" s="60"/>
    </row>
    <row r="1306" spans="2:36" ht="21" x14ac:dyDescent="0.25">
      <c r="B1306" s="9" t="s">
        <v>2527</v>
      </c>
      <c r="C1306" s="12" t="s">
        <v>2671</v>
      </c>
      <c r="D1306" s="12" t="s">
        <v>2672</v>
      </c>
      <c r="E1306" s="9" t="s">
        <v>3</v>
      </c>
      <c r="F1306" s="96"/>
      <c r="G1306" s="96"/>
      <c r="H1306" s="144"/>
      <c r="I1306" s="144"/>
      <c r="J1306" s="144"/>
      <c r="K1306" s="144"/>
      <c r="L1306" s="144"/>
      <c r="M1306" s="144"/>
      <c r="N1306" s="144"/>
      <c r="O1306" s="2">
        <f t="shared" si="197"/>
        <v>1</v>
      </c>
      <c r="P1306" s="9" t="s">
        <v>2739</v>
      </c>
      <c r="R1306" s="1" t="str">
        <f t="shared" si="201"/>
        <v>DG  </v>
      </c>
      <c r="S1306">
        <f t="shared" si="199"/>
        <v>4</v>
      </c>
      <c r="U1306"/>
      <c r="V1306" s="1" t="str">
        <f t="shared" si="191"/>
        <v/>
      </c>
      <c r="W1306"/>
      <c r="Y1306" s="58" t="s">
        <v>3416</v>
      </c>
      <c r="Z1306" s="59">
        <f t="shared" si="200"/>
        <v>0</v>
      </c>
      <c r="AA1306" s="59"/>
      <c r="AB1306" s="60"/>
    </row>
    <row r="1307" spans="2:36" ht="21" x14ac:dyDescent="0.25">
      <c r="B1307" s="11" t="s">
        <v>1070</v>
      </c>
      <c r="C1307" s="10" t="s">
        <v>2672</v>
      </c>
      <c r="D1307" s="10" t="s">
        <v>2673</v>
      </c>
      <c r="E1307" s="11" t="s">
        <v>3</v>
      </c>
      <c r="F1307" s="171"/>
      <c r="G1307" s="171"/>
      <c r="H1307" s="151"/>
      <c r="I1307" s="151"/>
      <c r="J1307" s="151"/>
      <c r="K1307" s="151"/>
      <c r="L1307" s="151"/>
      <c r="M1307" s="151"/>
      <c r="N1307" s="151"/>
      <c r="O1307" s="2">
        <f t="shared" si="197"/>
        <v>1</v>
      </c>
      <c r="P1307" s="11" t="s">
        <v>2644</v>
      </c>
      <c r="R1307" s="1" t="str">
        <f t="shared" si="201"/>
        <v>CLC  </v>
      </c>
      <c r="S1307">
        <f t="shared" si="199"/>
        <v>18</v>
      </c>
      <c r="U1307"/>
      <c r="V1307" s="1" t="str">
        <f t="shared" si="191"/>
        <v/>
      </c>
      <c r="W1307"/>
      <c r="Y1307" s="58" t="s">
        <v>3404</v>
      </c>
      <c r="Z1307" s="59">
        <f t="shared" si="200"/>
        <v>0</v>
      </c>
      <c r="AA1307" s="59"/>
      <c r="AB1307" s="60"/>
    </row>
    <row r="1308" spans="2:36" ht="21" x14ac:dyDescent="0.25">
      <c r="B1308" s="9" t="s">
        <v>2023</v>
      </c>
      <c r="C1308" s="12" t="s">
        <v>2673</v>
      </c>
      <c r="D1308" s="12" t="s">
        <v>2674</v>
      </c>
      <c r="E1308" s="9" t="s">
        <v>54</v>
      </c>
      <c r="F1308" s="96"/>
      <c r="G1308" s="96"/>
      <c r="H1308" s="144"/>
      <c r="I1308" s="144"/>
      <c r="J1308" s="144"/>
      <c r="K1308" s="144"/>
      <c r="L1308" s="144"/>
      <c r="M1308" s="144"/>
      <c r="N1308" s="144"/>
      <c r="O1308" s="2">
        <f t="shared" si="197"/>
        <v>1</v>
      </c>
      <c r="P1308" s="9" t="s">
        <v>2740</v>
      </c>
      <c r="R1308" s="1" t="str">
        <f t="shared" si="201"/>
        <v>SC  </v>
      </c>
      <c r="S1308">
        <f t="shared" si="199"/>
        <v>22</v>
      </c>
      <c r="U1308"/>
      <c r="V1308" s="1" t="str">
        <f t="shared" si="191"/>
        <v/>
      </c>
      <c r="W1308"/>
      <c r="Y1308" s="58" t="s">
        <v>3429</v>
      </c>
      <c r="Z1308" s="59">
        <f t="shared" si="200"/>
        <v>0</v>
      </c>
      <c r="AA1308" s="59"/>
      <c r="AB1308" s="60"/>
    </row>
    <row r="1309" spans="2:36" ht="21" x14ac:dyDescent="0.25">
      <c r="B1309" s="11" t="s">
        <v>1215</v>
      </c>
      <c r="C1309" s="10" t="s">
        <v>2674</v>
      </c>
      <c r="D1309" s="10" t="s">
        <v>2675</v>
      </c>
      <c r="E1309" s="11" t="s">
        <v>3</v>
      </c>
      <c r="F1309" s="171"/>
      <c r="G1309" s="171"/>
      <c r="H1309" s="151"/>
      <c r="I1309" s="151"/>
      <c r="J1309" s="151"/>
      <c r="K1309" s="151"/>
      <c r="L1309" s="151"/>
      <c r="M1309" s="151"/>
      <c r="N1309" s="151"/>
      <c r="O1309" s="2">
        <f t="shared" si="197"/>
        <v>1</v>
      </c>
      <c r="P1309" s="11" t="s">
        <v>2741</v>
      </c>
      <c r="R1309" s="1" t="str">
        <f t="shared" si="201"/>
        <v>CLC  </v>
      </c>
      <c r="S1309">
        <f t="shared" si="199"/>
        <v>18</v>
      </c>
      <c r="U1309"/>
      <c r="V1309" s="1" t="str">
        <f t="shared" si="191"/>
        <v/>
      </c>
      <c r="W1309"/>
      <c r="Y1309" s="58" t="s">
        <v>3430</v>
      </c>
      <c r="Z1309" s="59">
        <f t="shared" si="200"/>
        <v>0</v>
      </c>
      <c r="AA1309" s="59"/>
      <c r="AB1309" s="60"/>
    </row>
    <row r="1310" spans="2:36" ht="21" x14ac:dyDescent="0.25">
      <c r="B1310" s="9" t="s">
        <v>1217</v>
      </c>
      <c r="C1310" s="12" t="s">
        <v>2675</v>
      </c>
      <c r="D1310" s="12" t="s">
        <v>2676</v>
      </c>
      <c r="E1310" s="9" t="s">
        <v>2469</v>
      </c>
      <c r="F1310" s="96"/>
      <c r="G1310" s="96"/>
      <c r="H1310" s="144"/>
      <c r="I1310" s="144"/>
      <c r="J1310" s="144"/>
      <c r="K1310" s="144"/>
      <c r="L1310" s="144"/>
      <c r="M1310" s="144"/>
      <c r="N1310" s="144"/>
      <c r="O1310" s="2">
        <f t="shared" si="197"/>
        <v>16</v>
      </c>
      <c r="P1310" s="9" t="s">
        <v>1160</v>
      </c>
      <c r="R1310" s="1" t="str">
        <f t="shared" si="201"/>
        <v>SLIC  </v>
      </c>
      <c r="S1310">
        <f t="shared" si="199"/>
        <v>38</v>
      </c>
      <c r="U1310"/>
      <c r="V1310" s="1" t="str">
        <f t="shared" si="191"/>
        <v/>
      </c>
      <c r="W1310"/>
      <c r="Y1310" s="58" t="s">
        <v>3431</v>
      </c>
      <c r="Z1310" s="59">
        <f t="shared" si="200"/>
        <v>0</v>
      </c>
      <c r="AA1310" s="59"/>
      <c r="AB1310" s="60"/>
    </row>
    <row r="1311" spans="2:36" ht="21" x14ac:dyDescent="0.25">
      <c r="B1311" s="11" t="s">
        <v>67</v>
      </c>
      <c r="C1311" s="10" t="s">
        <v>2676</v>
      </c>
      <c r="D1311" s="10" t="s">
        <v>2677</v>
      </c>
      <c r="E1311" s="11" t="s">
        <v>3</v>
      </c>
      <c r="F1311" s="171"/>
      <c r="G1311" s="171"/>
      <c r="H1311" s="151"/>
      <c r="I1311" s="151"/>
      <c r="J1311" s="151"/>
      <c r="K1311" s="151"/>
      <c r="L1311" s="151"/>
      <c r="M1311" s="151"/>
      <c r="N1311" s="151"/>
      <c r="O1311" s="2">
        <f t="shared" si="197"/>
        <v>1</v>
      </c>
      <c r="P1311" s="11" t="s">
        <v>2742</v>
      </c>
      <c r="R1311" s="1" t="str">
        <f t="shared" si="201"/>
        <v>CLC  </v>
      </c>
      <c r="S1311">
        <f t="shared" si="199"/>
        <v>18</v>
      </c>
      <c r="U1311"/>
      <c r="V1311" s="1" t="str">
        <f t="shared" si="191"/>
        <v/>
      </c>
      <c r="W1311"/>
      <c r="Y1311" s="58" t="s">
        <v>3432</v>
      </c>
      <c r="Z1311" s="59">
        <f t="shared" si="200"/>
        <v>0</v>
      </c>
      <c r="AA1311" s="59"/>
      <c r="AB1311" s="60"/>
    </row>
    <row r="1312" spans="2:36" ht="21.75" thickBot="1" x14ac:dyDescent="0.3">
      <c r="B1312" s="9" t="s">
        <v>2678</v>
      </c>
      <c r="C1312" s="12" t="s">
        <v>2677</v>
      </c>
      <c r="D1312" s="12" t="s">
        <v>2679</v>
      </c>
      <c r="E1312" s="9" t="s">
        <v>3</v>
      </c>
      <c r="F1312" s="96"/>
      <c r="G1312" s="96"/>
      <c r="H1312" s="144"/>
      <c r="I1312" s="144"/>
      <c r="J1312" s="144"/>
      <c r="K1312" s="144"/>
      <c r="L1312" s="144"/>
      <c r="M1312" s="144"/>
      <c r="N1312" s="144"/>
      <c r="O1312" s="2">
        <f t="shared" si="197"/>
        <v>1</v>
      </c>
      <c r="P1312" s="9" t="s">
        <v>61</v>
      </c>
      <c r="R1312" s="1" t="str">
        <f t="shared" si="201"/>
        <v>SMCI  </v>
      </c>
      <c r="S1312">
        <f t="shared" si="199"/>
        <v>8</v>
      </c>
      <c r="U1312"/>
      <c r="V1312" s="1" t="str">
        <f t="shared" si="191"/>
        <v/>
      </c>
      <c r="W1312"/>
      <c r="Y1312" s="64" t="s">
        <v>3433</v>
      </c>
      <c r="Z1312" s="89">
        <f t="shared" si="200"/>
        <v>0</v>
      </c>
      <c r="AA1312" s="89"/>
      <c r="AB1312" s="65"/>
    </row>
    <row r="1313" spans="2:23" ht="21" x14ac:dyDescent="0.25">
      <c r="B1313" s="11" t="s">
        <v>73</v>
      </c>
      <c r="C1313" s="10" t="s">
        <v>2679</v>
      </c>
      <c r="D1313" s="10" t="s">
        <v>2680</v>
      </c>
      <c r="E1313" s="11" t="s">
        <v>3</v>
      </c>
      <c r="F1313" s="171"/>
      <c r="G1313" s="171"/>
      <c r="H1313" s="151"/>
      <c r="I1313" s="151"/>
      <c r="J1313" s="151"/>
      <c r="K1313" s="151"/>
      <c r="L1313" s="151"/>
      <c r="M1313" s="151"/>
      <c r="N1313" s="151"/>
      <c r="O1313" s="2">
        <f t="shared" si="197"/>
        <v>1</v>
      </c>
      <c r="P1313" s="11" t="s">
        <v>1570</v>
      </c>
      <c r="R1313" s="1" t="str">
        <f t="shared" si="201"/>
        <v>CLC  </v>
      </c>
      <c r="S1313">
        <f t="shared" si="199"/>
        <v>18</v>
      </c>
      <c r="U1313"/>
      <c r="V1313" s="1" t="str">
        <f t="shared" si="191"/>
        <v/>
      </c>
      <c r="W1313"/>
    </row>
    <row r="1314" spans="2:23" ht="21" x14ac:dyDescent="0.25">
      <c r="B1314" s="9" t="s">
        <v>1285</v>
      </c>
      <c r="C1314" s="12" t="s">
        <v>2680</v>
      </c>
      <c r="D1314" s="12" t="s">
        <v>2681</v>
      </c>
      <c r="E1314" s="9" t="s">
        <v>17</v>
      </c>
      <c r="F1314" s="96"/>
      <c r="G1314" s="96"/>
      <c r="H1314" s="144"/>
      <c r="I1314" s="144"/>
      <c r="J1314" s="144"/>
      <c r="K1314" s="144"/>
      <c r="L1314" s="144"/>
      <c r="M1314" s="144"/>
      <c r="N1314" s="144"/>
      <c r="O1314" s="2">
        <f t="shared" si="197"/>
        <v>2</v>
      </c>
      <c r="P1314" s="9" t="s">
        <v>2743</v>
      </c>
      <c r="R1314" s="1" t="str">
        <f t="shared" si="201"/>
        <v>SC  </v>
      </c>
      <c r="S1314">
        <f t="shared" si="199"/>
        <v>22</v>
      </c>
      <c r="U1314"/>
      <c r="V1314" s="1" t="str">
        <f t="shared" si="191"/>
        <v/>
      </c>
      <c r="W1314"/>
    </row>
    <row r="1315" spans="2:23" ht="21" x14ac:dyDescent="0.25">
      <c r="B1315" s="11" t="s">
        <v>79</v>
      </c>
      <c r="C1315" s="10" t="s">
        <v>2681</v>
      </c>
      <c r="D1315" s="10" t="s">
        <v>2682</v>
      </c>
      <c r="E1315" s="11" t="s">
        <v>3</v>
      </c>
      <c r="F1315" s="171"/>
      <c r="G1315" s="171"/>
      <c r="H1315" s="151"/>
      <c r="I1315" s="151"/>
      <c r="J1315" s="151"/>
      <c r="K1315" s="151"/>
      <c r="L1315" s="151"/>
      <c r="M1315" s="151"/>
      <c r="N1315" s="151"/>
      <c r="O1315" s="2">
        <f t="shared" si="197"/>
        <v>1</v>
      </c>
      <c r="P1315" s="11" t="s">
        <v>2741</v>
      </c>
      <c r="R1315" s="1" t="str">
        <f t="shared" si="201"/>
        <v>CLC  </v>
      </c>
      <c r="S1315">
        <f t="shared" si="199"/>
        <v>18</v>
      </c>
      <c r="U1315"/>
      <c r="V1315" s="1" t="str">
        <f t="shared" si="191"/>
        <v/>
      </c>
      <c r="W1315"/>
    </row>
    <row r="1316" spans="2:23" ht="21" x14ac:dyDescent="0.25">
      <c r="B1316" s="9" t="s">
        <v>1228</v>
      </c>
      <c r="C1316" s="12" t="s">
        <v>2682</v>
      </c>
      <c r="D1316" s="12" t="s">
        <v>2683</v>
      </c>
      <c r="E1316" s="9" t="s">
        <v>25</v>
      </c>
      <c r="F1316" s="96"/>
      <c r="G1316" s="96"/>
      <c r="H1316" s="144"/>
      <c r="I1316" s="144"/>
      <c r="J1316" s="144"/>
      <c r="K1316" s="144"/>
      <c r="L1316" s="144"/>
      <c r="M1316" s="144"/>
      <c r="N1316" s="144"/>
      <c r="O1316" s="2">
        <f t="shared" si="197"/>
        <v>9</v>
      </c>
      <c r="P1316" s="9" t="s">
        <v>1160</v>
      </c>
      <c r="R1316" s="1" t="str">
        <f t="shared" si="201"/>
        <v>SLIC  </v>
      </c>
      <c r="S1316">
        <f t="shared" si="199"/>
        <v>38</v>
      </c>
      <c r="U1316"/>
      <c r="V1316" s="1" t="str">
        <f t="shared" si="191"/>
        <v/>
      </c>
      <c r="W1316"/>
    </row>
    <row r="1317" spans="2:23" ht="21" x14ac:dyDescent="0.25">
      <c r="B1317" s="11" t="s">
        <v>199</v>
      </c>
      <c r="C1317" s="10" t="s">
        <v>2683</v>
      </c>
      <c r="D1317" s="10" t="s">
        <v>2684</v>
      </c>
      <c r="E1317" s="11" t="s">
        <v>3</v>
      </c>
      <c r="F1317" s="171"/>
      <c r="G1317" s="171"/>
      <c r="H1317" s="151"/>
      <c r="I1317" s="151"/>
      <c r="J1317" s="151"/>
      <c r="K1317" s="151"/>
      <c r="L1317" s="151"/>
      <c r="M1317" s="151"/>
      <c r="N1317" s="151"/>
      <c r="O1317" s="2">
        <f t="shared" si="197"/>
        <v>1</v>
      </c>
      <c r="P1317" s="11" t="s">
        <v>1993</v>
      </c>
      <c r="R1317" s="1" t="str">
        <f t="shared" si="201"/>
        <v>CLC  </v>
      </c>
      <c r="S1317">
        <f t="shared" si="199"/>
        <v>18</v>
      </c>
      <c r="U1317"/>
      <c r="V1317" s="1" t="str">
        <f t="shared" ref="V1317:V1380" si="202">TRIM(SUBSTITUTE(U1317,CHAR(160),CHAR(32)))</f>
        <v/>
      </c>
      <c r="W1317"/>
    </row>
    <row r="1318" spans="2:23" ht="21" x14ac:dyDescent="0.25">
      <c r="B1318" s="9" t="s">
        <v>1903</v>
      </c>
      <c r="C1318" s="12" t="s">
        <v>2684</v>
      </c>
      <c r="D1318" s="12" t="s">
        <v>2685</v>
      </c>
      <c r="E1318" s="9" t="s">
        <v>403</v>
      </c>
      <c r="F1318" s="96"/>
      <c r="G1318" s="96"/>
      <c r="H1318" s="144"/>
      <c r="I1318" s="144"/>
      <c r="J1318" s="144"/>
      <c r="K1318" s="144"/>
      <c r="L1318" s="144"/>
      <c r="M1318" s="144"/>
      <c r="N1318" s="144"/>
      <c r="O1318" s="2">
        <f t="shared" si="197"/>
        <v>13</v>
      </c>
      <c r="P1318" s="9" t="s">
        <v>2744</v>
      </c>
      <c r="R1318" s="1" t="str">
        <f t="shared" si="201"/>
        <v>CPL  </v>
      </c>
      <c r="S1318">
        <f t="shared" si="199"/>
        <v>95</v>
      </c>
      <c r="U1318"/>
      <c r="V1318" s="1" t="str">
        <f t="shared" si="202"/>
        <v/>
      </c>
      <c r="W1318"/>
    </row>
    <row r="1319" spans="2:23" ht="21" x14ac:dyDescent="0.25">
      <c r="B1319" s="11" t="s">
        <v>1905</v>
      </c>
      <c r="C1319" s="10" t="s">
        <v>2685</v>
      </c>
      <c r="D1319" s="10" t="s">
        <v>2686</v>
      </c>
      <c r="E1319" s="11" t="s">
        <v>54</v>
      </c>
      <c r="F1319" s="171"/>
      <c r="G1319" s="171"/>
      <c r="H1319" s="151"/>
      <c r="I1319" s="151"/>
      <c r="J1319" s="151"/>
      <c r="K1319" s="151"/>
      <c r="L1319" s="151"/>
      <c r="M1319" s="151"/>
      <c r="N1319" s="151"/>
      <c r="O1319" s="2">
        <f t="shared" si="197"/>
        <v>1</v>
      </c>
      <c r="P1319" s="11" t="s">
        <v>828</v>
      </c>
      <c r="R1319" s="1" t="str">
        <f t="shared" si="201"/>
        <v>ASSDG  </v>
      </c>
      <c r="S1319">
        <f t="shared" si="199"/>
        <v>13</v>
      </c>
      <c r="U1319"/>
      <c r="V1319" s="1" t="str">
        <f t="shared" si="202"/>
        <v/>
      </c>
      <c r="W1319"/>
    </row>
    <row r="1320" spans="2:23" ht="21" x14ac:dyDescent="0.25">
      <c r="B1320" s="9" t="s">
        <v>671</v>
      </c>
      <c r="C1320" s="12" t="s">
        <v>2686</v>
      </c>
      <c r="D1320" s="12" t="s">
        <v>2687</v>
      </c>
      <c r="E1320" s="9" t="s">
        <v>3</v>
      </c>
      <c r="F1320" s="96"/>
      <c r="G1320" s="96"/>
      <c r="H1320" s="144"/>
      <c r="I1320" s="144"/>
      <c r="J1320" s="144"/>
      <c r="K1320" s="144"/>
      <c r="L1320" s="144"/>
      <c r="M1320" s="144"/>
      <c r="N1320" s="144"/>
      <c r="O1320" s="2">
        <f t="shared" si="197"/>
        <v>1</v>
      </c>
      <c r="P1320" s="9" t="s">
        <v>2745</v>
      </c>
      <c r="R1320" s="1" t="str">
        <f t="shared" si="201"/>
        <v>SLIC  </v>
      </c>
      <c r="S1320">
        <f t="shared" si="199"/>
        <v>38</v>
      </c>
      <c r="U1320"/>
      <c r="V1320" s="1" t="str">
        <f t="shared" si="202"/>
        <v/>
      </c>
      <c r="W1320"/>
    </row>
    <row r="1321" spans="2:23" ht="21" x14ac:dyDescent="0.25">
      <c r="B1321" s="11" t="s">
        <v>2688</v>
      </c>
      <c r="C1321" s="10" t="s">
        <v>2687</v>
      </c>
      <c r="D1321" s="10" t="s">
        <v>2689</v>
      </c>
      <c r="E1321" s="11" t="s">
        <v>17</v>
      </c>
      <c r="F1321" s="171"/>
      <c r="G1321" s="171"/>
      <c r="H1321" s="151"/>
      <c r="I1321" s="151"/>
      <c r="J1321" s="151"/>
      <c r="K1321" s="151"/>
      <c r="L1321" s="151"/>
      <c r="M1321" s="151"/>
      <c r="N1321" s="151"/>
      <c r="O1321" s="2">
        <f t="shared" si="197"/>
        <v>2</v>
      </c>
      <c r="P1321" s="11" t="s">
        <v>2746</v>
      </c>
      <c r="R1321" s="1" t="str">
        <f t="shared" si="201"/>
        <v>CAA  </v>
      </c>
      <c r="S1321">
        <f t="shared" si="199"/>
        <v>10</v>
      </c>
      <c r="U1321"/>
      <c r="V1321" s="1" t="str">
        <f t="shared" si="202"/>
        <v/>
      </c>
      <c r="W1321"/>
    </row>
    <row r="1322" spans="2:23" ht="21" x14ac:dyDescent="0.25">
      <c r="B1322" s="9" t="s">
        <v>2690</v>
      </c>
      <c r="C1322" s="12" t="s">
        <v>2689</v>
      </c>
      <c r="D1322" s="12" t="s">
        <v>2691</v>
      </c>
      <c r="E1322" s="9" t="s">
        <v>3</v>
      </c>
      <c r="F1322" s="96"/>
      <c r="G1322" s="96"/>
      <c r="H1322" s="144"/>
      <c r="I1322" s="144"/>
      <c r="J1322" s="144"/>
      <c r="K1322" s="144"/>
      <c r="L1322" s="144"/>
      <c r="M1322" s="144"/>
      <c r="N1322" s="144"/>
      <c r="O1322" s="2">
        <f t="shared" si="197"/>
        <v>1</v>
      </c>
      <c r="P1322" s="9" t="s">
        <v>319</v>
      </c>
      <c r="R1322" s="1" t="str">
        <f t="shared" si="201"/>
        <v>SLIC  </v>
      </c>
      <c r="S1322">
        <f t="shared" si="199"/>
        <v>38</v>
      </c>
      <c r="U1322"/>
      <c r="V1322" s="1" t="str">
        <f t="shared" si="202"/>
        <v/>
      </c>
      <c r="W1322"/>
    </row>
    <row r="1323" spans="2:23" ht="21" x14ac:dyDescent="0.25">
      <c r="B1323" s="11" t="s">
        <v>287</v>
      </c>
      <c r="C1323" s="10" t="s">
        <v>2691</v>
      </c>
      <c r="D1323" s="10" t="s">
        <v>2692</v>
      </c>
      <c r="E1323" s="11" t="s">
        <v>3</v>
      </c>
      <c r="F1323" s="171"/>
      <c r="G1323" s="171"/>
      <c r="H1323" s="151"/>
      <c r="I1323" s="151"/>
      <c r="J1323" s="151"/>
      <c r="K1323" s="151"/>
      <c r="L1323" s="151"/>
      <c r="M1323" s="151"/>
      <c r="N1323" s="151"/>
      <c r="O1323" s="2">
        <f t="shared" ref="O1323:O1346" si="203">VALUE(IF(LEFT(E1323,1)="&lt;",1,LEFT(E1323,2)))</f>
        <v>1</v>
      </c>
      <c r="P1323" s="11" t="s">
        <v>2747</v>
      </c>
      <c r="R1323" s="1" t="str">
        <f t="shared" si="201"/>
        <v>CLC  </v>
      </c>
      <c r="S1323">
        <f t="shared" ref="S1323:S1346" si="204">SUMIFS($O$1291:$O$1346,$R$1291:$R$1346,R1323)</f>
        <v>18</v>
      </c>
      <c r="U1323"/>
      <c r="V1323" s="1" t="str">
        <f t="shared" si="202"/>
        <v/>
      </c>
      <c r="W1323"/>
    </row>
    <row r="1324" spans="2:23" ht="21" x14ac:dyDescent="0.25">
      <c r="B1324" s="9" t="s">
        <v>2693</v>
      </c>
      <c r="C1324" s="12" t="s">
        <v>2692</v>
      </c>
      <c r="D1324" s="12" t="s">
        <v>2694</v>
      </c>
      <c r="E1324" s="9" t="s">
        <v>54</v>
      </c>
      <c r="F1324" s="96"/>
      <c r="G1324" s="96"/>
      <c r="H1324" s="144"/>
      <c r="I1324" s="144"/>
      <c r="J1324" s="144"/>
      <c r="K1324" s="144"/>
      <c r="L1324" s="144"/>
      <c r="M1324" s="144"/>
      <c r="N1324" s="144"/>
      <c r="O1324" s="2">
        <f t="shared" si="203"/>
        <v>1</v>
      </c>
      <c r="P1324" s="9" t="s">
        <v>2748</v>
      </c>
      <c r="R1324" s="1" t="str">
        <f t="shared" si="201"/>
        <v>SLIC  </v>
      </c>
      <c r="S1324">
        <f t="shared" si="204"/>
        <v>38</v>
      </c>
      <c r="U1324"/>
      <c r="V1324" s="1" t="str">
        <f t="shared" si="202"/>
        <v/>
      </c>
      <c r="W1324"/>
    </row>
    <row r="1325" spans="2:23" ht="21" x14ac:dyDescent="0.25">
      <c r="B1325" s="11" t="s">
        <v>1304</v>
      </c>
      <c r="C1325" s="10" t="s">
        <v>2694</v>
      </c>
      <c r="D1325" s="10" t="s">
        <v>2695</v>
      </c>
      <c r="E1325" s="11" t="s">
        <v>3</v>
      </c>
      <c r="F1325" s="171"/>
      <c r="G1325" s="171"/>
      <c r="H1325" s="151"/>
      <c r="I1325" s="151"/>
      <c r="J1325" s="151"/>
      <c r="K1325" s="151"/>
      <c r="L1325" s="151"/>
      <c r="M1325" s="151"/>
      <c r="N1325" s="151"/>
      <c r="O1325" s="2">
        <f t="shared" si="203"/>
        <v>1</v>
      </c>
      <c r="P1325" s="11" t="s">
        <v>2749</v>
      </c>
      <c r="R1325" s="1" t="str">
        <f t="shared" si="201"/>
        <v>CLC  </v>
      </c>
      <c r="S1325">
        <f t="shared" si="204"/>
        <v>18</v>
      </c>
      <c r="U1325"/>
      <c r="V1325" s="1" t="str">
        <f t="shared" si="202"/>
        <v/>
      </c>
      <c r="W1325"/>
    </row>
    <row r="1326" spans="2:23" ht="21" x14ac:dyDescent="0.25">
      <c r="B1326" s="9" t="s">
        <v>2696</v>
      </c>
      <c r="C1326" s="12" t="s">
        <v>2695</v>
      </c>
      <c r="D1326" s="12" t="s">
        <v>2697</v>
      </c>
      <c r="E1326" s="9" t="s">
        <v>54</v>
      </c>
      <c r="F1326" s="96"/>
      <c r="G1326" s="96"/>
      <c r="H1326" s="144"/>
      <c r="I1326" s="144"/>
      <c r="J1326" s="144"/>
      <c r="K1326" s="144"/>
      <c r="L1326" s="144"/>
      <c r="M1326" s="144"/>
      <c r="N1326" s="144"/>
      <c r="O1326" s="2">
        <f t="shared" si="203"/>
        <v>1</v>
      </c>
      <c r="P1326" s="9" t="s">
        <v>2750</v>
      </c>
      <c r="R1326" s="1" t="str">
        <f t="shared" si="201"/>
        <v>CPL  </v>
      </c>
      <c r="S1326">
        <f t="shared" si="204"/>
        <v>95</v>
      </c>
      <c r="U1326"/>
      <c r="V1326" s="1" t="str">
        <f t="shared" si="202"/>
        <v/>
      </c>
      <c r="W1326"/>
    </row>
    <row r="1327" spans="2:23" ht="21" x14ac:dyDescent="0.25">
      <c r="B1327" s="11" t="s">
        <v>2698</v>
      </c>
      <c r="C1327" s="10" t="s">
        <v>2697</v>
      </c>
      <c r="D1327" s="10" t="s">
        <v>2699</v>
      </c>
      <c r="E1327" s="11" t="s">
        <v>144</v>
      </c>
      <c r="F1327" s="171"/>
      <c r="G1327" s="171"/>
      <c r="H1327" s="151"/>
      <c r="I1327" s="151"/>
      <c r="J1327" s="151"/>
      <c r="K1327" s="151"/>
      <c r="L1327" s="151"/>
      <c r="M1327" s="151"/>
      <c r="N1327" s="151"/>
      <c r="O1327" s="2">
        <f t="shared" si="203"/>
        <v>5</v>
      </c>
      <c r="P1327" s="11" t="s">
        <v>828</v>
      </c>
      <c r="R1327" s="1" t="str">
        <f t="shared" si="201"/>
        <v>ASSDG  </v>
      </c>
      <c r="S1327">
        <f t="shared" si="204"/>
        <v>13</v>
      </c>
      <c r="U1327"/>
      <c r="V1327" s="1" t="str">
        <f t="shared" si="202"/>
        <v/>
      </c>
      <c r="W1327"/>
    </row>
    <row r="1328" spans="2:23" ht="21" x14ac:dyDescent="0.25">
      <c r="B1328" s="9" t="s">
        <v>690</v>
      </c>
      <c r="C1328" s="12" t="s">
        <v>2699</v>
      </c>
      <c r="D1328" s="12" t="s">
        <v>2700</v>
      </c>
      <c r="E1328" s="9" t="s">
        <v>338</v>
      </c>
      <c r="F1328" s="96"/>
      <c r="G1328" s="96"/>
      <c r="H1328" s="144"/>
      <c r="I1328" s="144"/>
      <c r="J1328" s="144"/>
      <c r="K1328" s="144"/>
      <c r="L1328" s="144"/>
      <c r="M1328" s="144"/>
      <c r="N1328" s="144"/>
      <c r="O1328" s="2">
        <f t="shared" si="203"/>
        <v>8</v>
      </c>
      <c r="P1328" s="9" t="s">
        <v>1679</v>
      </c>
      <c r="R1328" s="1" t="str">
        <f t="shared" si="201"/>
        <v>SLIC  </v>
      </c>
      <c r="S1328">
        <f t="shared" si="204"/>
        <v>38</v>
      </c>
      <c r="U1328"/>
      <c r="V1328" s="1" t="str">
        <f t="shared" si="202"/>
        <v/>
      </c>
      <c r="W1328"/>
    </row>
    <row r="1329" spans="2:23" ht="21" x14ac:dyDescent="0.25">
      <c r="B1329" s="11" t="s">
        <v>693</v>
      </c>
      <c r="C1329" s="10" t="s">
        <v>2700</v>
      </c>
      <c r="D1329" s="10" t="s">
        <v>2701</v>
      </c>
      <c r="E1329" s="11" t="s">
        <v>3</v>
      </c>
      <c r="F1329" s="171"/>
      <c r="G1329" s="171"/>
      <c r="H1329" s="151"/>
      <c r="I1329" s="151"/>
      <c r="J1329" s="151"/>
      <c r="K1329" s="151"/>
      <c r="L1329" s="151"/>
      <c r="M1329" s="151"/>
      <c r="N1329" s="151"/>
      <c r="O1329" s="2">
        <f t="shared" si="203"/>
        <v>1</v>
      </c>
      <c r="P1329" s="11" t="s">
        <v>2751</v>
      </c>
      <c r="R1329" s="1" t="str">
        <f t="shared" si="201"/>
        <v>CPL  </v>
      </c>
      <c r="S1329">
        <f t="shared" si="204"/>
        <v>95</v>
      </c>
      <c r="U1329"/>
      <c r="V1329" s="1" t="str">
        <f t="shared" si="202"/>
        <v/>
      </c>
      <c r="W1329"/>
    </row>
    <row r="1330" spans="2:23" ht="21" x14ac:dyDescent="0.25">
      <c r="B1330" s="9" t="s">
        <v>2702</v>
      </c>
      <c r="C1330" s="12" t="s">
        <v>2701</v>
      </c>
      <c r="D1330" s="12" t="s">
        <v>2703</v>
      </c>
      <c r="E1330" s="9" t="s">
        <v>17</v>
      </c>
      <c r="F1330" s="96"/>
      <c r="G1330" s="96"/>
      <c r="H1330" s="144"/>
      <c r="I1330" s="144"/>
      <c r="J1330" s="144"/>
      <c r="K1330" s="144"/>
      <c r="L1330" s="144"/>
      <c r="M1330" s="144"/>
      <c r="N1330" s="144"/>
      <c r="O1330" s="2">
        <f t="shared" si="203"/>
        <v>2</v>
      </c>
      <c r="P1330" s="9" t="s">
        <v>2752</v>
      </c>
      <c r="R1330" s="1" t="str">
        <f t="shared" si="201"/>
        <v>SLIC  </v>
      </c>
      <c r="S1330">
        <f t="shared" si="204"/>
        <v>38</v>
      </c>
      <c r="U1330"/>
      <c r="V1330" s="1" t="str">
        <f t="shared" si="202"/>
        <v/>
      </c>
      <c r="W1330"/>
    </row>
    <row r="1331" spans="2:23" ht="21" x14ac:dyDescent="0.25">
      <c r="B1331" s="11" t="s">
        <v>2558</v>
      </c>
      <c r="C1331" s="10" t="s">
        <v>2703</v>
      </c>
      <c r="D1331" s="10" t="s">
        <v>2704</v>
      </c>
      <c r="E1331" s="11" t="s">
        <v>415</v>
      </c>
      <c r="F1331" s="171"/>
      <c r="G1331" s="171"/>
      <c r="H1331" s="151"/>
      <c r="I1331" s="151"/>
      <c r="J1331" s="151"/>
      <c r="K1331" s="151"/>
      <c r="L1331" s="151"/>
      <c r="M1331" s="151"/>
      <c r="N1331" s="151"/>
      <c r="O1331" s="2">
        <f t="shared" si="203"/>
        <v>50</v>
      </c>
      <c r="P1331" s="11" t="s">
        <v>1174</v>
      </c>
      <c r="R1331" s="1" t="str">
        <f t="shared" si="201"/>
        <v>CPL  </v>
      </c>
      <c r="S1331">
        <f t="shared" si="204"/>
        <v>95</v>
      </c>
      <c r="U1331"/>
      <c r="V1331" s="1" t="str">
        <f t="shared" si="202"/>
        <v/>
      </c>
      <c r="W1331"/>
    </row>
    <row r="1332" spans="2:23" ht="21" x14ac:dyDescent="0.25">
      <c r="B1332" s="9" t="s">
        <v>2705</v>
      </c>
      <c r="C1332" s="12" t="s">
        <v>2704</v>
      </c>
      <c r="D1332" s="12" t="s">
        <v>2706</v>
      </c>
      <c r="E1332" s="9" t="s">
        <v>3</v>
      </c>
      <c r="F1332" s="96"/>
      <c r="G1332" s="96"/>
      <c r="H1332" s="144"/>
      <c r="I1332" s="144"/>
      <c r="J1332" s="144"/>
      <c r="K1332" s="144"/>
      <c r="L1332" s="144"/>
      <c r="M1332" s="144"/>
      <c r="N1332" s="144"/>
      <c r="O1332" s="2">
        <f t="shared" si="203"/>
        <v>1</v>
      </c>
      <c r="P1332" s="9" t="s">
        <v>14</v>
      </c>
      <c r="R1332" s="1" t="str">
        <f t="shared" si="201"/>
        <v>ASSDG  </v>
      </c>
      <c r="S1332">
        <f t="shared" si="204"/>
        <v>13</v>
      </c>
      <c r="U1332"/>
      <c r="V1332" s="1" t="str">
        <f t="shared" si="202"/>
        <v/>
      </c>
      <c r="W1332"/>
    </row>
    <row r="1333" spans="2:23" ht="21" x14ac:dyDescent="0.25">
      <c r="B1333" s="11" t="s">
        <v>2707</v>
      </c>
      <c r="C1333" s="10" t="s">
        <v>2706</v>
      </c>
      <c r="D1333" s="10" t="s">
        <v>2708</v>
      </c>
      <c r="E1333" s="11" t="s">
        <v>3</v>
      </c>
      <c r="F1333" s="171"/>
      <c r="G1333" s="171"/>
      <c r="H1333" s="151"/>
      <c r="I1333" s="151"/>
      <c r="J1333" s="151"/>
      <c r="K1333" s="151"/>
      <c r="L1333" s="151"/>
      <c r="M1333" s="151"/>
      <c r="N1333" s="151"/>
      <c r="O1333" s="2">
        <f t="shared" si="203"/>
        <v>1</v>
      </c>
      <c r="P1333" s="11" t="s">
        <v>851</v>
      </c>
      <c r="R1333" s="1" t="str">
        <f t="shared" si="201"/>
        <v>DG  </v>
      </c>
      <c r="S1333">
        <f t="shared" si="204"/>
        <v>4</v>
      </c>
      <c r="U1333"/>
      <c r="V1333" s="1" t="str">
        <f t="shared" si="202"/>
        <v/>
      </c>
      <c r="W1333"/>
    </row>
    <row r="1334" spans="2:23" ht="21" x14ac:dyDescent="0.25">
      <c r="B1334" s="9" t="s">
        <v>1114</v>
      </c>
      <c r="C1334" s="12" t="s">
        <v>2708</v>
      </c>
      <c r="D1334" s="12" t="s">
        <v>2709</v>
      </c>
      <c r="E1334" s="9" t="s">
        <v>961</v>
      </c>
      <c r="F1334" s="96"/>
      <c r="G1334" s="96"/>
      <c r="H1334" s="144"/>
      <c r="I1334" s="144"/>
      <c r="J1334" s="144"/>
      <c r="K1334" s="144"/>
      <c r="L1334" s="144"/>
      <c r="M1334" s="144"/>
      <c r="N1334" s="144"/>
      <c r="O1334" s="2">
        <f t="shared" si="203"/>
        <v>29</v>
      </c>
      <c r="P1334" s="9" t="s">
        <v>2753</v>
      </c>
      <c r="R1334" s="1" t="str">
        <f t="shared" si="201"/>
        <v>CPL  </v>
      </c>
      <c r="S1334">
        <f t="shared" si="204"/>
        <v>95</v>
      </c>
      <c r="U1334"/>
      <c r="V1334" s="1" t="str">
        <f t="shared" si="202"/>
        <v/>
      </c>
      <c r="W1334"/>
    </row>
    <row r="1335" spans="2:23" ht="21" x14ac:dyDescent="0.25">
      <c r="B1335" s="11" t="s">
        <v>2710</v>
      </c>
      <c r="C1335" s="10" t="s">
        <v>2709</v>
      </c>
      <c r="D1335" s="10" t="s">
        <v>2711</v>
      </c>
      <c r="E1335" s="11" t="s">
        <v>47</v>
      </c>
      <c r="F1335" s="171"/>
      <c r="G1335" s="171"/>
      <c r="H1335" s="151"/>
      <c r="I1335" s="151"/>
      <c r="J1335" s="151"/>
      <c r="K1335" s="151"/>
      <c r="L1335" s="151"/>
      <c r="M1335" s="151"/>
      <c r="N1335" s="151"/>
      <c r="O1335" s="2">
        <f t="shared" si="203"/>
        <v>6</v>
      </c>
      <c r="P1335" s="11" t="s">
        <v>1682</v>
      </c>
      <c r="R1335" s="1" t="str">
        <f t="shared" si="201"/>
        <v>ASSDG  </v>
      </c>
      <c r="S1335">
        <f t="shared" si="204"/>
        <v>13</v>
      </c>
      <c r="U1335"/>
      <c r="V1335" s="1" t="str">
        <f t="shared" si="202"/>
        <v/>
      </c>
      <c r="W1335"/>
    </row>
    <row r="1336" spans="2:23" ht="21" x14ac:dyDescent="0.25">
      <c r="B1336" s="9" t="s">
        <v>2403</v>
      </c>
      <c r="C1336" s="12" t="s">
        <v>2711</v>
      </c>
      <c r="D1336" s="12" t="s">
        <v>2712</v>
      </c>
      <c r="E1336" s="9" t="s">
        <v>3</v>
      </c>
      <c r="F1336" s="96"/>
      <c r="G1336" s="96"/>
      <c r="H1336" s="144"/>
      <c r="I1336" s="144"/>
      <c r="J1336" s="144"/>
      <c r="K1336" s="144"/>
      <c r="L1336" s="144"/>
      <c r="M1336" s="144"/>
      <c r="N1336" s="144"/>
      <c r="O1336" s="2">
        <f t="shared" si="203"/>
        <v>1</v>
      </c>
      <c r="P1336" s="9" t="s">
        <v>851</v>
      </c>
      <c r="R1336" s="1" t="str">
        <f t="shared" si="201"/>
        <v>DG  </v>
      </c>
      <c r="S1336">
        <f t="shared" si="204"/>
        <v>4</v>
      </c>
      <c r="U1336"/>
      <c r="V1336" s="1" t="str">
        <f t="shared" si="202"/>
        <v/>
      </c>
      <c r="W1336"/>
    </row>
    <row r="1337" spans="2:23" ht="21" x14ac:dyDescent="0.25">
      <c r="B1337" s="11" t="s">
        <v>1328</v>
      </c>
      <c r="C1337" s="10" t="s">
        <v>2712</v>
      </c>
      <c r="D1337" s="10" t="s">
        <v>2713</v>
      </c>
      <c r="E1337" s="11" t="s">
        <v>21</v>
      </c>
      <c r="F1337" s="171"/>
      <c r="G1337" s="171"/>
      <c r="H1337" s="151"/>
      <c r="I1337" s="151"/>
      <c r="J1337" s="151"/>
      <c r="K1337" s="151"/>
      <c r="L1337" s="151"/>
      <c r="M1337" s="151"/>
      <c r="N1337" s="151"/>
      <c r="O1337" s="2">
        <f t="shared" si="203"/>
        <v>3</v>
      </c>
      <c r="P1337" s="11" t="s">
        <v>2754</v>
      </c>
      <c r="R1337" s="1" t="str">
        <f t="shared" si="201"/>
        <v>SECADM  </v>
      </c>
      <c r="S1337">
        <f t="shared" si="204"/>
        <v>16</v>
      </c>
      <c r="U1337"/>
      <c r="V1337" s="1" t="str">
        <f t="shared" si="202"/>
        <v/>
      </c>
      <c r="W1337"/>
    </row>
    <row r="1338" spans="2:23" ht="21" x14ac:dyDescent="0.25">
      <c r="B1338" s="9" t="s">
        <v>720</v>
      </c>
      <c r="C1338" s="12" t="s">
        <v>2713</v>
      </c>
      <c r="D1338" s="12" t="s">
        <v>2714</v>
      </c>
      <c r="E1338" s="9" t="s">
        <v>3</v>
      </c>
      <c r="F1338" s="96"/>
      <c r="G1338" s="96"/>
      <c r="H1338" s="144"/>
      <c r="I1338" s="144"/>
      <c r="J1338" s="144"/>
      <c r="K1338" s="144"/>
      <c r="L1338" s="144"/>
      <c r="M1338" s="144"/>
      <c r="N1338" s="144"/>
      <c r="O1338" s="2">
        <f t="shared" si="203"/>
        <v>1</v>
      </c>
      <c r="P1338" s="9" t="s">
        <v>2755</v>
      </c>
      <c r="R1338" s="1" t="str">
        <f t="shared" si="201"/>
        <v>CAA  </v>
      </c>
      <c r="S1338">
        <f t="shared" si="204"/>
        <v>10</v>
      </c>
      <c r="U1338"/>
      <c r="V1338" s="1" t="str">
        <f t="shared" si="202"/>
        <v/>
      </c>
      <c r="W1338"/>
    </row>
    <row r="1339" spans="2:23" ht="21" x14ac:dyDescent="0.25">
      <c r="B1339" s="11" t="s">
        <v>2715</v>
      </c>
      <c r="C1339" s="10" t="s">
        <v>2714</v>
      </c>
      <c r="D1339" s="10" t="s">
        <v>2716</v>
      </c>
      <c r="E1339" s="11" t="s">
        <v>54</v>
      </c>
      <c r="F1339" s="171"/>
      <c r="G1339" s="171"/>
      <c r="H1339" s="151"/>
      <c r="I1339" s="151"/>
      <c r="J1339" s="151"/>
      <c r="K1339" s="151"/>
      <c r="L1339" s="151"/>
      <c r="M1339" s="151"/>
      <c r="N1339" s="151"/>
      <c r="O1339" s="2">
        <f t="shared" si="203"/>
        <v>1</v>
      </c>
      <c r="P1339" s="11" t="s">
        <v>2756</v>
      </c>
      <c r="R1339" s="1" t="str">
        <f t="shared" si="201"/>
        <v>SMCI  </v>
      </c>
      <c r="S1339">
        <f t="shared" si="204"/>
        <v>8</v>
      </c>
      <c r="U1339"/>
      <c r="V1339" s="1" t="str">
        <f t="shared" si="202"/>
        <v/>
      </c>
      <c r="W1339"/>
    </row>
    <row r="1340" spans="2:23" ht="21" x14ac:dyDescent="0.25">
      <c r="B1340" s="9" t="s">
        <v>1126</v>
      </c>
      <c r="C1340" s="12" t="s">
        <v>2716</v>
      </c>
      <c r="D1340" s="12" t="s">
        <v>2717</v>
      </c>
      <c r="E1340" s="9" t="s">
        <v>3</v>
      </c>
      <c r="F1340" s="96"/>
      <c r="G1340" s="96"/>
      <c r="H1340" s="144"/>
      <c r="I1340" s="144"/>
      <c r="J1340" s="144"/>
      <c r="K1340" s="144"/>
      <c r="L1340" s="144"/>
      <c r="M1340" s="144"/>
      <c r="N1340" s="144"/>
      <c r="O1340" s="2">
        <f t="shared" si="203"/>
        <v>1</v>
      </c>
      <c r="P1340" s="9" t="s">
        <v>1172</v>
      </c>
      <c r="R1340" s="1" t="str">
        <f t="shared" si="201"/>
        <v>DG  </v>
      </c>
      <c r="S1340">
        <f t="shared" si="204"/>
        <v>4</v>
      </c>
      <c r="U1340"/>
      <c r="V1340" s="1" t="str">
        <f t="shared" si="202"/>
        <v/>
      </c>
      <c r="W1340"/>
    </row>
    <row r="1341" spans="2:23" ht="21" x14ac:dyDescent="0.25">
      <c r="B1341" s="11" t="s">
        <v>2718</v>
      </c>
      <c r="C1341" s="10" t="s">
        <v>2717</v>
      </c>
      <c r="D1341" s="10" t="s">
        <v>2719</v>
      </c>
      <c r="E1341" s="11" t="s">
        <v>3</v>
      </c>
      <c r="F1341" s="171"/>
      <c r="G1341" s="171"/>
      <c r="H1341" s="151"/>
      <c r="I1341" s="151"/>
      <c r="J1341" s="151"/>
      <c r="K1341" s="151"/>
      <c r="L1341" s="151"/>
      <c r="M1341" s="151"/>
      <c r="N1341" s="151"/>
      <c r="O1341" s="2">
        <f t="shared" si="203"/>
        <v>1</v>
      </c>
      <c r="P1341" s="11" t="s">
        <v>2757</v>
      </c>
      <c r="R1341" s="1" t="str">
        <f t="shared" si="201"/>
        <v>CPL  </v>
      </c>
      <c r="S1341">
        <f t="shared" si="204"/>
        <v>95</v>
      </c>
      <c r="U1341"/>
      <c r="V1341" s="1" t="str">
        <f t="shared" si="202"/>
        <v/>
      </c>
      <c r="W1341"/>
    </row>
    <row r="1342" spans="2:23" ht="21" x14ac:dyDescent="0.25">
      <c r="B1342" s="9" t="s">
        <v>2720</v>
      </c>
      <c r="C1342" s="12" t="s">
        <v>2719</v>
      </c>
      <c r="D1342" s="12" t="s">
        <v>2721</v>
      </c>
      <c r="E1342" s="9" t="s">
        <v>3</v>
      </c>
      <c r="F1342" s="96"/>
      <c r="G1342" s="96"/>
      <c r="H1342" s="144"/>
      <c r="I1342" s="144"/>
      <c r="J1342" s="144"/>
      <c r="K1342" s="144"/>
      <c r="L1342" s="144"/>
      <c r="M1342" s="144"/>
      <c r="N1342" s="144"/>
      <c r="O1342" s="2">
        <f t="shared" si="203"/>
        <v>1</v>
      </c>
      <c r="P1342" s="9" t="s">
        <v>2758</v>
      </c>
      <c r="R1342" s="1" t="str">
        <f t="shared" si="201"/>
        <v>CMP  </v>
      </c>
      <c r="S1342">
        <f t="shared" si="204"/>
        <v>3</v>
      </c>
      <c r="U1342"/>
      <c r="V1342" s="1" t="str">
        <f t="shared" si="202"/>
        <v/>
      </c>
      <c r="W1342"/>
    </row>
    <row r="1343" spans="2:23" ht="21" x14ac:dyDescent="0.25">
      <c r="B1343" s="11" t="s">
        <v>2722</v>
      </c>
      <c r="C1343" s="10" t="s">
        <v>2721</v>
      </c>
      <c r="D1343" s="10" t="s">
        <v>2723</v>
      </c>
      <c r="E1343" s="11" t="s">
        <v>3</v>
      </c>
      <c r="F1343" s="171"/>
      <c r="G1343" s="171"/>
      <c r="H1343" s="151"/>
      <c r="I1343" s="151"/>
      <c r="J1343" s="151"/>
      <c r="K1343" s="151"/>
      <c r="L1343" s="151"/>
      <c r="M1343" s="151"/>
      <c r="N1343" s="151"/>
      <c r="O1343" s="2">
        <f t="shared" si="203"/>
        <v>1</v>
      </c>
      <c r="P1343" s="11" t="s">
        <v>2759</v>
      </c>
      <c r="R1343" s="1" t="str">
        <f t="shared" si="201"/>
        <v>CAA  </v>
      </c>
      <c r="S1343">
        <f t="shared" si="204"/>
        <v>10</v>
      </c>
      <c r="U1343"/>
      <c r="V1343" s="1" t="str">
        <f t="shared" si="202"/>
        <v/>
      </c>
      <c r="W1343"/>
    </row>
    <row r="1344" spans="2:23" ht="21" x14ac:dyDescent="0.25">
      <c r="B1344" s="9" t="s">
        <v>2724</v>
      </c>
      <c r="C1344" s="12" t="s">
        <v>2723</v>
      </c>
      <c r="D1344" s="12" t="s">
        <v>2725</v>
      </c>
      <c r="E1344" s="9" t="s">
        <v>3</v>
      </c>
      <c r="F1344" s="96"/>
      <c r="G1344" s="96"/>
      <c r="H1344" s="144"/>
      <c r="I1344" s="144"/>
      <c r="J1344" s="144"/>
      <c r="K1344" s="144"/>
      <c r="L1344" s="144"/>
      <c r="M1344" s="144"/>
      <c r="N1344" s="144"/>
      <c r="O1344" s="2">
        <f t="shared" si="203"/>
        <v>1</v>
      </c>
      <c r="P1344" s="9" t="s">
        <v>2760</v>
      </c>
      <c r="R1344" s="1" t="str">
        <f t="shared" si="201"/>
        <v>SMCI  </v>
      </c>
      <c r="S1344">
        <f t="shared" si="204"/>
        <v>8</v>
      </c>
      <c r="U1344"/>
      <c r="V1344" s="1" t="str">
        <f t="shared" si="202"/>
        <v/>
      </c>
      <c r="W1344"/>
    </row>
    <row r="1345" spans="1:50" ht="21" x14ac:dyDescent="0.25">
      <c r="B1345" s="11" t="s">
        <v>2726</v>
      </c>
      <c r="C1345" s="10" t="s">
        <v>2727</v>
      </c>
      <c r="D1345" s="10" t="s">
        <v>2728</v>
      </c>
      <c r="E1345" s="11" t="s">
        <v>3</v>
      </c>
      <c r="F1345" s="171"/>
      <c r="G1345" s="171"/>
      <c r="H1345" s="151"/>
      <c r="I1345" s="151"/>
      <c r="J1345" s="151"/>
      <c r="K1345" s="151"/>
      <c r="L1345" s="151"/>
      <c r="M1345" s="151"/>
      <c r="N1345" s="151"/>
      <c r="O1345" s="2">
        <f t="shared" si="203"/>
        <v>1</v>
      </c>
      <c r="P1345" s="11" t="s">
        <v>1</v>
      </c>
      <c r="R1345" s="1" t="str">
        <f t="shared" si="201"/>
        <v>SMCI  </v>
      </c>
      <c r="S1345">
        <f t="shared" si="204"/>
        <v>8</v>
      </c>
      <c r="U1345"/>
      <c r="V1345" s="1" t="str">
        <f t="shared" si="202"/>
        <v/>
      </c>
      <c r="W1345"/>
    </row>
    <row r="1346" spans="1:50" ht="21" x14ac:dyDescent="0.25">
      <c r="B1346" s="9" t="s">
        <v>2729</v>
      </c>
      <c r="C1346" s="12" t="s">
        <v>2728</v>
      </c>
      <c r="D1346" s="12" t="s">
        <v>2730</v>
      </c>
      <c r="E1346" s="9" t="s">
        <v>17</v>
      </c>
      <c r="F1346" s="96"/>
      <c r="G1346" s="96"/>
      <c r="H1346" s="144"/>
      <c r="I1346" s="144"/>
      <c r="J1346" s="144"/>
      <c r="K1346" s="144"/>
      <c r="L1346" s="144"/>
      <c r="M1346" s="144"/>
      <c r="N1346" s="144"/>
      <c r="O1346" s="2">
        <f t="shared" si="203"/>
        <v>2</v>
      </c>
      <c r="P1346" s="9" t="s">
        <v>2761</v>
      </c>
      <c r="R1346" s="1" t="str">
        <f t="shared" si="201"/>
        <v>CMP  </v>
      </c>
      <c r="S1346">
        <f t="shared" si="204"/>
        <v>3</v>
      </c>
      <c r="U1346"/>
      <c r="V1346" s="1" t="str">
        <f t="shared" si="202"/>
        <v/>
      </c>
      <c r="W1346"/>
    </row>
    <row r="1347" spans="1:50" x14ac:dyDescent="0.15">
      <c r="Q1347" s="39"/>
      <c r="R1347" s="39"/>
      <c r="S1347" s="39"/>
      <c r="T1347" s="39"/>
      <c r="U1347" s="39"/>
      <c r="V1347" s="1" t="str">
        <f t="shared" si="202"/>
        <v/>
      </c>
      <c r="W1347" s="39"/>
      <c r="X1347" s="39"/>
      <c r="Y1347" s="39"/>
    </row>
    <row r="1348" spans="1:50" x14ac:dyDescent="0.15">
      <c r="B1348" s="13"/>
      <c r="C1348" s="13"/>
      <c r="D1348" s="13"/>
      <c r="E1348" s="13"/>
      <c r="F1348" s="13"/>
      <c r="G1348" s="13"/>
      <c r="H1348" s="150"/>
      <c r="I1348" s="150"/>
      <c r="J1348" s="150"/>
      <c r="K1348" s="150"/>
      <c r="L1348" s="150"/>
      <c r="M1348" s="150"/>
      <c r="N1348" s="150"/>
      <c r="O1348" s="13"/>
      <c r="P1348" s="13"/>
      <c r="Q1348" s="39"/>
      <c r="R1348" s="39"/>
      <c r="S1348" s="39"/>
      <c r="T1348" s="39"/>
      <c r="U1348" s="39"/>
      <c r="V1348" s="1" t="str">
        <f t="shared" si="202"/>
        <v/>
      </c>
      <c r="W1348" s="39"/>
      <c r="X1348" s="39"/>
      <c r="Y1348" s="39"/>
    </row>
    <row r="1349" spans="1:50" ht="11.25" thickBot="1" x14ac:dyDescent="0.2">
      <c r="Q1349" s="39"/>
      <c r="R1349" s="40" t="s">
        <v>572</v>
      </c>
      <c r="S1349" s="39"/>
      <c r="U1349" s="6" t="s">
        <v>3329</v>
      </c>
      <c r="V1349" s="1" t="str">
        <f t="shared" si="202"/>
        <v>DADOS AGRUPADOS</v>
      </c>
      <c r="Y1349" s="6"/>
    </row>
    <row r="1350" spans="1:50" ht="32.25" thickBot="1" x14ac:dyDescent="0.2">
      <c r="A1350" s="41" t="s">
        <v>3381</v>
      </c>
      <c r="P1350" s="16" t="s">
        <v>2762</v>
      </c>
      <c r="Q1350" s="39"/>
      <c r="R1350" s="6" t="s">
        <v>571</v>
      </c>
      <c r="S1350" s="6" t="s">
        <v>587</v>
      </c>
      <c r="T1350" s="39"/>
      <c r="U1350" s="39"/>
      <c r="V1350" s="1" t="str">
        <f t="shared" si="202"/>
        <v/>
      </c>
      <c r="W1350" s="39"/>
      <c r="X1350" s="39"/>
      <c r="Y1350" s="90" t="s">
        <v>3357</v>
      </c>
      <c r="Z1350" s="43"/>
      <c r="AA1350" s="43"/>
      <c r="AB1350" s="42"/>
    </row>
    <row r="1351" spans="1:50" ht="21" x14ac:dyDescent="0.25">
      <c r="B1351" s="11" t="s">
        <v>1502</v>
      </c>
      <c r="C1351" s="10" t="s">
        <v>1</v>
      </c>
      <c r="D1351" s="10" t="s">
        <v>2763</v>
      </c>
      <c r="E1351" s="11" t="s">
        <v>25</v>
      </c>
      <c r="F1351" s="171"/>
      <c r="G1351" s="171"/>
      <c r="H1351" s="151"/>
      <c r="I1351" s="151"/>
      <c r="J1351" s="151"/>
      <c r="K1351" s="151"/>
      <c r="L1351" s="151"/>
      <c r="M1351" s="151"/>
      <c r="N1351" s="151"/>
      <c r="O1351" s="2">
        <f t="shared" ref="O1351:O1379" si="205">VALUE(IF(LEFT(E1351,1)="&lt;",1,LEFT(E1351,2)))</f>
        <v>9</v>
      </c>
      <c r="P1351" s="11" t="s">
        <v>1</v>
      </c>
      <c r="R1351" s="1" t="str">
        <f t="shared" ref="R1351:R1359" si="206">RIGHT(B1351,LEN(B1351)-4)</f>
        <v>SMOEP  </v>
      </c>
      <c r="S1351">
        <f t="shared" ref="S1351:S1380" si="207">SUMIFS($O$1351:$O$1380,$R$1351:$R$1380,R1351)</f>
        <v>725</v>
      </c>
      <c r="T1351" s="39"/>
      <c r="U1351" s="1" t="s">
        <v>3356</v>
      </c>
      <c r="V1351" s="101"/>
      <c r="W1351" s="100"/>
      <c r="X1351" s="39"/>
      <c r="Y1351" s="84" t="s">
        <v>3383</v>
      </c>
      <c r="Z1351" s="82">
        <f>SUMIFS($W$1351:$W$1371,$V$1351:$V$1371,Y1351)</f>
        <v>0</v>
      </c>
      <c r="AA1351" s="82"/>
      <c r="AB1351" s="83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  <c r="AP1351" s="39"/>
      <c r="AQ1351" s="39"/>
      <c r="AR1351" s="39"/>
      <c r="AS1351" s="39"/>
      <c r="AT1351" s="39"/>
      <c r="AU1351" s="39"/>
      <c r="AV1351" s="39"/>
      <c r="AW1351" s="39"/>
      <c r="AX1351" s="39"/>
    </row>
    <row r="1352" spans="1:50" ht="21" x14ac:dyDescent="0.25">
      <c r="B1352" s="9" t="s">
        <v>609</v>
      </c>
      <c r="C1352" s="12" t="s">
        <v>2763</v>
      </c>
      <c r="D1352" s="12" t="s">
        <v>2764</v>
      </c>
      <c r="E1352" s="9" t="s">
        <v>3</v>
      </c>
      <c r="F1352" s="96"/>
      <c r="G1352" s="96"/>
      <c r="H1352" s="144"/>
      <c r="I1352" s="144"/>
      <c r="J1352" s="144"/>
      <c r="K1352" s="144"/>
      <c r="L1352" s="144"/>
      <c r="M1352" s="144"/>
      <c r="N1352" s="144"/>
      <c r="O1352" s="2">
        <f t="shared" si="205"/>
        <v>1</v>
      </c>
      <c r="P1352" s="9" t="s">
        <v>1147</v>
      </c>
      <c r="R1352" s="1" t="str">
        <f t="shared" si="206"/>
        <v>CAA  </v>
      </c>
      <c r="S1352">
        <f t="shared" si="207"/>
        <v>1</v>
      </c>
      <c r="T1352" s="39"/>
      <c r="U1352" s="1" t="s">
        <v>575</v>
      </c>
      <c r="V1352" s="1" t="str">
        <f t="shared" si="202"/>
        <v>CAA</v>
      </c>
      <c r="W1352">
        <v>1</v>
      </c>
      <c r="X1352" s="39"/>
      <c r="Y1352" s="84" t="s">
        <v>3387</v>
      </c>
      <c r="Z1352" s="85">
        <f t="shared" ref="Z1352:Z1372" si="208">SUMIFS($W$1351:$W$1371,$V$1351:$V$1371,Y1352)</f>
        <v>0</v>
      </c>
      <c r="AA1352" s="85"/>
      <c r="AB1352" s="86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  <c r="AP1352" s="39"/>
      <c r="AQ1352" s="39"/>
      <c r="AR1352" s="39"/>
      <c r="AS1352" s="39"/>
      <c r="AT1352" s="39"/>
      <c r="AU1352" s="39"/>
      <c r="AV1352" s="39"/>
      <c r="AW1352" s="39"/>
      <c r="AX1352" s="39"/>
    </row>
    <row r="1353" spans="1:50" s="13" customFormat="1" ht="21" x14ac:dyDescent="0.25">
      <c r="A1353" s="39"/>
      <c r="B1353" s="11" t="s">
        <v>1830</v>
      </c>
      <c r="C1353" s="10" t="s">
        <v>2764</v>
      </c>
      <c r="D1353" s="10" t="s">
        <v>2765</v>
      </c>
      <c r="E1353" s="11" t="s">
        <v>17</v>
      </c>
      <c r="F1353" s="171"/>
      <c r="G1353" s="171"/>
      <c r="H1353" s="151"/>
      <c r="I1353" s="151"/>
      <c r="J1353" s="151"/>
      <c r="K1353" s="151"/>
      <c r="L1353" s="151"/>
      <c r="M1353" s="151"/>
      <c r="N1353" s="151"/>
      <c r="O1353" s="2">
        <f t="shared" si="205"/>
        <v>2</v>
      </c>
      <c r="P1353" s="11" t="s">
        <v>2797</v>
      </c>
      <c r="Q1353" s="1"/>
      <c r="R1353" s="1" t="str">
        <f t="shared" si="206"/>
        <v>SECADM  </v>
      </c>
      <c r="S1353">
        <f t="shared" si="207"/>
        <v>4</v>
      </c>
      <c r="T1353" s="39"/>
      <c r="U1353" s="1" t="s">
        <v>576</v>
      </c>
      <c r="V1353" s="1" t="str">
        <f t="shared" si="202"/>
        <v>SECADM</v>
      </c>
      <c r="W1353">
        <v>4</v>
      </c>
      <c r="X1353" s="39"/>
      <c r="Y1353" s="61" t="s">
        <v>3385</v>
      </c>
      <c r="Z1353" s="62">
        <f t="shared" si="208"/>
        <v>0</v>
      </c>
      <c r="AA1353" s="62"/>
      <c r="AB1353" s="63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  <c r="AP1353" s="39"/>
      <c r="AQ1353" s="39"/>
      <c r="AR1353" s="39"/>
      <c r="AS1353" s="39"/>
      <c r="AT1353" s="39"/>
      <c r="AU1353" s="39"/>
      <c r="AV1353" s="39"/>
      <c r="AW1353" s="39"/>
      <c r="AX1353" s="39"/>
    </row>
    <row r="1354" spans="1:50" ht="21" x14ac:dyDescent="0.25">
      <c r="B1354" s="9" t="s">
        <v>2611</v>
      </c>
      <c r="C1354" s="12" t="s">
        <v>2765</v>
      </c>
      <c r="D1354" s="12" t="s">
        <v>2766</v>
      </c>
      <c r="E1354" s="9" t="s">
        <v>3</v>
      </c>
      <c r="F1354" s="96"/>
      <c r="G1354" s="96"/>
      <c r="H1354" s="144"/>
      <c r="I1354" s="144"/>
      <c r="J1354" s="144"/>
      <c r="K1354" s="144"/>
      <c r="L1354" s="144"/>
      <c r="M1354" s="144"/>
      <c r="N1354" s="144"/>
      <c r="O1354" s="2">
        <f t="shared" si="205"/>
        <v>1</v>
      </c>
      <c r="P1354" s="9" t="s">
        <v>631</v>
      </c>
      <c r="R1354" s="1" t="str">
        <f t="shared" si="206"/>
        <v>CLC  </v>
      </c>
      <c r="S1354">
        <f t="shared" si="207"/>
        <v>5</v>
      </c>
      <c r="T1354" s="39"/>
      <c r="U1354" s="1" t="s">
        <v>580</v>
      </c>
      <c r="V1354" s="1" t="str">
        <f t="shared" si="202"/>
        <v>CLC</v>
      </c>
      <c r="W1354">
        <v>5</v>
      </c>
      <c r="X1354" s="39"/>
      <c r="Y1354" s="61" t="s">
        <v>3389</v>
      </c>
      <c r="Z1354" s="62">
        <f t="shared" si="208"/>
        <v>0</v>
      </c>
      <c r="AA1354" s="62"/>
      <c r="AB1354" s="63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  <c r="AP1354" s="39"/>
      <c r="AQ1354" s="39"/>
      <c r="AR1354" s="39"/>
      <c r="AS1354" s="39"/>
      <c r="AT1354" s="39"/>
      <c r="AU1354" s="39"/>
      <c r="AV1354" s="39"/>
      <c r="AW1354" s="39"/>
      <c r="AX1354" s="39"/>
    </row>
    <row r="1355" spans="1:50" ht="21" x14ac:dyDescent="0.25">
      <c r="B1355" s="11" t="s">
        <v>2443</v>
      </c>
      <c r="C1355" s="10" t="s">
        <v>2766</v>
      </c>
      <c r="D1355" s="10" t="s">
        <v>2767</v>
      </c>
      <c r="E1355" s="11" t="s">
        <v>2768</v>
      </c>
      <c r="F1355" s="171"/>
      <c r="G1355" s="171"/>
      <c r="H1355" s="151"/>
      <c r="I1355" s="151"/>
      <c r="J1355" s="151"/>
      <c r="K1355" s="151"/>
      <c r="L1355" s="151"/>
      <c r="M1355" s="151"/>
      <c r="N1355" s="151"/>
      <c r="O1355" s="2">
        <f t="shared" si="205"/>
        <v>46</v>
      </c>
      <c r="P1355" s="11" t="s">
        <v>2798</v>
      </c>
      <c r="R1355" s="1" t="str">
        <f t="shared" si="206"/>
        <v>SC  </v>
      </c>
      <c r="S1355">
        <f t="shared" si="207"/>
        <v>47</v>
      </c>
      <c r="T1355" s="39"/>
      <c r="U1355" s="1" t="s">
        <v>581</v>
      </c>
      <c r="V1355" s="1" t="str">
        <f t="shared" si="202"/>
        <v>SC</v>
      </c>
      <c r="W1355">
        <v>47</v>
      </c>
      <c r="X1355" s="39"/>
      <c r="Y1355" s="61" t="s">
        <v>3424</v>
      </c>
      <c r="Z1355" s="62">
        <f t="shared" si="208"/>
        <v>1</v>
      </c>
      <c r="AA1355" s="62"/>
      <c r="AB1355" s="63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  <c r="AP1355" s="39"/>
      <c r="AQ1355" s="39"/>
      <c r="AR1355" s="39"/>
      <c r="AS1355" s="39"/>
      <c r="AT1355" s="39"/>
      <c r="AU1355" s="39"/>
      <c r="AV1355" s="39"/>
      <c r="AW1355" s="39"/>
      <c r="AX1355" s="39"/>
    </row>
    <row r="1356" spans="1:50" ht="21" x14ac:dyDescent="0.25">
      <c r="B1356" s="9" t="s">
        <v>1591</v>
      </c>
      <c r="C1356" s="12" t="s">
        <v>2767</v>
      </c>
      <c r="D1356" s="12" t="s">
        <v>2769</v>
      </c>
      <c r="E1356" s="9" t="s">
        <v>3</v>
      </c>
      <c r="F1356" s="96"/>
      <c r="G1356" s="96"/>
      <c r="H1356" s="144"/>
      <c r="I1356" s="144"/>
      <c r="J1356" s="144"/>
      <c r="K1356" s="144"/>
      <c r="L1356" s="144"/>
      <c r="M1356" s="144"/>
      <c r="N1356" s="144"/>
      <c r="O1356" s="2">
        <f t="shared" si="205"/>
        <v>1</v>
      </c>
      <c r="P1356" s="9" t="s">
        <v>64</v>
      </c>
      <c r="R1356" s="1" t="str">
        <f t="shared" si="206"/>
        <v>CLC  </v>
      </c>
      <c r="S1356">
        <f t="shared" si="207"/>
        <v>5</v>
      </c>
      <c r="T1356" s="39"/>
      <c r="U1356" s="1" t="s">
        <v>3340</v>
      </c>
      <c r="V1356" s="1" t="str">
        <f t="shared" si="202"/>
        <v>SLIC</v>
      </c>
      <c r="W1356">
        <v>16</v>
      </c>
      <c r="X1356" s="39"/>
      <c r="Y1356" s="61" t="s">
        <v>3425</v>
      </c>
      <c r="Z1356" s="99">
        <v>0</v>
      </c>
      <c r="AA1356" s="62"/>
      <c r="AB1356" s="63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  <c r="AP1356" s="39"/>
      <c r="AQ1356" s="39"/>
      <c r="AR1356" s="39"/>
      <c r="AS1356" s="39"/>
      <c r="AT1356" s="39"/>
      <c r="AU1356" s="39"/>
      <c r="AV1356" s="39"/>
      <c r="AW1356" s="39"/>
      <c r="AX1356" s="39"/>
    </row>
    <row r="1357" spans="1:50" ht="21" x14ac:dyDescent="0.25">
      <c r="B1357" s="11" t="s">
        <v>1593</v>
      </c>
      <c r="C1357" s="10" t="s">
        <v>2769</v>
      </c>
      <c r="D1357" s="10" t="s">
        <v>2770</v>
      </c>
      <c r="E1357" s="11" t="s">
        <v>3</v>
      </c>
      <c r="F1357" s="171"/>
      <c r="G1357" s="171"/>
      <c r="H1357" s="151"/>
      <c r="I1357" s="151"/>
      <c r="J1357" s="151"/>
      <c r="K1357" s="151"/>
      <c r="L1357" s="151"/>
      <c r="M1357" s="151"/>
      <c r="N1357" s="151"/>
      <c r="O1357" s="2">
        <f t="shared" si="205"/>
        <v>1</v>
      </c>
      <c r="P1357" s="11" t="s">
        <v>2799</v>
      </c>
      <c r="R1357" s="1" t="str">
        <f t="shared" si="206"/>
        <v>SC  </v>
      </c>
      <c r="S1357">
        <f t="shared" si="207"/>
        <v>47</v>
      </c>
      <c r="T1357" s="39"/>
      <c r="U1357" s="1" t="s">
        <v>591</v>
      </c>
      <c r="V1357" s="1" t="str">
        <f t="shared" si="202"/>
        <v>CPL</v>
      </c>
      <c r="W1357">
        <v>24</v>
      </c>
      <c r="X1357" s="39"/>
      <c r="Y1357" s="61" t="s">
        <v>3426</v>
      </c>
      <c r="Z1357" s="62">
        <f t="shared" si="208"/>
        <v>0</v>
      </c>
      <c r="AA1357" s="62"/>
      <c r="AB1357" s="63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  <c r="AP1357" s="39"/>
      <c r="AQ1357" s="39"/>
      <c r="AR1357" s="39"/>
      <c r="AS1357" s="39"/>
      <c r="AT1357" s="39"/>
      <c r="AU1357" s="39"/>
      <c r="AV1357" s="39"/>
      <c r="AW1357" s="39"/>
      <c r="AX1357" s="39"/>
    </row>
    <row r="1358" spans="1:50" ht="21" x14ac:dyDescent="0.25">
      <c r="B1358" s="9" t="s">
        <v>1055</v>
      </c>
      <c r="C1358" s="12" t="s">
        <v>2770</v>
      </c>
      <c r="D1358" s="12" t="s">
        <v>2771</v>
      </c>
      <c r="E1358" s="9" t="s">
        <v>3</v>
      </c>
      <c r="F1358" s="96"/>
      <c r="G1358" s="96"/>
      <c r="H1358" s="144"/>
      <c r="I1358" s="144"/>
      <c r="J1358" s="144"/>
      <c r="K1358" s="144"/>
      <c r="L1358" s="144"/>
      <c r="M1358" s="144"/>
      <c r="N1358" s="144"/>
      <c r="O1358" s="2">
        <f t="shared" si="205"/>
        <v>1</v>
      </c>
      <c r="P1358" s="9" t="s">
        <v>64</v>
      </c>
      <c r="R1358" s="1" t="str">
        <f t="shared" si="206"/>
        <v>CLC  </v>
      </c>
      <c r="S1358">
        <f t="shared" si="207"/>
        <v>5</v>
      </c>
      <c r="T1358" s="39"/>
      <c r="U1358" s="1" t="s">
        <v>583</v>
      </c>
      <c r="V1358" s="1" t="str">
        <f t="shared" si="202"/>
        <v>ASSDG</v>
      </c>
      <c r="W1358">
        <v>2</v>
      </c>
      <c r="X1358" s="39"/>
      <c r="Y1358" s="61" t="s">
        <v>3427</v>
      </c>
      <c r="Z1358" s="62">
        <f t="shared" si="208"/>
        <v>0</v>
      </c>
      <c r="AA1358" s="62"/>
      <c r="AB1358" s="63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  <c r="AP1358" s="39"/>
      <c r="AQ1358" s="39"/>
      <c r="AR1358" s="39"/>
      <c r="AS1358" s="39"/>
      <c r="AT1358" s="39"/>
      <c r="AU1358" s="39"/>
      <c r="AV1358" s="39"/>
      <c r="AW1358" s="39"/>
      <c r="AX1358" s="39"/>
    </row>
    <row r="1359" spans="1:50" ht="21" x14ac:dyDescent="0.25">
      <c r="B1359" s="11" t="s">
        <v>30</v>
      </c>
      <c r="C1359" s="10" t="s">
        <v>2771</v>
      </c>
      <c r="D1359" s="10" t="s">
        <v>2772</v>
      </c>
      <c r="E1359" s="11" t="s">
        <v>3</v>
      </c>
      <c r="F1359" s="171"/>
      <c r="G1359" s="171"/>
      <c r="H1359" s="151"/>
      <c r="I1359" s="151"/>
      <c r="J1359" s="151"/>
      <c r="K1359" s="151"/>
      <c r="L1359" s="151"/>
      <c r="M1359" s="151"/>
      <c r="N1359" s="151"/>
      <c r="O1359" s="2">
        <f t="shared" si="205"/>
        <v>1</v>
      </c>
      <c r="P1359" s="11" t="s">
        <v>2800</v>
      </c>
      <c r="R1359" s="1" t="str">
        <f t="shared" si="206"/>
        <v>SECADM  </v>
      </c>
      <c r="S1359">
        <f t="shared" si="207"/>
        <v>4</v>
      </c>
      <c r="T1359" s="39"/>
      <c r="U1359" s="1" t="s">
        <v>584</v>
      </c>
      <c r="V1359" s="1" t="str">
        <f t="shared" si="202"/>
        <v>DG</v>
      </c>
      <c r="W1359">
        <v>2</v>
      </c>
      <c r="X1359" s="39"/>
      <c r="Y1359" s="61" t="s">
        <v>3428</v>
      </c>
      <c r="Z1359" s="62">
        <f t="shared" si="208"/>
        <v>0</v>
      </c>
      <c r="AA1359" s="62"/>
      <c r="AB1359" s="63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  <c r="AP1359" s="39"/>
      <c r="AQ1359" s="39"/>
      <c r="AR1359" s="39"/>
      <c r="AS1359" s="39"/>
      <c r="AT1359" s="39"/>
      <c r="AU1359" s="39"/>
      <c r="AV1359" s="39"/>
      <c r="AW1359" s="39"/>
      <c r="AX1359" s="39"/>
    </row>
    <row r="1360" spans="1:50" ht="21" x14ac:dyDescent="0.25">
      <c r="B1360" s="9" t="s">
        <v>154</v>
      </c>
      <c r="C1360" s="12" t="s">
        <v>2772</v>
      </c>
      <c r="D1360" s="12" t="s">
        <v>2773</v>
      </c>
      <c r="E1360" s="9" t="s">
        <v>3</v>
      </c>
      <c r="F1360" s="96"/>
      <c r="G1360" s="96"/>
      <c r="H1360" s="144"/>
      <c r="I1360" s="144"/>
      <c r="J1360" s="144"/>
      <c r="K1360" s="144"/>
      <c r="L1360" s="144"/>
      <c r="M1360" s="144"/>
      <c r="N1360" s="144"/>
      <c r="O1360" s="2">
        <f t="shared" si="205"/>
        <v>1</v>
      </c>
      <c r="P1360" s="9" t="s">
        <v>1933</v>
      </c>
      <c r="R1360" s="1" t="str">
        <f t="shared" ref="R1360:R1380" si="209">RIGHT(B1360,LEN(B1360)-5)</f>
        <v>CLC  </v>
      </c>
      <c r="S1360">
        <f t="shared" si="207"/>
        <v>5</v>
      </c>
      <c r="T1360" s="39"/>
      <c r="U1360" s="1" t="s">
        <v>3351</v>
      </c>
      <c r="V1360" s="1" t="str">
        <f t="shared" si="202"/>
        <v>CMP</v>
      </c>
      <c r="W1360">
        <v>2</v>
      </c>
      <c r="X1360" s="39"/>
      <c r="Y1360" s="61" t="s">
        <v>3391</v>
      </c>
      <c r="Z1360" s="62">
        <f t="shared" si="208"/>
        <v>0</v>
      </c>
      <c r="AA1360" s="62"/>
      <c r="AB1360" s="63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  <c r="AP1360" s="39"/>
      <c r="AQ1360" s="39"/>
      <c r="AR1360" s="39"/>
      <c r="AS1360" s="39"/>
      <c r="AT1360" s="39"/>
      <c r="AU1360" s="39"/>
      <c r="AV1360" s="39"/>
      <c r="AW1360" s="39"/>
      <c r="AX1360" s="39"/>
    </row>
    <row r="1361" spans="2:50" ht="21" x14ac:dyDescent="0.25">
      <c r="B1361" s="11" t="s">
        <v>2453</v>
      </c>
      <c r="C1361" s="10" t="s">
        <v>2773</v>
      </c>
      <c r="D1361" s="10" t="s">
        <v>2774</v>
      </c>
      <c r="E1361" s="11" t="s">
        <v>47</v>
      </c>
      <c r="F1361" s="171"/>
      <c r="G1361" s="171"/>
      <c r="H1361" s="151"/>
      <c r="I1361" s="151"/>
      <c r="J1361" s="151"/>
      <c r="K1361" s="151"/>
      <c r="L1361" s="151"/>
      <c r="M1361" s="151"/>
      <c r="N1361" s="151"/>
      <c r="O1361" s="2">
        <f t="shared" si="205"/>
        <v>6</v>
      </c>
      <c r="P1361" s="11" t="s">
        <v>2801</v>
      </c>
      <c r="R1361" s="1" t="str">
        <f t="shared" si="209"/>
        <v>SLIC  </v>
      </c>
      <c r="S1361">
        <f t="shared" si="207"/>
        <v>16</v>
      </c>
      <c r="T1361" s="39"/>
      <c r="U1361" s="1" t="s">
        <v>3347</v>
      </c>
      <c r="V1361" s="1" t="str">
        <f t="shared" si="202"/>
        <v>GABDG</v>
      </c>
      <c r="W1361">
        <v>1</v>
      </c>
      <c r="X1361" s="39"/>
      <c r="Y1361" s="61" t="s">
        <v>3393</v>
      </c>
      <c r="Z1361" s="62">
        <f t="shared" si="208"/>
        <v>0</v>
      </c>
      <c r="AA1361" s="62"/>
      <c r="AB1361" s="63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  <c r="AP1361" s="39"/>
      <c r="AQ1361" s="39"/>
      <c r="AR1361" s="39"/>
      <c r="AS1361" s="39"/>
      <c r="AT1361" s="39"/>
      <c r="AU1361" s="39"/>
      <c r="AV1361" s="39"/>
      <c r="AW1361" s="39"/>
      <c r="AX1361" s="39"/>
    </row>
    <row r="1362" spans="2:50" ht="21" x14ac:dyDescent="0.25">
      <c r="B1362" s="9" t="s">
        <v>160</v>
      </c>
      <c r="C1362" s="12" t="s">
        <v>2774</v>
      </c>
      <c r="D1362" s="12" t="s">
        <v>2775</v>
      </c>
      <c r="E1362" s="9" t="s">
        <v>3</v>
      </c>
      <c r="F1362" s="96"/>
      <c r="G1362" s="96"/>
      <c r="H1362" s="144"/>
      <c r="I1362" s="144"/>
      <c r="J1362" s="144"/>
      <c r="K1362" s="144"/>
      <c r="L1362" s="144"/>
      <c r="M1362" s="144"/>
      <c r="N1362" s="144"/>
      <c r="O1362" s="2">
        <f t="shared" si="205"/>
        <v>1</v>
      </c>
      <c r="P1362" s="9" t="s">
        <v>247</v>
      </c>
      <c r="R1362" s="1" t="str">
        <f t="shared" si="209"/>
        <v>CLC  </v>
      </c>
      <c r="S1362">
        <f t="shared" si="207"/>
        <v>5</v>
      </c>
      <c r="T1362" s="39"/>
      <c r="U1362"/>
      <c r="V1362" s="98" t="s">
        <v>3434</v>
      </c>
      <c r="W1362">
        <f>SUM(W1344:W1361)</f>
        <v>104</v>
      </c>
      <c r="X1362" s="39"/>
      <c r="Y1362" s="61" t="s">
        <v>3395</v>
      </c>
      <c r="Z1362" s="62">
        <f t="shared" si="208"/>
        <v>0</v>
      </c>
      <c r="AA1362" s="62"/>
      <c r="AB1362" s="63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  <c r="AP1362" s="39"/>
      <c r="AQ1362" s="39"/>
      <c r="AR1362" s="39"/>
      <c r="AS1362" s="39"/>
      <c r="AT1362" s="39"/>
      <c r="AU1362" s="39"/>
      <c r="AV1362" s="39"/>
      <c r="AW1362" s="39"/>
      <c r="AX1362" s="39"/>
    </row>
    <row r="1363" spans="2:50" ht="21" x14ac:dyDescent="0.25">
      <c r="B1363" s="11" t="s">
        <v>2521</v>
      </c>
      <c r="C1363" s="10" t="s">
        <v>2775</v>
      </c>
      <c r="D1363" s="10" t="s">
        <v>2776</v>
      </c>
      <c r="E1363" s="11" t="s">
        <v>3</v>
      </c>
      <c r="F1363" s="171"/>
      <c r="G1363" s="171"/>
      <c r="H1363" s="151"/>
      <c r="I1363" s="151"/>
      <c r="J1363" s="151"/>
      <c r="K1363" s="151"/>
      <c r="L1363" s="151"/>
      <c r="M1363" s="151"/>
      <c r="N1363" s="151"/>
      <c r="O1363" s="2">
        <f t="shared" si="205"/>
        <v>1</v>
      </c>
      <c r="P1363" s="11" t="s">
        <v>2802</v>
      </c>
      <c r="R1363" s="1" t="str">
        <f t="shared" si="209"/>
        <v>SECADM  </v>
      </c>
      <c r="S1363">
        <f t="shared" si="207"/>
        <v>4</v>
      </c>
      <c r="T1363" s="39"/>
      <c r="U1363"/>
      <c r="V1363" s="1" t="str">
        <f t="shared" si="202"/>
        <v/>
      </c>
      <c r="W1363"/>
      <c r="X1363" s="39"/>
      <c r="Y1363" s="58" t="s">
        <v>3397</v>
      </c>
      <c r="Z1363" s="59">
        <f t="shared" si="208"/>
        <v>0</v>
      </c>
      <c r="AA1363" s="59"/>
      <c r="AB1363" s="60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  <c r="AP1363" s="39"/>
      <c r="AQ1363" s="39"/>
      <c r="AR1363" s="39"/>
      <c r="AS1363" s="39"/>
      <c r="AT1363" s="39"/>
      <c r="AU1363" s="39"/>
      <c r="AV1363" s="39"/>
      <c r="AW1363" s="39"/>
      <c r="AX1363" s="39"/>
    </row>
    <row r="1364" spans="2:50" ht="21" x14ac:dyDescent="0.25">
      <c r="B1364" s="9" t="s">
        <v>2523</v>
      </c>
      <c r="C1364" s="12" t="s">
        <v>2776</v>
      </c>
      <c r="D1364" s="12" t="s">
        <v>2777</v>
      </c>
      <c r="E1364" s="9" t="s">
        <v>3</v>
      </c>
      <c r="F1364" s="96"/>
      <c r="G1364" s="96"/>
      <c r="H1364" s="144"/>
      <c r="I1364" s="144"/>
      <c r="J1364" s="144"/>
      <c r="K1364" s="144"/>
      <c r="L1364" s="144"/>
      <c r="M1364" s="144"/>
      <c r="N1364" s="144"/>
      <c r="O1364" s="2">
        <f t="shared" si="205"/>
        <v>1</v>
      </c>
      <c r="P1364" s="9" t="s">
        <v>1678</v>
      </c>
      <c r="R1364" s="1" t="str">
        <f t="shared" si="209"/>
        <v>CPL  </v>
      </c>
      <c r="S1364">
        <f t="shared" si="207"/>
        <v>24</v>
      </c>
      <c r="U1364"/>
      <c r="V1364" s="1" t="str">
        <f t="shared" si="202"/>
        <v/>
      </c>
      <c r="W1364"/>
      <c r="Y1364" s="58" t="s">
        <v>3399</v>
      </c>
      <c r="Z1364" s="59">
        <f t="shared" si="208"/>
        <v>0</v>
      </c>
      <c r="AA1364" s="59"/>
      <c r="AB1364" s="60"/>
    </row>
    <row r="1365" spans="2:50" ht="21" x14ac:dyDescent="0.25">
      <c r="B1365" s="11" t="s">
        <v>2525</v>
      </c>
      <c r="C1365" s="10" t="s">
        <v>2777</v>
      </c>
      <c r="D1365" s="10" t="s">
        <v>2778</v>
      </c>
      <c r="E1365" s="11" t="s">
        <v>3</v>
      </c>
      <c r="F1365" s="171"/>
      <c r="G1365" s="171"/>
      <c r="H1365" s="151"/>
      <c r="I1365" s="151"/>
      <c r="J1365" s="151"/>
      <c r="K1365" s="151"/>
      <c r="L1365" s="151"/>
      <c r="M1365" s="151"/>
      <c r="N1365" s="151"/>
      <c r="O1365" s="2">
        <f t="shared" si="205"/>
        <v>1</v>
      </c>
      <c r="P1365" s="11" t="s">
        <v>828</v>
      </c>
      <c r="R1365" s="1" t="str">
        <f t="shared" si="209"/>
        <v>ASSDG  </v>
      </c>
      <c r="S1365">
        <f t="shared" si="207"/>
        <v>2</v>
      </c>
      <c r="U1365"/>
      <c r="V1365" s="1" t="str">
        <f t="shared" si="202"/>
        <v/>
      </c>
      <c r="W1365"/>
      <c r="Y1365" s="58" t="s">
        <v>3401</v>
      </c>
      <c r="Z1365" s="59">
        <f t="shared" si="208"/>
        <v>0</v>
      </c>
      <c r="AA1365" s="59"/>
      <c r="AB1365" s="60"/>
    </row>
    <row r="1366" spans="2:50" ht="21" x14ac:dyDescent="0.25">
      <c r="B1366" s="9" t="s">
        <v>2527</v>
      </c>
      <c r="C1366" s="12" t="s">
        <v>2778</v>
      </c>
      <c r="D1366" s="12" t="s">
        <v>2779</v>
      </c>
      <c r="E1366" s="9" t="s">
        <v>3</v>
      </c>
      <c r="F1366" s="96"/>
      <c r="G1366" s="96"/>
      <c r="H1366" s="144"/>
      <c r="I1366" s="144"/>
      <c r="J1366" s="144"/>
      <c r="K1366" s="144"/>
      <c r="L1366" s="144"/>
      <c r="M1366" s="144"/>
      <c r="N1366" s="144"/>
      <c r="O1366" s="2">
        <f t="shared" si="205"/>
        <v>1</v>
      </c>
      <c r="P1366" s="9" t="s">
        <v>176</v>
      </c>
      <c r="R1366" s="1" t="str">
        <f t="shared" si="209"/>
        <v>DG  </v>
      </c>
      <c r="S1366">
        <f t="shared" si="207"/>
        <v>2</v>
      </c>
      <c r="U1366"/>
      <c r="V1366" s="1" t="str">
        <f t="shared" si="202"/>
        <v/>
      </c>
      <c r="W1366"/>
      <c r="Y1366" s="58" t="s">
        <v>3416</v>
      </c>
      <c r="Z1366" s="59">
        <f t="shared" si="208"/>
        <v>0</v>
      </c>
      <c r="AA1366" s="59"/>
      <c r="AB1366" s="60"/>
    </row>
    <row r="1367" spans="2:50" ht="21" x14ac:dyDescent="0.25">
      <c r="B1367" s="11" t="s">
        <v>2463</v>
      </c>
      <c r="C1367" s="10" t="s">
        <v>2779</v>
      </c>
      <c r="D1367" s="10" t="s">
        <v>2780</v>
      </c>
      <c r="E1367" s="11" t="s">
        <v>25</v>
      </c>
      <c r="F1367" s="171"/>
      <c r="G1367" s="171"/>
      <c r="H1367" s="151"/>
      <c r="I1367" s="151"/>
      <c r="J1367" s="151"/>
      <c r="K1367" s="151"/>
      <c r="L1367" s="151"/>
      <c r="M1367" s="151"/>
      <c r="N1367" s="151"/>
      <c r="O1367" s="2">
        <f t="shared" si="205"/>
        <v>9</v>
      </c>
      <c r="P1367" s="11" t="s">
        <v>813</v>
      </c>
      <c r="R1367" s="1" t="str">
        <f t="shared" si="209"/>
        <v>SLIC  </v>
      </c>
      <c r="S1367">
        <f t="shared" si="207"/>
        <v>16</v>
      </c>
      <c r="U1367"/>
      <c r="V1367" s="1" t="str">
        <f t="shared" si="202"/>
        <v/>
      </c>
      <c r="W1367"/>
      <c r="Y1367" s="58" t="s">
        <v>3404</v>
      </c>
      <c r="Z1367" s="59">
        <f t="shared" si="208"/>
        <v>0</v>
      </c>
      <c r="AA1367" s="59"/>
      <c r="AB1367" s="60"/>
    </row>
    <row r="1368" spans="2:50" ht="21" x14ac:dyDescent="0.25">
      <c r="B1368" s="9" t="s">
        <v>2465</v>
      </c>
      <c r="C1368" s="12" t="s">
        <v>2780</v>
      </c>
      <c r="D1368" s="12" t="s">
        <v>2781</v>
      </c>
      <c r="E1368" s="9" t="s">
        <v>3</v>
      </c>
      <c r="F1368" s="96"/>
      <c r="G1368" s="96"/>
      <c r="H1368" s="144"/>
      <c r="I1368" s="144"/>
      <c r="J1368" s="144"/>
      <c r="K1368" s="144"/>
      <c r="L1368" s="144"/>
      <c r="M1368" s="144"/>
      <c r="N1368" s="144"/>
      <c r="O1368" s="2">
        <f t="shared" si="205"/>
        <v>1</v>
      </c>
      <c r="P1368" s="9" t="s">
        <v>1172</v>
      </c>
      <c r="R1368" s="1" t="str">
        <f t="shared" si="209"/>
        <v>CPL  </v>
      </c>
      <c r="S1368">
        <f t="shared" si="207"/>
        <v>24</v>
      </c>
      <c r="U1368"/>
      <c r="V1368" s="1" t="str">
        <f t="shared" si="202"/>
        <v/>
      </c>
      <c r="W1368"/>
      <c r="Y1368" s="58" t="s">
        <v>3429</v>
      </c>
      <c r="Z1368" s="59">
        <f t="shared" si="208"/>
        <v>0</v>
      </c>
      <c r="AA1368" s="59"/>
      <c r="AB1368" s="60"/>
    </row>
    <row r="1369" spans="2:50" ht="21" x14ac:dyDescent="0.25">
      <c r="B1369" s="11" t="s">
        <v>1612</v>
      </c>
      <c r="C1369" s="10" t="s">
        <v>2781</v>
      </c>
      <c r="D1369" s="10" t="s">
        <v>2782</v>
      </c>
      <c r="E1369" s="11" t="s">
        <v>3</v>
      </c>
      <c r="F1369" s="171"/>
      <c r="G1369" s="171"/>
      <c r="H1369" s="151"/>
      <c r="I1369" s="151"/>
      <c r="J1369" s="151"/>
      <c r="K1369" s="151"/>
      <c r="L1369" s="151"/>
      <c r="M1369" s="151"/>
      <c r="N1369" s="151"/>
      <c r="O1369" s="2">
        <f t="shared" si="205"/>
        <v>1</v>
      </c>
      <c r="P1369" s="11" t="s">
        <v>2803</v>
      </c>
      <c r="R1369" s="1" t="str">
        <f t="shared" si="209"/>
        <v>SLIC  </v>
      </c>
      <c r="S1369">
        <f t="shared" si="207"/>
        <v>16</v>
      </c>
      <c r="U1369"/>
      <c r="V1369" s="1" t="str">
        <f t="shared" si="202"/>
        <v/>
      </c>
      <c r="W1369"/>
      <c r="Y1369" s="58" t="s">
        <v>3430</v>
      </c>
      <c r="Z1369" s="59">
        <f t="shared" si="208"/>
        <v>0</v>
      </c>
      <c r="AA1369" s="59"/>
      <c r="AB1369" s="60"/>
    </row>
    <row r="1370" spans="2:50" ht="21" x14ac:dyDescent="0.25">
      <c r="B1370" s="9" t="s">
        <v>2361</v>
      </c>
      <c r="C1370" s="12" t="s">
        <v>2782</v>
      </c>
      <c r="D1370" s="12" t="s">
        <v>2783</v>
      </c>
      <c r="E1370" s="9" t="s">
        <v>342</v>
      </c>
      <c r="F1370" s="96"/>
      <c r="G1370" s="96"/>
      <c r="H1370" s="144"/>
      <c r="I1370" s="144"/>
      <c r="J1370" s="144"/>
      <c r="K1370" s="144"/>
      <c r="L1370" s="144"/>
      <c r="M1370" s="144"/>
      <c r="N1370" s="144"/>
      <c r="O1370" s="2">
        <f t="shared" si="205"/>
        <v>15</v>
      </c>
      <c r="P1370" s="9" t="s">
        <v>1174</v>
      </c>
      <c r="R1370" s="1" t="str">
        <f t="shared" si="209"/>
        <v>CPL  </v>
      </c>
      <c r="S1370">
        <f t="shared" si="207"/>
        <v>24</v>
      </c>
      <c r="U1370"/>
      <c r="V1370" s="1" t="str">
        <f t="shared" si="202"/>
        <v/>
      </c>
      <c r="W1370"/>
      <c r="Y1370" s="58" t="s">
        <v>3431</v>
      </c>
      <c r="Z1370" s="59">
        <f t="shared" si="208"/>
        <v>0</v>
      </c>
      <c r="AA1370" s="59"/>
      <c r="AB1370" s="60"/>
    </row>
    <row r="1371" spans="2:50" ht="21" x14ac:dyDescent="0.25">
      <c r="B1371" s="11" t="s">
        <v>1280</v>
      </c>
      <c r="C1371" s="10" t="s">
        <v>2783</v>
      </c>
      <c r="D1371" s="10" t="s">
        <v>2784</v>
      </c>
      <c r="E1371" s="11" t="s">
        <v>3</v>
      </c>
      <c r="F1371" s="171"/>
      <c r="G1371" s="171"/>
      <c r="H1371" s="151"/>
      <c r="I1371" s="151"/>
      <c r="J1371" s="151"/>
      <c r="K1371" s="151"/>
      <c r="L1371" s="151"/>
      <c r="M1371" s="151"/>
      <c r="N1371" s="151"/>
      <c r="O1371" s="2">
        <f t="shared" si="205"/>
        <v>1</v>
      </c>
      <c r="P1371" s="11" t="s">
        <v>10</v>
      </c>
      <c r="R1371" s="1" t="str">
        <f t="shared" si="209"/>
        <v>CMP  </v>
      </c>
      <c r="S1371">
        <f t="shared" si="207"/>
        <v>2</v>
      </c>
      <c r="U1371"/>
      <c r="V1371" s="1" t="str">
        <f t="shared" si="202"/>
        <v/>
      </c>
      <c r="W1371"/>
      <c r="Y1371" s="58" t="s">
        <v>3432</v>
      </c>
      <c r="Z1371" s="59">
        <f t="shared" si="208"/>
        <v>0</v>
      </c>
      <c r="AA1371" s="59"/>
      <c r="AB1371" s="60"/>
    </row>
    <row r="1372" spans="2:50" ht="21.75" thickBot="1" x14ac:dyDescent="0.3">
      <c r="B1372" s="9" t="s">
        <v>2785</v>
      </c>
      <c r="C1372" s="12" t="s">
        <v>2784</v>
      </c>
      <c r="D1372" s="12" t="s">
        <v>2786</v>
      </c>
      <c r="E1372" s="9" t="s">
        <v>3</v>
      </c>
      <c r="F1372" s="96"/>
      <c r="G1372" s="96"/>
      <c r="H1372" s="144"/>
      <c r="I1372" s="144"/>
      <c r="J1372" s="144"/>
      <c r="K1372" s="144"/>
      <c r="L1372" s="144"/>
      <c r="M1372" s="144"/>
      <c r="N1372" s="144"/>
      <c r="O1372" s="2">
        <f t="shared" si="205"/>
        <v>1</v>
      </c>
      <c r="P1372" s="9" t="s">
        <v>2804</v>
      </c>
      <c r="R1372" s="1" t="str">
        <f t="shared" si="209"/>
        <v>SMOEP  </v>
      </c>
      <c r="S1372">
        <f t="shared" si="207"/>
        <v>725</v>
      </c>
      <c r="U1372"/>
      <c r="V1372" s="1" t="str">
        <f t="shared" si="202"/>
        <v/>
      </c>
      <c r="W1372"/>
      <c r="Y1372" s="64" t="s">
        <v>3433</v>
      </c>
      <c r="Z1372" s="89">
        <f t="shared" si="208"/>
        <v>0</v>
      </c>
      <c r="AA1372" s="89"/>
      <c r="AB1372" s="65"/>
    </row>
    <row r="1373" spans="2:50" ht="21" x14ac:dyDescent="0.25">
      <c r="B1373" s="11" t="s">
        <v>1222</v>
      </c>
      <c r="C1373" s="10" t="s">
        <v>2786</v>
      </c>
      <c r="D1373" s="10" t="s">
        <v>2787</v>
      </c>
      <c r="E1373" s="11" t="s">
        <v>144</v>
      </c>
      <c r="F1373" s="171"/>
      <c r="G1373" s="171"/>
      <c r="H1373" s="151"/>
      <c r="I1373" s="151"/>
      <c r="J1373" s="151"/>
      <c r="K1373" s="151"/>
      <c r="L1373" s="151"/>
      <c r="M1373" s="151"/>
      <c r="N1373" s="151"/>
      <c r="O1373" s="2">
        <f t="shared" si="205"/>
        <v>5</v>
      </c>
      <c r="P1373" s="11" t="s">
        <v>64</v>
      </c>
      <c r="R1373" s="1" t="str">
        <f t="shared" si="209"/>
        <v>CPL  </v>
      </c>
      <c r="S1373">
        <f t="shared" si="207"/>
        <v>24</v>
      </c>
      <c r="U1373"/>
      <c r="V1373" s="1" t="str">
        <f t="shared" si="202"/>
        <v/>
      </c>
      <c r="W1373"/>
    </row>
    <row r="1374" spans="2:50" ht="21" x14ac:dyDescent="0.25">
      <c r="B1374" s="9" t="s">
        <v>1224</v>
      </c>
      <c r="C1374" s="12" t="s">
        <v>2787</v>
      </c>
      <c r="D1374" s="12" t="s">
        <v>2788</v>
      </c>
      <c r="E1374" s="9" t="s">
        <v>3</v>
      </c>
      <c r="F1374" s="96"/>
      <c r="G1374" s="96"/>
      <c r="H1374" s="144"/>
      <c r="I1374" s="144"/>
      <c r="J1374" s="144"/>
      <c r="K1374" s="144"/>
      <c r="L1374" s="144"/>
      <c r="M1374" s="144"/>
      <c r="N1374" s="144"/>
      <c r="O1374" s="2">
        <f t="shared" si="205"/>
        <v>1</v>
      </c>
      <c r="P1374" s="9" t="s">
        <v>1682</v>
      </c>
      <c r="R1374" s="1" t="str">
        <f t="shared" si="209"/>
        <v>ASSDG  </v>
      </c>
      <c r="S1374">
        <f t="shared" si="207"/>
        <v>2</v>
      </c>
      <c r="U1374"/>
      <c r="V1374" s="1" t="str">
        <f t="shared" si="202"/>
        <v/>
      </c>
      <c r="W1374"/>
    </row>
    <row r="1375" spans="2:50" ht="21" x14ac:dyDescent="0.25">
      <c r="B1375" s="11" t="s">
        <v>1226</v>
      </c>
      <c r="C1375" s="10" t="s">
        <v>2788</v>
      </c>
      <c r="D1375" s="10" t="s">
        <v>2789</v>
      </c>
      <c r="E1375" s="11" t="s">
        <v>3</v>
      </c>
      <c r="F1375" s="171"/>
      <c r="G1375" s="171"/>
      <c r="H1375" s="151"/>
      <c r="I1375" s="151"/>
      <c r="J1375" s="151"/>
      <c r="K1375" s="151"/>
      <c r="L1375" s="151"/>
      <c r="M1375" s="151"/>
      <c r="N1375" s="151"/>
      <c r="O1375" s="2">
        <f t="shared" si="205"/>
        <v>1</v>
      </c>
      <c r="P1375" s="11" t="s">
        <v>176</v>
      </c>
      <c r="R1375" s="1" t="str">
        <f t="shared" si="209"/>
        <v>DG  </v>
      </c>
      <c r="S1375">
        <f t="shared" si="207"/>
        <v>2</v>
      </c>
      <c r="U1375"/>
      <c r="V1375" s="1" t="str">
        <f t="shared" si="202"/>
        <v/>
      </c>
      <c r="W1375"/>
    </row>
    <row r="1376" spans="2:50" ht="21" x14ac:dyDescent="0.25">
      <c r="B1376" s="9" t="s">
        <v>2790</v>
      </c>
      <c r="C1376" s="12" t="s">
        <v>2789</v>
      </c>
      <c r="D1376" s="12" t="s">
        <v>2791</v>
      </c>
      <c r="E1376" s="9" t="s">
        <v>3</v>
      </c>
      <c r="F1376" s="96"/>
      <c r="G1376" s="96"/>
      <c r="H1376" s="144"/>
      <c r="I1376" s="144"/>
      <c r="J1376" s="144"/>
      <c r="K1376" s="144"/>
      <c r="L1376" s="144"/>
      <c r="M1376" s="144"/>
      <c r="N1376" s="144"/>
      <c r="O1376" s="2">
        <f t="shared" si="205"/>
        <v>1</v>
      </c>
      <c r="P1376" s="9" t="s">
        <v>2805</v>
      </c>
      <c r="R1376" s="1" t="str">
        <f t="shared" si="209"/>
        <v>SMOEP  </v>
      </c>
      <c r="S1376">
        <f t="shared" si="207"/>
        <v>725</v>
      </c>
      <c r="U1376"/>
      <c r="V1376" s="1" t="str">
        <f t="shared" si="202"/>
        <v/>
      </c>
      <c r="W1376"/>
    </row>
    <row r="1377" spans="1:48" ht="21" x14ac:dyDescent="0.25">
      <c r="B1377" s="11" t="s">
        <v>2792</v>
      </c>
      <c r="C1377" s="10" t="s">
        <v>2791</v>
      </c>
      <c r="D1377" s="10" t="s">
        <v>2793</v>
      </c>
      <c r="E1377" s="11" t="s">
        <v>3</v>
      </c>
      <c r="F1377" s="171"/>
      <c r="G1377" s="171"/>
      <c r="H1377" s="151"/>
      <c r="I1377" s="151"/>
      <c r="J1377" s="151"/>
      <c r="K1377" s="151"/>
      <c r="L1377" s="151"/>
      <c r="M1377" s="151"/>
      <c r="N1377" s="151"/>
      <c r="O1377" s="2">
        <f t="shared" si="205"/>
        <v>1</v>
      </c>
      <c r="P1377" s="11" t="s">
        <v>2806</v>
      </c>
      <c r="R1377" s="1" t="str">
        <f t="shared" si="209"/>
        <v>GABDG  </v>
      </c>
      <c r="S1377">
        <f t="shared" si="207"/>
        <v>1</v>
      </c>
      <c r="U1377"/>
      <c r="V1377" s="1" t="str">
        <f t="shared" si="202"/>
        <v/>
      </c>
      <c r="W1377"/>
    </row>
    <row r="1378" spans="1:48" ht="21" x14ac:dyDescent="0.25">
      <c r="B1378" s="9" t="s">
        <v>1903</v>
      </c>
      <c r="C1378" s="12" t="s">
        <v>2793</v>
      </c>
      <c r="D1378" s="12" t="s">
        <v>2794</v>
      </c>
      <c r="E1378" s="9" t="s">
        <v>17</v>
      </c>
      <c r="F1378" s="96"/>
      <c r="G1378" s="96"/>
      <c r="H1378" s="144"/>
      <c r="I1378" s="144"/>
      <c r="J1378" s="144"/>
      <c r="K1378" s="144"/>
      <c r="L1378" s="144"/>
      <c r="M1378" s="144"/>
      <c r="N1378" s="144"/>
      <c r="O1378" s="2">
        <f t="shared" si="205"/>
        <v>2</v>
      </c>
      <c r="P1378" s="9" t="s">
        <v>2337</v>
      </c>
      <c r="R1378" s="1" t="str">
        <f t="shared" si="209"/>
        <v>CPL  </v>
      </c>
      <c r="S1378">
        <f t="shared" si="207"/>
        <v>24</v>
      </c>
      <c r="U1378"/>
      <c r="V1378" s="1" t="str">
        <f t="shared" si="202"/>
        <v/>
      </c>
      <c r="W1378"/>
    </row>
    <row r="1379" spans="1:48" ht="21" x14ac:dyDescent="0.25">
      <c r="B1379" s="11" t="s">
        <v>2641</v>
      </c>
      <c r="C1379" s="10" t="s">
        <v>2794</v>
      </c>
      <c r="D1379" s="10" t="s">
        <v>2795</v>
      </c>
      <c r="E1379" s="11" t="s">
        <v>3</v>
      </c>
      <c r="F1379" s="171"/>
      <c r="G1379" s="171"/>
      <c r="H1379" s="151"/>
      <c r="I1379" s="151"/>
      <c r="J1379" s="151"/>
      <c r="K1379" s="151"/>
      <c r="L1379" s="151"/>
      <c r="M1379" s="151"/>
      <c r="N1379" s="151"/>
      <c r="O1379" s="2">
        <f t="shared" si="205"/>
        <v>1</v>
      </c>
      <c r="P1379" s="11" t="s">
        <v>2758</v>
      </c>
      <c r="R1379" s="1" t="str">
        <f t="shared" si="209"/>
        <v>CMP  </v>
      </c>
      <c r="S1379">
        <f t="shared" si="207"/>
        <v>2</v>
      </c>
      <c r="U1379"/>
      <c r="V1379" s="1" t="str">
        <f t="shared" si="202"/>
        <v/>
      </c>
      <c r="W1379"/>
    </row>
    <row r="1380" spans="1:48" ht="15" x14ac:dyDescent="0.25">
      <c r="B1380" s="9" t="s">
        <v>2544</v>
      </c>
      <c r="C1380" s="12" t="s">
        <v>2795</v>
      </c>
      <c r="D1380" s="12" t="s">
        <v>1</v>
      </c>
      <c r="E1380" s="9" t="s">
        <v>2796</v>
      </c>
      <c r="F1380" s="96"/>
      <c r="G1380" s="96"/>
      <c r="H1380" s="144"/>
      <c r="I1380" s="144"/>
      <c r="J1380" s="144"/>
      <c r="K1380" s="144"/>
      <c r="L1380" s="144"/>
      <c r="M1380" s="144"/>
      <c r="N1380" s="144"/>
      <c r="O1380" s="2">
        <f>VALUE(IF(LEFT(E1380,1)="&lt;",1,LEFT(E1380,3)))</f>
        <v>714</v>
      </c>
      <c r="P1380" s="9" t="s">
        <v>2807</v>
      </c>
      <c r="R1380" s="1" t="str">
        <f t="shared" si="209"/>
        <v>SMOEP  </v>
      </c>
      <c r="S1380">
        <f t="shared" si="207"/>
        <v>725</v>
      </c>
      <c r="U1380"/>
      <c r="V1380" s="1" t="str">
        <f t="shared" si="202"/>
        <v/>
      </c>
      <c r="W1380"/>
    </row>
    <row r="1381" spans="1:48" x14ac:dyDescent="0.15">
      <c r="Q1381" s="39"/>
      <c r="R1381" s="39"/>
      <c r="S1381" s="39"/>
      <c r="V1381" s="1" t="str">
        <f>TRIM(SUBSTITUTE(U1381,CHAR(160),CHAR(32)))</f>
        <v/>
      </c>
    </row>
    <row r="1382" spans="1:48" x14ac:dyDescent="0.15">
      <c r="B1382" s="13"/>
      <c r="C1382" s="13"/>
      <c r="D1382" s="13"/>
      <c r="E1382" s="13"/>
      <c r="F1382" s="13"/>
      <c r="G1382" s="13"/>
      <c r="H1382" s="150"/>
      <c r="I1382" s="150"/>
      <c r="J1382" s="150"/>
      <c r="K1382" s="150"/>
      <c r="L1382" s="150"/>
      <c r="M1382" s="150"/>
      <c r="N1382" s="150"/>
      <c r="O1382" s="13"/>
      <c r="P1382" s="13"/>
      <c r="Q1382" s="39"/>
      <c r="R1382" s="39"/>
      <c r="S1382" s="39"/>
      <c r="V1382" s="1" t="str">
        <f>TRIM(SUBSTITUTE(U1382,CHAR(160),CHAR(32)))</f>
        <v/>
      </c>
    </row>
    <row r="1383" spans="1:48" ht="11.25" thickBot="1" x14ac:dyDescent="0.2">
      <c r="Q1383" s="39"/>
      <c r="R1383" s="40" t="s">
        <v>572</v>
      </c>
      <c r="S1383" s="39"/>
      <c r="U1383" s="6"/>
      <c r="V1383" s="6" t="s">
        <v>3329</v>
      </c>
    </row>
    <row r="1384" spans="1:48" ht="32.25" thickBot="1" x14ac:dyDescent="0.2">
      <c r="A1384" s="2" t="s">
        <v>3407</v>
      </c>
      <c r="P1384" s="16" t="s">
        <v>2808</v>
      </c>
      <c r="Q1384" s="39"/>
      <c r="R1384" s="6" t="s">
        <v>571</v>
      </c>
      <c r="S1384" s="6" t="s">
        <v>587</v>
      </c>
      <c r="T1384" s="39"/>
      <c r="U1384" s="39"/>
      <c r="V1384" s="1" t="str">
        <f t="shared" ref="V1384:V1402" si="210">TRIM(SUBSTITUTE(U1384,CHAR(160),CHAR(32)))</f>
        <v/>
      </c>
      <c r="W1384" s="39"/>
      <c r="X1384" s="39"/>
      <c r="Y1384" s="90" t="s">
        <v>3357</v>
      </c>
      <c r="Z1384" s="43"/>
      <c r="AA1384" s="43"/>
      <c r="AB1384" s="42"/>
    </row>
    <row r="1385" spans="1:48" ht="15.75" thickBot="1" x14ac:dyDescent="0.3">
      <c r="B1385" s="46" t="s">
        <v>2809</v>
      </c>
      <c r="C1385" s="46" t="s">
        <v>1</v>
      </c>
      <c r="D1385" s="46" t="s">
        <v>2810</v>
      </c>
      <c r="E1385" s="46" t="s">
        <v>1308</v>
      </c>
      <c r="F1385" s="44"/>
      <c r="G1385" s="44"/>
      <c r="H1385" s="155"/>
      <c r="I1385" s="155"/>
      <c r="J1385" s="155"/>
      <c r="K1385" s="155"/>
      <c r="L1385" s="155"/>
      <c r="M1385" s="155"/>
      <c r="N1385" s="155"/>
      <c r="O1385" s="2">
        <f t="shared" ref="O1385:O1416" si="211">VALUE(IF(LEFT(E1385,1)="&lt;",1,LEFT(E1385,2)))</f>
        <v>12</v>
      </c>
      <c r="P1385" s="22" t="s">
        <v>1</v>
      </c>
      <c r="R1385" s="1" t="str">
        <f t="shared" ref="R1385:R1393" si="212">RIGHT(B1385,LEN(B1385)-4)</f>
        <v>SST  </v>
      </c>
      <c r="S1385">
        <f t="shared" ref="S1385:S1416" si="213">SUMIFS($O$1385:$O$1451,$R$1385:$R$1451,R1385)</f>
        <v>14</v>
      </c>
      <c r="T1385" s="39"/>
      <c r="U1385" s="39" t="s">
        <v>3417</v>
      </c>
      <c r="V1385" s="1" t="str">
        <f t="shared" si="210"/>
        <v>SST</v>
      </c>
      <c r="W1385">
        <v>14</v>
      </c>
      <c r="X1385" s="39"/>
      <c r="Y1385" s="84" t="s">
        <v>3383</v>
      </c>
      <c r="Z1385" s="82">
        <f>SUMIFS($W$1385:$W$1405,$V$1385:$V$1405,Y1385)</f>
        <v>0</v>
      </c>
      <c r="AA1385" s="82"/>
      <c r="AB1385" s="83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  <c r="AN1385" s="39"/>
      <c r="AO1385" s="39"/>
      <c r="AP1385" s="39"/>
      <c r="AQ1385" s="39"/>
      <c r="AR1385" s="39"/>
      <c r="AS1385" s="39"/>
      <c r="AT1385" s="39"/>
      <c r="AU1385" s="39"/>
      <c r="AV1385" s="39"/>
    </row>
    <row r="1386" spans="1:48" ht="15.75" thickBot="1" x14ac:dyDescent="0.3">
      <c r="A1386" s="39"/>
      <c r="B1386" s="46" t="s">
        <v>609</v>
      </c>
      <c r="C1386" s="46" t="s">
        <v>2810</v>
      </c>
      <c r="D1386" s="46" t="s">
        <v>2811</v>
      </c>
      <c r="E1386" s="46" t="s">
        <v>3</v>
      </c>
      <c r="F1386" s="44"/>
      <c r="G1386" s="44"/>
      <c r="H1386" s="155"/>
      <c r="I1386" s="155"/>
      <c r="J1386" s="155"/>
      <c r="K1386" s="155"/>
      <c r="L1386" s="155"/>
      <c r="M1386" s="155"/>
      <c r="N1386" s="155"/>
      <c r="O1386" s="2">
        <f t="shared" si="211"/>
        <v>1</v>
      </c>
      <c r="P1386" s="23" t="s">
        <v>1466</v>
      </c>
      <c r="R1386" s="1" t="str">
        <f t="shared" si="212"/>
        <v>CAA  </v>
      </c>
      <c r="S1386">
        <f t="shared" si="213"/>
        <v>1</v>
      </c>
      <c r="T1386" s="39"/>
      <c r="U1386" s="39" t="s">
        <v>575</v>
      </c>
      <c r="V1386" s="1" t="str">
        <f t="shared" si="210"/>
        <v>CAA</v>
      </c>
      <c r="W1386">
        <v>1</v>
      </c>
      <c r="X1386" s="39"/>
      <c r="Y1386" s="84" t="s">
        <v>3387</v>
      </c>
      <c r="Z1386" s="85">
        <f t="shared" ref="Z1386:Z1406" si="214">SUMIFS($W$1385:$W$1405,$V$1385:$V$1405,Y1386)</f>
        <v>0</v>
      </c>
      <c r="AA1386" s="85"/>
      <c r="AB1386" s="86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  <c r="AN1386" s="39"/>
      <c r="AO1386" s="39"/>
      <c r="AP1386" s="39"/>
      <c r="AQ1386" s="39"/>
      <c r="AR1386" s="39"/>
      <c r="AS1386" s="39"/>
      <c r="AT1386" s="39"/>
      <c r="AU1386" s="39"/>
      <c r="AV1386" s="39"/>
    </row>
    <row r="1387" spans="1:48" s="13" customFormat="1" ht="15.75" thickBot="1" x14ac:dyDescent="0.3">
      <c r="A1387" s="20"/>
      <c r="B1387" s="46" t="s">
        <v>1830</v>
      </c>
      <c r="C1387" s="46" t="s">
        <v>2811</v>
      </c>
      <c r="D1387" s="46" t="s">
        <v>2812</v>
      </c>
      <c r="E1387" s="46" t="s">
        <v>1308</v>
      </c>
      <c r="F1387" s="44"/>
      <c r="G1387" s="44"/>
      <c r="H1387" s="155"/>
      <c r="I1387" s="155"/>
      <c r="J1387" s="155"/>
      <c r="K1387" s="155"/>
      <c r="L1387" s="155"/>
      <c r="M1387" s="155"/>
      <c r="N1387" s="155"/>
      <c r="O1387" s="2">
        <f t="shared" si="211"/>
        <v>12</v>
      </c>
      <c r="P1387" s="23" t="s">
        <v>2905</v>
      </c>
      <c r="Q1387" s="1"/>
      <c r="R1387" s="1" t="str">
        <f t="shared" si="212"/>
        <v>SECADM  </v>
      </c>
      <c r="S1387">
        <f t="shared" si="213"/>
        <v>29</v>
      </c>
      <c r="T1387" s="39"/>
      <c r="U1387" s="39" t="s">
        <v>576</v>
      </c>
      <c r="V1387" s="1" t="str">
        <f t="shared" si="210"/>
        <v>SECADM</v>
      </c>
      <c r="W1387">
        <v>29</v>
      </c>
      <c r="X1387" s="39"/>
      <c r="Y1387" s="61" t="s">
        <v>3385</v>
      </c>
      <c r="Z1387" s="62">
        <f t="shared" si="214"/>
        <v>34</v>
      </c>
      <c r="AA1387" s="62"/>
      <c r="AB1387" s="63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  <c r="AN1387" s="39"/>
      <c r="AO1387" s="39"/>
      <c r="AP1387" s="39"/>
      <c r="AQ1387" s="39"/>
      <c r="AR1387" s="39"/>
      <c r="AS1387" s="39"/>
      <c r="AT1387" s="39"/>
      <c r="AU1387" s="39"/>
      <c r="AV1387" s="39"/>
    </row>
    <row r="1388" spans="1:48" ht="15.75" thickBot="1" x14ac:dyDescent="0.3">
      <c r="A1388" s="21"/>
      <c r="B1388" s="46" t="s">
        <v>2611</v>
      </c>
      <c r="C1388" s="46" t="s">
        <v>2812</v>
      </c>
      <c r="D1388" s="46" t="s">
        <v>2813</v>
      </c>
      <c r="E1388" s="46" t="s">
        <v>54</v>
      </c>
      <c r="F1388" s="44"/>
      <c r="G1388" s="44"/>
      <c r="H1388" s="155"/>
      <c r="I1388" s="155"/>
      <c r="J1388" s="155"/>
      <c r="K1388" s="155"/>
      <c r="L1388" s="155"/>
      <c r="M1388" s="155"/>
      <c r="N1388" s="155"/>
      <c r="O1388" s="2">
        <f t="shared" si="211"/>
        <v>1</v>
      </c>
      <c r="P1388" s="23" t="s">
        <v>2906</v>
      </c>
      <c r="R1388" s="1" t="str">
        <f t="shared" si="212"/>
        <v>CLC  </v>
      </c>
      <c r="S1388">
        <f t="shared" si="213"/>
        <v>15</v>
      </c>
      <c r="T1388" s="39"/>
      <c r="U1388" s="39" t="s">
        <v>580</v>
      </c>
      <c r="V1388" s="1" t="str">
        <f t="shared" si="210"/>
        <v>CLC</v>
      </c>
      <c r="W1388">
        <v>15</v>
      </c>
      <c r="X1388" s="39"/>
      <c r="Y1388" s="61" t="s">
        <v>3389</v>
      </c>
      <c r="Z1388" s="62">
        <f t="shared" si="214"/>
        <v>0</v>
      </c>
      <c r="AA1388" s="62"/>
      <c r="AB1388" s="63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  <c r="AN1388" s="39"/>
      <c r="AO1388" s="39"/>
      <c r="AP1388" s="39"/>
      <c r="AQ1388" s="39"/>
      <c r="AR1388" s="39"/>
      <c r="AS1388" s="39"/>
      <c r="AT1388" s="39"/>
      <c r="AU1388" s="39"/>
      <c r="AV1388" s="39"/>
    </row>
    <row r="1389" spans="1:48" ht="15.75" thickBot="1" x14ac:dyDescent="0.3">
      <c r="B1389" s="46" t="s">
        <v>2814</v>
      </c>
      <c r="C1389" s="46" t="s">
        <v>2813</v>
      </c>
      <c r="D1389" s="46" t="s">
        <v>2815</v>
      </c>
      <c r="E1389" s="46" t="s">
        <v>3</v>
      </c>
      <c r="F1389" s="44"/>
      <c r="G1389" s="44"/>
      <c r="H1389" s="155"/>
      <c r="I1389" s="155"/>
      <c r="J1389" s="155"/>
      <c r="K1389" s="155"/>
      <c r="L1389" s="155"/>
      <c r="M1389" s="155"/>
      <c r="N1389" s="155"/>
      <c r="O1389" s="2">
        <f t="shared" si="211"/>
        <v>1</v>
      </c>
      <c r="P1389" s="23" t="s">
        <v>2907</v>
      </c>
      <c r="R1389" s="1" t="str">
        <f t="shared" si="212"/>
        <v>SST  </v>
      </c>
      <c r="S1389">
        <f t="shared" si="213"/>
        <v>14</v>
      </c>
      <c r="T1389" s="39"/>
      <c r="U1389" s="39" t="s">
        <v>3417</v>
      </c>
      <c r="V1389" s="1" t="str">
        <f t="shared" si="210"/>
        <v>SST</v>
      </c>
      <c r="W1389">
        <v>4</v>
      </c>
      <c r="X1389" s="39"/>
      <c r="Y1389" s="61" t="s">
        <v>3424</v>
      </c>
      <c r="Z1389" s="62">
        <f t="shared" si="214"/>
        <v>1</v>
      </c>
      <c r="AA1389" s="62"/>
      <c r="AB1389" s="63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  <c r="AN1389" s="39"/>
      <c r="AO1389" s="39"/>
      <c r="AP1389" s="39"/>
      <c r="AQ1389" s="39"/>
      <c r="AR1389" s="39"/>
      <c r="AS1389" s="39"/>
      <c r="AT1389" s="39"/>
      <c r="AU1389" s="39"/>
      <c r="AV1389" s="39"/>
    </row>
    <row r="1390" spans="1:48" ht="15.75" thickBot="1" x14ac:dyDescent="0.3">
      <c r="B1390" s="46" t="s">
        <v>2005</v>
      </c>
      <c r="C1390" s="46" t="s">
        <v>2815</v>
      </c>
      <c r="D1390" s="46" t="s">
        <v>2816</v>
      </c>
      <c r="E1390" s="46" t="s">
        <v>3</v>
      </c>
      <c r="F1390" s="44"/>
      <c r="G1390" s="44"/>
      <c r="H1390" s="155"/>
      <c r="I1390" s="155"/>
      <c r="J1390" s="155"/>
      <c r="K1390" s="155"/>
      <c r="L1390" s="155"/>
      <c r="M1390" s="155"/>
      <c r="N1390" s="155"/>
      <c r="O1390" s="2">
        <f t="shared" si="211"/>
        <v>1</v>
      </c>
      <c r="P1390" s="23" t="s">
        <v>2908</v>
      </c>
      <c r="R1390" s="1" t="str">
        <f t="shared" si="212"/>
        <v>SPO  </v>
      </c>
      <c r="S1390">
        <f t="shared" si="213"/>
        <v>4</v>
      </c>
      <c r="T1390" s="39"/>
      <c r="U1390" s="39" t="s">
        <v>577</v>
      </c>
      <c r="V1390" s="1" t="str">
        <f t="shared" si="210"/>
        <v>SPO</v>
      </c>
      <c r="W1390">
        <v>2</v>
      </c>
      <c r="X1390" s="39"/>
      <c r="Y1390" s="61" t="s">
        <v>3425</v>
      </c>
      <c r="Z1390" s="62">
        <f t="shared" si="214"/>
        <v>0</v>
      </c>
      <c r="AA1390" s="62"/>
      <c r="AB1390" s="63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  <c r="AN1390" s="39"/>
      <c r="AO1390" s="39"/>
      <c r="AP1390" s="39"/>
      <c r="AQ1390" s="39"/>
      <c r="AR1390" s="39"/>
      <c r="AS1390" s="39"/>
      <c r="AT1390" s="39"/>
      <c r="AU1390" s="39"/>
      <c r="AV1390" s="39"/>
    </row>
    <row r="1391" spans="1:48" ht="15.75" thickBot="1" x14ac:dyDescent="0.3">
      <c r="B1391" s="46" t="s">
        <v>2817</v>
      </c>
      <c r="C1391" s="46" t="s">
        <v>2816</v>
      </c>
      <c r="D1391" s="46" t="s">
        <v>2818</v>
      </c>
      <c r="E1391" s="46" t="s">
        <v>3</v>
      </c>
      <c r="F1391" s="44"/>
      <c r="G1391" s="44"/>
      <c r="H1391" s="155"/>
      <c r="I1391" s="155"/>
      <c r="J1391" s="155"/>
      <c r="K1391" s="155"/>
      <c r="L1391" s="155"/>
      <c r="M1391" s="155"/>
      <c r="N1391" s="155"/>
      <c r="O1391" s="2">
        <f t="shared" si="211"/>
        <v>1</v>
      </c>
      <c r="P1391" s="23" t="s">
        <v>2909</v>
      </c>
      <c r="R1391" s="1" t="str">
        <f t="shared" si="212"/>
        <v>SST  </v>
      </c>
      <c r="S1391">
        <f t="shared" si="213"/>
        <v>14</v>
      </c>
      <c r="T1391" s="39"/>
      <c r="U1391" s="39" t="s">
        <v>3417</v>
      </c>
      <c r="V1391" s="1" t="str">
        <f t="shared" si="210"/>
        <v>SST</v>
      </c>
      <c r="W1391">
        <v>2</v>
      </c>
      <c r="X1391" s="39"/>
      <c r="Y1391" s="61" t="s">
        <v>3426</v>
      </c>
      <c r="Z1391" s="62">
        <f t="shared" si="214"/>
        <v>0</v>
      </c>
      <c r="AA1391" s="62"/>
      <c r="AB1391" s="63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  <c r="AN1391" s="39"/>
      <c r="AO1391" s="39"/>
      <c r="AP1391" s="39"/>
      <c r="AQ1391" s="39"/>
      <c r="AR1391" s="39"/>
      <c r="AS1391" s="39"/>
      <c r="AT1391" s="39"/>
      <c r="AU1391" s="39"/>
      <c r="AV1391" s="39"/>
    </row>
    <row r="1392" spans="1:48" ht="15.75" thickBot="1" x14ac:dyDescent="0.3">
      <c r="B1392" s="46" t="s">
        <v>2009</v>
      </c>
      <c r="C1392" s="46" t="s">
        <v>2818</v>
      </c>
      <c r="D1392" s="46" t="s">
        <v>2819</v>
      </c>
      <c r="E1392" s="46" t="s">
        <v>3</v>
      </c>
      <c r="F1392" s="44"/>
      <c r="G1392" s="44"/>
      <c r="H1392" s="155"/>
      <c r="I1392" s="155"/>
      <c r="J1392" s="155"/>
      <c r="K1392" s="155"/>
      <c r="L1392" s="155"/>
      <c r="M1392" s="155"/>
      <c r="N1392" s="155"/>
      <c r="O1392" s="2">
        <f t="shared" si="211"/>
        <v>1</v>
      </c>
      <c r="P1392" s="23" t="s">
        <v>2910</v>
      </c>
      <c r="R1392" s="1" t="str">
        <f t="shared" si="212"/>
        <v>SPO  </v>
      </c>
      <c r="S1392">
        <f t="shared" si="213"/>
        <v>4</v>
      </c>
      <c r="T1392" s="39"/>
      <c r="U1392" s="39" t="s">
        <v>577</v>
      </c>
      <c r="V1392" s="1" t="str">
        <f t="shared" si="210"/>
        <v>SPO</v>
      </c>
      <c r="W1392">
        <v>2</v>
      </c>
      <c r="X1392" s="39"/>
      <c r="Y1392" s="61" t="s">
        <v>3427</v>
      </c>
      <c r="Z1392" s="62">
        <f t="shared" si="214"/>
        <v>0</v>
      </c>
      <c r="AA1392" s="62"/>
      <c r="AB1392" s="63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  <c r="AN1392" s="39"/>
      <c r="AO1392" s="39"/>
      <c r="AP1392" s="39"/>
      <c r="AQ1392" s="39"/>
      <c r="AR1392" s="39"/>
      <c r="AS1392" s="39"/>
      <c r="AT1392" s="39"/>
      <c r="AU1392" s="39"/>
      <c r="AV1392" s="39"/>
    </row>
    <row r="1393" spans="2:48" ht="15.75" thickBot="1" x14ac:dyDescent="0.3">
      <c r="B1393" s="46" t="s">
        <v>2011</v>
      </c>
      <c r="C1393" s="46" t="s">
        <v>2819</v>
      </c>
      <c r="D1393" s="46" t="s">
        <v>2820</v>
      </c>
      <c r="E1393" s="46" t="s">
        <v>3</v>
      </c>
      <c r="F1393" s="44"/>
      <c r="G1393" s="44"/>
      <c r="H1393" s="155"/>
      <c r="I1393" s="155"/>
      <c r="J1393" s="155"/>
      <c r="K1393" s="155"/>
      <c r="L1393" s="155"/>
      <c r="M1393" s="155"/>
      <c r="N1393" s="155"/>
      <c r="O1393" s="2">
        <f t="shared" si="211"/>
        <v>1</v>
      </c>
      <c r="P1393" s="23" t="s">
        <v>38</v>
      </c>
      <c r="R1393" s="1" t="str">
        <f t="shared" si="212"/>
        <v>CO  </v>
      </c>
      <c r="S1393">
        <f t="shared" si="213"/>
        <v>2</v>
      </c>
      <c r="T1393" s="39"/>
      <c r="U1393" s="39" t="s">
        <v>578</v>
      </c>
      <c r="V1393" s="1" t="str">
        <f t="shared" si="210"/>
        <v>CO</v>
      </c>
      <c r="W1393">
        <v>1</v>
      </c>
      <c r="X1393" s="39"/>
      <c r="Y1393" s="61" t="s">
        <v>3428</v>
      </c>
      <c r="Z1393" s="62">
        <f t="shared" si="214"/>
        <v>0</v>
      </c>
      <c r="AA1393" s="62"/>
      <c r="AB1393" s="63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  <c r="AN1393" s="39"/>
      <c r="AO1393" s="39"/>
      <c r="AP1393" s="39"/>
      <c r="AQ1393" s="39"/>
      <c r="AR1393" s="39"/>
      <c r="AS1393" s="39"/>
      <c r="AT1393" s="39"/>
      <c r="AU1393" s="39"/>
      <c r="AV1393" s="39"/>
    </row>
    <row r="1394" spans="2:48" ht="15.75" thickBot="1" x14ac:dyDescent="0.3">
      <c r="B1394" s="46" t="s">
        <v>2013</v>
      </c>
      <c r="C1394" s="46" t="s">
        <v>2820</v>
      </c>
      <c r="D1394" s="46" t="s">
        <v>2821</v>
      </c>
      <c r="E1394" s="46" t="s">
        <v>3</v>
      </c>
      <c r="F1394" s="44"/>
      <c r="G1394" s="44"/>
      <c r="H1394" s="155"/>
      <c r="I1394" s="155"/>
      <c r="J1394" s="155"/>
      <c r="K1394" s="155"/>
      <c r="L1394" s="155"/>
      <c r="M1394" s="155"/>
      <c r="N1394" s="155"/>
      <c r="O1394" s="2">
        <f t="shared" si="211"/>
        <v>1</v>
      </c>
      <c r="P1394" s="23" t="s">
        <v>41</v>
      </c>
      <c r="R1394" s="1" t="str">
        <f t="shared" ref="R1394:R1425" si="215">RIGHT(B1394,LEN(B1394)-5)</f>
        <v>SECOFC  </v>
      </c>
      <c r="S1394">
        <f t="shared" si="213"/>
        <v>2</v>
      </c>
      <c r="U1394" s="1" t="s">
        <v>579</v>
      </c>
      <c r="V1394" s="1" t="str">
        <f t="shared" si="210"/>
        <v>SECOFC</v>
      </c>
      <c r="W1394">
        <v>6</v>
      </c>
      <c r="Y1394" s="61" t="s">
        <v>3391</v>
      </c>
      <c r="Z1394" s="62">
        <f t="shared" si="214"/>
        <v>0</v>
      </c>
      <c r="AA1394" s="62"/>
      <c r="AB1394" s="63"/>
    </row>
    <row r="1395" spans="2:48" ht="15.75" thickBot="1" x14ac:dyDescent="0.3">
      <c r="B1395" s="46" t="s">
        <v>1201</v>
      </c>
      <c r="C1395" s="46" t="s">
        <v>2821</v>
      </c>
      <c r="D1395" s="46" t="s">
        <v>2822</v>
      </c>
      <c r="E1395" s="46" t="s">
        <v>21</v>
      </c>
      <c r="F1395" s="44"/>
      <c r="G1395" s="44"/>
      <c r="H1395" s="155"/>
      <c r="I1395" s="155"/>
      <c r="J1395" s="155"/>
      <c r="K1395" s="155"/>
      <c r="L1395" s="155"/>
      <c r="M1395" s="155"/>
      <c r="N1395" s="155"/>
      <c r="O1395" s="2">
        <f t="shared" si="211"/>
        <v>3</v>
      </c>
      <c r="P1395" s="23" t="s">
        <v>1169</v>
      </c>
      <c r="R1395" s="1" t="str">
        <f t="shared" si="215"/>
        <v>CLC  </v>
      </c>
      <c r="S1395">
        <f t="shared" si="213"/>
        <v>15</v>
      </c>
      <c r="U1395" s="1" t="s">
        <v>580</v>
      </c>
      <c r="V1395" s="1" t="str">
        <f t="shared" si="210"/>
        <v>CLC</v>
      </c>
      <c r="W1395">
        <v>27</v>
      </c>
      <c r="Y1395" s="61" t="s">
        <v>3393</v>
      </c>
      <c r="Z1395" s="62">
        <f t="shared" si="214"/>
        <v>0</v>
      </c>
      <c r="AA1395" s="62"/>
      <c r="AB1395" s="63"/>
    </row>
    <row r="1396" spans="2:48" ht="15.75" thickBot="1" x14ac:dyDescent="0.3">
      <c r="B1396" s="46" t="s">
        <v>1063</v>
      </c>
      <c r="C1396" s="46" t="s">
        <v>2822</v>
      </c>
      <c r="D1396" s="46" t="s">
        <v>2823</v>
      </c>
      <c r="E1396" s="46" t="s">
        <v>3</v>
      </c>
      <c r="F1396" s="44"/>
      <c r="G1396" s="44"/>
      <c r="H1396" s="155"/>
      <c r="I1396" s="155"/>
      <c r="J1396" s="155"/>
      <c r="K1396" s="155"/>
      <c r="L1396" s="155"/>
      <c r="M1396" s="155"/>
      <c r="N1396" s="155"/>
      <c r="O1396" s="2">
        <f t="shared" si="211"/>
        <v>1</v>
      </c>
      <c r="P1396" s="23" t="s">
        <v>667</v>
      </c>
      <c r="R1396" s="1" t="str">
        <f t="shared" si="215"/>
        <v>SECADM  </v>
      </c>
      <c r="S1396">
        <f t="shared" si="213"/>
        <v>29</v>
      </c>
      <c r="U1396" s="1" t="s">
        <v>576</v>
      </c>
      <c r="V1396" s="1" t="str">
        <f t="shared" si="210"/>
        <v>SECADM</v>
      </c>
      <c r="W1396">
        <v>9</v>
      </c>
      <c r="Y1396" s="61" t="s">
        <v>3395</v>
      </c>
      <c r="Z1396" s="62">
        <f t="shared" si="214"/>
        <v>0</v>
      </c>
      <c r="AA1396" s="62"/>
      <c r="AB1396" s="63"/>
    </row>
    <row r="1397" spans="2:48" ht="15.75" thickBot="1" x14ac:dyDescent="0.3">
      <c r="B1397" s="46" t="s">
        <v>2824</v>
      </c>
      <c r="C1397" s="46" t="s">
        <v>2823</v>
      </c>
      <c r="D1397" s="46" t="s">
        <v>2825</v>
      </c>
      <c r="E1397" s="46" t="s">
        <v>3</v>
      </c>
      <c r="F1397" s="44"/>
      <c r="G1397" s="44"/>
      <c r="H1397" s="155"/>
      <c r="I1397" s="155"/>
      <c r="J1397" s="155"/>
      <c r="K1397" s="155"/>
      <c r="L1397" s="155"/>
      <c r="M1397" s="155"/>
      <c r="N1397" s="155"/>
      <c r="O1397" s="2">
        <f t="shared" si="211"/>
        <v>1</v>
      </c>
      <c r="P1397" s="23" t="s">
        <v>2911</v>
      </c>
      <c r="R1397" s="1" t="str">
        <f t="shared" si="215"/>
        <v>CIP  </v>
      </c>
      <c r="S1397">
        <f t="shared" si="213"/>
        <v>2</v>
      </c>
      <c r="U1397" s="1" t="s">
        <v>601</v>
      </c>
      <c r="V1397" s="1" t="str">
        <f t="shared" si="210"/>
        <v>CIP</v>
      </c>
      <c r="W1397">
        <v>33</v>
      </c>
      <c r="Y1397" s="58" t="s">
        <v>3397</v>
      </c>
      <c r="Z1397" s="59">
        <f t="shared" si="214"/>
        <v>0</v>
      </c>
      <c r="AA1397" s="59"/>
      <c r="AB1397" s="60"/>
    </row>
    <row r="1398" spans="2:48" ht="26.25" thickBot="1" x14ac:dyDescent="0.3">
      <c r="B1398" s="46" t="s">
        <v>2826</v>
      </c>
      <c r="C1398" s="46" t="s">
        <v>2825</v>
      </c>
      <c r="D1398" s="46" t="s">
        <v>2827</v>
      </c>
      <c r="E1398" s="46" t="s">
        <v>3</v>
      </c>
      <c r="F1398" s="44"/>
      <c r="G1398" s="44"/>
      <c r="H1398" s="155"/>
      <c r="I1398" s="155"/>
      <c r="J1398" s="155"/>
      <c r="K1398" s="155"/>
      <c r="L1398" s="155"/>
      <c r="M1398" s="155"/>
      <c r="N1398" s="155"/>
      <c r="O1398" s="2">
        <f t="shared" si="211"/>
        <v>1</v>
      </c>
      <c r="P1398" s="23" t="s">
        <v>2912</v>
      </c>
      <c r="R1398" s="1" t="str">
        <f t="shared" si="215"/>
        <v>ST  </v>
      </c>
      <c r="S1398">
        <f t="shared" si="213"/>
        <v>1</v>
      </c>
      <c r="U1398" s="1" t="s">
        <v>3418</v>
      </c>
      <c r="V1398" s="1" t="str">
        <f t="shared" si="210"/>
        <v>ST</v>
      </c>
      <c r="W1398">
        <v>16</v>
      </c>
      <c r="Y1398" s="58" t="s">
        <v>3399</v>
      </c>
      <c r="Z1398" s="59">
        <f t="shared" si="214"/>
        <v>0</v>
      </c>
      <c r="AA1398" s="59"/>
      <c r="AB1398" s="60"/>
    </row>
    <row r="1399" spans="2:48" ht="15.75" thickBot="1" x14ac:dyDescent="0.3">
      <c r="B1399" s="46" t="s">
        <v>2828</v>
      </c>
      <c r="C1399" s="46" t="s">
        <v>2827</v>
      </c>
      <c r="D1399" s="46" t="s">
        <v>2829</v>
      </c>
      <c r="E1399" s="46" t="s">
        <v>3</v>
      </c>
      <c r="F1399" s="44"/>
      <c r="G1399" s="44"/>
      <c r="H1399" s="155"/>
      <c r="I1399" s="155"/>
      <c r="J1399" s="155"/>
      <c r="K1399" s="155"/>
      <c r="L1399" s="155"/>
      <c r="M1399" s="155"/>
      <c r="N1399" s="155"/>
      <c r="O1399" s="2">
        <f t="shared" si="211"/>
        <v>1</v>
      </c>
      <c r="P1399" s="23" t="s">
        <v>2913</v>
      </c>
      <c r="R1399" s="1" t="str">
        <f t="shared" si="215"/>
        <v>CIP  </v>
      </c>
      <c r="S1399">
        <f t="shared" si="213"/>
        <v>2</v>
      </c>
      <c r="U1399" s="1" t="s">
        <v>601</v>
      </c>
      <c r="V1399" s="1" t="str">
        <f t="shared" si="210"/>
        <v>CIP</v>
      </c>
      <c r="W1399">
        <v>1</v>
      </c>
      <c r="Y1399" s="58" t="s">
        <v>3401</v>
      </c>
      <c r="Z1399" s="59">
        <f t="shared" si="214"/>
        <v>16</v>
      </c>
      <c r="AA1399" s="59"/>
      <c r="AB1399" s="60"/>
    </row>
    <row r="1400" spans="2:48" ht="15.75" thickBot="1" x14ac:dyDescent="0.3">
      <c r="B1400" s="46" t="s">
        <v>1068</v>
      </c>
      <c r="C1400" s="46" t="s">
        <v>2829</v>
      </c>
      <c r="D1400" s="46" t="s">
        <v>2830</v>
      </c>
      <c r="E1400" s="46" t="s">
        <v>54</v>
      </c>
      <c r="F1400" s="44"/>
      <c r="G1400" s="44"/>
      <c r="H1400" s="155"/>
      <c r="I1400" s="155"/>
      <c r="J1400" s="155"/>
      <c r="K1400" s="155"/>
      <c r="L1400" s="155"/>
      <c r="M1400" s="155"/>
      <c r="N1400" s="155"/>
      <c r="O1400" s="2">
        <f t="shared" si="211"/>
        <v>1</v>
      </c>
      <c r="P1400" s="23" t="s">
        <v>2914</v>
      </c>
      <c r="R1400" s="1" t="str">
        <f t="shared" si="215"/>
        <v>SECADM  </v>
      </c>
      <c r="S1400">
        <f t="shared" si="213"/>
        <v>29</v>
      </c>
      <c r="U1400" s="1" t="s">
        <v>576</v>
      </c>
      <c r="V1400" s="1" t="str">
        <f t="shared" si="210"/>
        <v>SECADM</v>
      </c>
      <c r="W1400">
        <v>1</v>
      </c>
      <c r="Y1400" s="58" t="s">
        <v>3416</v>
      </c>
      <c r="Z1400" s="59">
        <f t="shared" si="214"/>
        <v>0</v>
      </c>
      <c r="AA1400" s="59"/>
      <c r="AB1400" s="60"/>
    </row>
    <row r="1401" spans="2:48" ht="26.25" thickBot="1" x14ac:dyDescent="0.3">
      <c r="B1401" s="46" t="s">
        <v>1070</v>
      </c>
      <c r="C1401" s="46" t="s">
        <v>2830</v>
      </c>
      <c r="D1401" s="46" t="s">
        <v>2831</v>
      </c>
      <c r="E1401" s="46" t="s">
        <v>3</v>
      </c>
      <c r="F1401" s="44"/>
      <c r="G1401" s="44"/>
      <c r="H1401" s="155"/>
      <c r="I1401" s="155"/>
      <c r="J1401" s="155"/>
      <c r="K1401" s="155"/>
      <c r="L1401" s="155"/>
      <c r="M1401" s="155"/>
      <c r="N1401" s="155"/>
      <c r="O1401" s="2">
        <f t="shared" si="211"/>
        <v>1</v>
      </c>
      <c r="P1401" s="23" t="s">
        <v>2915</v>
      </c>
      <c r="R1401" s="1" t="str">
        <f t="shared" si="215"/>
        <v>CLC  </v>
      </c>
      <c r="S1401">
        <f t="shared" si="213"/>
        <v>15</v>
      </c>
      <c r="U1401" s="1" t="s">
        <v>580</v>
      </c>
      <c r="V1401" s="1" t="str">
        <f t="shared" si="210"/>
        <v>CLC</v>
      </c>
      <c r="W1401">
        <v>1</v>
      </c>
      <c r="Y1401" s="58" t="s">
        <v>3404</v>
      </c>
      <c r="Z1401" s="59">
        <f t="shared" si="214"/>
        <v>0</v>
      </c>
      <c r="AA1401" s="59"/>
      <c r="AB1401" s="60"/>
    </row>
    <row r="1402" spans="2:48" ht="15.75" thickBot="1" x14ac:dyDescent="0.3">
      <c r="B1402" s="46" t="s">
        <v>2023</v>
      </c>
      <c r="C1402" s="46" t="s">
        <v>2831</v>
      </c>
      <c r="D1402" s="46" t="s">
        <v>2832</v>
      </c>
      <c r="E1402" s="46" t="s">
        <v>144</v>
      </c>
      <c r="F1402" s="44"/>
      <c r="G1402" s="44"/>
      <c r="H1402" s="155"/>
      <c r="I1402" s="155"/>
      <c r="J1402" s="155"/>
      <c r="K1402" s="155"/>
      <c r="L1402" s="155"/>
      <c r="M1402" s="155"/>
      <c r="N1402" s="155"/>
      <c r="O1402" s="2">
        <f t="shared" si="211"/>
        <v>5</v>
      </c>
      <c r="P1402" s="23" t="s">
        <v>647</v>
      </c>
      <c r="R1402" s="1" t="str">
        <f t="shared" si="215"/>
        <v>SC  </v>
      </c>
      <c r="S1402">
        <f t="shared" si="213"/>
        <v>6</v>
      </c>
      <c r="U1402" s="1" t="s">
        <v>581</v>
      </c>
      <c r="V1402" s="1" t="str">
        <f t="shared" si="210"/>
        <v>SC</v>
      </c>
      <c r="W1402">
        <v>3</v>
      </c>
      <c r="Y1402" s="58" t="s">
        <v>3429</v>
      </c>
      <c r="Z1402" s="59">
        <f t="shared" si="214"/>
        <v>20</v>
      </c>
      <c r="AA1402" s="59"/>
      <c r="AB1402" s="60"/>
    </row>
    <row r="1403" spans="2:48" ht="15.75" thickBot="1" x14ac:dyDescent="0.3">
      <c r="B1403" s="46" t="s">
        <v>350</v>
      </c>
      <c r="C1403" s="46" t="s">
        <v>2832</v>
      </c>
      <c r="D1403" s="46" t="s">
        <v>2833</v>
      </c>
      <c r="E1403" s="46" t="s">
        <v>3</v>
      </c>
      <c r="F1403" s="44"/>
      <c r="G1403" s="44"/>
      <c r="H1403" s="155"/>
      <c r="I1403" s="155"/>
      <c r="J1403" s="155"/>
      <c r="K1403" s="155"/>
      <c r="L1403" s="155"/>
      <c r="M1403" s="155"/>
      <c r="N1403" s="155"/>
      <c r="O1403" s="2">
        <f t="shared" si="211"/>
        <v>1</v>
      </c>
      <c r="P1403" s="23" t="s">
        <v>1863</v>
      </c>
      <c r="R1403" s="1" t="str">
        <f t="shared" si="215"/>
        <v>SPO  </v>
      </c>
      <c r="S1403">
        <f t="shared" si="213"/>
        <v>4</v>
      </c>
      <c r="U1403" s="1" t="s">
        <v>577</v>
      </c>
      <c r="V1403" s="98" t="s">
        <v>3434</v>
      </c>
      <c r="W1403">
        <f>SUM(W1385:W1402)</f>
        <v>167</v>
      </c>
      <c r="Y1403" s="58" t="s">
        <v>3430</v>
      </c>
      <c r="Z1403" s="59">
        <f t="shared" si="214"/>
        <v>0</v>
      </c>
      <c r="AA1403" s="59"/>
      <c r="AB1403" s="60"/>
    </row>
    <row r="1404" spans="2:48" ht="26.25" thickBot="1" x14ac:dyDescent="0.3">
      <c r="B1404" s="46" t="s">
        <v>2834</v>
      </c>
      <c r="C1404" s="46" t="s">
        <v>2833</v>
      </c>
      <c r="D1404" s="46" t="s">
        <v>2835</v>
      </c>
      <c r="E1404" s="46" t="s">
        <v>3</v>
      </c>
      <c r="F1404" s="44"/>
      <c r="G1404" s="44"/>
      <c r="H1404" s="155"/>
      <c r="I1404" s="155"/>
      <c r="J1404" s="155"/>
      <c r="K1404" s="155"/>
      <c r="L1404" s="155"/>
      <c r="M1404" s="155"/>
      <c r="N1404" s="155"/>
      <c r="O1404" s="2">
        <f t="shared" si="211"/>
        <v>1</v>
      </c>
      <c r="P1404" s="23" t="s">
        <v>2916</v>
      </c>
      <c r="R1404" s="1" t="str">
        <f t="shared" si="215"/>
        <v>SC  </v>
      </c>
      <c r="S1404">
        <f t="shared" si="213"/>
        <v>6</v>
      </c>
      <c r="U1404" s="1" t="s">
        <v>581</v>
      </c>
      <c r="V1404"/>
      <c r="W1404"/>
      <c r="Y1404" s="58" t="s">
        <v>3431</v>
      </c>
      <c r="Z1404" s="59">
        <f t="shared" si="214"/>
        <v>0</v>
      </c>
      <c r="AA1404" s="59"/>
      <c r="AB1404" s="60"/>
    </row>
    <row r="1405" spans="2:48" ht="15.75" thickBot="1" x14ac:dyDescent="0.3">
      <c r="B1405" s="46" t="s">
        <v>67</v>
      </c>
      <c r="C1405" s="46" t="s">
        <v>2835</v>
      </c>
      <c r="D1405" s="46" t="s">
        <v>2836</v>
      </c>
      <c r="E1405" s="46" t="s">
        <v>3</v>
      </c>
      <c r="F1405" s="44"/>
      <c r="G1405" s="44"/>
      <c r="H1405" s="155"/>
      <c r="I1405" s="155"/>
      <c r="J1405" s="155"/>
      <c r="K1405" s="155"/>
      <c r="L1405" s="155"/>
      <c r="M1405" s="155"/>
      <c r="N1405" s="155"/>
      <c r="O1405" s="2">
        <f t="shared" si="211"/>
        <v>1</v>
      </c>
      <c r="P1405" s="23" t="s">
        <v>2917</v>
      </c>
      <c r="R1405" s="1" t="str">
        <f t="shared" si="215"/>
        <v>CLC  </v>
      </c>
      <c r="S1405">
        <f t="shared" si="213"/>
        <v>15</v>
      </c>
      <c r="U1405" s="1" t="s">
        <v>580</v>
      </c>
      <c r="V1405"/>
      <c r="W1405"/>
      <c r="Y1405" s="58" t="s">
        <v>3432</v>
      </c>
      <c r="Z1405" s="59">
        <f t="shared" si="214"/>
        <v>0</v>
      </c>
      <c r="AA1405" s="59"/>
      <c r="AB1405" s="60"/>
    </row>
    <row r="1406" spans="2:48" ht="15.75" thickBot="1" x14ac:dyDescent="0.3">
      <c r="B1406" s="46" t="s">
        <v>2837</v>
      </c>
      <c r="C1406" s="46" t="s">
        <v>2836</v>
      </c>
      <c r="D1406" s="46" t="s">
        <v>2838</v>
      </c>
      <c r="E1406" s="46" t="s">
        <v>3</v>
      </c>
      <c r="F1406" s="44"/>
      <c r="G1406" s="44"/>
      <c r="H1406" s="155"/>
      <c r="I1406" s="155"/>
      <c r="J1406" s="155"/>
      <c r="K1406" s="155"/>
      <c r="L1406" s="155"/>
      <c r="M1406" s="155"/>
      <c r="N1406" s="155"/>
      <c r="O1406" s="2">
        <f t="shared" si="211"/>
        <v>1</v>
      </c>
      <c r="P1406" s="23" t="s">
        <v>2918</v>
      </c>
      <c r="R1406" s="1" t="str">
        <f t="shared" si="215"/>
        <v>SECADM  </v>
      </c>
      <c r="S1406">
        <f t="shared" si="213"/>
        <v>29</v>
      </c>
      <c r="U1406" s="1" t="s">
        <v>576</v>
      </c>
      <c r="V1406"/>
      <c r="W1406"/>
      <c r="Y1406" s="64" t="s">
        <v>3433</v>
      </c>
      <c r="Z1406" s="89">
        <f t="shared" si="214"/>
        <v>0</v>
      </c>
      <c r="AA1406" s="89"/>
      <c r="AB1406" s="65"/>
    </row>
    <row r="1407" spans="2:48" ht="15.75" thickBot="1" x14ac:dyDescent="0.3">
      <c r="B1407" s="46" t="s">
        <v>73</v>
      </c>
      <c r="C1407" s="46" t="s">
        <v>2838</v>
      </c>
      <c r="D1407" s="46" t="s">
        <v>2839</v>
      </c>
      <c r="E1407" s="46" t="s">
        <v>21</v>
      </c>
      <c r="F1407" s="44"/>
      <c r="G1407" s="44"/>
      <c r="H1407" s="155"/>
      <c r="I1407" s="155"/>
      <c r="J1407" s="155"/>
      <c r="K1407" s="155"/>
      <c r="L1407" s="155"/>
      <c r="M1407" s="155"/>
      <c r="N1407" s="155"/>
      <c r="O1407" s="2">
        <f t="shared" si="211"/>
        <v>3</v>
      </c>
      <c r="P1407" s="23" t="s">
        <v>2919</v>
      </c>
      <c r="R1407" s="1" t="str">
        <f t="shared" si="215"/>
        <v>CLC  </v>
      </c>
      <c r="S1407">
        <f t="shared" si="213"/>
        <v>15</v>
      </c>
      <c r="U1407" s="1" t="s">
        <v>580</v>
      </c>
      <c r="V1407"/>
      <c r="W1407"/>
    </row>
    <row r="1408" spans="2:48" ht="15.75" thickBot="1" x14ac:dyDescent="0.3">
      <c r="B1408" s="46" t="s">
        <v>2031</v>
      </c>
      <c r="C1408" s="46" t="s">
        <v>2839</v>
      </c>
      <c r="D1408" s="46" t="s">
        <v>2840</v>
      </c>
      <c r="E1408" s="46" t="s">
        <v>342</v>
      </c>
      <c r="F1408" s="44"/>
      <c r="G1408" s="44"/>
      <c r="H1408" s="155"/>
      <c r="I1408" s="155"/>
      <c r="J1408" s="155"/>
      <c r="K1408" s="155"/>
      <c r="L1408" s="155"/>
      <c r="M1408" s="155"/>
      <c r="N1408" s="155"/>
      <c r="O1408" s="2">
        <f t="shared" si="211"/>
        <v>15</v>
      </c>
      <c r="P1408" s="23" t="s">
        <v>2920</v>
      </c>
      <c r="R1408" s="1" t="str">
        <f t="shared" si="215"/>
        <v>SLIC  </v>
      </c>
      <c r="S1408">
        <f t="shared" si="213"/>
        <v>27</v>
      </c>
      <c r="U1408" s="1" t="s">
        <v>3340</v>
      </c>
      <c r="V1408"/>
      <c r="W1408"/>
    </row>
    <row r="1409" spans="2:23" ht="15.75" thickBot="1" x14ac:dyDescent="0.3">
      <c r="B1409" s="46" t="s">
        <v>365</v>
      </c>
      <c r="C1409" s="46" t="s">
        <v>2840</v>
      </c>
      <c r="D1409" s="46" t="s">
        <v>2841</v>
      </c>
      <c r="E1409" s="46" t="s">
        <v>314</v>
      </c>
      <c r="F1409" s="44"/>
      <c r="G1409" s="44"/>
      <c r="H1409" s="155"/>
      <c r="I1409" s="155"/>
      <c r="J1409" s="155"/>
      <c r="K1409" s="155"/>
      <c r="L1409" s="155"/>
      <c r="M1409" s="155"/>
      <c r="N1409" s="155"/>
      <c r="O1409" s="2">
        <f t="shared" si="211"/>
        <v>7</v>
      </c>
      <c r="P1409" s="23" t="s">
        <v>2921</v>
      </c>
      <c r="R1409" s="1" t="str">
        <f t="shared" si="215"/>
        <v>SCON  </v>
      </c>
      <c r="S1409">
        <f t="shared" si="213"/>
        <v>9</v>
      </c>
      <c r="U1409" s="1" t="s">
        <v>582</v>
      </c>
      <c r="V1409"/>
      <c r="W1409"/>
    </row>
    <row r="1410" spans="2:23" ht="15.75" thickBot="1" x14ac:dyDescent="0.3">
      <c r="B1410" s="46" t="s">
        <v>1228</v>
      </c>
      <c r="C1410" s="46" t="s">
        <v>2841</v>
      </c>
      <c r="D1410" s="46" t="s">
        <v>2842</v>
      </c>
      <c r="E1410" s="46" t="s">
        <v>3</v>
      </c>
      <c r="F1410" s="44"/>
      <c r="G1410" s="44"/>
      <c r="H1410" s="155"/>
      <c r="I1410" s="155"/>
      <c r="J1410" s="155"/>
      <c r="K1410" s="155"/>
      <c r="L1410" s="155"/>
      <c r="M1410" s="155"/>
      <c r="N1410" s="155"/>
      <c r="O1410" s="2">
        <f t="shared" si="211"/>
        <v>1</v>
      </c>
      <c r="P1410" s="23" t="s">
        <v>2922</v>
      </c>
      <c r="R1410" s="1" t="str">
        <f t="shared" si="215"/>
        <v>SLIC  </v>
      </c>
      <c r="S1410">
        <f t="shared" si="213"/>
        <v>27</v>
      </c>
      <c r="U1410" s="1" t="s">
        <v>3340</v>
      </c>
      <c r="V1410"/>
      <c r="W1410"/>
    </row>
    <row r="1411" spans="2:23" ht="15.75" thickBot="1" x14ac:dyDescent="0.3">
      <c r="B1411" s="46" t="s">
        <v>199</v>
      </c>
      <c r="C1411" s="46" t="s">
        <v>2842</v>
      </c>
      <c r="D1411" s="46" t="s">
        <v>2843</v>
      </c>
      <c r="E1411" s="46" t="s">
        <v>3</v>
      </c>
      <c r="F1411" s="44"/>
      <c r="G1411" s="44"/>
      <c r="H1411" s="155"/>
      <c r="I1411" s="155"/>
      <c r="J1411" s="155"/>
      <c r="K1411" s="155"/>
      <c r="L1411" s="155"/>
      <c r="M1411" s="155"/>
      <c r="N1411" s="155"/>
      <c r="O1411" s="2">
        <f t="shared" si="211"/>
        <v>1</v>
      </c>
      <c r="P1411" s="23" t="s">
        <v>1163</v>
      </c>
      <c r="R1411" s="1" t="str">
        <f t="shared" si="215"/>
        <v>CLC  </v>
      </c>
      <c r="S1411">
        <f t="shared" si="213"/>
        <v>15</v>
      </c>
      <c r="U1411" s="1" t="s">
        <v>580</v>
      </c>
      <c r="V1411"/>
      <c r="W1411"/>
    </row>
    <row r="1412" spans="2:23" ht="15.75" thickBot="1" x14ac:dyDescent="0.3">
      <c r="B1412" s="46" t="s">
        <v>88</v>
      </c>
      <c r="C1412" s="46" t="s">
        <v>2843</v>
      </c>
      <c r="D1412" s="46" t="s">
        <v>2844</v>
      </c>
      <c r="E1412" s="46" t="s">
        <v>314</v>
      </c>
      <c r="F1412" s="44"/>
      <c r="G1412" s="44"/>
      <c r="H1412" s="155"/>
      <c r="I1412" s="155"/>
      <c r="J1412" s="155"/>
      <c r="K1412" s="155"/>
      <c r="L1412" s="155"/>
      <c r="M1412" s="155"/>
      <c r="N1412" s="155"/>
      <c r="O1412" s="2">
        <f t="shared" si="211"/>
        <v>7</v>
      </c>
      <c r="P1412" s="23" t="s">
        <v>2923</v>
      </c>
      <c r="R1412" s="1" t="str">
        <f t="shared" si="215"/>
        <v>SECADM  </v>
      </c>
      <c r="S1412">
        <f t="shared" si="213"/>
        <v>29</v>
      </c>
      <c r="U1412" s="1" t="s">
        <v>576</v>
      </c>
      <c r="V1412"/>
      <c r="W1412"/>
    </row>
    <row r="1413" spans="2:23" ht="26.25" thickBot="1" x14ac:dyDescent="0.3">
      <c r="B1413" s="46" t="s">
        <v>90</v>
      </c>
      <c r="C1413" s="46" t="s">
        <v>2844</v>
      </c>
      <c r="D1413" s="46" t="s">
        <v>2845</v>
      </c>
      <c r="E1413" s="46" t="s">
        <v>54</v>
      </c>
      <c r="F1413" s="44"/>
      <c r="G1413" s="44"/>
      <c r="H1413" s="155"/>
      <c r="I1413" s="155"/>
      <c r="J1413" s="155"/>
      <c r="K1413" s="155"/>
      <c r="L1413" s="155"/>
      <c r="M1413" s="155"/>
      <c r="N1413" s="155"/>
      <c r="O1413" s="2">
        <f t="shared" si="211"/>
        <v>1</v>
      </c>
      <c r="P1413" s="23" t="s">
        <v>1168</v>
      </c>
      <c r="R1413" s="1" t="str">
        <f t="shared" si="215"/>
        <v>CPL  </v>
      </c>
      <c r="S1413">
        <f t="shared" si="213"/>
        <v>33</v>
      </c>
      <c r="U1413" s="1" t="s">
        <v>591</v>
      </c>
      <c r="V1413"/>
      <c r="W1413"/>
    </row>
    <row r="1414" spans="2:23" ht="15.75" thickBot="1" x14ac:dyDescent="0.3">
      <c r="B1414" s="46" t="s">
        <v>93</v>
      </c>
      <c r="C1414" s="46" t="s">
        <v>2845</v>
      </c>
      <c r="D1414" s="46" t="s">
        <v>2846</v>
      </c>
      <c r="E1414" s="46" t="s">
        <v>17</v>
      </c>
      <c r="F1414" s="44"/>
      <c r="G1414" s="44"/>
      <c r="H1414" s="155"/>
      <c r="I1414" s="155"/>
      <c r="J1414" s="155"/>
      <c r="K1414" s="155"/>
      <c r="L1414" s="155"/>
      <c r="M1414" s="155"/>
      <c r="N1414" s="155"/>
      <c r="O1414" s="2">
        <f t="shared" si="211"/>
        <v>2</v>
      </c>
      <c r="P1414" s="23" t="s">
        <v>2496</v>
      </c>
      <c r="R1414" s="1" t="str">
        <f t="shared" si="215"/>
        <v>ASSDG  </v>
      </c>
      <c r="S1414">
        <f t="shared" si="213"/>
        <v>16</v>
      </c>
      <c r="U1414" s="1" t="s">
        <v>583</v>
      </c>
      <c r="V1414"/>
      <c r="W1414"/>
    </row>
    <row r="1415" spans="2:23" ht="15.75" thickBot="1" x14ac:dyDescent="0.3">
      <c r="B1415" s="46" t="s">
        <v>2847</v>
      </c>
      <c r="C1415" s="46" t="s">
        <v>2846</v>
      </c>
      <c r="D1415" s="46" t="s">
        <v>2848</v>
      </c>
      <c r="E1415" s="46" t="s">
        <v>54</v>
      </c>
      <c r="F1415" s="44"/>
      <c r="G1415" s="44"/>
      <c r="H1415" s="155"/>
      <c r="I1415" s="155"/>
      <c r="J1415" s="155"/>
      <c r="K1415" s="155"/>
      <c r="L1415" s="155"/>
      <c r="M1415" s="155"/>
      <c r="N1415" s="155"/>
      <c r="O1415" s="2">
        <f t="shared" si="211"/>
        <v>1</v>
      </c>
      <c r="P1415" s="23" t="s">
        <v>98</v>
      </c>
      <c r="R1415" s="1" t="str">
        <f t="shared" si="215"/>
        <v>CFIC  </v>
      </c>
      <c r="S1415">
        <f t="shared" si="213"/>
        <v>1</v>
      </c>
      <c r="U1415" s="1" t="s">
        <v>3344</v>
      </c>
      <c r="V1415"/>
      <c r="W1415"/>
    </row>
    <row r="1416" spans="2:23" ht="15.75" thickBot="1" x14ac:dyDescent="0.3">
      <c r="B1416" s="46" t="s">
        <v>2849</v>
      </c>
      <c r="C1416" s="46" t="s">
        <v>2848</v>
      </c>
      <c r="D1416" s="46" t="s">
        <v>2850</v>
      </c>
      <c r="E1416" s="46" t="s">
        <v>3</v>
      </c>
      <c r="F1416" s="44"/>
      <c r="G1416" s="44"/>
      <c r="H1416" s="155"/>
      <c r="I1416" s="155"/>
      <c r="J1416" s="155"/>
      <c r="K1416" s="155"/>
      <c r="L1416" s="155"/>
      <c r="M1416" s="155"/>
      <c r="N1416" s="155"/>
      <c r="O1416" s="2">
        <f t="shared" si="211"/>
        <v>1</v>
      </c>
      <c r="P1416" s="23" t="s">
        <v>2924</v>
      </c>
      <c r="R1416" s="1" t="str">
        <f t="shared" si="215"/>
        <v>SACONT  </v>
      </c>
      <c r="S1416">
        <f t="shared" si="213"/>
        <v>1</v>
      </c>
      <c r="U1416" s="1" t="s">
        <v>598</v>
      </c>
      <c r="V1416"/>
      <c r="W1416"/>
    </row>
    <row r="1417" spans="2:23" ht="15.75" thickBot="1" x14ac:dyDescent="0.3">
      <c r="B1417" s="46" t="s">
        <v>2851</v>
      </c>
      <c r="C1417" s="46" t="s">
        <v>2850</v>
      </c>
      <c r="D1417" s="46" t="s">
        <v>2852</v>
      </c>
      <c r="E1417" s="46" t="s">
        <v>3</v>
      </c>
      <c r="F1417" s="44"/>
      <c r="G1417" s="44"/>
      <c r="H1417" s="155"/>
      <c r="I1417" s="155"/>
      <c r="J1417" s="155"/>
      <c r="K1417" s="155"/>
      <c r="L1417" s="155"/>
      <c r="M1417" s="155"/>
      <c r="N1417" s="155"/>
      <c r="O1417" s="2">
        <f t="shared" ref="O1417:O1451" si="216">VALUE(IF(LEFT(E1417,1)="&lt;",1,LEFT(E1417,2)))</f>
        <v>1</v>
      </c>
      <c r="P1417" s="23" t="s">
        <v>2925</v>
      </c>
      <c r="R1417" s="1" t="str">
        <f t="shared" si="215"/>
        <v>ACFIC  </v>
      </c>
      <c r="S1417">
        <f t="shared" ref="S1417:S1448" si="217">SUMIFS($O$1385:$O$1451,$R$1385:$R$1451,R1417)</f>
        <v>1</v>
      </c>
      <c r="U1417" s="1" t="s">
        <v>599</v>
      </c>
      <c r="V1417"/>
      <c r="W1417"/>
    </row>
    <row r="1418" spans="2:23" ht="15.75" thickBot="1" x14ac:dyDescent="0.3">
      <c r="B1418" s="46" t="s">
        <v>2693</v>
      </c>
      <c r="C1418" s="46" t="s">
        <v>2852</v>
      </c>
      <c r="D1418" s="46" t="s">
        <v>2853</v>
      </c>
      <c r="E1418" s="46" t="s">
        <v>54</v>
      </c>
      <c r="F1418" s="44"/>
      <c r="G1418" s="44"/>
      <c r="H1418" s="155"/>
      <c r="I1418" s="155"/>
      <c r="J1418" s="155"/>
      <c r="K1418" s="155"/>
      <c r="L1418" s="155"/>
      <c r="M1418" s="155"/>
      <c r="N1418" s="155"/>
      <c r="O1418" s="2">
        <f t="shared" si="216"/>
        <v>1</v>
      </c>
      <c r="P1418" s="23" t="s">
        <v>22</v>
      </c>
      <c r="R1418" s="1" t="str">
        <f t="shared" si="215"/>
        <v>SLIC  </v>
      </c>
      <c r="S1418">
        <f t="shared" si="217"/>
        <v>27</v>
      </c>
      <c r="U1418" s="1" t="s">
        <v>3340</v>
      </c>
      <c r="V1418"/>
      <c r="W1418"/>
    </row>
    <row r="1419" spans="2:23" ht="15.75" thickBot="1" x14ac:dyDescent="0.3">
      <c r="B1419" s="46" t="s">
        <v>2854</v>
      </c>
      <c r="C1419" s="46" t="s">
        <v>2853</v>
      </c>
      <c r="D1419" s="46" t="s">
        <v>2855</v>
      </c>
      <c r="E1419" s="46" t="s">
        <v>3</v>
      </c>
      <c r="F1419" s="44"/>
      <c r="G1419" s="44"/>
      <c r="H1419" s="155"/>
      <c r="I1419" s="155"/>
      <c r="J1419" s="155"/>
      <c r="K1419" s="155"/>
      <c r="L1419" s="155"/>
      <c r="M1419" s="155"/>
      <c r="N1419" s="155"/>
      <c r="O1419" s="2">
        <f t="shared" si="216"/>
        <v>1</v>
      </c>
      <c r="P1419" s="23" t="s">
        <v>2926</v>
      </c>
      <c r="R1419" s="1" t="str">
        <f t="shared" si="215"/>
        <v>SCON  </v>
      </c>
      <c r="S1419">
        <f t="shared" si="217"/>
        <v>9</v>
      </c>
      <c r="U1419" s="1" t="s">
        <v>582</v>
      </c>
      <c r="V1419"/>
      <c r="W1419"/>
    </row>
    <row r="1420" spans="2:23" ht="15.75" thickBot="1" x14ac:dyDescent="0.3">
      <c r="B1420" s="46" t="s">
        <v>685</v>
      </c>
      <c r="C1420" s="46" t="s">
        <v>2855</v>
      </c>
      <c r="D1420" s="46" t="s">
        <v>2856</v>
      </c>
      <c r="E1420" s="46" t="s">
        <v>3</v>
      </c>
      <c r="F1420" s="44"/>
      <c r="G1420" s="44"/>
      <c r="H1420" s="155"/>
      <c r="I1420" s="155"/>
      <c r="J1420" s="155"/>
      <c r="K1420" s="155"/>
      <c r="L1420" s="155"/>
      <c r="M1420" s="155"/>
      <c r="N1420" s="155"/>
      <c r="O1420" s="2">
        <f t="shared" si="216"/>
        <v>1</v>
      </c>
      <c r="P1420" s="23" t="s">
        <v>2927</v>
      </c>
      <c r="R1420" s="1" t="str">
        <f t="shared" si="215"/>
        <v>SLIC  </v>
      </c>
      <c r="S1420">
        <f t="shared" si="217"/>
        <v>27</v>
      </c>
      <c r="U1420" s="1" t="s">
        <v>3340</v>
      </c>
      <c r="V1420"/>
      <c r="W1420"/>
    </row>
    <row r="1421" spans="2:23" ht="15.75" thickBot="1" x14ac:dyDescent="0.3">
      <c r="B1421" s="46" t="s">
        <v>1102</v>
      </c>
      <c r="C1421" s="46" t="s">
        <v>2856</v>
      </c>
      <c r="D1421" s="46" t="s">
        <v>2857</v>
      </c>
      <c r="E1421" s="46" t="s">
        <v>3</v>
      </c>
      <c r="F1421" s="44"/>
      <c r="G1421" s="44"/>
      <c r="H1421" s="155"/>
      <c r="I1421" s="155"/>
      <c r="J1421" s="155"/>
      <c r="K1421" s="155"/>
      <c r="L1421" s="155"/>
      <c r="M1421" s="155"/>
      <c r="N1421" s="155"/>
      <c r="O1421" s="2">
        <f t="shared" si="216"/>
        <v>1</v>
      </c>
      <c r="P1421" s="23" t="s">
        <v>32</v>
      </c>
      <c r="R1421" s="1" t="str">
        <f t="shared" si="215"/>
        <v>CLC  </v>
      </c>
      <c r="S1421">
        <f t="shared" si="217"/>
        <v>15</v>
      </c>
      <c r="U1421" s="1" t="s">
        <v>580</v>
      </c>
      <c r="V1421"/>
      <c r="W1421"/>
    </row>
    <row r="1422" spans="2:23" ht="15.75" thickBot="1" x14ac:dyDescent="0.3">
      <c r="B1422" s="46" t="s">
        <v>690</v>
      </c>
      <c r="C1422" s="46" t="s">
        <v>2857</v>
      </c>
      <c r="D1422" s="46" t="s">
        <v>2858</v>
      </c>
      <c r="E1422" s="46" t="s">
        <v>3</v>
      </c>
      <c r="F1422" s="44"/>
      <c r="G1422" s="44"/>
      <c r="H1422" s="155"/>
      <c r="I1422" s="155"/>
      <c r="J1422" s="155"/>
      <c r="K1422" s="155"/>
      <c r="L1422" s="155"/>
      <c r="M1422" s="155"/>
      <c r="N1422" s="155"/>
      <c r="O1422" s="2">
        <f t="shared" si="216"/>
        <v>1</v>
      </c>
      <c r="P1422" s="23" t="s">
        <v>973</v>
      </c>
      <c r="R1422" s="1" t="str">
        <f t="shared" si="215"/>
        <v>SLIC  </v>
      </c>
      <c r="S1422">
        <f t="shared" si="217"/>
        <v>27</v>
      </c>
      <c r="U1422" s="1" t="s">
        <v>3340</v>
      </c>
      <c r="V1422"/>
      <c r="W1422"/>
    </row>
    <row r="1423" spans="2:23" ht="15.75" thickBot="1" x14ac:dyDescent="0.3">
      <c r="B1423" s="46" t="s">
        <v>1312</v>
      </c>
      <c r="C1423" s="46" t="s">
        <v>2858</v>
      </c>
      <c r="D1423" s="46" t="s">
        <v>2859</v>
      </c>
      <c r="E1423" s="46" t="s">
        <v>17</v>
      </c>
      <c r="F1423" s="44"/>
      <c r="G1423" s="44"/>
      <c r="H1423" s="155"/>
      <c r="I1423" s="155"/>
      <c r="J1423" s="155"/>
      <c r="K1423" s="155"/>
      <c r="L1423" s="155"/>
      <c r="M1423" s="155"/>
      <c r="N1423" s="155"/>
      <c r="O1423" s="2">
        <f t="shared" si="216"/>
        <v>2</v>
      </c>
      <c r="P1423" s="23" t="s">
        <v>247</v>
      </c>
      <c r="R1423" s="1" t="str">
        <f t="shared" si="215"/>
        <v>CLC  </v>
      </c>
      <c r="S1423">
        <f t="shared" si="217"/>
        <v>15</v>
      </c>
      <c r="U1423" s="1" t="s">
        <v>580</v>
      </c>
      <c r="V1423"/>
      <c r="W1423"/>
    </row>
    <row r="1424" spans="2:23" ht="15.75" thickBot="1" x14ac:dyDescent="0.3">
      <c r="B1424" s="46" t="s">
        <v>2860</v>
      </c>
      <c r="C1424" s="46" t="s">
        <v>2859</v>
      </c>
      <c r="D1424" s="46" t="s">
        <v>2861</v>
      </c>
      <c r="E1424" s="46" t="s">
        <v>3</v>
      </c>
      <c r="F1424" s="44"/>
      <c r="G1424" s="44"/>
      <c r="H1424" s="155"/>
      <c r="I1424" s="155"/>
      <c r="J1424" s="155"/>
      <c r="K1424" s="155"/>
      <c r="L1424" s="155"/>
      <c r="M1424" s="155"/>
      <c r="N1424" s="155"/>
      <c r="O1424" s="2">
        <f t="shared" si="216"/>
        <v>1</v>
      </c>
      <c r="P1424" s="23" t="s">
        <v>1164</v>
      </c>
      <c r="R1424" s="1" t="str">
        <f t="shared" si="215"/>
        <v>SECADM  </v>
      </c>
      <c r="S1424">
        <f t="shared" si="217"/>
        <v>29</v>
      </c>
      <c r="U1424" s="1" t="s">
        <v>576</v>
      </c>
      <c r="V1424"/>
      <c r="W1424"/>
    </row>
    <row r="1425" spans="2:23" ht="26.25" thickBot="1" x14ac:dyDescent="0.3">
      <c r="B1425" s="46" t="s">
        <v>2558</v>
      </c>
      <c r="C1425" s="46" t="s">
        <v>2861</v>
      </c>
      <c r="D1425" s="46" t="s">
        <v>2862</v>
      </c>
      <c r="E1425" s="46" t="s">
        <v>3</v>
      </c>
      <c r="F1425" s="44"/>
      <c r="G1425" s="44"/>
      <c r="H1425" s="155"/>
      <c r="I1425" s="155"/>
      <c r="J1425" s="155"/>
      <c r="K1425" s="155"/>
      <c r="L1425" s="155"/>
      <c r="M1425" s="155"/>
      <c r="N1425" s="155"/>
      <c r="O1425" s="2">
        <f t="shared" si="216"/>
        <v>1</v>
      </c>
      <c r="P1425" s="23" t="s">
        <v>1243</v>
      </c>
      <c r="R1425" s="1" t="str">
        <f t="shared" si="215"/>
        <v>CPL  </v>
      </c>
      <c r="S1425">
        <f t="shared" si="217"/>
        <v>33</v>
      </c>
      <c r="U1425" s="1" t="s">
        <v>591</v>
      </c>
      <c r="V1425"/>
      <c r="W1425"/>
    </row>
    <row r="1426" spans="2:23" ht="15.75" thickBot="1" x14ac:dyDescent="0.3">
      <c r="B1426" s="46" t="s">
        <v>2705</v>
      </c>
      <c r="C1426" s="46" t="s">
        <v>2862</v>
      </c>
      <c r="D1426" s="46" t="s">
        <v>2863</v>
      </c>
      <c r="E1426" s="46" t="s">
        <v>3</v>
      </c>
      <c r="F1426" s="44"/>
      <c r="G1426" s="44"/>
      <c r="H1426" s="155"/>
      <c r="I1426" s="155"/>
      <c r="J1426" s="155"/>
      <c r="K1426" s="155"/>
      <c r="L1426" s="155"/>
      <c r="M1426" s="155"/>
      <c r="N1426" s="155"/>
      <c r="O1426" s="2">
        <f t="shared" si="216"/>
        <v>1</v>
      </c>
      <c r="P1426" s="23" t="s">
        <v>2496</v>
      </c>
      <c r="R1426" s="1" t="str">
        <f t="shared" ref="R1426:R1451" si="218">RIGHT(B1426,LEN(B1426)-5)</f>
        <v>ASSDG  </v>
      </c>
      <c r="S1426">
        <f t="shared" si="217"/>
        <v>16</v>
      </c>
      <c r="U1426" s="1" t="s">
        <v>583</v>
      </c>
      <c r="V1426"/>
      <c r="W1426"/>
    </row>
    <row r="1427" spans="2:23" ht="15.75" thickBot="1" x14ac:dyDescent="0.3">
      <c r="B1427" s="46" t="s">
        <v>2707</v>
      </c>
      <c r="C1427" s="46" t="s">
        <v>2863</v>
      </c>
      <c r="D1427" s="46" t="s">
        <v>2864</v>
      </c>
      <c r="E1427" s="46" t="s">
        <v>3</v>
      </c>
      <c r="F1427" s="44"/>
      <c r="G1427" s="44"/>
      <c r="H1427" s="155"/>
      <c r="I1427" s="155"/>
      <c r="J1427" s="155"/>
      <c r="K1427" s="155"/>
      <c r="L1427" s="155"/>
      <c r="M1427" s="155"/>
      <c r="N1427" s="155"/>
      <c r="O1427" s="2">
        <f t="shared" si="216"/>
        <v>1</v>
      </c>
      <c r="P1427" s="23" t="s">
        <v>176</v>
      </c>
      <c r="R1427" s="1" t="str">
        <f t="shared" si="218"/>
        <v>DG  </v>
      </c>
      <c r="S1427">
        <f t="shared" si="217"/>
        <v>3</v>
      </c>
      <c r="U1427" s="1" t="s">
        <v>584</v>
      </c>
      <c r="V1427"/>
      <c r="W1427"/>
    </row>
    <row r="1428" spans="2:23" ht="15.75" thickBot="1" x14ac:dyDescent="0.3">
      <c r="B1428" s="46" t="s">
        <v>2056</v>
      </c>
      <c r="C1428" s="46" t="s">
        <v>2864</v>
      </c>
      <c r="D1428" s="46" t="s">
        <v>2865</v>
      </c>
      <c r="E1428" s="46" t="s">
        <v>3</v>
      </c>
      <c r="F1428" s="44"/>
      <c r="G1428" s="44"/>
      <c r="H1428" s="155"/>
      <c r="I1428" s="155"/>
      <c r="J1428" s="155"/>
      <c r="K1428" s="155"/>
      <c r="L1428" s="155"/>
      <c r="M1428" s="155"/>
      <c r="N1428" s="155"/>
      <c r="O1428" s="2">
        <f t="shared" si="216"/>
        <v>1</v>
      </c>
      <c r="P1428" s="23" t="s">
        <v>813</v>
      </c>
      <c r="R1428" s="1" t="str">
        <f t="shared" si="218"/>
        <v>SLIC  </v>
      </c>
      <c r="S1428">
        <f t="shared" si="217"/>
        <v>27</v>
      </c>
      <c r="U1428" s="1" t="s">
        <v>3340</v>
      </c>
      <c r="V1428"/>
      <c r="W1428"/>
    </row>
    <row r="1429" spans="2:23" ht="15.75" thickBot="1" x14ac:dyDescent="0.3">
      <c r="B1429" s="46" t="s">
        <v>711</v>
      </c>
      <c r="C1429" s="46" t="s">
        <v>2865</v>
      </c>
      <c r="D1429" s="46" t="s">
        <v>2866</v>
      </c>
      <c r="E1429" s="46" t="s">
        <v>3</v>
      </c>
      <c r="F1429" s="44"/>
      <c r="G1429" s="44"/>
      <c r="H1429" s="155"/>
      <c r="I1429" s="155"/>
      <c r="J1429" s="155"/>
      <c r="K1429" s="155"/>
      <c r="L1429" s="155"/>
      <c r="M1429" s="155"/>
      <c r="N1429" s="155"/>
      <c r="O1429" s="2">
        <f t="shared" si="216"/>
        <v>1</v>
      </c>
      <c r="P1429" s="23" t="s">
        <v>1172</v>
      </c>
      <c r="R1429" s="1" t="str">
        <f t="shared" si="218"/>
        <v>CPL  </v>
      </c>
      <c r="S1429">
        <f t="shared" si="217"/>
        <v>33</v>
      </c>
      <c r="U1429" s="1" t="s">
        <v>591</v>
      </c>
      <c r="V1429"/>
      <c r="W1429"/>
    </row>
    <row r="1430" spans="2:23" ht="15.75" thickBot="1" x14ac:dyDescent="0.3">
      <c r="B1430" s="46" t="s">
        <v>714</v>
      </c>
      <c r="C1430" s="46" t="s">
        <v>2866</v>
      </c>
      <c r="D1430" s="46" t="s">
        <v>2867</v>
      </c>
      <c r="E1430" s="46" t="s">
        <v>3</v>
      </c>
      <c r="F1430" s="44"/>
      <c r="G1430" s="44"/>
      <c r="H1430" s="155"/>
      <c r="I1430" s="155"/>
      <c r="J1430" s="155"/>
      <c r="K1430" s="155"/>
      <c r="L1430" s="155"/>
      <c r="M1430" s="155"/>
      <c r="N1430" s="155"/>
      <c r="O1430" s="2">
        <f t="shared" si="216"/>
        <v>1</v>
      </c>
      <c r="P1430" s="23" t="s">
        <v>1173</v>
      </c>
      <c r="R1430" s="1" t="str">
        <f t="shared" si="218"/>
        <v>SLIC  </v>
      </c>
      <c r="S1430">
        <f t="shared" si="217"/>
        <v>27</v>
      </c>
      <c r="U1430" s="1" t="s">
        <v>3340</v>
      </c>
      <c r="V1430"/>
      <c r="W1430"/>
    </row>
    <row r="1431" spans="2:23" ht="15.75" thickBot="1" x14ac:dyDescent="0.3">
      <c r="B1431" s="46" t="s">
        <v>717</v>
      </c>
      <c r="C1431" s="46" t="s">
        <v>2867</v>
      </c>
      <c r="D1431" s="46" t="s">
        <v>2868</v>
      </c>
      <c r="E1431" s="46" t="s">
        <v>403</v>
      </c>
      <c r="F1431" s="44"/>
      <c r="G1431" s="44"/>
      <c r="H1431" s="155"/>
      <c r="I1431" s="155"/>
      <c r="J1431" s="155"/>
      <c r="K1431" s="155"/>
      <c r="L1431" s="155"/>
      <c r="M1431" s="155"/>
      <c r="N1431" s="155"/>
      <c r="O1431" s="2">
        <f t="shared" si="216"/>
        <v>13</v>
      </c>
      <c r="P1431" s="23" t="s">
        <v>2928</v>
      </c>
      <c r="R1431" s="1" t="str">
        <f t="shared" si="218"/>
        <v>CPL  </v>
      </c>
      <c r="S1431">
        <f t="shared" si="217"/>
        <v>33</v>
      </c>
      <c r="U1431" s="1" t="s">
        <v>591</v>
      </c>
      <c r="V1431"/>
      <c r="W1431"/>
    </row>
    <row r="1432" spans="2:23" ht="15.75" thickBot="1" x14ac:dyDescent="0.3">
      <c r="B1432" s="46" t="s">
        <v>2869</v>
      </c>
      <c r="C1432" s="46" t="s">
        <v>2868</v>
      </c>
      <c r="D1432" s="46" t="s">
        <v>2870</v>
      </c>
      <c r="E1432" s="46" t="s">
        <v>3</v>
      </c>
      <c r="F1432" s="44"/>
      <c r="G1432" s="44"/>
      <c r="H1432" s="155"/>
      <c r="I1432" s="155"/>
      <c r="J1432" s="155"/>
      <c r="K1432" s="155"/>
      <c r="L1432" s="155"/>
      <c r="M1432" s="155"/>
      <c r="N1432" s="155"/>
      <c r="O1432" s="2">
        <f t="shared" si="216"/>
        <v>1</v>
      </c>
      <c r="P1432" s="23" t="s">
        <v>1682</v>
      </c>
      <c r="R1432" s="1" t="str">
        <f t="shared" si="218"/>
        <v>ASSDG  </v>
      </c>
      <c r="S1432">
        <f t="shared" si="217"/>
        <v>16</v>
      </c>
      <c r="U1432" s="1" t="s">
        <v>583</v>
      </c>
      <c r="V1432"/>
      <c r="W1432"/>
    </row>
    <row r="1433" spans="2:23" ht="15.75" thickBot="1" x14ac:dyDescent="0.3">
      <c r="B1433" s="133" t="s">
        <v>2871</v>
      </c>
      <c r="C1433" s="133" t="s">
        <v>2870</v>
      </c>
      <c r="D1433" s="133" t="s">
        <v>2872</v>
      </c>
      <c r="E1433" s="133" t="s">
        <v>3</v>
      </c>
      <c r="F1433" s="172"/>
      <c r="G1433" s="172"/>
      <c r="H1433" s="156"/>
      <c r="I1433" s="156"/>
      <c r="J1433" s="156"/>
      <c r="K1433" s="156"/>
      <c r="L1433" s="156"/>
      <c r="M1433" s="156"/>
      <c r="N1433" s="156"/>
      <c r="O1433" s="134">
        <f t="shared" si="216"/>
        <v>1</v>
      </c>
      <c r="P1433" s="135" t="s">
        <v>176</v>
      </c>
      <c r="R1433" s="1" t="str">
        <f t="shared" si="218"/>
        <v>DG  </v>
      </c>
      <c r="S1433">
        <f t="shared" si="217"/>
        <v>3</v>
      </c>
      <c r="U1433" s="1" t="s">
        <v>584</v>
      </c>
      <c r="V1433"/>
      <c r="W1433"/>
    </row>
    <row r="1434" spans="2:23" ht="15.75" thickBot="1" x14ac:dyDescent="0.3">
      <c r="B1434" s="46" t="s">
        <v>2873</v>
      </c>
      <c r="C1434" s="46" t="s">
        <v>2872</v>
      </c>
      <c r="D1434" s="46" t="s">
        <v>2874</v>
      </c>
      <c r="E1434" s="46" t="s">
        <v>144</v>
      </c>
      <c r="F1434" s="44"/>
      <c r="G1434" s="44"/>
      <c r="H1434" s="155"/>
      <c r="I1434" s="155"/>
      <c r="J1434" s="155"/>
      <c r="K1434" s="155"/>
      <c r="L1434" s="155"/>
      <c r="M1434" s="155"/>
      <c r="N1434" s="155"/>
      <c r="O1434" s="2">
        <f t="shared" si="216"/>
        <v>5</v>
      </c>
      <c r="P1434" s="23" t="s">
        <v>2929</v>
      </c>
      <c r="R1434" s="1" t="str">
        <f t="shared" si="218"/>
        <v>SECADM  </v>
      </c>
      <c r="S1434">
        <f t="shared" si="217"/>
        <v>29</v>
      </c>
      <c r="U1434" s="1" t="s">
        <v>576</v>
      </c>
      <c r="V1434"/>
      <c r="W1434"/>
    </row>
    <row r="1435" spans="2:23" ht="15.75" thickBot="1" x14ac:dyDescent="0.3">
      <c r="B1435" s="46" t="s">
        <v>2875</v>
      </c>
      <c r="C1435" s="46" t="s">
        <v>2874</v>
      </c>
      <c r="D1435" s="46" t="s">
        <v>2876</v>
      </c>
      <c r="E1435" s="46" t="s">
        <v>3</v>
      </c>
      <c r="F1435" s="44"/>
      <c r="G1435" s="44"/>
      <c r="H1435" s="155"/>
      <c r="I1435" s="155"/>
      <c r="J1435" s="155"/>
      <c r="K1435" s="155"/>
      <c r="L1435" s="155"/>
      <c r="M1435" s="155"/>
      <c r="N1435" s="155"/>
      <c r="O1435" s="2">
        <f t="shared" si="216"/>
        <v>1</v>
      </c>
      <c r="P1435" s="23" t="s">
        <v>2930</v>
      </c>
      <c r="R1435" s="1" t="str">
        <f t="shared" si="218"/>
        <v>SLIC  </v>
      </c>
      <c r="S1435">
        <f t="shared" si="217"/>
        <v>27</v>
      </c>
      <c r="U1435" s="1" t="s">
        <v>3340</v>
      </c>
      <c r="V1435"/>
      <c r="W1435"/>
    </row>
    <row r="1436" spans="2:23" ht="15.75" thickBot="1" x14ac:dyDescent="0.3">
      <c r="B1436" s="46" t="s">
        <v>2877</v>
      </c>
      <c r="C1436" s="46" t="s">
        <v>2876</v>
      </c>
      <c r="D1436" s="46" t="s">
        <v>2878</v>
      </c>
      <c r="E1436" s="46" t="s">
        <v>3</v>
      </c>
      <c r="F1436" s="44"/>
      <c r="G1436" s="44"/>
      <c r="H1436" s="155"/>
      <c r="I1436" s="155"/>
      <c r="J1436" s="155"/>
      <c r="K1436" s="155"/>
      <c r="L1436" s="155"/>
      <c r="M1436" s="155"/>
      <c r="N1436" s="155"/>
      <c r="O1436" s="2">
        <f t="shared" si="216"/>
        <v>1</v>
      </c>
      <c r="P1436" s="23" t="s">
        <v>2931</v>
      </c>
      <c r="R1436" s="1" t="str">
        <f t="shared" si="218"/>
        <v>SCON  </v>
      </c>
      <c r="S1436">
        <f t="shared" si="217"/>
        <v>9</v>
      </c>
      <c r="U1436" s="1" t="s">
        <v>582</v>
      </c>
      <c r="V1436"/>
      <c r="W1436"/>
    </row>
    <row r="1437" spans="2:23" ht="26.25" thickBot="1" x14ac:dyDescent="0.3">
      <c r="B1437" s="46" t="s">
        <v>1777</v>
      </c>
      <c r="C1437" s="46" t="s">
        <v>2878</v>
      </c>
      <c r="D1437" s="46" t="s">
        <v>2879</v>
      </c>
      <c r="E1437" s="46" t="s">
        <v>3</v>
      </c>
      <c r="F1437" s="44"/>
      <c r="G1437" s="44"/>
      <c r="H1437" s="155"/>
      <c r="I1437" s="155"/>
      <c r="J1437" s="155"/>
      <c r="K1437" s="155"/>
      <c r="L1437" s="155"/>
      <c r="M1437" s="155"/>
      <c r="N1437" s="155"/>
      <c r="O1437" s="2">
        <f t="shared" si="216"/>
        <v>1</v>
      </c>
      <c r="P1437" s="23" t="s">
        <v>2932</v>
      </c>
      <c r="R1437" s="1" t="str">
        <f t="shared" si="218"/>
        <v>SLIC  </v>
      </c>
      <c r="S1437">
        <f t="shared" si="217"/>
        <v>27</v>
      </c>
      <c r="U1437" s="1" t="s">
        <v>3340</v>
      </c>
      <c r="V1437"/>
      <c r="W1437"/>
    </row>
    <row r="1438" spans="2:23" ht="15.75" thickBot="1" x14ac:dyDescent="0.3">
      <c r="B1438" s="46" t="s">
        <v>1342</v>
      </c>
      <c r="C1438" s="46" t="s">
        <v>2879</v>
      </c>
      <c r="D1438" s="46" t="s">
        <v>2880</v>
      </c>
      <c r="E1438" s="46" t="s">
        <v>17</v>
      </c>
      <c r="F1438" s="44"/>
      <c r="G1438" s="44"/>
      <c r="H1438" s="155"/>
      <c r="I1438" s="155"/>
      <c r="J1438" s="155"/>
      <c r="K1438" s="155"/>
      <c r="L1438" s="155"/>
      <c r="M1438" s="155"/>
      <c r="N1438" s="155"/>
      <c r="O1438" s="2">
        <f t="shared" si="216"/>
        <v>2</v>
      </c>
      <c r="P1438" s="23" t="s">
        <v>1163</v>
      </c>
      <c r="R1438" s="1" t="str">
        <f t="shared" si="218"/>
        <v>CLC  </v>
      </c>
      <c r="S1438">
        <f t="shared" si="217"/>
        <v>15</v>
      </c>
      <c r="U1438" s="1" t="s">
        <v>580</v>
      </c>
      <c r="V1438"/>
      <c r="W1438"/>
    </row>
    <row r="1439" spans="2:23" ht="15.75" thickBot="1" x14ac:dyDescent="0.3">
      <c r="B1439" s="46" t="s">
        <v>2881</v>
      </c>
      <c r="C1439" s="46" t="s">
        <v>2880</v>
      </c>
      <c r="D1439" s="46" t="s">
        <v>2882</v>
      </c>
      <c r="E1439" s="46" t="s">
        <v>3</v>
      </c>
      <c r="F1439" s="44"/>
      <c r="G1439" s="44"/>
      <c r="H1439" s="155"/>
      <c r="I1439" s="155"/>
      <c r="J1439" s="155"/>
      <c r="K1439" s="155"/>
      <c r="L1439" s="155"/>
      <c r="M1439" s="155"/>
      <c r="N1439" s="155"/>
      <c r="O1439" s="2">
        <f t="shared" si="216"/>
        <v>1</v>
      </c>
      <c r="P1439" s="23" t="s">
        <v>247</v>
      </c>
      <c r="R1439" s="1" t="str">
        <f t="shared" si="218"/>
        <v>SECADM  </v>
      </c>
      <c r="S1439">
        <f t="shared" si="217"/>
        <v>29</v>
      </c>
      <c r="U1439" s="1" t="s">
        <v>576</v>
      </c>
      <c r="V1439"/>
      <c r="W1439"/>
    </row>
    <row r="1440" spans="2:23" ht="26.25" thickBot="1" x14ac:dyDescent="0.3">
      <c r="B1440" s="46" t="s">
        <v>1782</v>
      </c>
      <c r="C1440" s="46" t="s">
        <v>2882</v>
      </c>
      <c r="D1440" s="46" t="s">
        <v>2883</v>
      </c>
      <c r="E1440" s="46" t="s">
        <v>3</v>
      </c>
      <c r="F1440" s="44"/>
      <c r="G1440" s="44"/>
      <c r="H1440" s="155"/>
      <c r="I1440" s="155"/>
      <c r="J1440" s="155"/>
      <c r="K1440" s="155"/>
      <c r="L1440" s="155"/>
      <c r="M1440" s="155"/>
      <c r="N1440" s="155"/>
      <c r="O1440" s="2">
        <f t="shared" si="216"/>
        <v>1</v>
      </c>
      <c r="P1440" s="23" t="s">
        <v>2933</v>
      </c>
      <c r="R1440" s="1" t="str">
        <f t="shared" si="218"/>
        <v>CPL  </v>
      </c>
      <c r="S1440">
        <f t="shared" si="217"/>
        <v>33</v>
      </c>
      <c r="U1440" s="1" t="s">
        <v>591</v>
      </c>
      <c r="V1440"/>
      <c r="W1440"/>
    </row>
    <row r="1441" spans="1:35" ht="15.75" thickBot="1" x14ac:dyDescent="0.3">
      <c r="B1441" s="46" t="s">
        <v>2884</v>
      </c>
      <c r="C1441" s="46" t="s">
        <v>2883</v>
      </c>
      <c r="D1441" s="46" t="s">
        <v>2885</v>
      </c>
      <c r="E1441" s="46" t="s">
        <v>338</v>
      </c>
      <c r="F1441" s="44"/>
      <c r="G1441" s="44"/>
      <c r="H1441" s="155"/>
      <c r="I1441" s="155"/>
      <c r="J1441" s="155"/>
      <c r="K1441" s="155"/>
      <c r="L1441" s="155"/>
      <c r="M1441" s="155"/>
      <c r="N1441" s="155"/>
      <c r="O1441" s="2">
        <f t="shared" si="216"/>
        <v>8</v>
      </c>
      <c r="P1441" s="23" t="s">
        <v>803</v>
      </c>
      <c r="R1441" s="1" t="str">
        <f t="shared" si="218"/>
        <v>ASSDG  </v>
      </c>
      <c r="S1441">
        <f t="shared" si="217"/>
        <v>16</v>
      </c>
      <c r="U1441" s="1" t="s">
        <v>583</v>
      </c>
      <c r="V1441"/>
      <c r="W1441"/>
    </row>
    <row r="1442" spans="1:35" ht="15.75" thickBot="1" x14ac:dyDescent="0.3">
      <c r="B1442" s="46" t="s">
        <v>1350</v>
      </c>
      <c r="C1442" s="46" t="s">
        <v>2885</v>
      </c>
      <c r="D1442" s="46" t="s">
        <v>2886</v>
      </c>
      <c r="E1442" s="46" t="s">
        <v>54</v>
      </c>
      <c r="F1442" s="44"/>
      <c r="G1442" s="44"/>
      <c r="H1442" s="155"/>
      <c r="I1442" s="155"/>
      <c r="J1442" s="155"/>
      <c r="K1442" s="155"/>
      <c r="L1442" s="155"/>
      <c r="M1442" s="155"/>
      <c r="N1442" s="155"/>
      <c r="O1442" s="2">
        <f t="shared" si="216"/>
        <v>1</v>
      </c>
      <c r="P1442" s="23" t="s">
        <v>766</v>
      </c>
      <c r="R1442" s="1" t="str">
        <f t="shared" si="218"/>
        <v>SPO  </v>
      </c>
      <c r="S1442">
        <f t="shared" si="217"/>
        <v>4</v>
      </c>
      <c r="U1442" s="1" t="s">
        <v>577</v>
      </c>
      <c r="V1442"/>
      <c r="W1442"/>
    </row>
    <row r="1443" spans="1:35" ht="15.75" thickBot="1" x14ac:dyDescent="0.3">
      <c r="B1443" s="46" t="s">
        <v>2887</v>
      </c>
      <c r="C1443" s="46" t="s">
        <v>2886</v>
      </c>
      <c r="D1443" s="46" t="s">
        <v>2888</v>
      </c>
      <c r="E1443" s="46" t="s">
        <v>3</v>
      </c>
      <c r="F1443" s="44"/>
      <c r="G1443" s="44"/>
      <c r="H1443" s="155"/>
      <c r="I1443" s="155"/>
      <c r="J1443" s="155"/>
      <c r="K1443" s="155"/>
      <c r="L1443" s="155"/>
      <c r="M1443" s="155"/>
      <c r="N1443" s="155"/>
      <c r="O1443" s="2">
        <f t="shared" si="216"/>
        <v>1</v>
      </c>
      <c r="P1443" s="23" t="s">
        <v>38</v>
      </c>
      <c r="R1443" s="1" t="str">
        <f t="shared" si="218"/>
        <v>CO  </v>
      </c>
      <c r="S1443">
        <f t="shared" si="217"/>
        <v>2</v>
      </c>
      <c r="U1443" s="1" t="s">
        <v>578</v>
      </c>
      <c r="V1443"/>
      <c r="W1443"/>
    </row>
    <row r="1444" spans="1:35" ht="15.75" thickBot="1" x14ac:dyDescent="0.3">
      <c r="B1444" s="46" t="s">
        <v>2889</v>
      </c>
      <c r="C1444" s="46" t="s">
        <v>2888</v>
      </c>
      <c r="D1444" s="46" t="s">
        <v>2890</v>
      </c>
      <c r="E1444" s="46" t="s">
        <v>3</v>
      </c>
      <c r="F1444" s="44"/>
      <c r="G1444" s="44"/>
      <c r="H1444" s="155"/>
      <c r="I1444" s="155"/>
      <c r="J1444" s="155"/>
      <c r="K1444" s="155"/>
      <c r="L1444" s="155"/>
      <c r="M1444" s="155"/>
      <c r="N1444" s="155"/>
      <c r="O1444" s="2">
        <f t="shared" si="216"/>
        <v>1</v>
      </c>
      <c r="P1444" s="23" t="s">
        <v>41</v>
      </c>
      <c r="R1444" s="1" t="str">
        <f t="shared" si="218"/>
        <v>SECOFC  </v>
      </c>
      <c r="S1444">
        <f t="shared" si="217"/>
        <v>2</v>
      </c>
      <c r="U1444" s="1" t="s">
        <v>579</v>
      </c>
      <c r="V1444"/>
      <c r="W1444"/>
    </row>
    <row r="1445" spans="1:35" ht="15.75" thickBot="1" x14ac:dyDescent="0.3">
      <c r="B1445" s="46" t="s">
        <v>2891</v>
      </c>
      <c r="C1445" s="46" t="s">
        <v>2890</v>
      </c>
      <c r="D1445" s="46" t="s">
        <v>2892</v>
      </c>
      <c r="E1445" s="46" t="s">
        <v>3</v>
      </c>
      <c r="F1445" s="44"/>
      <c r="G1445" s="44"/>
      <c r="H1445" s="155"/>
      <c r="I1445" s="155"/>
      <c r="J1445" s="155"/>
      <c r="K1445" s="155"/>
      <c r="L1445" s="155"/>
      <c r="M1445" s="155"/>
      <c r="N1445" s="155"/>
      <c r="O1445" s="2">
        <f t="shared" si="216"/>
        <v>1</v>
      </c>
      <c r="P1445" s="23" t="s">
        <v>2934</v>
      </c>
      <c r="R1445" s="1" t="str">
        <f t="shared" si="218"/>
        <v>ASSDG  </v>
      </c>
      <c r="S1445">
        <f t="shared" si="217"/>
        <v>16</v>
      </c>
      <c r="U1445" s="1" t="s">
        <v>583</v>
      </c>
      <c r="V1445"/>
      <c r="W1445"/>
    </row>
    <row r="1446" spans="1:35" ht="15.75" thickBot="1" x14ac:dyDescent="0.3">
      <c r="B1446" s="46" t="s">
        <v>2893</v>
      </c>
      <c r="C1446" s="46" t="s">
        <v>2892</v>
      </c>
      <c r="D1446" s="46" t="s">
        <v>2894</v>
      </c>
      <c r="E1446" s="46" t="s">
        <v>3</v>
      </c>
      <c r="F1446" s="44"/>
      <c r="G1446" s="44"/>
      <c r="H1446" s="155"/>
      <c r="I1446" s="155"/>
      <c r="J1446" s="155"/>
      <c r="K1446" s="155"/>
      <c r="L1446" s="155"/>
      <c r="M1446" s="155"/>
      <c r="N1446" s="155"/>
      <c r="O1446" s="2">
        <f t="shared" si="216"/>
        <v>1</v>
      </c>
      <c r="P1446" s="23" t="s">
        <v>2935</v>
      </c>
      <c r="R1446" s="1" t="str">
        <f t="shared" si="218"/>
        <v>DG  </v>
      </c>
      <c r="S1446">
        <f t="shared" si="217"/>
        <v>3</v>
      </c>
      <c r="U1446" s="1" t="s">
        <v>584</v>
      </c>
      <c r="V1446"/>
      <c r="W1446"/>
    </row>
    <row r="1447" spans="1:35" ht="15.75" thickBot="1" x14ac:dyDescent="0.3">
      <c r="B1447" s="46" t="s">
        <v>2895</v>
      </c>
      <c r="C1447" s="46" t="s">
        <v>2894</v>
      </c>
      <c r="D1447" s="46" t="s">
        <v>2896</v>
      </c>
      <c r="E1447" s="46" t="s">
        <v>3</v>
      </c>
      <c r="F1447" s="44"/>
      <c r="G1447" s="44"/>
      <c r="H1447" s="155"/>
      <c r="I1447" s="155"/>
      <c r="J1447" s="155"/>
      <c r="K1447" s="155"/>
      <c r="L1447" s="155"/>
      <c r="M1447" s="155"/>
      <c r="N1447" s="155"/>
      <c r="O1447" s="2">
        <f t="shared" si="216"/>
        <v>1</v>
      </c>
      <c r="P1447" s="23" t="s">
        <v>813</v>
      </c>
      <c r="R1447" s="1" t="str">
        <f t="shared" si="218"/>
        <v>SLIC  </v>
      </c>
      <c r="S1447">
        <f t="shared" si="217"/>
        <v>27</v>
      </c>
      <c r="U1447" s="1" t="s">
        <v>3340</v>
      </c>
      <c r="V1447"/>
      <c r="W1447"/>
    </row>
    <row r="1448" spans="1:35" ht="15.75" thickBot="1" x14ac:dyDescent="0.3">
      <c r="B1448" s="46" t="s">
        <v>2897</v>
      </c>
      <c r="C1448" s="46" t="s">
        <v>2896</v>
      </c>
      <c r="D1448" s="46" t="s">
        <v>2898</v>
      </c>
      <c r="E1448" s="46" t="s">
        <v>3</v>
      </c>
      <c r="F1448" s="44"/>
      <c r="G1448" s="44"/>
      <c r="H1448" s="155"/>
      <c r="I1448" s="155"/>
      <c r="J1448" s="155"/>
      <c r="K1448" s="155"/>
      <c r="L1448" s="155"/>
      <c r="M1448" s="155"/>
      <c r="N1448" s="155"/>
      <c r="O1448" s="2">
        <f t="shared" si="216"/>
        <v>1</v>
      </c>
      <c r="P1448" s="23" t="s">
        <v>2936</v>
      </c>
      <c r="R1448" s="1" t="str">
        <f t="shared" si="218"/>
        <v>CPL  </v>
      </c>
      <c r="S1448">
        <f t="shared" si="217"/>
        <v>33</v>
      </c>
      <c r="U1448" s="1" t="s">
        <v>591</v>
      </c>
      <c r="V1448"/>
      <c r="W1448"/>
    </row>
    <row r="1449" spans="1:35" ht="15.75" thickBot="1" x14ac:dyDescent="0.3">
      <c r="B1449" s="46" t="s">
        <v>2899</v>
      </c>
      <c r="C1449" s="46" t="s">
        <v>2898</v>
      </c>
      <c r="D1449" s="46" t="s">
        <v>2900</v>
      </c>
      <c r="E1449" s="46" t="s">
        <v>21</v>
      </c>
      <c r="F1449" s="44"/>
      <c r="G1449" s="44"/>
      <c r="H1449" s="155"/>
      <c r="I1449" s="155"/>
      <c r="J1449" s="155"/>
      <c r="K1449" s="155"/>
      <c r="L1449" s="155"/>
      <c r="M1449" s="155"/>
      <c r="N1449" s="155"/>
      <c r="O1449" s="2">
        <f t="shared" si="216"/>
        <v>3</v>
      </c>
      <c r="P1449" s="23" t="s">
        <v>695</v>
      </c>
      <c r="R1449" s="1" t="str">
        <f t="shared" si="218"/>
        <v>SLIC  </v>
      </c>
      <c r="S1449">
        <f>SUMIFS($O$1385:$O$1451,$R$1385:$R$1451,R1449)</f>
        <v>27</v>
      </c>
      <c r="U1449" s="1" t="s">
        <v>3340</v>
      </c>
      <c r="V1449"/>
      <c r="W1449"/>
    </row>
    <row r="1450" spans="1:35" ht="15.75" thickBot="1" x14ac:dyDescent="0.3">
      <c r="B1450" s="46" t="s">
        <v>2901</v>
      </c>
      <c r="C1450" s="46" t="s">
        <v>2900</v>
      </c>
      <c r="D1450" s="46" t="s">
        <v>2902</v>
      </c>
      <c r="E1450" s="46" t="s">
        <v>342</v>
      </c>
      <c r="F1450" s="44"/>
      <c r="G1450" s="44"/>
      <c r="H1450" s="155"/>
      <c r="I1450" s="155"/>
      <c r="J1450" s="155"/>
      <c r="K1450" s="155"/>
      <c r="L1450" s="155"/>
      <c r="M1450" s="155"/>
      <c r="N1450" s="155"/>
      <c r="O1450" s="2">
        <f t="shared" si="216"/>
        <v>15</v>
      </c>
      <c r="P1450" s="23" t="s">
        <v>2088</v>
      </c>
      <c r="R1450" s="1" t="str">
        <f t="shared" si="218"/>
        <v>CPL  </v>
      </c>
      <c r="S1450">
        <f>SUMIFS($O$1385:$O$1451,$R$1385:$R$1451,R1450)</f>
        <v>33</v>
      </c>
      <c r="U1450" s="1" t="s">
        <v>591</v>
      </c>
      <c r="V1450"/>
      <c r="W1450"/>
    </row>
    <row r="1451" spans="1:35" ht="15.75" thickBot="1" x14ac:dyDescent="0.3">
      <c r="B1451" s="131" t="s">
        <v>2903</v>
      </c>
      <c r="C1451" s="131" t="s">
        <v>2902</v>
      </c>
      <c r="D1451" s="131" t="s">
        <v>2904</v>
      </c>
      <c r="E1451" s="131" t="s">
        <v>21</v>
      </c>
      <c r="F1451" s="99"/>
      <c r="G1451" s="99"/>
      <c r="H1451" s="157"/>
      <c r="I1451" s="157"/>
      <c r="J1451" s="157"/>
      <c r="K1451" s="157"/>
      <c r="L1451" s="157"/>
      <c r="M1451" s="157"/>
      <c r="N1451" s="157"/>
      <c r="O1451" s="130">
        <f t="shared" si="216"/>
        <v>3</v>
      </c>
      <c r="P1451" s="132" t="s">
        <v>1682</v>
      </c>
      <c r="R1451" s="1" t="str">
        <f t="shared" si="218"/>
        <v>ASSDG  </v>
      </c>
      <c r="S1451">
        <f>SUMIFS($O$1385:$O$1451,$R$1385:$R$1451,R1451)</f>
        <v>16</v>
      </c>
      <c r="U1451" s="1" t="s">
        <v>583</v>
      </c>
      <c r="V1451"/>
      <c r="W1451"/>
    </row>
    <row r="1452" spans="1:35" x14ac:dyDescent="0.15">
      <c r="V1452" s="1" t="str">
        <f>TRIM(SUBSTITUTE(U1452,CHAR(160),CHAR(32)))</f>
        <v/>
      </c>
    </row>
    <row r="1453" spans="1:35" x14ac:dyDescent="0.15">
      <c r="B1453" s="13"/>
      <c r="C1453" s="13"/>
      <c r="D1453" s="13"/>
      <c r="E1453" s="13"/>
      <c r="F1453" s="13"/>
      <c r="G1453" s="13"/>
      <c r="H1453" s="150"/>
      <c r="I1453" s="150"/>
      <c r="J1453" s="150"/>
      <c r="K1453" s="150"/>
      <c r="L1453" s="150"/>
      <c r="M1453" s="150"/>
      <c r="N1453" s="150"/>
      <c r="O1453" s="13"/>
      <c r="P1453" s="13"/>
      <c r="Q1453" s="39"/>
      <c r="R1453" s="39"/>
      <c r="S1453" s="39"/>
      <c r="T1453" s="39"/>
      <c r="V1453" s="1" t="str">
        <f t="shared" ref="V1453:V1508" si="219">TRIM(SUBSTITUTE(U1453,CHAR(160),CHAR(32)))</f>
        <v/>
      </c>
    </row>
    <row r="1454" spans="1:35" ht="11.25" thickBot="1" x14ac:dyDescent="0.2">
      <c r="Q1454" s="39"/>
      <c r="R1454" s="40" t="s">
        <v>572</v>
      </c>
      <c r="S1454" s="39"/>
      <c r="U1454" s="6" t="s">
        <v>3329</v>
      </c>
      <c r="V1454" s="1" t="str">
        <f t="shared" si="219"/>
        <v>DADOS AGRUPADOS</v>
      </c>
      <c r="Y1454" s="6"/>
    </row>
    <row r="1455" spans="1:35" ht="32.25" thickBot="1" x14ac:dyDescent="0.2">
      <c r="A1455" s="2" t="s">
        <v>3407</v>
      </c>
      <c r="P1455" s="16" t="s">
        <v>2937</v>
      </c>
      <c r="Q1455" s="39"/>
      <c r="R1455" s="6" t="s">
        <v>571</v>
      </c>
      <c r="S1455" s="6" t="s">
        <v>587</v>
      </c>
      <c r="T1455" s="39"/>
      <c r="U1455" s="39"/>
      <c r="V1455" s="1" t="str">
        <f t="shared" si="219"/>
        <v/>
      </c>
      <c r="W1455" s="39"/>
      <c r="X1455" s="39"/>
      <c r="Y1455" s="90" t="s">
        <v>3357</v>
      </c>
      <c r="Z1455" s="43"/>
      <c r="AA1455" s="43"/>
      <c r="AB1455" s="42"/>
    </row>
    <row r="1456" spans="1:35" ht="15.75" thickBot="1" x14ac:dyDescent="0.3">
      <c r="B1456" s="46" t="s">
        <v>2938</v>
      </c>
      <c r="C1456" s="46" t="s">
        <v>1</v>
      </c>
      <c r="D1456" s="46" t="s">
        <v>2939</v>
      </c>
      <c r="E1456" s="46" t="s">
        <v>144</v>
      </c>
      <c r="F1456" s="44"/>
      <c r="G1456" s="44"/>
      <c r="H1456" s="155"/>
      <c r="I1456" s="155"/>
      <c r="J1456" s="155"/>
      <c r="K1456" s="155"/>
      <c r="L1456" s="155"/>
      <c r="M1456" s="155"/>
      <c r="N1456" s="155"/>
      <c r="O1456" s="2">
        <f t="shared" ref="O1456:O1494" si="220">VALUE(IF(LEFT(E1456,1)="&lt;",1,LEFT(E1456,2)))</f>
        <v>5</v>
      </c>
      <c r="P1456" s="24" t="s">
        <v>1</v>
      </c>
      <c r="R1456" s="1" t="str">
        <f t="shared" ref="R1456:R1464" si="221">RIGHT(B1456,LEN(B1456)-4)</f>
        <v>CAA  </v>
      </c>
      <c r="S1456">
        <f t="shared" ref="S1456:S1494" si="222">SUMIFS($O$1456:$O$1494,$R$1456:$R$1494,R1456)</f>
        <v>5</v>
      </c>
      <c r="T1456" s="39"/>
      <c r="U1456" s="1" t="s">
        <v>575</v>
      </c>
      <c r="V1456" s="1" t="str">
        <f t="shared" si="219"/>
        <v>CAA</v>
      </c>
      <c r="W1456">
        <v>5</v>
      </c>
      <c r="X1456" s="39"/>
      <c r="Y1456" s="84" t="s">
        <v>3383</v>
      </c>
      <c r="Z1456" s="82">
        <f>SUMIFS($W$1456:$W$1476,$V$1456:$V$1476,Y1456)</f>
        <v>0</v>
      </c>
      <c r="AA1456" s="82"/>
      <c r="AB1456" s="83"/>
      <c r="AC1456" s="39"/>
      <c r="AD1456" s="39"/>
      <c r="AE1456" s="39"/>
      <c r="AF1456" s="39"/>
      <c r="AG1456" s="39"/>
      <c r="AH1456" s="39"/>
      <c r="AI1456" s="39"/>
    </row>
    <row r="1457" spans="1:44" s="13" customFormat="1" ht="15.75" thickBot="1" x14ac:dyDescent="0.3">
      <c r="A1457" s="39"/>
      <c r="B1457" s="46" t="s">
        <v>2940</v>
      </c>
      <c r="C1457" s="46" t="s">
        <v>2939</v>
      </c>
      <c r="D1457" s="46" t="s">
        <v>2941</v>
      </c>
      <c r="E1457" s="46" t="s">
        <v>3</v>
      </c>
      <c r="F1457" s="44"/>
      <c r="G1457" s="44"/>
      <c r="H1457" s="155"/>
      <c r="I1457" s="155"/>
      <c r="J1457" s="155"/>
      <c r="K1457" s="155"/>
      <c r="L1457" s="155"/>
      <c r="M1457" s="155"/>
      <c r="N1457" s="155"/>
      <c r="O1457" s="2">
        <f t="shared" si="220"/>
        <v>1</v>
      </c>
      <c r="P1457" s="25" t="s">
        <v>1431</v>
      </c>
      <c r="Q1457" s="1"/>
      <c r="R1457" s="1" t="str">
        <f t="shared" si="221"/>
        <v>SECADM  </v>
      </c>
      <c r="S1457">
        <f t="shared" si="222"/>
        <v>4</v>
      </c>
      <c r="T1457" s="39"/>
      <c r="U1457" s="1" t="s">
        <v>576</v>
      </c>
      <c r="V1457" s="1" t="str">
        <f t="shared" si="219"/>
        <v>SECADM</v>
      </c>
      <c r="W1457">
        <v>4</v>
      </c>
      <c r="X1457" s="39"/>
      <c r="Y1457" s="84" t="s">
        <v>3387</v>
      </c>
      <c r="Z1457" s="85">
        <f t="shared" ref="Z1457:Z1477" si="223">SUMIFS($W$1456:$W$1476,$V$1456:$V$1476,Y1457)</f>
        <v>0</v>
      </c>
      <c r="AA1457" s="85"/>
      <c r="AB1457" s="86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  <c r="AM1457" s="39"/>
      <c r="AN1457" s="39"/>
      <c r="AO1457" s="39"/>
      <c r="AP1457" s="39"/>
      <c r="AQ1457" s="39"/>
      <c r="AR1457" s="39"/>
    </row>
    <row r="1458" spans="1:44" ht="15.75" thickBot="1" x14ac:dyDescent="0.3">
      <c r="B1458" s="46" t="s">
        <v>2942</v>
      </c>
      <c r="C1458" s="46" t="s">
        <v>2941</v>
      </c>
      <c r="D1458" s="46" t="s">
        <v>2943</v>
      </c>
      <c r="E1458" s="46" t="s">
        <v>3</v>
      </c>
      <c r="F1458" s="44"/>
      <c r="G1458" s="44"/>
      <c r="H1458" s="155"/>
      <c r="I1458" s="155"/>
      <c r="J1458" s="155"/>
      <c r="K1458" s="155"/>
      <c r="L1458" s="155"/>
      <c r="M1458" s="155"/>
      <c r="N1458" s="155"/>
      <c r="O1458" s="2">
        <f t="shared" si="220"/>
        <v>1</v>
      </c>
      <c r="P1458" s="25" t="s">
        <v>35</v>
      </c>
      <c r="R1458" s="1" t="str">
        <f t="shared" si="221"/>
        <v>ACO  </v>
      </c>
      <c r="S1458">
        <f t="shared" si="222"/>
        <v>1</v>
      </c>
      <c r="T1458" s="39"/>
      <c r="U1458" s="1" t="s">
        <v>585</v>
      </c>
      <c r="V1458" s="1" t="str">
        <f t="shared" si="219"/>
        <v>ACO</v>
      </c>
      <c r="W1458">
        <v>1</v>
      </c>
      <c r="X1458" s="39"/>
      <c r="Y1458" s="61" t="s">
        <v>3385</v>
      </c>
      <c r="Z1458" s="62">
        <f t="shared" si="223"/>
        <v>0</v>
      </c>
      <c r="AA1458" s="62"/>
      <c r="AB1458" s="63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  <c r="AM1458" s="39"/>
      <c r="AN1458" s="39"/>
      <c r="AO1458" s="39"/>
      <c r="AP1458" s="39"/>
      <c r="AQ1458" s="39"/>
      <c r="AR1458" s="39"/>
    </row>
    <row r="1459" spans="1:44" ht="15.75" thickBot="1" x14ac:dyDescent="0.3">
      <c r="B1459" s="46" t="s">
        <v>1832</v>
      </c>
      <c r="C1459" s="46" t="s">
        <v>2943</v>
      </c>
      <c r="D1459" s="46" t="s">
        <v>2944</v>
      </c>
      <c r="E1459" s="46" t="s">
        <v>54</v>
      </c>
      <c r="F1459" s="44"/>
      <c r="G1459" s="44"/>
      <c r="H1459" s="155"/>
      <c r="I1459" s="155"/>
      <c r="J1459" s="155"/>
      <c r="K1459" s="155"/>
      <c r="L1459" s="155"/>
      <c r="M1459" s="155"/>
      <c r="N1459" s="155"/>
      <c r="O1459" s="2">
        <f t="shared" si="220"/>
        <v>1</v>
      </c>
      <c r="P1459" s="25" t="s">
        <v>61</v>
      </c>
      <c r="R1459" s="1" t="str">
        <f t="shared" si="221"/>
        <v>SPO  </v>
      </c>
      <c r="S1459">
        <f t="shared" si="222"/>
        <v>2</v>
      </c>
      <c r="T1459" s="39"/>
      <c r="U1459" s="1" t="s">
        <v>577</v>
      </c>
      <c r="V1459" s="1" t="str">
        <f t="shared" si="219"/>
        <v>SPO</v>
      </c>
      <c r="W1459">
        <v>2</v>
      </c>
      <c r="X1459" s="39"/>
      <c r="Y1459" s="61" t="s">
        <v>3389</v>
      </c>
      <c r="Z1459" s="62">
        <f t="shared" si="223"/>
        <v>0</v>
      </c>
      <c r="AA1459" s="62"/>
      <c r="AB1459" s="63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  <c r="AM1459" s="39"/>
      <c r="AN1459" s="39"/>
      <c r="AO1459" s="39"/>
      <c r="AP1459" s="39"/>
      <c r="AQ1459" s="39"/>
      <c r="AR1459" s="39"/>
    </row>
    <row r="1460" spans="1:44" ht="15.75" thickBot="1" x14ac:dyDescent="0.3">
      <c r="B1460" s="46" t="s">
        <v>1834</v>
      </c>
      <c r="C1460" s="46" t="s">
        <v>2944</v>
      </c>
      <c r="D1460" s="46" t="s">
        <v>2945</v>
      </c>
      <c r="E1460" s="46" t="s">
        <v>3</v>
      </c>
      <c r="F1460" s="44"/>
      <c r="G1460" s="44"/>
      <c r="H1460" s="155"/>
      <c r="I1460" s="155"/>
      <c r="J1460" s="155"/>
      <c r="K1460" s="155"/>
      <c r="L1460" s="155"/>
      <c r="M1460" s="155"/>
      <c r="N1460" s="155"/>
      <c r="O1460" s="2">
        <f t="shared" si="220"/>
        <v>1</v>
      </c>
      <c r="P1460" s="25" t="s">
        <v>64</v>
      </c>
      <c r="R1460" s="1" t="str">
        <f t="shared" si="221"/>
        <v>CO  </v>
      </c>
      <c r="S1460">
        <f t="shared" si="222"/>
        <v>4</v>
      </c>
      <c r="T1460" s="39"/>
      <c r="U1460" s="1" t="s">
        <v>578</v>
      </c>
      <c r="V1460" s="1" t="str">
        <f t="shared" si="219"/>
        <v>CO</v>
      </c>
      <c r="W1460">
        <v>4</v>
      </c>
      <c r="X1460" s="39"/>
      <c r="Y1460" s="61" t="s">
        <v>3424</v>
      </c>
      <c r="Z1460" s="62">
        <f t="shared" si="223"/>
        <v>5</v>
      </c>
      <c r="AA1460" s="62"/>
      <c r="AB1460" s="63"/>
      <c r="AC1460" s="39"/>
      <c r="AD1460" s="39"/>
      <c r="AE1460" s="39"/>
      <c r="AF1460" s="39"/>
      <c r="AG1460" s="39"/>
      <c r="AH1460" s="39"/>
      <c r="AI1460" s="39"/>
    </row>
    <row r="1461" spans="1:44" ht="15.75" thickBot="1" x14ac:dyDescent="0.3">
      <c r="B1461" s="46" t="s">
        <v>1836</v>
      </c>
      <c r="C1461" s="46" t="s">
        <v>2945</v>
      </c>
      <c r="D1461" s="46" t="s">
        <v>2946</v>
      </c>
      <c r="E1461" s="46" t="s">
        <v>3</v>
      </c>
      <c r="F1461" s="44"/>
      <c r="G1461" s="44"/>
      <c r="H1461" s="155"/>
      <c r="I1461" s="155"/>
      <c r="J1461" s="155"/>
      <c r="K1461" s="155"/>
      <c r="L1461" s="155"/>
      <c r="M1461" s="155"/>
      <c r="N1461" s="155"/>
      <c r="O1461" s="2">
        <f t="shared" si="220"/>
        <v>1</v>
      </c>
      <c r="P1461" s="25" t="s">
        <v>1481</v>
      </c>
      <c r="R1461" s="1" t="str">
        <f t="shared" si="221"/>
        <v>SECOFC  </v>
      </c>
      <c r="S1461">
        <f t="shared" si="222"/>
        <v>3</v>
      </c>
      <c r="T1461" s="39"/>
      <c r="U1461" s="1" t="s">
        <v>579</v>
      </c>
      <c r="V1461" s="1" t="str">
        <f t="shared" si="219"/>
        <v>SECOFC</v>
      </c>
      <c r="W1461">
        <v>3</v>
      </c>
      <c r="X1461" s="39"/>
      <c r="Y1461" s="61" t="s">
        <v>3425</v>
      </c>
      <c r="Z1461" s="62">
        <f t="shared" si="223"/>
        <v>0</v>
      </c>
      <c r="AA1461" s="62"/>
      <c r="AB1461" s="63"/>
      <c r="AC1461" s="39"/>
      <c r="AD1461" s="39"/>
      <c r="AE1461" s="39"/>
      <c r="AF1461" s="39"/>
      <c r="AG1461" s="39"/>
      <c r="AH1461" s="39"/>
      <c r="AI1461" s="39"/>
    </row>
    <row r="1462" spans="1:44" ht="15.75" thickBot="1" x14ac:dyDescent="0.3">
      <c r="B1462" s="46" t="s">
        <v>1193</v>
      </c>
      <c r="C1462" s="46" t="s">
        <v>2946</v>
      </c>
      <c r="D1462" s="46" t="s">
        <v>2947</v>
      </c>
      <c r="E1462" s="46" t="s">
        <v>3</v>
      </c>
      <c r="F1462" s="44"/>
      <c r="G1462" s="44"/>
      <c r="H1462" s="155"/>
      <c r="I1462" s="155"/>
      <c r="J1462" s="155"/>
      <c r="K1462" s="155"/>
      <c r="L1462" s="155"/>
      <c r="M1462" s="155"/>
      <c r="N1462" s="155"/>
      <c r="O1462" s="2">
        <f t="shared" si="220"/>
        <v>1</v>
      </c>
      <c r="P1462" s="25" t="s">
        <v>427</v>
      </c>
      <c r="R1462" s="1" t="str">
        <f t="shared" si="221"/>
        <v>CLC  </v>
      </c>
      <c r="S1462">
        <f t="shared" si="222"/>
        <v>6</v>
      </c>
      <c r="T1462" s="39"/>
      <c r="U1462" s="1" t="s">
        <v>580</v>
      </c>
      <c r="V1462" s="1" t="str">
        <f t="shared" si="219"/>
        <v>CLC</v>
      </c>
      <c r="W1462">
        <v>6</v>
      </c>
      <c r="X1462" s="39"/>
      <c r="Y1462" s="61" t="s">
        <v>3426</v>
      </c>
      <c r="Z1462" s="62">
        <f t="shared" si="223"/>
        <v>0</v>
      </c>
      <c r="AA1462" s="62"/>
      <c r="AB1462" s="63"/>
      <c r="AC1462" s="39"/>
      <c r="AD1462" s="39"/>
      <c r="AE1462" s="39"/>
      <c r="AF1462" s="39"/>
      <c r="AG1462" s="39"/>
      <c r="AH1462" s="39"/>
      <c r="AI1462" s="39"/>
    </row>
    <row r="1463" spans="1:44" ht="15.75" thickBot="1" x14ac:dyDescent="0.3">
      <c r="B1463" s="46" t="s">
        <v>512</v>
      </c>
      <c r="C1463" s="46" t="s">
        <v>2947</v>
      </c>
      <c r="D1463" s="46" t="s">
        <v>2948</v>
      </c>
      <c r="E1463" s="46" t="s">
        <v>3</v>
      </c>
      <c r="F1463" s="44"/>
      <c r="G1463" s="44"/>
      <c r="H1463" s="155"/>
      <c r="I1463" s="155"/>
      <c r="J1463" s="155"/>
      <c r="K1463" s="155"/>
      <c r="L1463" s="155"/>
      <c r="M1463" s="155"/>
      <c r="N1463" s="155"/>
      <c r="O1463" s="2">
        <f t="shared" si="220"/>
        <v>1</v>
      </c>
      <c r="P1463" s="25" t="s">
        <v>61</v>
      </c>
      <c r="R1463" s="1" t="str">
        <f t="shared" si="221"/>
        <v>SECADM  </v>
      </c>
      <c r="S1463">
        <f t="shared" si="222"/>
        <v>4</v>
      </c>
      <c r="T1463" s="39"/>
      <c r="U1463" s="1" t="s">
        <v>581</v>
      </c>
      <c r="V1463" s="1" t="str">
        <f t="shared" si="219"/>
        <v>SC</v>
      </c>
      <c r="W1463">
        <v>4</v>
      </c>
      <c r="X1463" s="39"/>
      <c r="Y1463" s="61" t="s">
        <v>3427</v>
      </c>
      <c r="Z1463" s="62">
        <f t="shared" si="223"/>
        <v>0</v>
      </c>
      <c r="AA1463" s="62"/>
      <c r="AB1463" s="63"/>
      <c r="AC1463" s="39"/>
      <c r="AD1463" s="39"/>
      <c r="AE1463" s="39"/>
      <c r="AF1463" s="39"/>
      <c r="AG1463" s="39"/>
      <c r="AH1463" s="39"/>
      <c r="AI1463" s="39"/>
    </row>
    <row r="1464" spans="1:44" ht="15.75" thickBot="1" x14ac:dyDescent="0.3">
      <c r="B1464" s="46" t="s">
        <v>1517</v>
      </c>
      <c r="C1464" s="46" t="s">
        <v>2948</v>
      </c>
      <c r="D1464" s="46" t="s">
        <v>2949</v>
      </c>
      <c r="E1464" s="46" t="s">
        <v>3</v>
      </c>
      <c r="F1464" s="44"/>
      <c r="G1464" s="44"/>
      <c r="H1464" s="155"/>
      <c r="I1464" s="155"/>
      <c r="J1464" s="155"/>
      <c r="K1464" s="155"/>
      <c r="L1464" s="155"/>
      <c r="M1464" s="155"/>
      <c r="N1464" s="155"/>
      <c r="O1464" s="2">
        <f t="shared" si="220"/>
        <v>1</v>
      </c>
      <c r="P1464" s="25" t="s">
        <v>2987</v>
      </c>
      <c r="R1464" s="1" t="str">
        <f t="shared" si="221"/>
        <v>CLC  </v>
      </c>
      <c r="S1464">
        <f t="shared" si="222"/>
        <v>6</v>
      </c>
      <c r="T1464" s="39"/>
      <c r="U1464" s="1" t="s">
        <v>584</v>
      </c>
      <c r="V1464" s="1" t="str">
        <f t="shared" si="219"/>
        <v>DG</v>
      </c>
      <c r="W1464">
        <v>2</v>
      </c>
      <c r="X1464" s="39"/>
      <c r="Y1464" s="61" t="s">
        <v>3428</v>
      </c>
      <c r="Z1464" s="62">
        <f t="shared" si="223"/>
        <v>0</v>
      </c>
      <c r="AA1464" s="62"/>
      <c r="AB1464" s="63"/>
      <c r="AC1464" s="39"/>
      <c r="AD1464" s="39"/>
      <c r="AE1464" s="39"/>
      <c r="AF1464" s="39"/>
      <c r="AG1464" s="39"/>
      <c r="AH1464" s="39"/>
      <c r="AI1464" s="39"/>
    </row>
    <row r="1465" spans="1:44" ht="26.25" thickBot="1" x14ac:dyDescent="0.3">
      <c r="B1465" s="46" t="s">
        <v>1199</v>
      </c>
      <c r="C1465" s="46" t="s">
        <v>2949</v>
      </c>
      <c r="D1465" s="46" t="s">
        <v>2950</v>
      </c>
      <c r="E1465" s="46" t="s">
        <v>54</v>
      </c>
      <c r="F1465" s="44"/>
      <c r="G1465" s="44"/>
      <c r="H1465" s="155"/>
      <c r="I1465" s="155"/>
      <c r="J1465" s="155"/>
      <c r="K1465" s="155"/>
      <c r="L1465" s="155"/>
      <c r="M1465" s="155"/>
      <c r="N1465" s="155"/>
      <c r="O1465" s="2">
        <f t="shared" si="220"/>
        <v>1</v>
      </c>
      <c r="P1465" s="25" t="s">
        <v>2988</v>
      </c>
      <c r="R1465" s="1" t="str">
        <f t="shared" ref="R1465:R1494" si="224">RIGHT(B1465,LEN(B1465)-5)</f>
        <v>SC  </v>
      </c>
      <c r="S1465">
        <f t="shared" si="222"/>
        <v>4</v>
      </c>
      <c r="T1465" s="39"/>
      <c r="U1465" s="1" t="s">
        <v>3340</v>
      </c>
      <c r="V1465" s="1" t="str">
        <f t="shared" si="219"/>
        <v>SLIC</v>
      </c>
      <c r="W1465">
        <v>9</v>
      </c>
      <c r="X1465" s="39"/>
      <c r="Y1465" s="61" t="s">
        <v>3391</v>
      </c>
      <c r="Z1465" s="62">
        <f t="shared" si="223"/>
        <v>0</v>
      </c>
      <c r="AA1465" s="62"/>
      <c r="AB1465" s="63"/>
      <c r="AC1465" s="39"/>
      <c r="AD1465" s="39"/>
      <c r="AE1465" s="39"/>
      <c r="AF1465" s="39"/>
      <c r="AG1465" s="39"/>
      <c r="AH1465" s="39"/>
      <c r="AI1465" s="39"/>
    </row>
    <row r="1466" spans="1:44" ht="15.75" thickBot="1" x14ac:dyDescent="0.3">
      <c r="B1466" s="46" t="s">
        <v>1201</v>
      </c>
      <c r="C1466" s="46" t="s">
        <v>2950</v>
      </c>
      <c r="D1466" s="46" t="s">
        <v>2951</v>
      </c>
      <c r="E1466" s="46" t="s">
        <v>3</v>
      </c>
      <c r="F1466" s="44"/>
      <c r="G1466" s="44"/>
      <c r="H1466" s="155"/>
      <c r="I1466" s="155"/>
      <c r="J1466" s="155"/>
      <c r="K1466" s="155"/>
      <c r="L1466" s="155"/>
      <c r="M1466" s="155"/>
      <c r="N1466" s="155"/>
      <c r="O1466" s="2">
        <f t="shared" si="220"/>
        <v>1</v>
      </c>
      <c r="P1466" s="25" t="s">
        <v>64</v>
      </c>
      <c r="R1466" s="1" t="str">
        <f t="shared" si="224"/>
        <v>CLC  </v>
      </c>
      <c r="S1466">
        <f t="shared" si="222"/>
        <v>6</v>
      </c>
      <c r="T1466" s="39"/>
      <c r="U1466" s="1" t="s">
        <v>582</v>
      </c>
      <c r="V1466" s="1" t="str">
        <f t="shared" si="219"/>
        <v>SCON</v>
      </c>
      <c r="W1466">
        <v>2</v>
      </c>
      <c r="X1466" s="39"/>
      <c r="Y1466" s="61" t="s">
        <v>3393</v>
      </c>
      <c r="Z1466" s="62">
        <f t="shared" si="223"/>
        <v>0</v>
      </c>
      <c r="AA1466" s="62"/>
      <c r="AB1466" s="63"/>
      <c r="AC1466" s="39"/>
      <c r="AD1466" s="39"/>
      <c r="AE1466" s="39"/>
      <c r="AF1466" s="39"/>
      <c r="AG1466" s="39"/>
      <c r="AH1466" s="39"/>
      <c r="AI1466" s="39"/>
    </row>
    <row r="1467" spans="1:44" ht="15.75" thickBot="1" x14ac:dyDescent="0.3">
      <c r="B1467" s="46" t="s">
        <v>1063</v>
      </c>
      <c r="C1467" s="46" t="s">
        <v>2951</v>
      </c>
      <c r="D1467" s="46" t="s">
        <v>2952</v>
      </c>
      <c r="E1467" s="46" t="s">
        <v>3</v>
      </c>
      <c r="F1467" s="44"/>
      <c r="G1467" s="44"/>
      <c r="H1467" s="155"/>
      <c r="I1467" s="155"/>
      <c r="J1467" s="155"/>
      <c r="K1467" s="155"/>
      <c r="L1467" s="155"/>
      <c r="M1467" s="155"/>
      <c r="N1467" s="155"/>
      <c r="O1467" s="2">
        <f t="shared" si="220"/>
        <v>1</v>
      </c>
      <c r="P1467" s="25" t="s">
        <v>2586</v>
      </c>
      <c r="R1467" s="1" t="str">
        <f t="shared" si="224"/>
        <v>SECADM  </v>
      </c>
      <c r="S1467">
        <f t="shared" si="222"/>
        <v>4</v>
      </c>
      <c r="T1467" s="39"/>
      <c r="U1467" s="1" t="s">
        <v>591</v>
      </c>
      <c r="V1467" s="1" t="str">
        <f t="shared" si="219"/>
        <v>CPL</v>
      </c>
      <c r="W1467">
        <v>17</v>
      </c>
      <c r="X1467" s="39"/>
      <c r="Y1467" s="61" t="s">
        <v>3395</v>
      </c>
      <c r="Z1467" s="62">
        <f t="shared" si="223"/>
        <v>0</v>
      </c>
      <c r="AA1467" s="62"/>
      <c r="AB1467" s="63"/>
      <c r="AC1467" s="39"/>
      <c r="AD1467" s="39"/>
      <c r="AE1467" s="39"/>
      <c r="AF1467" s="39"/>
      <c r="AG1467" s="39"/>
      <c r="AH1467" s="39"/>
      <c r="AI1467" s="39"/>
    </row>
    <row r="1468" spans="1:44" ht="15.75" thickBot="1" x14ac:dyDescent="0.3">
      <c r="B1468" s="46" t="s">
        <v>2953</v>
      </c>
      <c r="C1468" s="46" t="s">
        <v>2952</v>
      </c>
      <c r="D1468" s="46" t="s">
        <v>2954</v>
      </c>
      <c r="E1468" s="46" t="s">
        <v>17</v>
      </c>
      <c r="F1468" s="44"/>
      <c r="G1468" s="44"/>
      <c r="H1468" s="155"/>
      <c r="I1468" s="155"/>
      <c r="J1468" s="155"/>
      <c r="K1468" s="155"/>
      <c r="L1468" s="155"/>
      <c r="M1468" s="155"/>
      <c r="N1468" s="155"/>
      <c r="O1468" s="2">
        <f t="shared" si="220"/>
        <v>2</v>
      </c>
      <c r="P1468" s="25" t="s">
        <v>2112</v>
      </c>
      <c r="R1468" s="1" t="str">
        <f t="shared" si="224"/>
        <v>DG  </v>
      </c>
      <c r="S1468">
        <f t="shared" si="222"/>
        <v>2</v>
      </c>
      <c r="U1468" s="1" t="s">
        <v>583</v>
      </c>
      <c r="V1468" s="1" t="str">
        <f t="shared" si="219"/>
        <v>ASSDG</v>
      </c>
      <c r="W1468">
        <v>2</v>
      </c>
      <c r="Y1468" s="58" t="s">
        <v>3397</v>
      </c>
      <c r="Z1468" s="59">
        <f t="shared" si="223"/>
        <v>0</v>
      </c>
      <c r="AA1468" s="59"/>
      <c r="AB1468" s="60"/>
    </row>
    <row r="1469" spans="1:44" ht="15.75" thickBot="1" x14ac:dyDescent="0.3">
      <c r="B1469" s="46" t="s">
        <v>2955</v>
      </c>
      <c r="C1469" s="46" t="s">
        <v>2954</v>
      </c>
      <c r="D1469" s="46" t="s">
        <v>2956</v>
      </c>
      <c r="E1469" s="46" t="s">
        <v>17</v>
      </c>
      <c r="F1469" s="44"/>
      <c r="G1469" s="44"/>
      <c r="H1469" s="155"/>
      <c r="I1469" s="155"/>
      <c r="J1469" s="155"/>
      <c r="K1469" s="155"/>
      <c r="L1469" s="155"/>
      <c r="M1469" s="155"/>
      <c r="N1469" s="155"/>
      <c r="O1469" s="2">
        <f t="shared" si="220"/>
        <v>2</v>
      </c>
      <c r="P1469" s="25" t="s">
        <v>2989</v>
      </c>
      <c r="R1469" s="1" t="str">
        <f t="shared" si="224"/>
        <v>SLIC  </v>
      </c>
      <c r="S1469">
        <f t="shared" si="222"/>
        <v>9</v>
      </c>
      <c r="U1469"/>
      <c r="V1469" s="98" t="s">
        <v>3434</v>
      </c>
      <c r="W1469">
        <f>SUM(W1451:W1468)</f>
        <v>61</v>
      </c>
      <c r="Y1469" s="58" t="s">
        <v>3399</v>
      </c>
      <c r="Z1469" s="59">
        <f t="shared" si="223"/>
        <v>0</v>
      </c>
      <c r="AA1469" s="59"/>
      <c r="AB1469" s="60"/>
    </row>
    <row r="1470" spans="1:44" ht="15.75" thickBot="1" x14ac:dyDescent="0.3">
      <c r="B1470" s="46" t="s">
        <v>168</v>
      </c>
      <c r="C1470" s="46" t="s">
        <v>2956</v>
      </c>
      <c r="D1470" s="46" t="s">
        <v>2957</v>
      </c>
      <c r="E1470" s="46" t="s">
        <v>3</v>
      </c>
      <c r="F1470" s="44"/>
      <c r="G1470" s="44"/>
      <c r="H1470" s="155"/>
      <c r="I1470" s="155"/>
      <c r="J1470" s="155"/>
      <c r="K1470" s="155"/>
      <c r="L1470" s="155"/>
      <c r="M1470" s="155"/>
      <c r="N1470" s="155"/>
      <c r="O1470" s="2">
        <f t="shared" si="220"/>
        <v>1</v>
      </c>
      <c r="P1470" s="25" t="s">
        <v>2990</v>
      </c>
      <c r="R1470" s="1" t="str">
        <f t="shared" si="224"/>
        <v>SECADM  </v>
      </c>
      <c r="S1470">
        <f t="shared" si="222"/>
        <v>4</v>
      </c>
      <c r="U1470"/>
      <c r="V1470" s="1" t="str">
        <f t="shared" si="219"/>
        <v/>
      </c>
      <c r="W1470"/>
      <c r="Y1470" s="58" t="s">
        <v>3401</v>
      </c>
      <c r="Z1470" s="59">
        <f t="shared" si="223"/>
        <v>0</v>
      </c>
      <c r="AA1470" s="59"/>
      <c r="AB1470" s="60"/>
    </row>
    <row r="1471" spans="1:44" ht="15.75" thickBot="1" x14ac:dyDescent="0.3">
      <c r="B1471" s="46" t="s">
        <v>2958</v>
      </c>
      <c r="C1471" s="46" t="s">
        <v>2957</v>
      </c>
      <c r="D1471" s="46" t="s">
        <v>2959</v>
      </c>
      <c r="E1471" s="46" t="s">
        <v>54</v>
      </c>
      <c r="F1471" s="44"/>
      <c r="G1471" s="44"/>
      <c r="H1471" s="155"/>
      <c r="I1471" s="155"/>
      <c r="J1471" s="155"/>
      <c r="K1471" s="155"/>
      <c r="L1471" s="155"/>
      <c r="M1471" s="155"/>
      <c r="N1471" s="155"/>
      <c r="O1471" s="2">
        <f t="shared" si="220"/>
        <v>1</v>
      </c>
      <c r="P1471" s="25" t="s">
        <v>2991</v>
      </c>
      <c r="R1471" s="1" t="str">
        <f t="shared" si="224"/>
        <v>SLIC  </v>
      </c>
      <c r="S1471">
        <f t="shared" si="222"/>
        <v>9</v>
      </c>
      <c r="U1471"/>
      <c r="V1471" s="1" t="str">
        <f t="shared" si="219"/>
        <v/>
      </c>
      <c r="W1471"/>
      <c r="Y1471" s="58" t="s">
        <v>3416</v>
      </c>
      <c r="Z1471" s="59">
        <f t="shared" si="223"/>
        <v>0</v>
      </c>
      <c r="AA1471" s="59"/>
      <c r="AB1471" s="60"/>
    </row>
    <row r="1472" spans="1:44" ht="15.75" thickBot="1" x14ac:dyDescent="0.3">
      <c r="B1472" s="46" t="s">
        <v>2960</v>
      </c>
      <c r="C1472" s="46" t="s">
        <v>2959</v>
      </c>
      <c r="D1472" s="46" t="s">
        <v>2961</v>
      </c>
      <c r="E1472" s="46" t="s">
        <v>3</v>
      </c>
      <c r="F1472" s="44"/>
      <c r="G1472" s="44"/>
      <c r="H1472" s="155"/>
      <c r="I1472" s="155"/>
      <c r="J1472" s="155"/>
      <c r="K1472" s="155"/>
      <c r="L1472" s="155"/>
      <c r="M1472" s="155"/>
      <c r="N1472" s="155"/>
      <c r="O1472" s="2">
        <f t="shared" si="220"/>
        <v>1</v>
      </c>
      <c r="P1472" s="25" t="s">
        <v>2992</v>
      </c>
      <c r="R1472" s="1" t="str">
        <f t="shared" si="224"/>
        <v>SCON  </v>
      </c>
      <c r="S1472">
        <f t="shared" si="222"/>
        <v>2</v>
      </c>
      <c r="U1472"/>
      <c r="V1472" s="1" t="str">
        <f t="shared" si="219"/>
        <v/>
      </c>
      <c r="W1472"/>
      <c r="Y1472" s="58" t="s">
        <v>3404</v>
      </c>
      <c r="Z1472" s="59">
        <f t="shared" si="223"/>
        <v>0</v>
      </c>
      <c r="AA1472" s="59"/>
      <c r="AB1472" s="60"/>
    </row>
    <row r="1473" spans="2:28" ht="15.75" thickBot="1" x14ac:dyDescent="0.3">
      <c r="B1473" s="46" t="s">
        <v>251</v>
      </c>
      <c r="C1473" s="46" t="s">
        <v>2961</v>
      </c>
      <c r="D1473" s="46" t="s">
        <v>2962</v>
      </c>
      <c r="E1473" s="46" t="s">
        <v>3</v>
      </c>
      <c r="F1473" s="44"/>
      <c r="G1473" s="44"/>
      <c r="H1473" s="155"/>
      <c r="I1473" s="155"/>
      <c r="J1473" s="155"/>
      <c r="K1473" s="155"/>
      <c r="L1473" s="155"/>
      <c r="M1473" s="155"/>
      <c r="N1473" s="155"/>
      <c r="O1473" s="2">
        <f t="shared" si="220"/>
        <v>1</v>
      </c>
      <c r="P1473" s="25" t="s">
        <v>2993</v>
      </c>
      <c r="R1473" s="1" t="str">
        <f t="shared" si="224"/>
        <v>CLC  </v>
      </c>
      <c r="S1473">
        <f t="shared" si="222"/>
        <v>6</v>
      </c>
      <c r="U1473"/>
      <c r="V1473" s="1" t="str">
        <f t="shared" si="219"/>
        <v/>
      </c>
      <c r="W1473"/>
      <c r="Y1473" s="58" t="s">
        <v>3429</v>
      </c>
      <c r="Z1473" s="59">
        <f t="shared" si="223"/>
        <v>0</v>
      </c>
      <c r="AA1473" s="59"/>
      <c r="AB1473" s="60"/>
    </row>
    <row r="1474" spans="2:28" ht="15.75" thickBot="1" x14ac:dyDescent="0.3">
      <c r="B1474" s="46" t="s">
        <v>453</v>
      </c>
      <c r="C1474" s="46" t="s">
        <v>2962</v>
      </c>
      <c r="D1474" s="46" t="s">
        <v>2963</v>
      </c>
      <c r="E1474" s="46" t="s">
        <v>17</v>
      </c>
      <c r="F1474" s="44"/>
      <c r="G1474" s="44"/>
      <c r="H1474" s="155"/>
      <c r="I1474" s="155"/>
      <c r="J1474" s="155"/>
      <c r="K1474" s="155"/>
      <c r="L1474" s="155"/>
      <c r="M1474" s="155"/>
      <c r="N1474" s="155"/>
      <c r="O1474" s="2">
        <f t="shared" si="220"/>
        <v>2</v>
      </c>
      <c r="P1474" s="25" t="s">
        <v>2994</v>
      </c>
      <c r="R1474" s="1" t="str">
        <f t="shared" si="224"/>
        <v>SC  </v>
      </c>
      <c r="S1474">
        <f t="shared" si="222"/>
        <v>4</v>
      </c>
      <c r="U1474"/>
      <c r="V1474" s="1" t="str">
        <f t="shared" si="219"/>
        <v/>
      </c>
      <c r="W1474"/>
      <c r="Y1474" s="58" t="s">
        <v>3430</v>
      </c>
      <c r="Z1474" s="59">
        <f t="shared" si="223"/>
        <v>0</v>
      </c>
      <c r="AA1474" s="59"/>
      <c r="AB1474" s="60"/>
    </row>
    <row r="1475" spans="2:28" ht="15.75" thickBot="1" x14ac:dyDescent="0.3">
      <c r="B1475" s="46" t="s">
        <v>457</v>
      </c>
      <c r="C1475" s="46" t="s">
        <v>2963</v>
      </c>
      <c r="D1475" s="46" t="s">
        <v>2964</v>
      </c>
      <c r="E1475" s="46" t="s">
        <v>3</v>
      </c>
      <c r="F1475" s="44"/>
      <c r="G1475" s="44"/>
      <c r="H1475" s="155"/>
      <c r="I1475" s="155"/>
      <c r="J1475" s="155"/>
      <c r="K1475" s="155"/>
      <c r="L1475" s="155"/>
      <c r="M1475" s="155"/>
      <c r="N1475" s="155"/>
      <c r="O1475" s="2">
        <f t="shared" si="220"/>
        <v>1</v>
      </c>
      <c r="P1475" s="25" t="s">
        <v>64</v>
      </c>
      <c r="R1475" s="1" t="str">
        <f t="shared" si="224"/>
        <v>CLC  </v>
      </c>
      <c r="S1475">
        <f t="shared" si="222"/>
        <v>6</v>
      </c>
      <c r="U1475"/>
      <c r="V1475" s="1" t="str">
        <f t="shared" si="219"/>
        <v/>
      </c>
      <c r="W1475"/>
      <c r="Y1475" s="58" t="s">
        <v>3431</v>
      </c>
      <c r="Z1475" s="59">
        <f t="shared" si="223"/>
        <v>0</v>
      </c>
      <c r="AA1475" s="59"/>
      <c r="AB1475" s="60"/>
    </row>
    <row r="1476" spans="2:28" ht="15.75" thickBot="1" x14ac:dyDescent="0.3">
      <c r="B1476" s="46" t="s">
        <v>2965</v>
      </c>
      <c r="C1476" s="46" t="s">
        <v>2964</v>
      </c>
      <c r="D1476" s="46" t="s">
        <v>2966</v>
      </c>
      <c r="E1476" s="46" t="s">
        <v>3</v>
      </c>
      <c r="F1476" s="44"/>
      <c r="G1476" s="44"/>
      <c r="H1476" s="155"/>
      <c r="I1476" s="155"/>
      <c r="J1476" s="155"/>
      <c r="K1476" s="155"/>
      <c r="L1476" s="155"/>
      <c r="M1476" s="155"/>
      <c r="N1476" s="155"/>
      <c r="O1476" s="2">
        <f t="shared" si="220"/>
        <v>1</v>
      </c>
      <c r="P1476" s="25" t="s">
        <v>2995</v>
      </c>
      <c r="R1476" s="1" t="str">
        <f t="shared" si="224"/>
        <v>SLIC  </v>
      </c>
      <c r="S1476">
        <f t="shared" si="222"/>
        <v>9</v>
      </c>
      <c r="U1476"/>
      <c r="V1476" s="1" t="str">
        <f t="shared" si="219"/>
        <v/>
      </c>
      <c r="W1476"/>
      <c r="Y1476" s="58" t="s">
        <v>3432</v>
      </c>
      <c r="Z1476" s="59">
        <f t="shared" si="223"/>
        <v>0</v>
      </c>
      <c r="AA1476" s="59"/>
      <c r="AB1476" s="60"/>
    </row>
    <row r="1477" spans="2:28" ht="15.75" thickBot="1" x14ac:dyDescent="0.3">
      <c r="B1477" s="46" t="s">
        <v>69</v>
      </c>
      <c r="C1477" s="46" t="s">
        <v>2966</v>
      </c>
      <c r="D1477" s="46" t="s">
        <v>2967</v>
      </c>
      <c r="E1477" s="46" t="s">
        <v>3</v>
      </c>
      <c r="F1477" s="44"/>
      <c r="G1477" s="44"/>
      <c r="H1477" s="155"/>
      <c r="I1477" s="155"/>
      <c r="J1477" s="155"/>
      <c r="K1477" s="155"/>
      <c r="L1477" s="155"/>
      <c r="M1477" s="155"/>
      <c r="N1477" s="155"/>
      <c r="O1477" s="2">
        <f t="shared" si="220"/>
        <v>1</v>
      </c>
      <c r="P1477" s="25" t="s">
        <v>766</v>
      </c>
      <c r="R1477" s="1" t="str">
        <f t="shared" si="224"/>
        <v>SC  </v>
      </c>
      <c r="S1477">
        <f t="shared" si="222"/>
        <v>4</v>
      </c>
      <c r="U1477"/>
      <c r="V1477" s="1" t="str">
        <f t="shared" si="219"/>
        <v/>
      </c>
      <c r="W1477"/>
      <c r="Y1477" s="64" t="s">
        <v>3433</v>
      </c>
      <c r="Z1477" s="89">
        <f t="shared" si="223"/>
        <v>0</v>
      </c>
      <c r="AA1477" s="89"/>
      <c r="AB1477" s="65"/>
    </row>
    <row r="1478" spans="2:28" ht="15.75" thickBot="1" x14ac:dyDescent="0.3">
      <c r="B1478" s="46" t="s">
        <v>653</v>
      </c>
      <c r="C1478" s="46" t="s">
        <v>2967</v>
      </c>
      <c r="D1478" s="46" t="s">
        <v>2968</v>
      </c>
      <c r="E1478" s="46" t="s">
        <v>3</v>
      </c>
      <c r="F1478" s="44"/>
      <c r="G1478" s="44"/>
      <c r="H1478" s="155"/>
      <c r="I1478" s="155"/>
      <c r="J1478" s="155"/>
      <c r="K1478" s="155"/>
      <c r="L1478" s="155"/>
      <c r="M1478" s="155"/>
      <c r="N1478" s="155"/>
      <c r="O1478" s="2">
        <f t="shared" si="220"/>
        <v>1</v>
      </c>
      <c r="P1478" s="25" t="s">
        <v>625</v>
      </c>
      <c r="R1478" s="1" t="str">
        <f t="shared" si="224"/>
        <v>SLIC  </v>
      </c>
      <c r="S1478">
        <f t="shared" si="222"/>
        <v>9</v>
      </c>
      <c r="U1478"/>
      <c r="V1478" s="1" t="str">
        <f t="shared" si="219"/>
        <v/>
      </c>
      <c r="W1478"/>
    </row>
    <row r="1479" spans="2:28" ht="15.75" thickBot="1" x14ac:dyDescent="0.3">
      <c r="B1479" s="46" t="s">
        <v>76</v>
      </c>
      <c r="C1479" s="46" t="s">
        <v>2968</v>
      </c>
      <c r="D1479" s="46" t="s">
        <v>2969</v>
      </c>
      <c r="E1479" s="46" t="s">
        <v>3</v>
      </c>
      <c r="F1479" s="44"/>
      <c r="G1479" s="44"/>
      <c r="H1479" s="155"/>
      <c r="I1479" s="155"/>
      <c r="J1479" s="155"/>
      <c r="K1479" s="155"/>
      <c r="L1479" s="155"/>
      <c r="M1479" s="155"/>
      <c r="N1479" s="155"/>
      <c r="O1479" s="2">
        <f t="shared" si="220"/>
        <v>1</v>
      </c>
      <c r="P1479" s="25" t="s">
        <v>2996</v>
      </c>
      <c r="R1479" s="1" t="str">
        <f t="shared" si="224"/>
        <v>SCON  </v>
      </c>
      <c r="S1479">
        <f t="shared" si="222"/>
        <v>2</v>
      </c>
      <c r="U1479"/>
      <c r="V1479" s="1" t="str">
        <f t="shared" si="219"/>
        <v/>
      </c>
      <c r="W1479"/>
    </row>
    <row r="1480" spans="2:28" ht="15.75" thickBot="1" x14ac:dyDescent="0.3">
      <c r="B1480" s="46" t="s">
        <v>658</v>
      </c>
      <c r="C1480" s="46" t="s">
        <v>2969</v>
      </c>
      <c r="D1480" s="46" t="s">
        <v>2970</v>
      </c>
      <c r="E1480" s="46" t="s">
        <v>3</v>
      </c>
      <c r="F1480" s="44"/>
      <c r="G1480" s="44"/>
      <c r="H1480" s="155"/>
      <c r="I1480" s="155"/>
      <c r="J1480" s="155"/>
      <c r="K1480" s="155"/>
      <c r="L1480" s="155"/>
      <c r="M1480" s="155"/>
      <c r="N1480" s="155"/>
      <c r="O1480" s="2">
        <f t="shared" si="220"/>
        <v>1</v>
      </c>
      <c r="P1480" s="25" t="s">
        <v>2997</v>
      </c>
      <c r="R1480" s="1" t="str">
        <f t="shared" si="224"/>
        <v>SLIC  </v>
      </c>
      <c r="S1480">
        <f t="shared" si="222"/>
        <v>9</v>
      </c>
      <c r="U1480"/>
      <c r="V1480" s="1" t="str">
        <f t="shared" si="219"/>
        <v/>
      </c>
      <c r="W1480"/>
    </row>
    <row r="1481" spans="2:28" ht="15.75" thickBot="1" x14ac:dyDescent="0.3">
      <c r="B1481" s="46" t="s">
        <v>369</v>
      </c>
      <c r="C1481" s="46" t="s">
        <v>2970</v>
      </c>
      <c r="D1481" s="46" t="s">
        <v>2971</v>
      </c>
      <c r="E1481" s="46" t="s">
        <v>3</v>
      </c>
      <c r="F1481" s="44"/>
      <c r="G1481" s="44"/>
      <c r="H1481" s="155"/>
      <c r="I1481" s="155"/>
      <c r="J1481" s="155"/>
      <c r="K1481" s="155"/>
      <c r="L1481" s="155"/>
      <c r="M1481" s="155"/>
      <c r="N1481" s="155"/>
      <c r="O1481" s="2">
        <f t="shared" si="220"/>
        <v>1</v>
      </c>
      <c r="P1481" s="25" t="s">
        <v>2744</v>
      </c>
      <c r="R1481" s="1" t="str">
        <f t="shared" si="224"/>
        <v>CLC  </v>
      </c>
      <c r="S1481">
        <f t="shared" si="222"/>
        <v>6</v>
      </c>
      <c r="U1481"/>
      <c r="V1481" s="1" t="str">
        <f t="shared" si="219"/>
        <v/>
      </c>
      <c r="W1481"/>
    </row>
    <row r="1482" spans="2:28" ht="15.75" thickBot="1" x14ac:dyDescent="0.3">
      <c r="B1482" s="46" t="s">
        <v>1230</v>
      </c>
      <c r="C1482" s="46" t="s">
        <v>2971</v>
      </c>
      <c r="D1482" s="46" t="s">
        <v>2972</v>
      </c>
      <c r="E1482" s="46" t="s">
        <v>3</v>
      </c>
      <c r="F1482" s="44"/>
      <c r="G1482" s="44"/>
      <c r="H1482" s="155"/>
      <c r="I1482" s="155"/>
      <c r="J1482" s="155"/>
      <c r="K1482" s="155"/>
      <c r="L1482" s="155"/>
      <c r="M1482" s="155"/>
      <c r="N1482" s="155"/>
      <c r="O1482" s="2">
        <f t="shared" si="220"/>
        <v>1</v>
      </c>
      <c r="P1482" s="25" t="s">
        <v>1163</v>
      </c>
      <c r="R1482" s="1" t="str">
        <f t="shared" si="224"/>
        <v>CPL  </v>
      </c>
      <c r="S1482">
        <f t="shared" si="222"/>
        <v>17</v>
      </c>
      <c r="U1482"/>
      <c r="V1482" s="1" t="str">
        <f t="shared" si="219"/>
        <v/>
      </c>
      <c r="W1482"/>
    </row>
    <row r="1483" spans="2:28" ht="15.75" thickBot="1" x14ac:dyDescent="0.3">
      <c r="B1483" s="46" t="s">
        <v>375</v>
      </c>
      <c r="C1483" s="46" t="s">
        <v>2972</v>
      </c>
      <c r="D1483" s="46" t="s">
        <v>2973</v>
      </c>
      <c r="E1483" s="46" t="s">
        <v>3</v>
      </c>
      <c r="F1483" s="44"/>
      <c r="G1483" s="44"/>
      <c r="H1483" s="155"/>
      <c r="I1483" s="155"/>
      <c r="J1483" s="155"/>
      <c r="K1483" s="155"/>
      <c r="L1483" s="155"/>
      <c r="M1483" s="155"/>
      <c r="N1483" s="155"/>
      <c r="O1483" s="2">
        <f t="shared" si="220"/>
        <v>1</v>
      </c>
      <c r="P1483" s="25" t="s">
        <v>828</v>
      </c>
      <c r="R1483" s="1" t="str">
        <f t="shared" si="224"/>
        <v>ASSDG  </v>
      </c>
      <c r="S1483">
        <f t="shared" si="222"/>
        <v>2</v>
      </c>
      <c r="U1483"/>
      <c r="V1483" s="1" t="str">
        <f t="shared" si="219"/>
        <v/>
      </c>
      <c r="W1483"/>
    </row>
    <row r="1484" spans="2:28" ht="15.75" thickBot="1" x14ac:dyDescent="0.3">
      <c r="B1484" s="46" t="s">
        <v>1087</v>
      </c>
      <c r="C1484" s="46" t="s">
        <v>2973</v>
      </c>
      <c r="D1484" s="46" t="s">
        <v>2974</v>
      </c>
      <c r="E1484" s="46" t="s">
        <v>3</v>
      </c>
      <c r="F1484" s="44"/>
      <c r="G1484" s="44"/>
      <c r="H1484" s="155"/>
      <c r="I1484" s="155"/>
      <c r="J1484" s="155"/>
      <c r="K1484" s="155"/>
      <c r="L1484" s="155"/>
      <c r="M1484" s="155"/>
      <c r="N1484" s="155"/>
      <c r="O1484" s="2">
        <f t="shared" si="220"/>
        <v>1</v>
      </c>
      <c r="P1484" s="25" t="s">
        <v>2998</v>
      </c>
      <c r="R1484" s="1" t="str">
        <f t="shared" si="224"/>
        <v>SLIC  </v>
      </c>
      <c r="S1484">
        <f t="shared" si="222"/>
        <v>9</v>
      </c>
      <c r="U1484"/>
      <c r="V1484" s="1" t="str">
        <f t="shared" si="219"/>
        <v/>
      </c>
      <c r="W1484"/>
    </row>
    <row r="1485" spans="2:28" ht="15.75" thickBot="1" x14ac:dyDescent="0.3">
      <c r="B1485" s="46" t="s">
        <v>480</v>
      </c>
      <c r="C1485" s="46" t="s">
        <v>2974</v>
      </c>
      <c r="D1485" s="46" t="s">
        <v>2975</v>
      </c>
      <c r="E1485" s="46" t="s">
        <v>3</v>
      </c>
      <c r="F1485" s="44"/>
      <c r="G1485" s="44"/>
      <c r="H1485" s="155"/>
      <c r="I1485" s="155"/>
      <c r="J1485" s="155"/>
      <c r="K1485" s="155"/>
      <c r="L1485" s="155"/>
      <c r="M1485" s="155"/>
      <c r="N1485" s="155"/>
      <c r="O1485" s="2">
        <f t="shared" si="220"/>
        <v>1</v>
      </c>
      <c r="P1485" s="25" t="s">
        <v>2999</v>
      </c>
      <c r="R1485" s="1" t="str">
        <f t="shared" si="224"/>
        <v>SECOFC  </v>
      </c>
      <c r="S1485">
        <f t="shared" si="222"/>
        <v>3</v>
      </c>
      <c r="U1485"/>
      <c r="V1485" s="1" t="str">
        <f t="shared" si="219"/>
        <v/>
      </c>
      <c r="W1485"/>
    </row>
    <row r="1486" spans="2:28" ht="15.75" thickBot="1" x14ac:dyDescent="0.3">
      <c r="B1486" s="46" t="s">
        <v>2167</v>
      </c>
      <c r="C1486" s="46" t="s">
        <v>2975</v>
      </c>
      <c r="D1486" s="46" t="s">
        <v>2976</v>
      </c>
      <c r="E1486" s="46" t="s">
        <v>54</v>
      </c>
      <c r="F1486" s="44"/>
      <c r="G1486" s="44"/>
      <c r="H1486" s="155"/>
      <c r="I1486" s="155"/>
      <c r="J1486" s="155"/>
      <c r="K1486" s="155"/>
      <c r="L1486" s="155"/>
      <c r="M1486" s="155"/>
      <c r="N1486" s="155"/>
      <c r="O1486" s="2">
        <f t="shared" si="220"/>
        <v>1</v>
      </c>
      <c r="P1486" s="25" t="s">
        <v>345</v>
      </c>
      <c r="R1486" s="1" t="str">
        <f t="shared" si="224"/>
        <v>CO  </v>
      </c>
      <c r="S1486">
        <f t="shared" si="222"/>
        <v>4</v>
      </c>
      <c r="U1486"/>
      <c r="V1486" s="1" t="str">
        <f t="shared" si="219"/>
        <v/>
      </c>
      <c r="W1486"/>
    </row>
    <row r="1487" spans="2:28" ht="15.75" thickBot="1" x14ac:dyDescent="0.3">
      <c r="B1487" s="46" t="s">
        <v>1298</v>
      </c>
      <c r="C1487" s="46" t="s">
        <v>2976</v>
      </c>
      <c r="D1487" s="46" t="s">
        <v>2977</v>
      </c>
      <c r="E1487" s="46" t="s">
        <v>3</v>
      </c>
      <c r="F1487" s="44"/>
      <c r="G1487" s="44"/>
      <c r="H1487" s="155"/>
      <c r="I1487" s="155"/>
      <c r="J1487" s="155"/>
      <c r="K1487" s="155"/>
      <c r="L1487" s="155"/>
      <c r="M1487" s="155"/>
      <c r="N1487" s="155"/>
      <c r="O1487" s="2">
        <f t="shared" si="220"/>
        <v>1</v>
      </c>
      <c r="P1487" s="25" t="s">
        <v>61</v>
      </c>
      <c r="R1487" s="1" t="str">
        <f t="shared" si="224"/>
        <v>SPO  </v>
      </c>
      <c r="S1487">
        <f t="shared" si="222"/>
        <v>2</v>
      </c>
      <c r="U1487"/>
      <c r="V1487" s="1" t="str">
        <f t="shared" si="219"/>
        <v/>
      </c>
      <c r="W1487"/>
    </row>
    <row r="1488" spans="2:28" ht="15.75" thickBot="1" x14ac:dyDescent="0.3">
      <c r="B1488" s="46" t="s">
        <v>1300</v>
      </c>
      <c r="C1488" s="46" t="s">
        <v>2977</v>
      </c>
      <c r="D1488" s="46" t="s">
        <v>2978</v>
      </c>
      <c r="E1488" s="46" t="s">
        <v>17</v>
      </c>
      <c r="F1488" s="44"/>
      <c r="G1488" s="44"/>
      <c r="H1488" s="155"/>
      <c r="I1488" s="155"/>
      <c r="J1488" s="155"/>
      <c r="K1488" s="155"/>
      <c r="L1488" s="155"/>
      <c r="M1488" s="155"/>
      <c r="N1488" s="155"/>
      <c r="O1488" s="2">
        <f t="shared" si="220"/>
        <v>2</v>
      </c>
      <c r="P1488" s="25" t="s">
        <v>64</v>
      </c>
      <c r="R1488" s="1" t="str">
        <f t="shared" si="224"/>
        <v>CO  </v>
      </c>
      <c r="S1488">
        <f t="shared" si="222"/>
        <v>4</v>
      </c>
      <c r="U1488"/>
      <c r="V1488" s="1" t="str">
        <f t="shared" si="219"/>
        <v/>
      </c>
      <c r="W1488"/>
    </row>
    <row r="1489" spans="1:60" ht="15.75" thickBot="1" x14ac:dyDescent="0.3">
      <c r="B1489" s="46" t="s">
        <v>1302</v>
      </c>
      <c r="C1489" s="46" t="s">
        <v>2978</v>
      </c>
      <c r="D1489" s="46" t="s">
        <v>2979</v>
      </c>
      <c r="E1489" s="46" t="s">
        <v>3</v>
      </c>
      <c r="F1489" s="44"/>
      <c r="G1489" s="44"/>
      <c r="H1489" s="155"/>
      <c r="I1489" s="155"/>
      <c r="J1489" s="155"/>
      <c r="K1489" s="155"/>
      <c r="L1489" s="155"/>
      <c r="M1489" s="155"/>
      <c r="N1489" s="155"/>
      <c r="O1489" s="2">
        <f t="shared" si="220"/>
        <v>1</v>
      </c>
      <c r="P1489" s="25" t="s">
        <v>41</v>
      </c>
      <c r="R1489" s="1" t="str">
        <f t="shared" si="224"/>
        <v>SECOFC  </v>
      </c>
      <c r="S1489">
        <f t="shared" si="222"/>
        <v>3</v>
      </c>
      <c r="U1489"/>
      <c r="V1489" s="1" t="str">
        <f t="shared" si="219"/>
        <v/>
      </c>
      <c r="W1489"/>
    </row>
    <row r="1490" spans="1:60" ht="15.75" thickBot="1" x14ac:dyDescent="0.3">
      <c r="B1490" s="46" t="s">
        <v>2042</v>
      </c>
      <c r="C1490" s="46" t="s">
        <v>2979</v>
      </c>
      <c r="D1490" s="46" t="s">
        <v>2980</v>
      </c>
      <c r="E1490" s="46" t="s">
        <v>3</v>
      </c>
      <c r="F1490" s="44"/>
      <c r="G1490" s="44"/>
      <c r="H1490" s="155"/>
      <c r="I1490" s="155"/>
      <c r="J1490" s="155"/>
      <c r="K1490" s="155"/>
      <c r="L1490" s="155"/>
      <c r="M1490" s="155"/>
      <c r="N1490" s="155"/>
      <c r="O1490" s="2">
        <f t="shared" si="220"/>
        <v>1</v>
      </c>
      <c r="P1490" s="25" t="s">
        <v>3000</v>
      </c>
      <c r="R1490" s="1" t="str">
        <f t="shared" si="224"/>
        <v>SLIC  </v>
      </c>
      <c r="S1490">
        <f t="shared" si="222"/>
        <v>9</v>
      </c>
      <c r="U1490"/>
      <c r="V1490" s="1" t="str">
        <f t="shared" si="219"/>
        <v/>
      </c>
      <c r="W1490"/>
    </row>
    <row r="1491" spans="1:60" ht="15.75" thickBot="1" x14ac:dyDescent="0.3">
      <c r="B1491" s="46" t="s">
        <v>2696</v>
      </c>
      <c r="C1491" s="46" t="s">
        <v>2980</v>
      </c>
      <c r="D1491" s="46" t="s">
        <v>2981</v>
      </c>
      <c r="E1491" s="46" t="s">
        <v>3</v>
      </c>
      <c r="F1491" s="44"/>
      <c r="G1491" s="44"/>
      <c r="H1491" s="155"/>
      <c r="I1491" s="155"/>
      <c r="J1491" s="155"/>
      <c r="K1491" s="155"/>
      <c r="L1491" s="155"/>
      <c r="M1491" s="155"/>
      <c r="N1491" s="155"/>
      <c r="O1491" s="2">
        <f t="shared" si="220"/>
        <v>1</v>
      </c>
      <c r="P1491" s="25" t="s">
        <v>1996</v>
      </c>
      <c r="R1491" s="1" t="str">
        <f t="shared" si="224"/>
        <v>CPL  </v>
      </c>
      <c r="S1491">
        <f t="shared" si="222"/>
        <v>17</v>
      </c>
      <c r="U1491"/>
      <c r="V1491" s="1" t="str">
        <f t="shared" si="219"/>
        <v/>
      </c>
      <c r="W1491"/>
    </row>
    <row r="1492" spans="1:60" ht="15.75" thickBot="1" x14ac:dyDescent="0.3">
      <c r="B1492" s="46" t="s">
        <v>2046</v>
      </c>
      <c r="C1492" s="46" t="s">
        <v>2981</v>
      </c>
      <c r="D1492" s="46" t="s">
        <v>2982</v>
      </c>
      <c r="E1492" s="46" t="s">
        <v>3</v>
      </c>
      <c r="F1492" s="44"/>
      <c r="G1492" s="44"/>
      <c r="H1492" s="155"/>
      <c r="I1492" s="155"/>
      <c r="J1492" s="155"/>
      <c r="K1492" s="155"/>
      <c r="L1492" s="155"/>
      <c r="M1492" s="155"/>
      <c r="N1492" s="155"/>
      <c r="O1492" s="2">
        <f t="shared" si="220"/>
        <v>1</v>
      </c>
      <c r="P1492" s="25" t="s">
        <v>695</v>
      </c>
      <c r="R1492" s="1" t="str">
        <f t="shared" si="224"/>
        <v>SLIC  </v>
      </c>
      <c r="S1492">
        <f t="shared" si="222"/>
        <v>9</v>
      </c>
      <c r="U1492"/>
      <c r="V1492" s="1" t="str">
        <f t="shared" si="219"/>
        <v/>
      </c>
      <c r="W1492"/>
    </row>
    <row r="1493" spans="1:60" ht="15.75" thickBot="1" x14ac:dyDescent="0.3">
      <c r="B1493" s="46" t="s">
        <v>2983</v>
      </c>
      <c r="C1493" s="46" t="s">
        <v>2982</v>
      </c>
      <c r="D1493" s="46" t="s">
        <v>2984</v>
      </c>
      <c r="E1493" s="46" t="s">
        <v>342</v>
      </c>
      <c r="F1493" s="44"/>
      <c r="G1493" s="44"/>
      <c r="H1493" s="155"/>
      <c r="I1493" s="155"/>
      <c r="J1493" s="155"/>
      <c r="K1493" s="155"/>
      <c r="L1493" s="155"/>
      <c r="M1493" s="155"/>
      <c r="N1493" s="155"/>
      <c r="O1493" s="2">
        <f t="shared" si="220"/>
        <v>15</v>
      </c>
      <c r="P1493" s="25" t="s">
        <v>2498</v>
      </c>
      <c r="R1493" s="1" t="str">
        <f t="shared" si="224"/>
        <v>CPL  </v>
      </c>
      <c r="S1493">
        <f t="shared" si="222"/>
        <v>17</v>
      </c>
      <c r="U1493"/>
      <c r="V1493" s="1" t="str">
        <f t="shared" si="219"/>
        <v/>
      </c>
      <c r="W1493"/>
    </row>
    <row r="1494" spans="1:60" ht="15.75" thickBot="1" x14ac:dyDescent="0.3">
      <c r="B1494" s="131" t="s">
        <v>2985</v>
      </c>
      <c r="C1494" s="131" t="s">
        <v>2984</v>
      </c>
      <c r="D1494" s="131" t="s">
        <v>2986</v>
      </c>
      <c r="E1494" s="131" t="s">
        <v>3</v>
      </c>
      <c r="F1494" s="99"/>
      <c r="G1494" s="99"/>
      <c r="H1494" s="157"/>
      <c r="I1494" s="157"/>
      <c r="J1494" s="157"/>
      <c r="K1494" s="157"/>
      <c r="L1494" s="157"/>
      <c r="M1494" s="157"/>
      <c r="N1494" s="157"/>
      <c r="O1494" s="130">
        <f t="shared" si="220"/>
        <v>1</v>
      </c>
      <c r="P1494" s="136" t="s">
        <v>1682</v>
      </c>
      <c r="R1494" s="1" t="str">
        <f t="shared" si="224"/>
        <v>ASSDG  </v>
      </c>
      <c r="S1494">
        <f t="shared" si="222"/>
        <v>2</v>
      </c>
      <c r="U1494"/>
      <c r="V1494" s="1" t="str">
        <f t="shared" si="219"/>
        <v/>
      </c>
      <c r="W1494"/>
    </row>
    <row r="1495" spans="1:60" x14ac:dyDescent="0.15">
      <c r="V1495" s="1" t="str">
        <f t="shared" si="219"/>
        <v/>
      </c>
    </row>
    <row r="1496" spans="1:60" x14ac:dyDescent="0.15">
      <c r="B1496" s="13"/>
      <c r="C1496" s="13"/>
      <c r="D1496" s="13"/>
      <c r="E1496" s="13"/>
      <c r="F1496" s="13"/>
      <c r="G1496" s="13"/>
      <c r="H1496" s="150"/>
      <c r="I1496" s="150"/>
      <c r="J1496" s="150"/>
      <c r="K1496" s="150"/>
      <c r="L1496" s="150"/>
      <c r="M1496" s="150"/>
      <c r="N1496" s="150"/>
      <c r="O1496" s="13"/>
      <c r="P1496" s="13"/>
      <c r="Q1496" s="39"/>
      <c r="R1496" s="39"/>
      <c r="S1496" s="39"/>
      <c r="T1496" s="39"/>
      <c r="V1496" s="1" t="str">
        <f t="shared" si="219"/>
        <v/>
      </c>
    </row>
    <row r="1497" spans="1:60" ht="11.25" thickBot="1" x14ac:dyDescent="0.2">
      <c r="Q1497" s="39"/>
      <c r="R1497" s="40" t="s">
        <v>572</v>
      </c>
      <c r="S1497" s="39"/>
      <c r="U1497" s="6" t="s">
        <v>3329</v>
      </c>
      <c r="V1497" s="1" t="str">
        <f t="shared" si="219"/>
        <v>DADOS AGRUPADOS</v>
      </c>
      <c r="Y1497" s="6"/>
    </row>
    <row r="1498" spans="1:60" ht="32.25" thickBot="1" x14ac:dyDescent="0.2">
      <c r="A1498" s="2" t="s">
        <v>3407</v>
      </c>
      <c r="P1498" s="16" t="s">
        <v>3001</v>
      </c>
      <c r="Q1498" s="39"/>
      <c r="R1498" s="6" t="s">
        <v>571</v>
      </c>
      <c r="S1498" s="6" t="s">
        <v>587</v>
      </c>
      <c r="T1498" s="39"/>
      <c r="U1498" s="39"/>
      <c r="V1498" s="1" t="str">
        <f t="shared" si="219"/>
        <v/>
      </c>
      <c r="W1498" s="39"/>
      <c r="X1498" s="39"/>
      <c r="Y1498" s="90" t="s">
        <v>3357</v>
      </c>
      <c r="Z1498" s="43"/>
      <c r="AA1498" s="43"/>
      <c r="AB1498" s="42"/>
    </row>
    <row r="1499" spans="1:60" ht="15.75" thickBot="1" x14ac:dyDescent="0.3">
      <c r="B1499" s="46" t="s">
        <v>3002</v>
      </c>
      <c r="C1499" s="46" t="s">
        <v>1</v>
      </c>
      <c r="D1499" s="46" t="s">
        <v>3003</v>
      </c>
      <c r="E1499" s="46" t="s">
        <v>3</v>
      </c>
      <c r="F1499" s="44"/>
      <c r="G1499" s="44"/>
      <c r="H1499" s="155"/>
      <c r="I1499" s="155"/>
      <c r="J1499" s="155"/>
      <c r="K1499" s="155"/>
      <c r="L1499" s="155"/>
      <c r="M1499" s="155"/>
      <c r="N1499" s="155"/>
      <c r="O1499" s="2">
        <f t="shared" ref="O1499:O1538" si="225">VALUE(IF(LEFT(E1499,1)="&lt;",1,LEFT(E1499,2)))</f>
        <v>1</v>
      </c>
      <c r="P1499" s="24" t="s">
        <v>1</v>
      </c>
      <c r="R1499" s="1" t="str">
        <f t="shared" ref="R1499:R1507" si="226">RIGHT(B1499,LEN(B1499)-4)</f>
        <v>SMI  </v>
      </c>
      <c r="S1499">
        <f t="shared" ref="S1499:S1538" si="227">SUMIFS($O$1499:$O$1538,$R$1499:$R$1538,R1499)</f>
        <v>5</v>
      </c>
      <c r="T1499" s="39"/>
      <c r="U1499" s="1" t="s">
        <v>3376</v>
      </c>
      <c r="V1499" s="1" t="str">
        <f t="shared" si="219"/>
        <v>SMI</v>
      </c>
      <c r="W1499">
        <v>5</v>
      </c>
      <c r="X1499" s="39"/>
      <c r="Y1499" s="84" t="s">
        <v>3383</v>
      </c>
      <c r="Z1499" s="82">
        <f>SUMIFS($W$1499:$W$1519,$V$1499:$V$1519,Y1499)</f>
        <v>0</v>
      </c>
      <c r="AA1499" s="82"/>
      <c r="AB1499" s="83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  <c r="AZ1499" s="39"/>
      <c r="BA1499" s="39"/>
      <c r="BB1499" s="39"/>
      <c r="BC1499" s="39"/>
      <c r="BD1499" s="39"/>
      <c r="BE1499" s="39"/>
      <c r="BF1499" s="39"/>
      <c r="BG1499" s="39"/>
      <c r="BH1499" s="39"/>
    </row>
    <row r="1500" spans="1:60" s="13" customFormat="1" ht="15.75" thickBot="1" x14ac:dyDescent="0.3">
      <c r="A1500" s="39"/>
      <c r="B1500" s="46" t="s">
        <v>3004</v>
      </c>
      <c r="C1500" s="46" t="s">
        <v>3003</v>
      </c>
      <c r="D1500" s="46" t="s">
        <v>3005</v>
      </c>
      <c r="E1500" s="46" t="s">
        <v>17</v>
      </c>
      <c r="F1500" s="44"/>
      <c r="G1500" s="44"/>
      <c r="H1500" s="155"/>
      <c r="I1500" s="155"/>
      <c r="J1500" s="155"/>
      <c r="K1500" s="155"/>
      <c r="L1500" s="155"/>
      <c r="M1500" s="155"/>
      <c r="N1500" s="155"/>
      <c r="O1500" s="2">
        <f t="shared" si="225"/>
        <v>2</v>
      </c>
      <c r="P1500" s="25" t="s">
        <v>3055</v>
      </c>
      <c r="Q1500" s="1"/>
      <c r="R1500" s="1" t="str">
        <f t="shared" si="226"/>
        <v>CCS  </v>
      </c>
      <c r="S1500">
        <f t="shared" si="227"/>
        <v>2</v>
      </c>
      <c r="T1500" s="39"/>
      <c r="U1500" s="1" t="s">
        <v>3377</v>
      </c>
      <c r="V1500" s="1" t="str">
        <f t="shared" si="219"/>
        <v>CCS</v>
      </c>
      <c r="W1500">
        <v>2</v>
      </c>
      <c r="X1500" s="39"/>
      <c r="Y1500" s="84" t="s">
        <v>3387</v>
      </c>
      <c r="Z1500" s="85">
        <f t="shared" ref="Z1500:Z1520" si="228">SUMIFS($W$1499:$W$1519,$V$1499:$V$1519,Y1500)</f>
        <v>0</v>
      </c>
      <c r="AA1500" s="85"/>
      <c r="AB1500" s="86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  <c r="AZ1500" s="39"/>
      <c r="BA1500" s="39"/>
      <c r="BB1500" s="39"/>
      <c r="BC1500" s="39"/>
      <c r="BD1500" s="39"/>
      <c r="BE1500" s="39"/>
      <c r="BF1500" s="39"/>
      <c r="BG1500" s="39"/>
      <c r="BH1500" s="39"/>
    </row>
    <row r="1501" spans="1:60" ht="15.75" thickBot="1" x14ac:dyDescent="0.3">
      <c r="B1501" s="46" t="s">
        <v>3006</v>
      </c>
      <c r="C1501" s="46" t="s">
        <v>3005</v>
      </c>
      <c r="D1501" s="46" t="s">
        <v>3007</v>
      </c>
      <c r="E1501" s="46" t="s">
        <v>3</v>
      </c>
      <c r="F1501" s="44"/>
      <c r="G1501" s="44"/>
      <c r="H1501" s="155"/>
      <c r="I1501" s="155"/>
      <c r="J1501" s="155"/>
      <c r="K1501" s="155"/>
      <c r="L1501" s="155"/>
      <c r="M1501" s="155"/>
      <c r="N1501" s="155"/>
      <c r="O1501" s="2">
        <f t="shared" si="225"/>
        <v>1</v>
      </c>
      <c r="P1501" s="25" t="s">
        <v>3056</v>
      </c>
      <c r="R1501" s="1" t="str">
        <f t="shared" si="226"/>
        <v>SECPEG  </v>
      </c>
      <c r="S1501">
        <f t="shared" si="227"/>
        <v>1</v>
      </c>
      <c r="U1501" s="1" t="s">
        <v>3378</v>
      </c>
      <c r="V1501" s="1" t="str">
        <f t="shared" si="219"/>
        <v>SECPEG</v>
      </c>
      <c r="W1501">
        <v>1</v>
      </c>
      <c r="Y1501" s="61" t="s">
        <v>3385</v>
      </c>
      <c r="Z1501" s="62">
        <f t="shared" si="228"/>
        <v>0</v>
      </c>
      <c r="AA1501" s="62"/>
      <c r="AB1501" s="63"/>
    </row>
    <row r="1502" spans="1:60" ht="26.25" thickBot="1" x14ac:dyDescent="0.3">
      <c r="B1502" s="46" t="s">
        <v>3008</v>
      </c>
      <c r="C1502" s="46" t="s">
        <v>3007</v>
      </c>
      <c r="D1502" s="46" t="s">
        <v>3009</v>
      </c>
      <c r="E1502" s="46" t="s">
        <v>3</v>
      </c>
      <c r="F1502" s="44"/>
      <c r="G1502" s="44"/>
      <c r="H1502" s="155"/>
      <c r="I1502" s="155"/>
      <c r="J1502" s="155"/>
      <c r="K1502" s="155"/>
      <c r="L1502" s="155"/>
      <c r="M1502" s="155"/>
      <c r="N1502" s="155"/>
      <c r="O1502" s="2">
        <f t="shared" si="225"/>
        <v>1</v>
      </c>
      <c r="P1502" s="25" t="s">
        <v>3057</v>
      </c>
      <c r="R1502" s="1" t="str">
        <f t="shared" si="226"/>
        <v>SECADM  </v>
      </c>
      <c r="S1502">
        <f t="shared" si="227"/>
        <v>3</v>
      </c>
      <c r="U1502" s="1" t="s">
        <v>576</v>
      </c>
      <c r="V1502" s="1" t="str">
        <f t="shared" si="219"/>
        <v>SECADM</v>
      </c>
      <c r="W1502">
        <v>3</v>
      </c>
      <c r="Y1502" s="61" t="s">
        <v>3389</v>
      </c>
      <c r="Z1502" s="62">
        <f t="shared" si="228"/>
        <v>0</v>
      </c>
      <c r="AA1502" s="62"/>
      <c r="AB1502" s="63"/>
    </row>
    <row r="1503" spans="1:60" ht="15.75" thickBot="1" x14ac:dyDescent="0.3">
      <c r="B1503" s="46" t="s">
        <v>3010</v>
      </c>
      <c r="C1503" s="46" t="s">
        <v>3009</v>
      </c>
      <c r="D1503" s="46" t="s">
        <v>3011</v>
      </c>
      <c r="E1503" s="46" t="s">
        <v>3</v>
      </c>
      <c r="F1503" s="44"/>
      <c r="G1503" s="44"/>
      <c r="H1503" s="155"/>
      <c r="I1503" s="155"/>
      <c r="J1503" s="155"/>
      <c r="K1503" s="155"/>
      <c r="L1503" s="155"/>
      <c r="M1503" s="155"/>
      <c r="N1503" s="155"/>
      <c r="O1503" s="2">
        <f t="shared" si="225"/>
        <v>1</v>
      </c>
      <c r="P1503" s="25" t="s">
        <v>3058</v>
      </c>
      <c r="R1503" s="1" t="str">
        <f t="shared" si="226"/>
        <v>CLC  </v>
      </c>
      <c r="S1503">
        <f t="shared" si="227"/>
        <v>6</v>
      </c>
      <c r="U1503" s="1" t="s">
        <v>580</v>
      </c>
      <c r="V1503" s="1" t="str">
        <f t="shared" si="219"/>
        <v>CLC</v>
      </c>
      <c r="W1503">
        <v>6</v>
      </c>
      <c r="Y1503" s="61" t="s">
        <v>3424</v>
      </c>
      <c r="Z1503" s="62">
        <f t="shared" si="228"/>
        <v>0</v>
      </c>
      <c r="AA1503" s="62"/>
      <c r="AB1503" s="63"/>
    </row>
    <row r="1504" spans="1:60" ht="15.75" thickBot="1" x14ac:dyDescent="0.3">
      <c r="B1504" s="46" t="s">
        <v>3012</v>
      </c>
      <c r="C1504" s="46" t="s">
        <v>3011</v>
      </c>
      <c r="D1504" s="46" t="s">
        <v>3013</v>
      </c>
      <c r="E1504" s="46" t="s">
        <v>144</v>
      </c>
      <c r="F1504" s="44"/>
      <c r="G1504" s="44"/>
      <c r="H1504" s="155"/>
      <c r="I1504" s="155"/>
      <c r="J1504" s="155"/>
      <c r="K1504" s="155"/>
      <c r="L1504" s="155"/>
      <c r="M1504" s="155"/>
      <c r="N1504" s="155"/>
      <c r="O1504" s="2">
        <f t="shared" si="225"/>
        <v>5</v>
      </c>
      <c r="P1504" s="25" t="s">
        <v>634</v>
      </c>
      <c r="R1504" s="1" t="str">
        <f t="shared" si="226"/>
        <v>SC  </v>
      </c>
      <c r="S1504">
        <f t="shared" si="227"/>
        <v>6</v>
      </c>
      <c r="U1504" s="1" t="s">
        <v>581</v>
      </c>
      <c r="V1504" s="1" t="str">
        <f t="shared" si="219"/>
        <v>SC</v>
      </c>
      <c r="W1504">
        <v>6</v>
      </c>
      <c r="Y1504" s="61" t="s">
        <v>3425</v>
      </c>
      <c r="Z1504" s="62">
        <f t="shared" si="228"/>
        <v>0</v>
      </c>
      <c r="AA1504" s="62"/>
      <c r="AB1504" s="63"/>
    </row>
    <row r="1505" spans="2:28" ht="15.75" thickBot="1" x14ac:dyDescent="0.3">
      <c r="B1505" s="46" t="s">
        <v>1193</v>
      </c>
      <c r="C1505" s="46" t="s">
        <v>3013</v>
      </c>
      <c r="D1505" s="46" t="s">
        <v>3014</v>
      </c>
      <c r="E1505" s="46" t="s">
        <v>3</v>
      </c>
      <c r="F1505" s="44"/>
      <c r="G1505" s="44"/>
      <c r="H1505" s="155"/>
      <c r="I1505" s="155"/>
      <c r="J1505" s="155"/>
      <c r="K1505" s="155"/>
      <c r="L1505" s="155"/>
      <c r="M1505" s="155"/>
      <c r="N1505" s="155"/>
      <c r="O1505" s="2">
        <f t="shared" si="225"/>
        <v>1</v>
      </c>
      <c r="P1505" s="25" t="s">
        <v>64</v>
      </c>
      <c r="R1505" s="1" t="str">
        <f t="shared" si="226"/>
        <v>CLC  </v>
      </c>
      <c r="S1505">
        <f t="shared" si="227"/>
        <v>6</v>
      </c>
      <c r="U1505" s="1" t="s">
        <v>577</v>
      </c>
      <c r="V1505" s="1" t="str">
        <f t="shared" si="219"/>
        <v>SPO</v>
      </c>
      <c r="W1505">
        <v>26</v>
      </c>
      <c r="Y1505" s="61" t="s">
        <v>3426</v>
      </c>
      <c r="Z1505" s="62">
        <f t="shared" si="228"/>
        <v>0</v>
      </c>
      <c r="AA1505" s="62"/>
      <c r="AB1505" s="63"/>
    </row>
    <row r="1506" spans="2:28" ht="15.75" thickBot="1" x14ac:dyDescent="0.3">
      <c r="B1506" s="46" t="s">
        <v>2009</v>
      </c>
      <c r="C1506" s="46" t="s">
        <v>3014</v>
      </c>
      <c r="D1506" s="46" t="s">
        <v>3015</v>
      </c>
      <c r="E1506" s="46" t="s">
        <v>876</v>
      </c>
      <c r="F1506" s="44"/>
      <c r="G1506" s="44"/>
      <c r="H1506" s="155"/>
      <c r="I1506" s="155"/>
      <c r="J1506" s="155"/>
      <c r="K1506" s="155"/>
      <c r="L1506" s="155"/>
      <c r="M1506" s="155"/>
      <c r="N1506" s="155"/>
      <c r="O1506" s="2">
        <f t="shared" si="225"/>
        <v>26</v>
      </c>
      <c r="P1506" s="25" t="s">
        <v>1150</v>
      </c>
      <c r="R1506" s="1" t="str">
        <f t="shared" si="226"/>
        <v>SPO  </v>
      </c>
      <c r="S1506">
        <f t="shared" si="227"/>
        <v>26</v>
      </c>
      <c r="U1506" s="1" t="s">
        <v>578</v>
      </c>
      <c r="V1506" s="1" t="str">
        <f t="shared" si="219"/>
        <v>CO</v>
      </c>
      <c r="W1506">
        <v>1</v>
      </c>
      <c r="Y1506" s="61" t="s">
        <v>3427</v>
      </c>
      <c r="Z1506" s="62">
        <f t="shared" si="228"/>
        <v>0</v>
      </c>
      <c r="AA1506" s="62"/>
      <c r="AB1506" s="63"/>
    </row>
    <row r="1507" spans="2:28" ht="15.75" thickBot="1" x14ac:dyDescent="0.3">
      <c r="B1507" s="46" t="s">
        <v>2011</v>
      </c>
      <c r="C1507" s="46" t="s">
        <v>3015</v>
      </c>
      <c r="D1507" s="46" t="s">
        <v>3016</v>
      </c>
      <c r="E1507" s="46" t="s">
        <v>3</v>
      </c>
      <c r="F1507" s="44"/>
      <c r="G1507" s="44"/>
      <c r="H1507" s="155"/>
      <c r="I1507" s="155"/>
      <c r="J1507" s="155"/>
      <c r="K1507" s="155"/>
      <c r="L1507" s="155"/>
      <c r="M1507" s="155"/>
      <c r="N1507" s="155"/>
      <c r="O1507" s="2">
        <f t="shared" si="225"/>
        <v>1</v>
      </c>
      <c r="P1507" s="25" t="s">
        <v>1578</v>
      </c>
      <c r="R1507" s="1" t="str">
        <f t="shared" si="226"/>
        <v>CO  </v>
      </c>
      <c r="S1507">
        <f t="shared" si="227"/>
        <v>1</v>
      </c>
      <c r="U1507" s="1" t="s">
        <v>579</v>
      </c>
      <c r="V1507" s="1" t="str">
        <f t="shared" si="219"/>
        <v>SECOFC</v>
      </c>
      <c r="W1507">
        <v>1</v>
      </c>
      <c r="Y1507" s="61" t="s">
        <v>3428</v>
      </c>
      <c r="Z1507" s="62">
        <f t="shared" si="228"/>
        <v>0</v>
      </c>
      <c r="AA1507" s="62"/>
      <c r="AB1507" s="63"/>
    </row>
    <row r="1508" spans="2:28" ht="15.75" thickBot="1" x14ac:dyDescent="0.3">
      <c r="B1508" s="46" t="s">
        <v>2013</v>
      </c>
      <c r="C1508" s="46" t="s">
        <v>3016</v>
      </c>
      <c r="D1508" s="46" t="s">
        <v>3017</v>
      </c>
      <c r="E1508" s="46" t="s">
        <v>3</v>
      </c>
      <c r="F1508" s="44"/>
      <c r="G1508" s="44"/>
      <c r="H1508" s="155"/>
      <c r="I1508" s="155"/>
      <c r="J1508" s="155"/>
      <c r="K1508" s="155"/>
      <c r="L1508" s="155"/>
      <c r="M1508" s="155"/>
      <c r="N1508" s="155"/>
      <c r="O1508" s="2">
        <f t="shared" si="225"/>
        <v>1</v>
      </c>
      <c r="P1508" s="25" t="s">
        <v>1458</v>
      </c>
      <c r="R1508" s="1" t="str">
        <f t="shared" ref="R1508:R1538" si="229">RIGHT(B1508,LEN(B1508)-5)</f>
        <v>SECOFC  </v>
      </c>
      <c r="S1508">
        <f t="shared" si="227"/>
        <v>1</v>
      </c>
      <c r="U1508" s="1" t="s">
        <v>584</v>
      </c>
      <c r="V1508" s="1" t="str">
        <f t="shared" si="219"/>
        <v>DG</v>
      </c>
      <c r="W1508">
        <v>2</v>
      </c>
      <c r="Y1508" s="61" t="s">
        <v>3391</v>
      </c>
      <c r="Z1508" s="62">
        <f t="shared" si="228"/>
        <v>0</v>
      </c>
      <c r="AA1508" s="62"/>
      <c r="AB1508" s="63"/>
    </row>
    <row r="1509" spans="2:28" ht="15.75" thickBot="1" x14ac:dyDescent="0.3">
      <c r="B1509" s="46" t="s">
        <v>1201</v>
      </c>
      <c r="C1509" s="46" t="s">
        <v>3017</v>
      </c>
      <c r="D1509" s="46" t="s">
        <v>3018</v>
      </c>
      <c r="E1509" s="46" t="s">
        <v>3</v>
      </c>
      <c r="F1509" s="44"/>
      <c r="G1509" s="44"/>
      <c r="H1509" s="155"/>
      <c r="I1509" s="155"/>
      <c r="J1509" s="155"/>
      <c r="K1509" s="155"/>
      <c r="L1509" s="155"/>
      <c r="M1509" s="155"/>
      <c r="N1509" s="155"/>
      <c r="O1509" s="2">
        <f t="shared" si="225"/>
        <v>1</v>
      </c>
      <c r="P1509" s="25" t="s">
        <v>3059</v>
      </c>
      <c r="R1509" s="1" t="str">
        <f t="shared" si="229"/>
        <v>CLC  </v>
      </c>
      <c r="S1509">
        <f t="shared" si="227"/>
        <v>6</v>
      </c>
      <c r="U1509" s="1" t="s">
        <v>3340</v>
      </c>
      <c r="V1509" s="1" t="str">
        <f t="shared" ref="V1509:V1572" si="230">TRIM(SUBSTITUTE(U1509,CHAR(160),CHAR(32)))</f>
        <v>SLIC</v>
      </c>
      <c r="W1509">
        <v>29</v>
      </c>
      <c r="Y1509" s="61" t="s">
        <v>3393</v>
      </c>
      <c r="Z1509" s="62">
        <f t="shared" si="228"/>
        <v>0</v>
      </c>
      <c r="AA1509" s="62"/>
      <c r="AB1509" s="63"/>
    </row>
    <row r="1510" spans="2:28" ht="15.75" thickBot="1" x14ac:dyDescent="0.3">
      <c r="B1510" s="46" t="s">
        <v>238</v>
      </c>
      <c r="C1510" s="46" t="s">
        <v>3018</v>
      </c>
      <c r="D1510" s="46" t="s">
        <v>3019</v>
      </c>
      <c r="E1510" s="46" t="s">
        <v>3</v>
      </c>
      <c r="F1510" s="44"/>
      <c r="G1510" s="44"/>
      <c r="H1510" s="155"/>
      <c r="I1510" s="155"/>
      <c r="J1510" s="155"/>
      <c r="K1510" s="155"/>
      <c r="L1510" s="155"/>
      <c r="M1510" s="155"/>
      <c r="N1510" s="155"/>
      <c r="O1510" s="2">
        <f t="shared" si="225"/>
        <v>1</v>
      </c>
      <c r="P1510" s="25" t="s">
        <v>1240</v>
      </c>
      <c r="R1510" s="1" t="str">
        <f t="shared" si="229"/>
        <v>SC  </v>
      </c>
      <c r="S1510">
        <f t="shared" si="227"/>
        <v>6</v>
      </c>
      <c r="U1510" s="1" t="s">
        <v>582</v>
      </c>
      <c r="V1510" s="1" t="str">
        <f t="shared" si="230"/>
        <v>SCON</v>
      </c>
      <c r="W1510">
        <v>6</v>
      </c>
      <c r="Y1510" s="61" t="s">
        <v>3395</v>
      </c>
      <c r="Z1510" s="62">
        <f t="shared" si="228"/>
        <v>0</v>
      </c>
      <c r="AA1510" s="62"/>
      <c r="AB1510" s="63"/>
    </row>
    <row r="1511" spans="2:28" ht="15.75" thickBot="1" x14ac:dyDescent="0.3">
      <c r="B1511" s="46" t="s">
        <v>42</v>
      </c>
      <c r="C1511" s="46" t="s">
        <v>3019</v>
      </c>
      <c r="D1511" s="46" t="s">
        <v>3020</v>
      </c>
      <c r="E1511" s="46" t="s">
        <v>3</v>
      </c>
      <c r="F1511" s="44"/>
      <c r="G1511" s="44"/>
      <c r="H1511" s="155"/>
      <c r="I1511" s="155"/>
      <c r="J1511" s="155"/>
      <c r="K1511" s="155"/>
      <c r="L1511" s="155"/>
      <c r="M1511" s="155"/>
      <c r="N1511" s="155"/>
      <c r="O1511" s="2">
        <f t="shared" si="225"/>
        <v>1</v>
      </c>
      <c r="P1511" s="25" t="s">
        <v>64</v>
      </c>
      <c r="R1511" s="1" t="str">
        <f t="shared" si="229"/>
        <v>CLC  </v>
      </c>
      <c r="S1511">
        <f t="shared" si="227"/>
        <v>6</v>
      </c>
      <c r="U1511" s="1" t="s">
        <v>591</v>
      </c>
      <c r="V1511" s="1" t="str">
        <f t="shared" si="230"/>
        <v>CPL</v>
      </c>
      <c r="W1511">
        <v>33</v>
      </c>
      <c r="Y1511" s="58" t="s">
        <v>3397</v>
      </c>
      <c r="Z1511" s="59">
        <f t="shared" si="228"/>
        <v>0</v>
      </c>
      <c r="AA1511" s="59"/>
      <c r="AB1511" s="60"/>
    </row>
    <row r="1512" spans="2:28" ht="15.75" thickBot="1" x14ac:dyDescent="0.3">
      <c r="B1512" s="46" t="s">
        <v>441</v>
      </c>
      <c r="C1512" s="46" t="s">
        <v>3020</v>
      </c>
      <c r="D1512" s="46" t="s">
        <v>3021</v>
      </c>
      <c r="E1512" s="46" t="s">
        <v>3</v>
      </c>
      <c r="F1512" s="44"/>
      <c r="G1512" s="44"/>
      <c r="H1512" s="155"/>
      <c r="I1512" s="155"/>
      <c r="J1512" s="155"/>
      <c r="K1512" s="155"/>
      <c r="L1512" s="155"/>
      <c r="M1512" s="155"/>
      <c r="N1512" s="155"/>
      <c r="O1512" s="2">
        <f t="shared" si="225"/>
        <v>1</v>
      </c>
      <c r="P1512" s="25" t="s">
        <v>3060</v>
      </c>
      <c r="R1512" s="1" t="str">
        <f t="shared" si="229"/>
        <v>SECADM  </v>
      </c>
      <c r="S1512">
        <f t="shared" si="227"/>
        <v>3</v>
      </c>
      <c r="U1512" s="1" t="s">
        <v>583</v>
      </c>
      <c r="V1512" s="1" t="str">
        <f t="shared" si="230"/>
        <v>ASSDG</v>
      </c>
      <c r="W1512">
        <v>5</v>
      </c>
      <c r="Y1512" s="58" t="s">
        <v>3399</v>
      </c>
      <c r="Z1512" s="59">
        <f t="shared" si="228"/>
        <v>0</v>
      </c>
      <c r="AA1512" s="59"/>
      <c r="AB1512" s="60"/>
    </row>
    <row r="1513" spans="2:28" ht="15.75" thickBot="1" x14ac:dyDescent="0.3">
      <c r="B1513" s="46" t="s">
        <v>2109</v>
      </c>
      <c r="C1513" s="46" t="s">
        <v>3021</v>
      </c>
      <c r="D1513" s="46" t="s">
        <v>3022</v>
      </c>
      <c r="E1513" s="46" t="s">
        <v>3</v>
      </c>
      <c r="F1513" s="44"/>
      <c r="G1513" s="44"/>
      <c r="H1513" s="155"/>
      <c r="I1513" s="155"/>
      <c r="J1513" s="155"/>
      <c r="K1513" s="155"/>
      <c r="L1513" s="155"/>
      <c r="M1513" s="155"/>
      <c r="N1513" s="155"/>
      <c r="O1513" s="2">
        <f t="shared" si="225"/>
        <v>1</v>
      </c>
      <c r="P1513" s="25" t="s">
        <v>3061</v>
      </c>
      <c r="R1513" s="1" t="str">
        <f t="shared" si="229"/>
        <v>DG  </v>
      </c>
      <c r="S1513">
        <f t="shared" si="227"/>
        <v>2</v>
      </c>
      <c r="U1513"/>
      <c r="V1513" s="98" t="s">
        <v>3434</v>
      </c>
      <c r="W1513">
        <f>SUM(W1495:W1512)</f>
        <v>126</v>
      </c>
      <c r="Y1513" s="58" t="s">
        <v>3401</v>
      </c>
      <c r="Z1513" s="59">
        <f t="shared" si="228"/>
        <v>0</v>
      </c>
      <c r="AA1513" s="59"/>
      <c r="AB1513" s="60"/>
    </row>
    <row r="1514" spans="2:28" ht="15.75" thickBot="1" x14ac:dyDescent="0.3">
      <c r="B1514" s="46" t="s">
        <v>2958</v>
      </c>
      <c r="C1514" s="46" t="s">
        <v>3022</v>
      </c>
      <c r="D1514" s="46" t="s">
        <v>3023</v>
      </c>
      <c r="E1514" s="46" t="s">
        <v>13</v>
      </c>
      <c r="F1514" s="44"/>
      <c r="G1514" s="44"/>
      <c r="H1514" s="155"/>
      <c r="I1514" s="155"/>
      <c r="J1514" s="155"/>
      <c r="K1514" s="155"/>
      <c r="L1514" s="155"/>
      <c r="M1514" s="155"/>
      <c r="N1514" s="155"/>
      <c r="O1514" s="2">
        <f t="shared" si="225"/>
        <v>4</v>
      </c>
      <c r="P1514" s="25" t="s">
        <v>1160</v>
      </c>
      <c r="R1514" s="1" t="str">
        <f t="shared" si="229"/>
        <v>SLIC  </v>
      </c>
      <c r="S1514">
        <f t="shared" si="227"/>
        <v>29</v>
      </c>
      <c r="U1514"/>
      <c r="V1514" s="1" t="str">
        <f t="shared" si="230"/>
        <v/>
      </c>
      <c r="W1514"/>
      <c r="Y1514" s="58" t="s">
        <v>3416</v>
      </c>
      <c r="Z1514" s="59">
        <f t="shared" si="228"/>
        <v>0</v>
      </c>
      <c r="AA1514" s="59"/>
      <c r="AB1514" s="60"/>
    </row>
    <row r="1515" spans="2:28" ht="15.75" thickBot="1" x14ac:dyDescent="0.3">
      <c r="B1515" s="46" t="s">
        <v>3024</v>
      </c>
      <c r="C1515" s="46" t="s">
        <v>3023</v>
      </c>
      <c r="D1515" s="46" t="s">
        <v>3025</v>
      </c>
      <c r="E1515" s="46" t="s">
        <v>3</v>
      </c>
      <c r="F1515" s="44"/>
      <c r="G1515" s="44"/>
      <c r="H1515" s="155"/>
      <c r="I1515" s="155"/>
      <c r="J1515" s="155"/>
      <c r="K1515" s="155"/>
      <c r="L1515" s="155"/>
      <c r="M1515" s="155"/>
      <c r="N1515" s="155"/>
      <c r="O1515" s="2">
        <f t="shared" si="225"/>
        <v>1</v>
      </c>
      <c r="P1515" s="25" t="s">
        <v>766</v>
      </c>
      <c r="R1515" s="1" t="str">
        <f t="shared" si="229"/>
        <v>SMI  </v>
      </c>
      <c r="S1515">
        <f t="shared" si="227"/>
        <v>5</v>
      </c>
      <c r="U1515"/>
      <c r="V1515" s="1" t="str">
        <f t="shared" si="230"/>
        <v/>
      </c>
      <c r="W1515"/>
      <c r="Y1515" s="58" t="s">
        <v>3404</v>
      </c>
      <c r="Z1515" s="59">
        <f t="shared" si="228"/>
        <v>0</v>
      </c>
      <c r="AA1515" s="59"/>
      <c r="AB1515" s="60"/>
    </row>
    <row r="1516" spans="2:28" ht="15.75" thickBot="1" x14ac:dyDescent="0.3">
      <c r="B1516" s="46" t="s">
        <v>1072</v>
      </c>
      <c r="C1516" s="46" t="s">
        <v>3025</v>
      </c>
      <c r="D1516" s="46" t="s">
        <v>3026</v>
      </c>
      <c r="E1516" s="46" t="s">
        <v>144</v>
      </c>
      <c r="F1516" s="44"/>
      <c r="G1516" s="44"/>
      <c r="H1516" s="155"/>
      <c r="I1516" s="155"/>
      <c r="J1516" s="155"/>
      <c r="K1516" s="155"/>
      <c r="L1516" s="155"/>
      <c r="M1516" s="155"/>
      <c r="N1516" s="155"/>
      <c r="O1516" s="2">
        <f t="shared" si="225"/>
        <v>5</v>
      </c>
      <c r="P1516" s="25" t="s">
        <v>38</v>
      </c>
      <c r="R1516" s="1" t="str">
        <f t="shared" si="229"/>
        <v>SLIC  </v>
      </c>
      <c r="S1516">
        <f t="shared" si="227"/>
        <v>29</v>
      </c>
      <c r="U1516"/>
      <c r="V1516" s="1" t="str">
        <f t="shared" si="230"/>
        <v/>
      </c>
      <c r="W1516"/>
      <c r="Y1516" s="58" t="s">
        <v>3429</v>
      </c>
      <c r="Z1516" s="59">
        <f t="shared" si="228"/>
        <v>0</v>
      </c>
      <c r="AA1516" s="59"/>
      <c r="AB1516" s="60"/>
    </row>
    <row r="1517" spans="2:28" ht="15.75" thickBot="1" x14ac:dyDescent="0.3">
      <c r="B1517" s="46" t="s">
        <v>3027</v>
      </c>
      <c r="C1517" s="46" t="s">
        <v>3026</v>
      </c>
      <c r="D1517" s="46" t="s">
        <v>3028</v>
      </c>
      <c r="E1517" s="46" t="s">
        <v>47</v>
      </c>
      <c r="F1517" s="44"/>
      <c r="G1517" s="44"/>
      <c r="H1517" s="155"/>
      <c r="I1517" s="155"/>
      <c r="J1517" s="155"/>
      <c r="K1517" s="155"/>
      <c r="L1517" s="155"/>
      <c r="M1517" s="155"/>
      <c r="N1517" s="155"/>
      <c r="O1517" s="2">
        <f t="shared" si="225"/>
        <v>6</v>
      </c>
      <c r="P1517" s="25" t="s">
        <v>3062</v>
      </c>
      <c r="R1517" s="1" t="str">
        <f t="shared" si="229"/>
        <v>SCON  </v>
      </c>
      <c r="S1517">
        <f t="shared" si="227"/>
        <v>6</v>
      </c>
      <c r="U1517"/>
      <c r="V1517" s="1" t="str">
        <f t="shared" si="230"/>
        <v/>
      </c>
      <c r="W1517"/>
      <c r="Y1517" s="58" t="s">
        <v>3430</v>
      </c>
      <c r="Z1517" s="59">
        <f t="shared" si="228"/>
        <v>5</v>
      </c>
      <c r="AA1517" s="59"/>
      <c r="AB1517" s="60"/>
    </row>
    <row r="1518" spans="2:28" ht="15.75" thickBot="1" x14ac:dyDescent="0.3">
      <c r="B1518" s="46" t="s">
        <v>1217</v>
      </c>
      <c r="C1518" s="46" t="s">
        <v>3028</v>
      </c>
      <c r="D1518" s="46" t="s">
        <v>3029</v>
      </c>
      <c r="E1518" s="46" t="s">
        <v>54</v>
      </c>
      <c r="F1518" s="44"/>
      <c r="G1518" s="44"/>
      <c r="H1518" s="155"/>
      <c r="I1518" s="155"/>
      <c r="J1518" s="155"/>
      <c r="K1518" s="155"/>
      <c r="L1518" s="155"/>
      <c r="M1518" s="155"/>
      <c r="N1518" s="155"/>
      <c r="O1518" s="2">
        <f t="shared" si="225"/>
        <v>1</v>
      </c>
      <c r="P1518" s="25" t="s">
        <v>1484</v>
      </c>
      <c r="R1518" s="1" t="str">
        <f t="shared" si="229"/>
        <v>SLIC  </v>
      </c>
      <c r="S1518">
        <f t="shared" si="227"/>
        <v>29</v>
      </c>
      <c r="U1518"/>
      <c r="V1518" s="1" t="str">
        <f t="shared" si="230"/>
        <v/>
      </c>
      <c r="W1518"/>
      <c r="Y1518" s="58" t="s">
        <v>3431</v>
      </c>
      <c r="Z1518" s="59">
        <f t="shared" si="228"/>
        <v>0</v>
      </c>
      <c r="AA1518" s="59"/>
      <c r="AB1518" s="60"/>
    </row>
    <row r="1519" spans="2:28" ht="15.75" thickBot="1" x14ac:dyDescent="0.3">
      <c r="B1519" s="46" t="s">
        <v>67</v>
      </c>
      <c r="C1519" s="46" t="s">
        <v>3029</v>
      </c>
      <c r="D1519" s="46" t="s">
        <v>3030</v>
      </c>
      <c r="E1519" s="46" t="s">
        <v>3</v>
      </c>
      <c r="F1519" s="44"/>
      <c r="G1519" s="44"/>
      <c r="H1519" s="155"/>
      <c r="I1519" s="155"/>
      <c r="J1519" s="155"/>
      <c r="K1519" s="155"/>
      <c r="L1519" s="155"/>
      <c r="M1519" s="155"/>
      <c r="N1519" s="155"/>
      <c r="O1519" s="2">
        <f t="shared" si="225"/>
        <v>1</v>
      </c>
      <c r="P1519" s="25" t="s">
        <v>3063</v>
      </c>
      <c r="R1519" s="1" t="str">
        <f t="shared" si="229"/>
        <v>CLC  </v>
      </c>
      <c r="S1519">
        <f t="shared" si="227"/>
        <v>6</v>
      </c>
      <c r="U1519"/>
      <c r="V1519" s="1" t="str">
        <f t="shared" si="230"/>
        <v/>
      </c>
      <c r="W1519"/>
      <c r="Y1519" s="58" t="s">
        <v>3432</v>
      </c>
      <c r="Z1519" s="59">
        <f t="shared" si="228"/>
        <v>0</v>
      </c>
      <c r="AA1519" s="59"/>
      <c r="AB1519" s="60"/>
    </row>
    <row r="1520" spans="2:28" ht="15.75" thickBot="1" x14ac:dyDescent="0.3">
      <c r="B1520" s="46" t="s">
        <v>3031</v>
      </c>
      <c r="C1520" s="46" t="s">
        <v>3030</v>
      </c>
      <c r="D1520" s="46" t="s">
        <v>3032</v>
      </c>
      <c r="E1520" s="46" t="s">
        <v>17</v>
      </c>
      <c r="F1520" s="44"/>
      <c r="G1520" s="44"/>
      <c r="H1520" s="155"/>
      <c r="I1520" s="155"/>
      <c r="J1520" s="155"/>
      <c r="K1520" s="155"/>
      <c r="L1520" s="155"/>
      <c r="M1520" s="155"/>
      <c r="N1520" s="155"/>
      <c r="O1520" s="2">
        <f t="shared" si="225"/>
        <v>2</v>
      </c>
      <c r="P1520" s="25" t="s">
        <v>1163</v>
      </c>
      <c r="R1520" s="1" t="str">
        <f t="shared" si="229"/>
        <v>CPL  </v>
      </c>
      <c r="S1520">
        <f t="shared" si="227"/>
        <v>33</v>
      </c>
      <c r="U1520"/>
      <c r="V1520" s="1" t="str">
        <f t="shared" si="230"/>
        <v/>
      </c>
      <c r="W1520"/>
      <c r="Y1520" s="64" t="s">
        <v>3433</v>
      </c>
      <c r="Z1520" s="89">
        <f t="shared" si="228"/>
        <v>0</v>
      </c>
      <c r="AA1520" s="89"/>
      <c r="AB1520" s="65"/>
    </row>
    <row r="1521" spans="2:23" ht="15.75" thickBot="1" x14ac:dyDescent="0.3">
      <c r="B1521" s="46" t="s">
        <v>3033</v>
      </c>
      <c r="C1521" s="46" t="s">
        <v>3032</v>
      </c>
      <c r="D1521" s="46" t="s">
        <v>3034</v>
      </c>
      <c r="E1521" s="46" t="s">
        <v>17</v>
      </c>
      <c r="F1521" s="44"/>
      <c r="G1521" s="44"/>
      <c r="H1521" s="155"/>
      <c r="I1521" s="155"/>
      <c r="J1521" s="155"/>
      <c r="K1521" s="155"/>
      <c r="L1521" s="155"/>
      <c r="M1521" s="155"/>
      <c r="N1521" s="155"/>
      <c r="O1521" s="2">
        <f t="shared" si="225"/>
        <v>2</v>
      </c>
      <c r="P1521" s="25" t="s">
        <v>828</v>
      </c>
      <c r="R1521" s="1" t="str">
        <f t="shared" si="229"/>
        <v>ASSDG  </v>
      </c>
      <c r="S1521">
        <f t="shared" si="227"/>
        <v>5</v>
      </c>
      <c r="U1521"/>
      <c r="V1521" s="1" t="str">
        <f t="shared" si="230"/>
        <v/>
      </c>
      <c r="W1521"/>
    </row>
    <row r="1522" spans="2:23" ht="15.75" thickBot="1" x14ac:dyDescent="0.3">
      <c r="B1522" s="46" t="s">
        <v>2031</v>
      </c>
      <c r="C1522" s="46" t="s">
        <v>3034</v>
      </c>
      <c r="D1522" s="46" t="s">
        <v>3035</v>
      </c>
      <c r="E1522" s="46" t="s">
        <v>54</v>
      </c>
      <c r="F1522" s="44"/>
      <c r="G1522" s="44"/>
      <c r="H1522" s="155"/>
      <c r="I1522" s="155"/>
      <c r="J1522" s="155"/>
      <c r="K1522" s="155"/>
      <c r="L1522" s="155"/>
      <c r="M1522" s="155"/>
      <c r="N1522" s="155"/>
      <c r="O1522" s="2">
        <f t="shared" si="225"/>
        <v>1</v>
      </c>
      <c r="P1522" s="25" t="s">
        <v>3064</v>
      </c>
      <c r="R1522" s="1" t="str">
        <f t="shared" si="229"/>
        <v>SLIC  </v>
      </c>
      <c r="S1522">
        <f t="shared" si="227"/>
        <v>29</v>
      </c>
      <c r="U1522"/>
      <c r="V1522" s="1" t="str">
        <f t="shared" si="230"/>
        <v/>
      </c>
      <c r="W1522"/>
    </row>
    <row r="1523" spans="2:23" ht="15.75" thickBot="1" x14ac:dyDescent="0.3">
      <c r="B1523" s="46" t="s">
        <v>3036</v>
      </c>
      <c r="C1523" s="46" t="s">
        <v>3035</v>
      </c>
      <c r="D1523" s="46" t="s">
        <v>3037</v>
      </c>
      <c r="E1523" s="46" t="s">
        <v>54</v>
      </c>
      <c r="F1523" s="44"/>
      <c r="G1523" s="44"/>
      <c r="H1523" s="155"/>
      <c r="I1523" s="155"/>
      <c r="J1523" s="155"/>
      <c r="K1523" s="155"/>
      <c r="L1523" s="155"/>
      <c r="M1523" s="155"/>
      <c r="N1523" s="155"/>
      <c r="O1523" s="2">
        <f t="shared" si="225"/>
        <v>1</v>
      </c>
      <c r="P1523" s="25" t="s">
        <v>3065</v>
      </c>
      <c r="R1523" s="1" t="str">
        <f t="shared" si="229"/>
        <v>ASSDG  </v>
      </c>
      <c r="S1523">
        <f t="shared" si="227"/>
        <v>5</v>
      </c>
      <c r="U1523"/>
      <c r="V1523" s="1" t="str">
        <f t="shared" si="230"/>
        <v/>
      </c>
      <c r="W1523"/>
    </row>
    <row r="1524" spans="2:23" ht="15.75" thickBot="1" x14ac:dyDescent="0.3">
      <c r="B1524" s="46" t="s">
        <v>1228</v>
      </c>
      <c r="C1524" s="46" t="s">
        <v>3037</v>
      </c>
      <c r="D1524" s="46" t="s">
        <v>3038</v>
      </c>
      <c r="E1524" s="46" t="s">
        <v>3</v>
      </c>
      <c r="F1524" s="44"/>
      <c r="G1524" s="44"/>
      <c r="H1524" s="155"/>
      <c r="I1524" s="155"/>
      <c r="J1524" s="155"/>
      <c r="K1524" s="155"/>
      <c r="L1524" s="155"/>
      <c r="M1524" s="155"/>
      <c r="N1524" s="155"/>
      <c r="O1524" s="2">
        <f t="shared" si="225"/>
        <v>1</v>
      </c>
      <c r="P1524" s="25" t="s">
        <v>3066</v>
      </c>
      <c r="R1524" s="1" t="str">
        <f t="shared" si="229"/>
        <v>SLIC  </v>
      </c>
      <c r="S1524">
        <f t="shared" si="227"/>
        <v>29</v>
      </c>
      <c r="U1524"/>
      <c r="V1524" s="1" t="str">
        <f t="shared" si="230"/>
        <v/>
      </c>
      <c r="W1524"/>
    </row>
    <row r="1525" spans="2:23" ht="15.75" thickBot="1" x14ac:dyDescent="0.3">
      <c r="B1525" s="46" t="s">
        <v>3039</v>
      </c>
      <c r="C1525" s="46" t="s">
        <v>3038</v>
      </c>
      <c r="D1525" s="46" t="s">
        <v>3040</v>
      </c>
      <c r="E1525" s="46" t="s">
        <v>21</v>
      </c>
      <c r="F1525" s="44"/>
      <c r="G1525" s="44"/>
      <c r="H1525" s="155"/>
      <c r="I1525" s="155"/>
      <c r="J1525" s="155"/>
      <c r="K1525" s="155"/>
      <c r="L1525" s="155"/>
      <c r="M1525" s="155"/>
      <c r="N1525" s="155"/>
      <c r="O1525" s="2">
        <f t="shared" si="225"/>
        <v>3</v>
      </c>
      <c r="P1525" s="25" t="s">
        <v>3067</v>
      </c>
      <c r="R1525" s="1" t="str">
        <f t="shared" si="229"/>
        <v>SMI  </v>
      </c>
      <c r="S1525">
        <f t="shared" si="227"/>
        <v>5</v>
      </c>
      <c r="U1525"/>
      <c r="V1525" s="1" t="str">
        <f t="shared" si="230"/>
        <v/>
      </c>
      <c r="W1525"/>
    </row>
    <row r="1526" spans="2:23" ht="15.75" thickBot="1" x14ac:dyDescent="0.3">
      <c r="B1526" s="46" t="s">
        <v>1232</v>
      </c>
      <c r="C1526" s="46" t="s">
        <v>3040</v>
      </c>
      <c r="D1526" s="46" t="s">
        <v>3041</v>
      </c>
      <c r="E1526" s="46" t="s">
        <v>47</v>
      </c>
      <c r="F1526" s="44"/>
      <c r="G1526" s="44"/>
      <c r="H1526" s="155"/>
      <c r="I1526" s="155"/>
      <c r="J1526" s="155"/>
      <c r="K1526" s="155"/>
      <c r="L1526" s="155"/>
      <c r="M1526" s="155"/>
      <c r="N1526" s="155"/>
      <c r="O1526" s="2">
        <f t="shared" si="225"/>
        <v>6</v>
      </c>
      <c r="P1526" s="25" t="s">
        <v>3068</v>
      </c>
      <c r="R1526" s="1" t="str">
        <f t="shared" si="229"/>
        <v>SLIC  </v>
      </c>
      <c r="S1526">
        <f t="shared" si="227"/>
        <v>29</v>
      </c>
      <c r="U1526"/>
      <c r="V1526" s="1" t="str">
        <f t="shared" si="230"/>
        <v/>
      </c>
      <c r="W1526"/>
    </row>
    <row r="1527" spans="2:23" ht="15.75" thickBot="1" x14ac:dyDescent="0.3">
      <c r="B1527" s="46" t="s">
        <v>90</v>
      </c>
      <c r="C1527" s="46" t="s">
        <v>3041</v>
      </c>
      <c r="D1527" s="46" t="s">
        <v>3042</v>
      </c>
      <c r="E1527" s="46" t="s">
        <v>3</v>
      </c>
      <c r="F1527" s="44"/>
      <c r="G1527" s="44"/>
      <c r="H1527" s="155"/>
      <c r="I1527" s="155"/>
      <c r="J1527" s="155"/>
      <c r="K1527" s="155"/>
      <c r="L1527" s="155"/>
      <c r="M1527" s="155"/>
      <c r="N1527" s="155"/>
      <c r="O1527" s="2">
        <f t="shared" si="225"/>
        <v>1</v>
      </c>
      <c r="P1527" s="25" t="s">
        <v>2597</v>
      </c>
      <c r="R1527" s="1" t="str">
        <f t="shared" si="229"/>
        <v>CPL  </v>
      </c>
      <c r="S1527">
        <f t="shared" si="227"/>
        <v>33</v>
      </c>
      <c r="U1527"/>
      <c r="V1527" s="1" t="str">
        <f t="shared" si="230"/>
        <v/>
      </c>
      <c r="W1527"/>
    </row>
    <row r="1528" spans="2:23" ht="15.75" thickBot="1" x14ac:dyDescent="0.3">
      <c r="B1528" s="46" t="s">
        <v>671</v>
      </c>
      <c r="C1528" s="46" t="s">
        <v>3042</v>
      </c>
      <c r="D1528" s="46" t="s">
        <v>3043</v>
      </c>
      <c r="E1528" s="46" t="s">
        <v>3</v>
      </c>
      <c r="F1528" s="44"/>
      <c r="G1528" s="44"/>
      <c r="H1528" s="155"/>
      <c r="I1528" s="155"/>
      <c r="J1528" s="155"/>
      <c r="K1528" s="155"/>
      <c r="L1528" s="155"/>
      <c r="M1528" s="155"/>
      <c r="N1528" s="155"/>
      <c r="O1528" s="2">
        <f t="shared" si="225"/>
        <v>1</v>
      </c>
      <c r="P1528" s="25" t="s">
        <v>695</v>
      </c>
      <c r="R1528" s="1" t="str">
        <f t="shared" si="229"/>
        <v>SLIC  </v>
      </c>
      <c r="S1528">
        <f t="shared" si="227"/>
        <v>29</v>
      </c>
      <c r="U1528"/>
      <c r="V1528" s="1" t="str">
        <f t="shared" si="230"/>
        <v/>
      </c>
      <c r="W1528"/>
    </row>
    <row r="1529" spans="2:23" ht="15.75" thickBot="1" x14ac:dyDescent="0.3">
      <c r="B1529" s="46" t="s">
        <v>2377</v>
      </c>
      <c r="C1529" s="46" t="s">
        <v>3043</v>
      </c>
      <c r="D1529" s="46" t="s">
        <v>3044</v>
      </c>
      <c r="E1529" s="46" t="s">
        <v>1234</v>
      </c>
      <c r="F1529" s="44"/>
      <c r="G1529" s="44"/>
      <c r="H1529" s="155"/>
      <c r="I1529" s="155"/>
      <c r="J1529" s="155"/>
      <c r="K1529" s="155"/>
      <c r="L1529" s="155"/>
      <c r="M1529" s="155"/>
      <c r="N1529" s="155"/>
      <c r="O1529" s="2">
        <f t="shared" si="225"/>
        <v>14</v>
      </c>
      <c r="P1529" s="25" t="s">
        <v>3069</v>
      </c>
      <c r="R1529" s="1" t="str">
        <f t="shared" si="229"/>
        <v>CPL  </v>
      </c>
      <c r="S1529">
        <f t="shared" si="227"/>
        <v>33</v>
      </c>
      <c r="U1529"/>
      <c r="V1529" s="1" t="str">
        <f t="shared" si="230"/>
        <v/>
      </c>
      <c r="W1529"/>
    </row>
    <row r="1530" spans="2:23" ht="15.75" thickBot="1" x14ac:dyDescent="0.3">
      <c r="B1530" s="46" t="s">
        <v>99</v>
      </c>
      <c r="C1530" s="46" t="s">
        <v>3044</v>
      </c>
      <c r="D1530" s="46" t="s">
        <v>3045</v>
      </c>
      <c r="E1530" s="46" t="s">
        <v>3</v>
      </c>
      <c r="F1530" s="44"/>
      <c r="G1530" s="44"/>
      <c r="H1530" s="155"/>
      <c r="I1530" s="155"/>
      <c r="J1530" s="155"/>
      <c r="K1530" s="155"/>
      <c r="L1530" s="155"/>
      <c r="M1530" s="155"/>
      <c r="N1530" s="155"/>
      <c r="O1530" s="2">
        <f t="shared" si="225"/>
        <v>1</v>
      </c>
      <c r="P1530" s="25" t="s">
        <v>3070</v>
      </c>
      <c r="R1530" s="1" t="str">
        <f t="shared" si="229"/>
        <v>ASSDG  </v>
      </c>
      <c r="S1530">
        <f t="shared" si="227"/>
        <v>5</v>
      </c>
      <c r="U1530"/>
      <c r="V1530" s="1" t="str">
        <f t="shared" si="230"/>
        <v/>
      </c>
      <c r="W1530"/>
    </row>
    <row r="1531" spans="2:23" ht="15.75" thickBot="1" x14ac:dyDescent="0.3">
      <c r="B1531" s="46" t="s">
        <v>102</v>
      </c>
      <c r="C1531" s="46" t="s">
        <v>3045</v>
      </c>
      <c r="D1531" s="46" t="s">
        <v>3046</v>
      </c>
      <c r="E1531" s="46" t="s">
        <v>3</v>
      </c>
      <c r="F1531" s="44"/>
      <c r="G1531" s="44"/>
      <c r="H1531" s="155"/>
      <c r="I1531" s="155"/>
      <c r="J1531" s="155"/>
      <c r="K1531" s="155"/>
      <c r="L1531" s="155"/>
      <c r="M1531" s="155"/>
      <c r="N1531" s="155"/>
      <c r="O1531" s="2">
        <f t="shared" si="225"/>
        <v>1</v>
      </c>
      <c r="P1531" s="25" t="s">
        <v>851</v>
      </c>
      <c r="R1531" s="1" t="str">
        <f t="shared" si="229"/>
        <v>DG  </v>
      </c>
      <c r="S1531">
        <f t="shared" si="227"/>
        <v>2</v>
      </c>
      <c r="U1531"/>
      <c r="V1531" s="1" t="str">
        <f t="shared" si="230"/>
        <v/>
      </c>
      <c r="W1531"/>
    </row>
    <row r="1532" spans="2:23" ht="15.75" thickBot="1" x14ac:dyDescent="0.3">
      <c r="B1532" s="46" t="s">
        <v>3047</v>
      </c>
      <c r="C1532" s="46" t="s">
        <v>3046</v>
      </c>
      <c r="D1532" s="46" t="s">
        <v>3048</v>
      </c>
      <c r="E1532" s="46" t="s">
        <v>54</v>
      </c>
      <c r="F1532" s="44"/>
      <c r="G1532" s="44"/>
      <c r="H1532" s="155"/>
      <c r="I1532" s="155"/>
      <c r="J1532" s="155"/>
      <c r="K1532" s="155"/>
      <c r="L1532" s="155"/>
      <c r="M1532" s="155"/>
      <c r="N1532" s="155"/>
      <c r="O1532" s="2">
        <f t="shared" si="225"/>
        <v>1</v>
      </c>
      <c r="P1532" s="25" t="s">
        <v>3071</v>
      </c>
      <c r="R1532" s="1" t="str">
        <f t="shared" si="229"/>
        <v>SECADM  </v>
      </c>
      <c r="S1532">
        <f t="shared" si="227"/>
        <v>3</v>
      </c>
      <c r="U1532"/>
      <c r="V1532" s="1" t="str">
        <f t="shared" si="230"/>
        <v/>
      </c>
      <c r="W1532"/>
    </row>
    <row r="1533" spans="2:23" ht="15.75" thickBot="1" x14ac:dyDescent="0.3">
      <c r="B1533" s="46" t="s">
        <v>1304</v>
      </c>
      <c r="C1533" s="46" t="s">
        <v>3048</v>
      </c>
      <c r="D1533" s="46" t="s">
        <v>3049</v>
      </c>
      <c r="E1533" s="46" t="s">
        <v>3</v>
      </c>
      <c r="F1533" s="44"/>
      <c r="G1533" s="44"/>
      <c r="H1533" s="155"/>
      <c r="I1533" s="155"/>
      <c r="J1533" s="155"/>
      <c r="K1533" s="155"/>
      <c r="L1533" s="155"/>
      <c r="M1533" s="155"/>
      <c r="N1533" s="155"/>
      <c r="O1533" s="2">
        <f t="shared" si="225"/>
        <v>1</v>
      </c>
      <c r="P1533" s="25" t="s">
        <v>3072</v>
      </c>
      <c r="R1533" s="1" t="str">
        <f t="shared" si="229"/>
        <v>CLC  </v>
      </c>
      <c r="S1533">
        <f t="shared" si="227"/>
        <v>6</v>
      </c>
      <c r="U1533"/>
      <c r="V1533" s="1" t="str">
        <f t="shared" si="230"/>
        <v/>
      </c>
      <c r="W1533"/>
    </row>
    <row r="1534" spans="2:23" ht="15.75" thickBot="1" x14ac:dyDescent="0.3">
      <c r="B1534" s="46" t="s">
        <v>685</v>
      </c>
      <c r="C1534" s="46" t="s">
        <v>3049</v>
      </c>
      <c r="D1534" s="46" t="s">
        <v>3050</v>
      </c>
      <c r="E1534" s="46" t="s">
        <v>144</v>
      </c>
      <c r="F1534" s="44"/>
      <c r="G1534" s="44"/>
      <c r="H1534" s="155"/>
      <c r="I1534" s="155"/>
      <c r="J1534" s="155"/>
      <c r="K1534" s="155"/>
      <c r="L1534" s="155"/>
      <c r="M1534" s="155"/>
      <c r="N1534" s="155"/>
      <c r="O1534" s="2">
        <f t="shared" si="225"/>
        <v>5</v>
      </c>
      <c r="P1534" s="25" t="s">
        <v>3072</v>
      </c>
      <c r="R1534" s="1" t="str">
        <f t="shared" si="229"/>
        <v>SLIC  </v>
      </c>
      <c r="S1534">
        <f t="shared" si="227"/>
        <v>29</v>
      </c>
      <c r="U1534"/>
      <c r="V1534" s="1" t="str">
        <f t="shared" si="230"/>
        <v/>
      </c>
      <c r="W1534"/>
    </row>
    <row r="1535" spans="2:23" ht="15.75" thickBot="1" x14ac:dyDescent="0.3">
      <c r="B1535" s="46" t="s">
        <v>687</v>
      </c>
      <c r="C1535" s="46" t="s">
        <v>3050</v>
      </c>
      <c r="D1535" s="46" t="s">
        <v>3051</v>
      </c>
      <c r="E1535" s="46" t="s">
        <v>3</v>
      </c>
      <c r="F1535" s="44"/>
      <c r="G1535" s="44"/>
      <c r="H1535" s="155"/>
      <c r="I1535" s="155"/>
      <c r="J1535" s="155"/>
      <c r="K1535" s="155"/>
      <c r="L1535" s="155"/>
      <c r="M1535" s="155"/>
      <c r="N1535" s="155"/>
      <c r="O1535" s="2">
        <f t="shared" si="225"/>
        <v>1</v>
      </c>
      <c r="P1535" s="25" t="s">
        <v>3073</v>
      </c>
      <c r="R1535" s="1" t="str">
        <f t="shared" si="229"/>
        <v>CPL  </v>
      </c>
      <c r="S1535">
        <f t="shared" si="227"/>
        <v>33</v>
      </c>
      <c r="U1535"/>
      <c r="V1535" s="1" t="str">
        <f t="shared" si="230"/>
        <v/>
      </c>
      <c r="W1535"/>
    </row>
    <row r="1536" spans="2:23" ht="15.75" thickBot="1" x14ac:dyDescent="0.3">
      <c r="B1536" s="46" t="s">
        <v>690</v>
      </c>
      <c r="C1536" s="46" t="s">
        <v>3051</v>
      </c>
      <c r="D1536" s="46" t="s">
        <v>3052</v>
      </c>
      <c r="E1536" s="46" t="s">
        <v>144</v>
      </c>
      <c r="F1536" s="44"/>
      <c r="G1536" s="44"/>
      <c r="H1536" s="155"/>
      <c r="I1536" s="155"/>
      <c r="J1536" s="155"/>
      <c r="K1536" s="155"/>
      <c r="L1536" s="155"/>
      <c r="M1536" s="155"/>
      <c r="N1536" s="155"/>
      <c r="O1536" s="2">
        <f t="shared" si="225"/>
        <v>5</v>
      </c>
      <c r="P1536" s="25" t="s">
        <v>2497</v>
      </c>
      <c r="R1536" s="1" t="str">
        <f t="shared" si="229"/>
        <v>SLIC  </v>
      </c>
      <c r="S1536">
        <f t="shared" si="227"/>
        <v>29</v>
      </c>
      <c r="U1536"/>
      <c r="V1536" s="1" t="str">
        <f t="shared" si="230"/>
        <v/>
      </c>
      <c r="W1536"/>
    </row>
    <row r="1537" spans="1:48" ht="15.75" thickBot="1" x14ac:dyDescent="0.3">
      <c r="B1537" s="46" t="s">
        <v>693</v>
      </c>
      <c r="C1537" s="46" t="s">
        <v>3052</v>
      </c>
      <c r="D1537" s="46" t="s">
        <v>3053</v>
      </c>
      <c r="E1537" s="46" t="s">
        <v>342</v>
      </c>
      <c r="F1537" s="44"/>
      <c r="G1537" s="44"/>
      <c r="H1537" s="155"/>
      <c r="I1537" s="155"/>
      <c r="J1537" s="155"/>
      <c r="K1537" s="155"/>
      <c r="L1537" s="155"/>
      <c r="M1537" s="155"/>
      <c r="N1537" s="155"/>
      <c r="O1537" s="2">
        <f t="shared" si="225"/>
        <v>15</v>
      </c>
      <c r="P1537" s="25" t="s">
        <v>698</v>
      </c>
      <c r="R1537" s="1" t="str">
        <f t="shared" si="229"/>
        <v>CPL  </v>
      </c>
      <c r="S1537">
        <f t="shared" si="227"/>
        <v>33</v>
      </c>
      <c r="U1537"/>
      <c r="V1537" s="1" t="str">
        <f t="shared" si="230"/>
        <v/>
      </c>
      <c r="W1537"/>
    </row>
    <row r="1538" spans="1:48" ht="15.75" thickBot="1" x14ac:dyDescent="0.3">
      <c r="B1538" s="46" t="s">
        <v>1638</v>
      </c>
      <c r="C1538" s="46" t="s">
        <v>3053</v>
      </c>
      <c r="D1538" s="46" t="s">
        <v>3054</v>
      </c>
      <c r="E1538" s="46" t="s">
        <v>3</v>
      </c>
      <c r="F1538" s="44"/>
      <c r="G1538" s="44"/>
      <c r="H1538" s="155"/>
      <c r="I1538" s="155"/>
      <c r="J1538" s="155"/>
      <c r="K1538" s="155"/>
      <c r="L1538" s="155"/>
      <c r="M1538" s="155"/>
      <c r="N1538" s="155"/>
      <c r="O1538" s="2">
        <f t="shared" si="225"/>
        <v>1</v>
      </c>
      <c r="P1538" s="25" t="s">
        <v>1682</v>
      </c>
      <c r="R1538" s="1" t="str">
        <f t="shared" si="229"/>
        <v>ASSDG  </v>
      </c>
      <c r="S1538">
        <f t="shared" si="227"/>
        <v>5</v>
      </c>
      <c r="U1538"/>
      <c r="V1538" s="1" t="str">
        <f t="shared" si="230"/>
        <v/>
      </c>
      <c r="W1538"/>
    </row>
    <row r="1539" spans="1:48" x14ac:dyDescent="0.15">
      <c r="Q1539" s="39"/>
      <c r="R1539" s="39"/>
      <c r="S1539" s="39"/>
      <c r="T1539" s="39"/>
      <c r="V1539" s="1" t="str">
        <f t="shared" si="230"/>
        <v/>
      </c>
    </row>
    <row r="1540" spans="1:48" x14ac:dyDescent="0.15">
      <c r="B1540" s="13"/>
      <c r="C1540" s="13"/>
      <c r="D1540" s="13"/>
      <c r="E1540" s="13"/>
      <c r="F1540" s="13"/>
      <c r="G1540" s="13"/>
      <c r="H1540" s="150"/>
      <c r="I1540" s="150"/>
      <c r="J1540" s="150"/>
      <c r="K1540" s="150"/>
      <c r="L1540" s="150"/>
      <c r="M1540" s="150"/>
      <c r="N1540" s="150"/>
      <c r="O1540" s="13"/>
      <c r="P1540" s="13"/>
      <c r="Q1540" s="39"/>
      <c r="R1540" s="39"/>
      <c r="S1540" s="39"/>
      <c r="T1540" s="39"/>
      <c r="V1540" s="1" t="str">
        <f t="shared" si="230"/>
        <v/>
      </c>
    </row>
    <row r="1541" spans="1:48" ht="11.25" thickBot="1" x14ac:dyDescent="0.2">
      <c r="Q1541" s="39"/>
      <c r="R1541" s="40" t="s">
        <v>572</v>
      </c>
      <c r="S1541" s="39"/>
      <c r="U1541" s="6" t="s">
        <v>3329</v>
      </c>
      <c r="V1541" s="1" t="str">
        <f t="shared" si="230"/>
        <v>DADOS AGRUPADOS</v>
      </c>
      <c r="Y1541" s="6"/>
    </row>
    <row r="1542" spans="1:48" ht="32.25" thickBot="1" x14ac:dyDescent="0.2">
      <c r="A1542" s="2" t="s">
        <v>3407</v>
      </c>
      <c r="P1542" s="16" t="s">
        <v>3074</v>
      </c>
      <c r="Q1542" s="39"/>
      <c r="R1542" s="6" t="s">
        <v>571</v>
      </c>
      <c r="S1542" s="6" t="s">
        <v>587</v>
      </c>
      <c r="T1542" s="39"/>
      <c r="U1542" s="39"/>
      <c r="V1542" s="1" t="str">
        <f t="shared" si="230"/>
        <v/>
      </c>
      <c r="W1542" s="39"/>
      <c r="X1542" s="39"/>
      <c r="Y1542" s="90" t="s">
        <v>3357</v>
      </c>
      <c r="Z1542" s="43"/>
      <c r="AA1542" s="43"/>
      <c r="AB1542" s="42"/>
    </row>
    <row r="1543" spans="1:48" ht="15" x14ac:dyDescent="0.25">
      <c r="B1543" s="46" t="s">
        <v>3002</v>
      </c>
      <c r="C1543" s="46" t="s">
        <v>1</v>
      </c>
      <c r="D1543" s="46" t="s">
        <v>3075</v>
      </c>
      <c r="E1543" s="46" t="s">
        <v>3</v>
      </c>
      <c r="F1543" s="44"/>
      <c r="G1543" s="44"/>
      <c r="H1543" s="155"/>
      <c r="I1543" s="155"/>
      <c r="J1543" s="155"/>
      <c r="K1543" s="155"/>
      <c r="L1543" s="155"/>
      <c r="M1543" s="155"/>
      <c r="N1543" s="155"/>
      <c r="O1543" s="2">
        <f t="shared" ref="O1543:O1574" si="231">VALUE(IF(LEFT(E1543,1)="&lt;",1,LEFT(E1543,2)))</f>
        <v>1</v>
      </c>
      <c r="P1543" s="26" t="s">
        <v>1</v>
      </c>
      <c r="R1543" s="1" t="str">
        <f t="shared" ref="R1543:R1551" si="232">RIGHT(B1543,LEN(B1543)-4)</f>
        <v>SMI  </v>
      </c>
      <c r="S1543">
        <f t="shared" ref="S1543:S1574" si="233">SUMIFS($O$1543:$O$1652,$R$1543:$R$1652,R1543)</f>
        <v>20</v>
      </c>
      <c r="T1543" s="39"/>
      <c r="U1543" s="1" t="s">
        <v>3376</v>
      </c>
      <c r="V1543" s="1" t="str">
        <f t="shared" si="230"/>
        <v>SMI</v>
      </c>
      <c r="W1543">
        <v>20</v>
      </c>
      <c r="X1543" s="39"/>
      <c r="Y1543" s="84" t="s">
        <v>3383</v>
      </c>
      <c r="Z1543" s="82">
        <f>SUMIFS($W$1543:$W$1563,$V$1543:$V$1563,Y1543)</f>
        <v>8</v>
      </c>
      <c r="AA1543" s="82"/>
      <c r="AB1543" s="83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  <c r="AN1543" s="39"/>
      <c r="AO1543" s="39"/>
      <c r="AP1543" s="39"/>
      <c r="AQ1543" s="39"/>
      <c r="AR1543" s="39"/>
      <c r="AS1543" s="39"/>
      <c r="AT1543" s="39"/>
      <c r="AU1543" s="39"/>
      <c r="AV1543" s="39"/>
    </row>
    <row r="1544" spans="1:48" s="13" customFormat="1" ht="25.5" x14ac:dyDescent="0.25">
      <c r="A1544" s="39"/>
      <c r="B1544" s="46" t="s">
        <v>3004</v>
      </c>
      <c r="C1544" s="46" t="s">
        <v>3075</v>
      </c>
      <c r="D1544" s="46" t="s">
        <v>3076</v>
      </c>
      <c r="E1544" s="46" t="s">
        <v>71</v>
      </c>
      <c r="F1544" s="44"/>
      <c r="G1544" s="44"/>
      <c r="H1544" s="155"/>
      <c r="I1544" s="155"/>
      <c r="J1544" s="155"/>
      <c r="K1544" s="155"/>
      <c r="L1544" s="155"/>
      <c r="M1544" s="155"/>
      <c r="N1544" s="155"/>
      <c r="O1544" s="2">
        <f t="shared" si="231"/>
        <v>11</v>
      </c>
      <c r="P1544" s="28" t="s">
        <v>3267</v>
      </c>
      <c r="Q1544" s="1"/>
      <c r="R1544" s="1" t="str">
        <f t="shared" si="232"/>
        <v>CCS  </v>
      </c>
      <c r="S1544">
        <f t="shared" si="233"/>
        <v>14</v>
      </c>
      <c r="T1544" s="39"/>
      <c r="U1544" s="1" t="s">
        <v>3377</v>
      </c>
      <c r="V1544" s="1" t="str">
        <f t="shared" si="230"/>
        <v>CCS</v>
      </c>
      <c r="W1544">
        <v>14</v>
      </c>
      <c r="X1544" s="39"/>
      <c r="Y1544" s="84" t="s">
        <v>3387</v>
      </c>
      <c r="Z1544" s="85">
        <f t="shared" ref="Z1544:Z1564" si="234">SUMIFS($W$1543:$W$1563,$V$1543:$V$1563,Y1544)</f>
        <v>0</v>
      </c>
      <c r="AA1544" s="85"/>
      <c r="AB1544" s="86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  <c r="AN1544" s="39"/>
      <c r="AO1544" s="39"/>
      <c r="AP1544" s="39"/>
      <c r="AQ1544" s="39"/>
      <c r="AR1544" s="39"/>
      <c r="AS1544" s="39"/>
      <c r="AT1544" s="39"/>
      <c r="AU1544" s="39"/>
      <c r="AV1544" s="39"/>
    </row>
    <row r="1545" spans="1:48" ht="15" x14ac:dyDescent="0.25">
      <c r="B1545" s="46" t="s">
        <v>3077</v>
      </c>
      <c r="C1545" s="46" t="s">
        <v>3076</v>
      </c>
      <c r="D1545" s="46" t="s">
        <v>3078</v>
      </c>
      <c r="E1545" s="46" t="s">
        <v>3</v>
      </c>
      <c r="F1545" s="44"/>
      <c r="G1545" s="44"/>
      <c r="H1545" s="155"/>
      <c r="I1545" s="155"/>
      <c r="J1545" s="155"/>
      <c r="K1545" s="155"/>
      <c r="L1545" s="155"/>
      <c r="M1545" s="155"/>
      <c r="N1545" s="155"/>
      <c r="O1545" s="2">
        <f t="shared" si="231"/>
        <v>1</v>
      </c>
      <c r="P1545" s="28" t="s">
        <v>380</v>
      </c>
      <c r="R1545" s="1" t="str">
        <f t="shared" si="232"/>
        <v>CLC  </v>
      </c>
      <c r="S1545">
        <f t="shared" si="233"/>
        <v>79</v>
      </c>
      <c r="T1545" s="39"/>
      <c r="U1545" s="1" t="s">
        <v>580</v>
      </c>
      <c r="V1545" s="1" t="str">
        <f t="shared" si="230"/>
        <v>CLC</v>
      </c>
      <c r="W1545">
        <v>79</v>
      </c>
      <c r="X1545" s="39"/>
      <c r="Y1545" s="61" t="s">
        <v>3385</v>
      </c>
      <c r="Z1545" s="62">
        <f t="shared" si="234"/>
        <v>0</v>
      </c>
      <c r="AA1545" s="62"/>
      <c r="AB1545" s="63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  <c r="AN1545" s="39"/>
      <c r="AO1545" s="39"/>
      <c r="AP1545" s="39"/>
      <c r="AQ1545" s="39"/>
      <c r="AR1545" s="39"/>
      <c r="AS1545" s="39"/>
      <c r="AT1545" s="39"/>
      <c r="AU1545" s="39"/>
      <c r="AV1545" s="39"/>
    </row>
    <row r="1546" spans="1:48" ht="15" x14ac:dyDescent="0.25">
      <c r="B1546" s="46" t="s">
        <v>3079</v>
      </c>
      <c r="C1546" s="46" t="s">
        <v>3078</v>
      </c>
      <c r="D1546" s="46" t="s">
        <v>3080</v>
      </c>
      <c r="E1546" s="46" t="s">
        <v>3</v>
      </c>
      <c r="F1546" s="44"/>
      <c r="G1546" s="44"/>
      <c r="H1546" s="155"/>
      <c r="I1546" s="155"/>
      <c r="J1546" s="155"/>
      <c r="K1546" s="155"/>
      <c r="L1546" s="155"/>
      <c r="M1546" s="155"/>
      <c r="N1546" s="155"/>
      <c r="O1546" s="2">
        <f t="shared" si="231"/>
        <v>1</v>
      </c>
      <c r="P1546" s="28" t="s">
        <v>766</v>
      </c>
      <c r="R1546" s="1" t="str">
        <f t="shared" si="232"/>
        <v>SMI  </v>
      </c>
      <c r="S1546">
        <f t="shared" si="233"/>
        <v>20</v>
      </c>
      <c r="T1546" s="39"/>
      <c r="U1546" s="1" t="s">
        <v>3378</v>
      </c>
      <c r="V1546" s="1" t="str">
        <f t="shared" si="230"/>
        <v>SECPEG</v>
      </c>
      <c r="W1546">
        <v>1</v>
      </c>
      <c r="X1546" s="39"/>
      <c r="Y1546" s="61" t="s">
        <v>3389</v>
      </c>
      <c r="Z1546" s="62">
        <f t="shared" si="234"/>
        <v>0</v>
      </c>
      <c r="AA1546" s="62"/>
      <c r="AB1546" s="63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  <c r="AN1546" s="39"/>
      <c r="AO1546" s="39"/>
      <c r="AP1546" s="39"/>
      <c r="AQ1546" s="39"/>
      <c r="AR1546" s="39"/>
      <c r="AS1546" s="39"/>
      <c r="AT1546" s="39"/>
      <c r="AU1546" s="39"/>
      <c r="AV1546" s="39"/>
    </row>
    <row r="1547" spans="1:48" ht="15" x14ac:dyDescent="0.25">
      <c r="B1547" s="46" t="s">
        <v>3081</v>
      </c>
      <c r="C1547" s="46" t="s">
        <v>3080</v>
      </c>
      <c r="D1547" s="46" t="s">
        <v>3082</v>
      </c>
      <c r="E1547" s="46" t="s">
        <v>17</v>
      </c>
      <c r="F1547" s="44"/>
      <c r="G1547" s="44"/>
      <c r="H1547" s="155"/>
      <c r="I1547" s="155"/>
      <c r="J1547" s="155"/>
      <c r="K1547" s="155"/>
      <c r="L1547" s="155"/>
      <c r="M1547" s="155"/>
      <c r="N1547" s="155"/>
      <c r="O1547" s="2">
        <f t="shared" si="231"/>
        <v>2</v>
      </c>
      <c r="P1547" s="28" t="s">
        <v>3268</v>
      </c>
      <c r="R1547" s="1" t="str">
        <f t="shared" si="232"/>
        <v>CCS  </v>
      </c>
      <c r="S1547">
        <f t="shared" si="233"/>
        <v>14</v>
      </c>
      <c r="T1547" s="39"/>
      <c r="U1547" s="1" t="s">
        <v>576</v>
      </c>
      <c r="V1547" s="1" t="str">
        <f t="shared" si="230"/>
        <v>SECADM</v>
      </c>
      <c r="W1547">
        <v>22</v>
      </c>
      <c r="X1547" s="39"/>
      <c r="Y1547" s="61" t="s">
        <v>3424</v>
      </c>
      <c r="Z1547" s="62">
        <f t="shared" si="234"/>
        <v>0</v>
      </c>
      <c r="AA1547" s="62"/>
      <c r="AB1547" s="63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  <c r="AN1547" s="39"/>
      <c r="AO1547" s="39"/>
      <c r="AP1547" s="39"/>
      <c r="AQ1547" s="39"/>
      <c r="AR1547" s="39"/>
      <c r="AS1547" s="39"/>
      <c r="AT1547" s="39"/>
      <c r="AU1547" s="39"/>
      <c r="AV1547" s="39"/>
    </row>
    <row r="1548" spans="1:48" ht="15" x14ac:dyDescent="0.25">
      <c r="B1548" s="46" t="s">
        <v>1591</v>
      </c>
      <c r="C1548" s="46" t="s">
        <v>3082</v>
      </c>
      <c r="D1548" s="46" t="s">
        <v>3083</v>
      </c>
      <c r="E1548" s="46" t="s">
        <v>17</v>
      </c>
      <c r="F1548" s="44"/>
      <c r="G1548" s="44"/>
      <c r="H1548" s="155"/>
      <c r="I1548" s="155"/>
      <c r="J1548" s="155"/>
      <c r="K1548" s="155"/>
      <c r="L1548" s="155"/>
      <c r="M1548" s="155"/>
      <c r="N1548" s="155"/>
      <c r="O1548" s="2">
        <f t="shared" si="231"/>
        <v>2</v>
      </c>
      <c r="P1548" s="28" t="s">
        <v>380</v>
      </c>
      <c r="R1548" s="1" t="str">
        <f t="shared" si="232"/>
        <v>CLC  </v>
      </c>
      <c r="S1548">
        <f t="shared" si="233"/>
        <v>79</v>
      </c>
      <c r="T1548" s="39"/>
      <c r="U1548" s="1" t="s">
        <v>581</v>
      </c>
      <c r="V1548" s="1" t="str">
        <f t="shared" si="230"/>
        <v>SC</v>
      </c>
      <c r="W1548">
        <v>77</v>
      </c>
      <c r="X1548" s="39"/>
      <c r="Y1548" s="61" t="s">
        <v>3425</v>
      </c>
      <c r="Z1548" s="62">
        <f t="shared" si="234"/>
        <v>0</v>
      </c>
      <c r="AA1548" s="62"/>
      <c r="AB1548" s="63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  <c r="AN1548" s="39"/>
      <c r="AO1548" s="39"/>
      <c r="AP1548" s="39"/>
      <c r="AQ1548" s="39"/>
      <c r="AR1548" s="39"/>
      <c r="AS1548" s="39"/>
      <c r="AT1548" s="39"/>
      <c r="AU1548" s="39"/>
      <c r="AV1548" s="39"/>
    </row>
    <row r="1549" spans="1:48" ht="15" x14ac:dyDescent="0.25">
      <c r="B1549" s="46" t="s">
        <v>3084</v>
      </c>
      <c r="C1549" s="46" t="s">
        <v>3083</v>
      </c>
      <c r="D1549" s="46" t="s">
        <v>3085</v>
      </c>
      <c r="E1549" s="46" t="s">
        <v>3</v>
      </c>
      <c r="F1549" s="44"/>
      <c r="G1549" s="44"/>
      <c r="H1549" s="155"/>
      <c r="I1549" s="155"/>
      <c r="J1549" s="155"/>
      <c r="K1549" s="155"/>
      <c r="L1549" s="155"/>
      <c r="M1549" s="155"/>
      <c r="N1549" s="155"/>
      <c r="O1549" s="2">
        <f t="shared" si="231"/>
        <v>1</v>
      </c>
      <c r="P1549" s="28" t="s">
        <v>973</v>
      </c>
      <c r="R1549" s="1" t="str">
        <f t="shared" si="232"/>
        <v>CCS  </v>
      </c>
      <c r="S1549">
        <f t="shared" si="233"/>
        <v>14</v>
      </c>
      <c r="T1549" s="39"/>
      <c r="U1549" s="1" t="s">
        <v>3354</v>
      </c>
      <c r="V1549" s="1" t="str">
        <f t="shared" si="230"/>
        <v>SIASG</v>
      </c>
      <c r="W1549">
        <v>9</v>
      </c>
      <c r="X1549" s="39"/>
      <c r="Y1549" s="61" t="s">
        <v>3426</v>
      </c>
      <c r="Z1549" s="62">
        <f t="shared" si="234"/>
        <v>0</v>
      </c>
      <c r="AA1549" s="62"/>
      <c r="AB1549" s="63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  <c r="AN1549" s="39"/>
      <c r="AO1549" s="39"/>
      <c r="AP1549" s="39"/>
      <c r="AQ1549" s="39"/>
      <c r="AR1549" s="39"/>
      <c r="AS1549" s="39"/>
      <c r="AT1549" s="39"/>
      <c r="AU1549" s="39"/>
      <c r="AV1549" s="39"/>
    </row>
    <row r="1550" spans="1:48" ht="15" x14ac:dyDescent="0.25">
      <c r="B1550" s="46" t="s">
        <v>3086</v>
      </c>
      <c r="C1550" s="46" t="s">
        <v>3085</v>
      </c>
      <c r="D1550" s="46" t="s">
        <v>3087</v>
      </c>
      <c r="E1550" s="46" t="s">
        <v>3</v>
      </c>
      <c r="F1550" s="44"/>
      <c r="G1550" s="44"/>
      <c r="H1550" s="155"/>
      <c r="I1550" s="155"/>
      <c r="J1550" s="155"/>
      <c r="K1550" s="155"/>
      <c r="L1550" s="155"/>
      <c r="M1550" s="155"/>
      <c r="N1550" s="155"/>
      <c r="O1550" s="2">
        <f t="shared" si="231"/>
        <v>1</v>
      </c>
      <c r="P1550" s="28" t="s">
        <v>345</v>
      </c>
      <c r="R1550" s="1" t="str">
        <f t="shared" si="232"/>
        <v>SECPEG  </v>
      </c>
      <c r="S1550">
        <f t="shared" si="233"/>
        <v>1</v>
      </c>
      <c r="T1550" s="39"/>
      <c r="U1550" s="1" t="s">
        <v>577</v>
      </c>
      <c r="V1550" s="1" t="str">
        <f t="shared" si="230"/>
        <v>SPO</v>
      </c>
      <c r="W1550">
        <v>12</v>
      </c>
      <c r="X1550" s="39"/>
      <c r="Y1550" s="61" t="s">
        <v>3427</v>
      </c>
      <c r="Z1550" s="62">
        <f t="shared" si="234"/>
        <v>0</v>
      </c>
      <c r="AA1550" s="62"/>
      <c r="AB1550" s="63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  <c r="AN1550" s="39"/>
      <c r="AO1550" s="39"/>
      <c r="AP1550" s="39"/>
      <c r="AQ1550" s="39"/>
      <c r="AR1550" s="39"/>
      <c r="AS1550" s="39"/>
      <c r="AT1550" s="39"/>
      <c r="AU1550" s="39"/>
      <c r="AV1550" s="39"/>
    </row>
    <row r="1551" spans="1:48" ht="15" x14ac:dyDescent="0.25">
      <c r="B1551" s="46" t="s">
        <v>30</v>
      </c>
      <c r="C1551" s="46" t="s">
        <v>3087</v>
      </c>
      <c r="D1551" s="46" t="s">
        <v>3088</v>
      </c>
      <c r="E1551" s="46" t="s">
        <v>54</v>
      </c>
      <c r="F1551" s="44"/>
      <c r="G1551" s="44"/>
      <c r="H1551" s="155"/>
      <c r="I1551" s="155"/>
      <c r="J1551" s="155"/>
      <c r="K1551" s="155"/>
      <c r="L1551" s="155"/>
      <c r="M1551" s="155"/>
      <c r="N1551" s="155"/>
      <c r="O1551" s="2">
        <f t="shared" si="231"/>
        <v>1</v>
      </c>
      <c r="P1551" s="28" t="s">
        <v>345</v>
      </c>
      <c r="R1551" s="1" t="str">
        <f t="shared" si="232"/>
        <v>SECADM  </v>
      </c>
      <c r="S1551">
        <f t="shared" si="233"/>
        <v>22</v>
      </c>
      <c r="T1551" s="39"/>
      <c r="U1551" s="1" t="s">
        <v>578</v>
      </c>
      <c r="V1551" s="1" t="str">
        <f t="shared" si="230"/>
        <v>CO</v>
      </c>
      <c r="W1551">
        <v>4</v>
      </c>
      <c r="X1551" s="39"/>
      <c r="Y1551" s="61" t="s">
        <v>3428</v>
      </c>
      <c r="Z1551" s="62">
        <f t="shared" si="234"/>
        <v>0</v>
      </c>
      <c r="AA1551" s="62"/>
      <c r="AB1551" s="63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  <c r="AN1551" s="39"/>
      <c r="AO1551" s="39"/>
      <c r="AP1551" s="39"/>
      <c r="AQ1551" s="39"/>
      <c r="AR1551" s="39"/>
      <c r="AS1551" s="39"/>
      <c r="AT1551" s="39"/>
      <c r="AU1551" s="39"/>
      <c r="AV1551" s="39"/>
    </row>
    <row r="1552" spans="1:48" ht="15" x14ac:dyDescent="0.25">
      <c r="B1552" s="46" t="s">
        <v>154</v>
      </c>
      <c r="C1552" s="46" t="s">
        <v>3088</v>
      </c>
      <c r="D1552" s="46" t="s">
        <v>3089</v>
      </c>
      <c r="E1552" s="46" t="s">
        <v>3</v>
      </c>
      <c r="F1552" s="44"/>
      <c r="G1552" s="44"/>
      <c r="H1552" s="155"/>
      <c r="I1552" s="155"/>
      <c r="J1552" s="155"/>
      <c r="K1552" s="155"/>
      <c r="L1552" s="155"/>
      <c r="M1552" s="155"/>
      <c r="N1552" s="155"/>
      <c r="O1552" s="2">
        <f t="shared" si="231"/>
        <v>1</v>
      </c>
      <c r="P1552" s="28" t="s">
        <v>3269</v>
      </c>
      <c r="R1552" s="1" t="str">
        <f t="shared" ref="R1552:R1583" si="235">RIGHT(B1552,LEN(B1552)-5)</f>
        <v>CLC  </v>
      </c>
      <c r="S1552">
        <f t="shared" si="233"/>
        <v>79</v>
      </c>
      <c r="T1552" s="39"/>
      <c r="U1552" s="1" t="s">
        <v>579</v>
      </c>
      <c r="V1552" s="1" t="str">
        <f t="shared" si="230"/>
        <v>SECOFC</v>
      </c>
      <c r="W1552">
        <v>3</v>
      </c>
      <c r="X1552" s="39"/>
      <c r="Y1552" s="61" t="s">
        <v>3391</v>
      </c>
      <c r="Z1552" s="62">
        <f t="shared" si="234"/>
        <v>0</v>
      </c>
      <c r="AA1552" s="62"/>
      <c r="AB1552" s="63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  <c r="AN1552" s="39"/>
      <c r="AO1552" s="39"/>
      <c r="AP1552" s="39"/>
      <c r="AQ1552" s="39"/>
      <c r="AR1552" s="39"/>
      <c r="AS1552" s="39"/>
      <c r="AT1552" s="39"/>
      <c r="AU1552" s="39"/>
      <c r="AV1552" s="39"/>
    </row>
    <row r="1553" spans="2:28" ht="15" x14ac:dyDescent="0.25">
      <c r="B1553" s="46" t="s">
        <v>3090</v>
      </c>
      <c r="C1553" s="46" t="s">
        <v>3089</v>
      </c>
      <c r="D1553" s="46" t="s">
        <v>3091</v>
      </c>
      <c r="E1553" s="46" t="s">
        <v>3</v>
      </c>
      <c r="F1553" s="44"/>
      <c r="G1553" s="44"/>
      <c r="H1553" s="155"/>
      <c r="I1553" s="155"/>
      <c r="J1553" s="155"/>
      <c r="K1553" s="155"/>
      <c r="L1553" s="155"/>
      <c r="M1553" s="155"/>
      <c r="N1553" s="155"/>
      <c r="O1553" s="2">
        <f t="shared" si="231"/>
        <v>1</v>
      </c>
      <c r="P1553" s="28" t="s">
        <v>3270</v>
      </c>
      <c r="R1553" s="1" t="str">
        <f t="shared" si="235"/>
        <v>SMI  </v>
      </c>
      <c r="S1553">
        <f t="shared" si="233"/>
        <v>20</v>
      </c>
      <c r="U1553" s="1" t="s">
        <v>3340</v>
      </c>
      <c r="V1553" s="1" t="str">
        <f t="shared" si="230"/>
        <v>SLIC</v>
      </c>
      <c r="W1553">
        <v>43</v>
      </c>
      <c r="Y1553" s="61" t="s">
        <v>3393</v>
      </c>
      <c r="Z1553" s="62">
        <f t="shared" si="234"/>
        <v>0</v>
      </c>
      <c r="AA1553" s="62"/>
      <c r="AB1553" s="63"/>
    </row>
    <row r="1554" spans="2:28" ht="15" x14ac:dyDescent="0.25">
      <c r="B1554" s="46" t="s">
        <v>160</v>
      </c>
      <c r="C1554" s="46" t="s">
        <v>3091</v>
      </c>
      <c r="D1554" s="46" t="s">
        <v>3092</v>
      </c>
      <c r="E1554" s="46" t="s">
        <v>25</v>
      </c>
      <c r="F1554" s="44"/>
      <c r="G1554" s="44"/>
      <c r="H1554" s="155"/>
      <c r="I1554" s="155"/>
      <c r="J1554" s="155"/>
      <c r="K1554" s="155"/>
      <c r="L1554" s="155"/>
      <c r="M1554" s="155"/>
      <c r="N1554" s="155"/>
      <c r="O1554" s="2">
        <f t="shared" si="231"/>
        <v>9</v>
      </c>
      <c r="P1554" s="28" t="s">
        <v>3271</v>
      </c>
      <c r="R1554" s="1" t="str">
        <f t="shared" si="235"/>
        <v>CLC  </v>
      </c>
      <c r="S1554">
        <f t="shared" si="233"/>
        <v>79</v>
      </c>
      <c r="U1554" s="1" t="s">
        <v>3379</v>
      </c>
      <c r="V1554" s="1" t="str">
        <f t="shared" si="230"/>
        <v>SSG</v>
      </c>
      <c r="W1554">
        <v>57</v>
      </c>
      <c r="Y1554" s="61" t="s">
        <v>3395</v>
      </c>
      <c r="Z1554" s="62">
        <f t="shared" si="234"/>
        <v>0</v>
      </c>
      <c r="AA1554" s="62"/>
      <c r="AB1554" s="63"/>
    </row>
    <row r="1555" spans="2:28" ht="25.5" x14ac:dyDescent="0.25">
      <c r="B1555" s="46" t="s">
        <v>3093</v>
      </c>
      <c r="C1555" s="46" t="s">
        <v>3092</v>
      </c>
      <c r="D1555" s="46" t="s">
        <v>3094</v>
      </c>
      <c r="E1555" s="46" t="s">
        <v>25</v>
      </c>
      <c r="F1555" s="44"/>
      <c r="G1555" s="44"/>
      <c r="H1555" s="155"/>
      <c r="I1555" s="155"/>
      <c r="J1555" s="155"/>
      <c r="K1555" s="155"/>
      <c r="L1555" s="155"/>
      <c r="M1555" s="155"/>
      <c r="N1555" s="155"/>
      <c r="O1555" s="2">
        <f t="shared" si="231"/>
        <v>9</v>
      </c>
      <c r="P1555" s="28" t="s">
        <v>3272</v>
      </c>
      <c r="R1555" s="1" t="str">
        <f t="shared" si="235"/>
        <v>SMI  </v>
      </c>
      <c r="S1555">
        <f t="shared" si="233"/>
        <v>20</v>
      </c>
      <c r="U1555" s="1" t="s">
        <v>584</v>
      </c>
      <c r="V1555" s="1" t="str">
        <f t="shared" si="230"/>
        <v>DG</v>
      </c>
      <c r="W1555">
        <v>2</v>
      </c>
      <c r="Y1555" s="58" t="s">
        <v>3397</v>
      </c>
      <c r="Z1555" s="59">
        <f t="shared" si="234"/>
        <v>37</v>
      </c>
      <c r="AA1555" s="59"/>
      <c r="AB1555" s="60"/>
    </row>
    <row r="1556" spans="2:28" ht="15" x14ac:dyDescent="0.25">
      <c r="B1556" s="46" t="s">
        <v>165</v>
      </c>
      <c r="C1556" s="46" t="s">
        <v>3094</v>
      </c>
      <c r="D1556" s="46" t="s">
        <v>3095</v>
      </c>
      <c r="E1556" s="46" t="s">
        <v>54</v>
      </c>
      <c r="F1556" s="44"/>
      <c r="G1556" s="44"/>
      <c r="H1556" s="155"/>
      <c r="I1556" s="155"/>
      <c r="J1556" s="155"/>
      <c r="K1556" s="155"/>
      <c r="L1556" s="155"/>
      <c r="M1556" s="155"/>
      <c r="N1556" s="155"/>
      <c r="O1556" s="2">
        <f t="shared" si="231"/>
        <v>1</v>
      </c>
      <c r="P1556" s="28" t="s">
        <v>1660</v>
      </c>
      <c r="R1556" s="1" t="str">
        <f t="shared" si="235"/>
        <v>CLC  </v>
      </c>
      <c r="S1556">
        <f t="shared" si="233"/>
        <v>79</v>
      </c>
      <c r="U1556" s="1" t="s">
        <v>582</v>
      </c>
      <c r="V1556" s="1" t="str">
        <f t="shared" si="230"/>
        <v>SCON</v>
      </c>
      <c r="W1556">
        <v>17</v>
      </c>
      <c r="Y1556" s="58" t="s">
        <v>3399</v>
      </c>
      <c r="Z1556" s="59">
        <f t="shared" si="234"/>
        <v>0</v>
      </c>
      <c r="AA1556" s="59"/>
      <c r="AB1556" s="60"/>
    </row>
    <row r="1557" spans="2:28" ht="15" x14ac:dyDescent="0.25">
      <c r="B1557" s="46" t="s">
        <v>1606</v>
      </c>
      <c r="C1557" s="46" t="s">
        <v>3095</v>
      </c>
      <c r="D1557" s="46" t="s">
        <v>3096</v>
      </c>
      <c r="E1557" s="46" t="s">
        <v>71</v>
      </c>
      <c r="F1557" s="44"/>
      <c r="G1557" s="44"/>
      <c r="H1557" s="155"/>
      <c r="I1557" s="155"/>
      <c r="J1557" s="155"/>
      <c r="K1557" s="155"/>
      <c r="L1557" s="155"/>
      <c r="M1557" s="155"/>
      <c r="N1557" s="155"/>
      <c r="O1557" s="2">
        <f t="shared" si="231"/>
        <v>11</v>
      </c>
      <c r="P1557" s="28" t="s">
        <v>634</v>
      </c>
      <c r="R1557" s="1" t="str">
        <f t="shared" si="235"/>
        <v>SC  </v>
      </c>
      <c r="S1557">
        <f t="shared" si="233"/>
        <v>77</v>
      </c>
      <c r="U1557" s="1" t="s">
        <v>591</v>
      </c>
      <c r="V1557" s="1" t="str">
        <f t="shared" si="230"/>
        <v>CPL</v>
      </c>
      <c r="W1557">
        <v>1</v>
      </c>
      <c r="Y1557" s="58" t="s">
        <v>3401</v>
      </c>
      <c r="Z1557" s="59">
        <f t="shared" si="234"/>
        <v>0</v>
      </c>
      <c r="AA1557" s="59"/>
      <c r="AB1557" s="60"/>
    </row>
    <row r="1558" spans="2:28" ht="15" x14ac:dyDescent="0.25">
      <c r="B1558" s="46" t="s">
        <v>531</v>
      </c>
      <c r="C1558" s="46" t="s">
        <v>3096</v>
      </c>
      <c r="D1558" s="46" t="s">
        <v>3097</v>
      </c>
      <c r="E1558" s="46" t="s">
        <v>54</v>
      </c>
      <c r="F1558" s="44"/>
      <c r="G1558" s="44"/>
      <c r="H1558" s="155"/>
      <c r="I1558" s="155"/>
      <c r="J1558" s="155"/>
      <c r="K1558" s="155"/>
      <c r="L1558" s="155"/>
      <c r="M1558" s="155"/>
      <c r="N1558" s="155"/>
      <c r="O1558" s="2">
        <f t="shared" si="231"/>
        <v>1</v>
      </c>
      <c r="P1558" s="28" t="s">
        <v>3273</v>
      </c>
      <c r="R1558" s="1" t="str">
        <f t="shared" si="235"/>
        <v>CLC  </v>
      </c>
      <c r="S1558">
        <f t="shared" si="233"/>
        <v>79</v>
      </c>
      <c r="U1558" s="1" t="s">
        <v>583</v>
      </c>
      <c r="V1558" s="1" t="str">
        <f t="shared" si="230"/>
        <v>ASSDG</v>
      </c>
      <c r="W1558">
        <v>1</v>
      </c>
      <c r="Y1558" s="58" t="s">
        <v>3416</v>
      </c>
      <c r="Z1558" s="59">
        <f t="shared" si="234"/>
        <v>0</v>
      </c>
      <c r="AA1558" s="59"/>
      <c r="AB1558" s="60"/>
    </row>
    <row r="1559" spans="2:28" ht="15" x14ac:dyDescent="0.25">
      <c r="B1559" s="46" t="s">
        <v>3098</v>
      </c>
      <c r="C1559" s="46" t="s">
        <v>3097</v>
      </c>
      <c r="D1559" s="46" t="s">
        <v>3099</v>
      </c>
      <c r="E1559" s="46" t="s">
        <v>47</v>
      </c>
      <c r="F1559" s="44"/>
      <c r="G1559" s="44"/>
      <c r="H1559" s="155"/>
      <c r="I1559" s="155"/>
      <c r="J1559" s="155"/>
      <c r="K1559" s="155"/>
      <c r="L1559" s="155"/>
      <c r="M1559" s="155"/>
      <c r="N1559" s="155"/>
      <c r="O1559" s="2">
        <f t="shared" si="231"/>
        <v>6</v>
      </c>
      <c r="P1559" s="28" t="s">
        <v>3274</v>
      </c>
      <c r="R1559" s="1" t="str">
        <f t="shared" si="235"/>
        <v>SIASG  </v>
      </c>
      <c r="S1559">
        <f t="shared" si="233"/>
        <v>9</v>
      </c>
      <c r="U1559" s="1" t="s">
        <v>596</v>
      </c>
      <c r="V1559" s="1" t="str">
        <f t="shared" si="230"/>
        <v>SASG</v>
      </c>
      <c r="W1559">
        <v>24</v>
      </c>
      <c r="Y1559" s="58" t="s">
        <v>3404</v>
      </c>
      <c r="Z1559" s="59">
        <f t="shared" si="234"/>
        <v>0</v>
      </c>
      <c r="AA1559" s="59"/>
      <c r="AB1559" s="60"/>
    </row>
    <row r="1560" spans="2:28" ht="15" x14ac:dyDescent="0.25">
      <c r="B1560" s="46" t="s">
        <v>251</v>
      </c>
      <c r="C1560" s="46" t="s">
        <v>3099</v>
      </c>
      <c r="D1560" s="46" t="s">
        <v>3100</v>
      </c>
      <c r="E1560" s="46" t="s">
        <v>3</v>
      </c>
      <c r="F1560" s="44"/>
      <c r="G1560" s="44"/>
      <c r="H1560" s="155"/>
      <c r="I1560" s="155"/>
      <c r="J1560" s="155"/>
      <c r="K1560" s="155"/>
      <c r="L1560" s="155"/>
      <c r="M1560" s="155"/>
      <c r="N1560" s="155"/>
      <c r="O1560" s="2">
        <f t="shared" si="231"/>
        <v>1</v>
      </c>
      <c r="P1560" s="28" t="s">
        <v>3275</v>
      </c>
      <c r="R1560" s="1" t="str">
        <f t="shared" si="235"/>
        <v>CLC  </v>
      </c>
      <c r="S1560">
        <f t="shared" si="233"/>
        <v>79</v>
      </c>
      <c r="U1560" s="1" t="s">
        <v>602</v>
      </c>
      <c r="V1560" s="1" t="str">
        <f t="shared" si="230"/>
        <v>COGSA</v>
      </c>
      <c r="W1560">
        <v>53</v>
      </c>
      <c r="Y1560" s="58" t="s">
        <v>3429</v>
      </c>
      <c r="Z1560" s="59">
        <f t="shared" si="234"/>
        <v>0</v>
      </c>
      <c r="AA1560" s="59"/>
      <c r="AB1560" s="60"/>
    </row>
    <row r="1561" spans="2:28" ht="15" x14ac:dyDescent="0.25">
      <c r="B1561" s="46" t="s">
        <v>453</v>
      </c>
      <c r="C1561" s="46" t="s">
        <v>3100</v>
      </c>
      <c r="D1561" s="46" t="s">
        <v>3101</v>
      </c>
      <c r="E1561" s="46" t="s">
        <v>3</v>
      </c>
      <c r="F1561" s="44"/>
      <c r="G1561" s="44"/>
      <c r="H1561" s="155"/>
      <c r="I1561" s="155"/>
      <c r="J1561" s="155"/>
      <c r="K1561" s="155"/>
      <c r="L1561" s="155"/>
      <c r="M1561" s="155"/>
      <c r="N1561" s="155"/>
      <c r="O1561" s="2">
        <f t="shared" si="231"/>
        <v>1</v>
      </c>
      <c r="P1561" s="28" t="s">
        <v>634</v>
      </c>
      <c r="R1561" s="1" t="str">
        <f t="shared" si="235"/>
        <v>SC  </v>
      </c>
      <c r="S1561">
        <f t="shared" si="233"/>
        <v>77</v>
      </c>
      <c r="U1561" s="1" t="s">
        <v>594</v>
      </c>
      <c r="V1561" s="1" t="str">
        <f t="shared" si="230"/>
        <v>CSTA</v>
      </c>
      <c r="W1561">
        <v>37</v>
      </c>
      <c r="Y1561" s="58" t="s">
        <v>3430</v>
      </c>
      <c r="Z1561" s="59">
        <f t="shared" si="234"/>
        <v>20</v>
      </c>
      <c r="AA1561" s="59"/>
      <c r="AB1561" s="60"/>
    </row>
    <row r="1562" spans="2:28" ht="15" x14ac:dyDescent="0.25">
      <c r="B1562" s="46" t="s">
        <v>3102</v>
      </c>
      <c r="C1562" s="46" t="s">
        <v>3101</v>
      </c>
      <c r="D1562" s="46" t="s">
        <v>3103</v>
      </c>
      <c r="E1562" s="46" t="s">
        <v>21</v>
      </c>
      <c r="F1562" s="44"/>
      <c r="G1562" s="44"/>
      <c r="H1562" s="155"/>
      <c r="I1562" s="155"/>
      <c r="J1562" s="155"/>
      <c r="K1562" s="155"/>
      <c r="L1562" s="155"/>
      <c r="M1562" s="155"/>
      <c r="N1562" s="155"/>
      <c r="O1562" s="2">
        <f t="shared" si="231"/>
        <v>3</v>
      </c>
      <c r="P1562" s="28" t="s">
        <v>198</v>
      </c>
      <c r="R1562" s="1" t="str">
        <f t="shared" si="235"/>
        <v>SIASG  </v>
      </c>
      <c r="S1562">
        <f t="shared" si="233"/>
        <v>9</v>
      </c>
      <c r="U1562" s="1" t="s">
        <v>595</v>
      </c>
      <c r="V1562" s="1" t="str">
        <f t="shared" si="230"/>
        <v>SECGS</v>
      </c>
      <c r="W1562">
        <v>8</v>
      </c>
      <c r="Y1562" s="58" t="s">
        <v>3431</v>
      </c>
      <c r="Z1562" s="59">
        <f t="shared" si="234"/>
        <v>0</v>
      </c>
      <c r="AA1562" s="59"/>
      <c r="AB1562" s="60"/>
    </row>
    <row r="1563" spans="2:28" ht="15" x14ac:dyDescent="0.25">
      <c r="B1563" s="46" t="s">
        <v>67</v>
      </c>
      <c r="C1563" s="46" t="s">
        <v>3103</v>
      </c>
      <c r="D1563" s="46" t="s">
        <v>3104</v>
      </c>
      <c r="E1563" s="46" t="s">
        <v>3</v>
      </c>
      <c r="F1563" s="44"/>
      <c r="G1563" s="44"/>
      <c r="H1563" s="155"/>
      <c r="I1563" s="155"/>
      <c r="J1563" s="155"/>
      <c r="K1563" s="155"/>
      <c r="L1563" s="155"/>
      <c r="M1563" s="155"/>
      <c r="N1563" s="155"/>
      <c r="O1563" s="2">
        <f t="shared" si="231"/>
        <v>1</v>
      </c>
      <c r="P1563" s="28" t="s">
        <v>3276</v>
      </c>
      <c r="R1563" s="1" t="str">
        <f t="shared" si="235"/>
        <v>CLC  </v>
      </c>
      <c r="S1563">
        <f t="shared" si="233"/>
        <v>79</v>
      </c>
      <c r="U1563" s="1" t="s">
        <v>597</v>
      </c>
      <c r="V1563" s="1" t="str">
        <f t="shared" si="230"/>
        <v>SECGA</v>
      </c>
      <c r="W1563">
        <v>1</v>
      </c>
      <c r="Y1563" s="58" t="s">
        <v>3432</v>
      </c>
      <c r="Z1563" s="59">
        <f t="shared" si="234"/>
        <v>0</v>
      </c>
      <c r="AA1563" s="59"/>
      <c r="AB1563" s="60"/>
    </row>
    <row r="1564" spans="2:28" ht="15.75" thickBot="1" x14ac:dyDescent="0.3">
      <c r="B1564" s="46" t="s">
        <v>69</v>
      </c>
      <c r="C1564" s="46" t="s">
        <v>3104</v>
      </c>
      <c r="D1564" s="46" t="s">
        <v>3105</v>
      </c>
      <c r="E1564" s="46" t="s">
        <v>942</v>
      </c>
      <c r="F1564" s="44"/>
      <c r="G1564" s="44"/>
      <c r="H1564" s="155"/>
      <c r="I1564" s="155"/>
      <c r="J1564" s="155"/>
      <c r="K1564" s="155"/>
      <c r="L1564" s="155"/>
      <c r="M1564" s="155"/>
      <c r="N1564" s="155"/>
      <c r="O1564" s="2">
        <f t="shared" si="231"/>
        <v>17</v>
      </c>
      <c r="P1564" s="28" t="s">
        <v>634</v>
      </c>
      <c r="R1564" s="1" t="str">
        <f t="shared" si="235"/>
        <v>SC  </v>
      </c>
      <c r="S1564">
        <f t="shared" si="233"/>
        <v>77</v>
      </c>
      <c r="U1564"/>
      <c r="V1564" s="98" t="s">
        <v>3434</v>
      </c>
      <c r="W1564">
        <f>SUM(W1543:W1563)</f>
        <v>485</v>
      </c>
      <c r="Y1564" s="64" t="s">
        <v>3433</v>
      </c>
      <c r="Z1564" s="89">
        <f t="shared" si="234"/>
        <v>53</v>
      </c>
      <c r="AA1564" s="89"/>
      <c r="AB1564" s="65"/>
    </row>
    <row r="1565" spans="2:28" ht="15" x14ac:dyDescent="0.25">
      <c r="B1565" s="46" t="s">
        <v>3106</v>
      </c>
      <c r="C1565" s="46" t="s">
        <v>3105</v>
      </c>
      <c r="D1565" s="46" t="s">
        <v>3107</v>
      </c>
      <c r="E1565" s="46" t="s">
        <v>144</v>
      </c>
      <c r="F1565" s="44"/>
      <c r="G1565" s="44"/>
      <c r="H1565" s="155"/>
      <c r="I1565" s="155"/>
      <c r="J1565" s="155"/>
      <c r="K1565" s="155"/>
      <c r="L1565" s="155"/>
      <c r="M1565" s="155"/>
      <c r="N1565" s="155"/>
      <c r="O1565" s="2">
        <f t="shared" si="231"/>
        <v>5</v>
      </c>
      <c r="P1565" s="28" t="s">
        <v>198</v>
      </c>
      <c r="R1565" s="1" t="str">
        <f t="shared" si="235"/>
        <v>SMI  </v>
      </c>
      <c r="S1565">
        <f t="shared" si="233"/>
        <v>20</v>
      </c>
      <c r="U1565"/>
      <c r="V1565" s="1" t="str">
        <f t="shared" si="230"/>
        <v/>
      </c>
      <c r="W1565"/>
    </row>
    <row r="1566" spans="2:28" ht="15" x14ac:dyDescent="0.25">
      <c r="B1566" s="46" t="s">
        <v>1285</v>
      </c>
      <c r="C1566" s="46" t="s">
        <v>3107</v>
      </c>
      <c r="D1566" s="46" t="s">
        <v>3108</v>
      </c>
      <c r="E1566" s="46" t="s">
        <v>1234</v>
      </c>
      <c r="F1566" s="44"/>
      <c r="G1566" s="44"/>
      <c r="H1566" s="155"/>
      <c r="I1566" s="155"/>
      <c r="J1566" s="155"/>
      <c r="K1566" s="155"/>
      <c r="L1566" s="155"/>
      <c r="M1566" s="155"/>
      <c r="N1566" s="155"/>
      <c r="O1566" s="2">
        <f t="shared" si="231"/>
        <v>14</v>
      </c>
      <c r="P1566" s="28" t="s">
        <v>3277</v>
      </c>
      <c r="R1566" s="1" t="str">
        <f t="shared" si="235"/>
        <v>SC  </v>
      </c>
      <c r="S1566">
        <f t="shared" si="233"/>
        <v>77</v>
      </c>
      <c r="U1566"/>
      <c r="V1566" s="1" t="str">
        <f t="shared" si="230"/>
        <v/>
      </c>
      <c r="W1566"/>
    </row>
    <row r="1567" spans="2:28" ht="15" x14ac:dyDescent="0.25">
      <c r="B1567" s="46" t="s">
        <v>79</v>
      </c>
      <c r="C1567" s="46" t="s">
        <v>3108</v>
      </c>
      <c r="D1567" s="46" t="s">
        <v>3109</v>
      </c>
      <c r="E1567" s="46" t="s">
        <v>3</v>
      </c>
      <c r="F1567" s="44"/>
      <c r="G1567" s="44"/>
      <c r="H1567" s="155"/>
      <c r="I1567" s="155"/>
      <c r="J1567" s="155"/>
      <c r="K1567" s="155"/>
      <c r="L1567" s="155"/>
      <c r="M1567" s="155"/>
      <c r="N1567" s="155"/>
      <c r="O1567" s="2">
        <f t="shared" si="231"/>
        <v>1</v>
      </c>
      <c r="P1567" s="28" t="s">
        <v>3278</v>
      </c>
      <c r="R1567" s="1" t="str">
        <f t="shared" si="235"/>
        <v>CLC  </v>
      </c>
      <c r="S1567">
        <f t="shared" si="233"/>
        <v>79</v>
      </c>
      <c r="U1567"/>
      <c r="V1567" s="1" t="str">
        <f t="shared" si="230"/>
        <v/>
      </c>
      <c r="W1567"/>
    </row>
    <row r="1568" spans="2:28" ht="15" x14ac:dyDescent="0.25">
      <c r="B1568" s="46" t="s">
        <v>196</v>
      </c>
      <c r="C1568" s="46" t="s">
        <v>3109</v>
      </c>
      <c r="D1568" s="46" t="s">
        <v>3110</v>
      </c>
      <c r="E1568" s="46" t="s">
        <v>3</v>
      </c>
      <c r="F1568" s="44"/>
      <c r="G1568" s="44"/>
      <c r="H1568" s="155"/>
      <c r="I1568" s="155"/>
      <c r="J1568" s="155"/>
      <c r="K1568" s="155"/>
      <c r="L1568" s="155"/>
      <c r="M1568" s="155"/>
      <c r="N1568" s="155"/>
      <c r="O1568" s="2">
        <f t="shared" si="231"/>
        <v>1</v>
      </c>
      <c r="P1568" s="28" t="s">
        <v>1150</v>
      </c>
      <c r="R1568" s="1" t="str">
        <f t="shared" si="235"/>
        <v>SPO  </v>
      </c>
      <c r="S1568">
        <f t="shared" si="233"/>
        <v>12</v>
      </c>
      <c r="U1568"/>
      <c r="V1568" s="1" t="str">
        <f t="shared" si="230"/>
        <v/>
      </c>
      <c r="W1568"/>
    </row>
    <row r="1569" spans="2:23" ht="15" x14ac:dyDescent="0.25">
      <c r="B1569" s="46" t="s">
        <v>3039</v>
      </c>
      <c r="C1569" s="46" t="s">
        <v>3110</v>
      </c>
      <c r="D1569" s="46" t="s">
        <v>3111</v>
      </c>
      <c r="E1569" s="46" t="s">
        <v>21</v>
      </c>
      <c r="F1569" s="44"/>
      <c r="G1569" s="44"/>
      <c r="H1569" s="155"/>
      <c r="I1569" s="155"/>
      <c r="J1569" s="155"/>
      <c r="K1569" s="155"/>
      <c r="L1569" s="155"/>
      <c r="M1569" s="155"/>
      <c r="N1569" s="155"/>
      <c r="O1569" s="2">
        <f t="shared" si="231"/>
        <v>3</v>
      </c>
      <c r="P1569" s="28" t="s">
        <v>22</v>
      </c>
      <c r="R1569" s="1" t="str">
        <f t="shared" si="235"/>
        <v>SMI  </v>
      </c>
      <c r="S1569">
        <f t="shared" si="233"/>
        <v>20</v>
      </c>
      <c r="U1569"/>
      <c r="V1569" s="1" t="str">
        <f t="shared" si="230"/>
        <v/>
      </c>
      <c r="W1569"/>
    </row>
    <row r="1570" spans="2:23" ht="15" x14ac:dyDescent="0.25">
      <c r="B1570" s="46" t="s">
        <v>3112</v>
      </c>
      <c r="C1570" s="46" t="s">
        <v>3111</v>
      </c>
      <c r="D1570" s="46" t="s">
        <v>3113</v>
      </c>
      <c r="E1570" s="46" t="s">
        <v>3</v>
      </c>
      <c r="F1570" s="44"/>
      <c r="G1570" s="44"/>
      <c r="H1570" s="155"/>
      <c r="I1570" s="155"/>
      <c r="J1570" s="155"/>
      <c r="K1570" s="155"/>
      <c r="L1570" s="155"/>
      <c r="M1570" s="155"/>
      <c r="N1570" s="155"/>
      <c r="O1570" s="2">
        <f t="shared" si="231"/>
        <v>1</v>
      </c>
      <c r="P1570" s="28" t="s">
        <v>3279</v>
      </c>
      <c r="R1570" s="1" t="str">
        <f t="shared" si="235"/>
        <v>SPO  </v>
      </c>
      <c r="S1570">
        <f t="shared" si="233"/>
        <v>12</v>
      </c>
      <c r="U1570"/>
      <c r="V1570" s="1" t="str">
        <f t="shared" si="230"/>
        <v/>
      </c>
      <c r="W1570"/>
    </row>
    <row r="1571" spans="2:23" ht="15" x14ac:dyDescent="0.25">
      <c r="B1571" s="46" t="s">
        <v>3114</v>
      </c>
      <c r="C1571" s="46" t="s">
        <v>3113</v>
      </c>
      <c r="D1571" s="46" t="s">
        <v>3115</v>
      </c>
      <c r="E1571" s="46" t="s">
        <v>3</v>
      </c>
      <c r="F1571" s="44"/>
      <c r="G1571" s="44"/>
      <c r="H1571" s="155"/>
      <c r="I1571" s="155"/>
      <c r="J1571" s="155"/>
      <c r="K1571" s="155"/>
      <c r="L1571" s="155"/>
      <c r="M1571" s="155"/>
      <c r="N1571" s="155"/>
      <c r="O1571" s="2">
        <f t="shared" si="231"/>
        <v>1</v>
      </c>
      <c r="P1571" s="28" t="s">
        <v>38</v>
      </c>
      <c r="R1571" s="1" t="str">
        <f t="shared" si="235"/>
        <v>CO  </v>
      </c>
      <c r="S1571">
        <f t="shared" si="233"/>
        <v>4</v>
      </c>
      <c r="U1571"/>
      <c r="V1571" s="1" t="str">
        <f t="shared" si="230"/>
        <v/>
      </c>
      <c r="W1571"/>
    </row>
    <row r="1572" spans="2:23" ht="15" x14ac:dyDescent="0.25">
      <c r="B1572" s="46" t="s">
        <v>480</v>
      </c>
      <c r="C1572" s="46" t="s">
        <v>3115</v>
      </c>
      <c r="D1572" s="46" t="s">
        <v>3116</v>
      </c>
      <c r="E1572" s="46" t="s">
        <v>3</v>
      </c>
      <c r="F1572" s="44"/>
      <c r="G1572" s="44"/>
      <c r="H1572" s="155"/>
      <c r="I1572" s="155"/>
      <c r="J1572" s="155"/>
      <c r="K1572" s="155"/>
      <c r="L1572" s="155"/>
      <c r="M1572" s="155"/>
      <c r="N1572" s="155"/>
      <c r="O1572" s="2">
        <f t="shared" si="231"/>
        <v>1</v>
      </c>
      <c r="P1572" s="28" t="s">
        <v>41</v>
      </c>
      <c r="R1572" s="1" t="str">
        <f t="shared" si="235"/>
        <v>SECOFC  </v>
      </c>
      <c r="S1572">
        <f t="shared" si="233"/>
        <v>3</v>
      </c>
      <c r="U1572"/>
      <c r="V1572" s="1" t="str">
        <f t="shared" si="230"/>
        <v/>
      </c>
      <c r="W1572"/>
    </row>
    <row r="1573" spans="2:23" ht="15" x14ac:dyDescent="0.25">
      <c r="B1573" s="46" t="s">
        <v>210</v>
      </c>
      <c r="C1573" s="46" t="s">
        <v>3116</v>
      </c>
      <c r="D1573" s="46" t="s">
        <v>3117</v>
      </c>
      <c r="E1573" s="46" t="s">
        <v>3</v>
      </c>
      <c r="F1573" s="44"/>
      <c r="G1573" s="44"/>
      <c r="H1573" s="155"/>
      <c r="I1573" s="155"/>
      <c r="J1573" s="155"/>
      <c r="K1573" s="155"/>
      <c r="L1573" s="155"/>
      <c r="M1573" s="155"/>
      <c r="N1573" s="155"/>
      <c r="O1573" s="2">
        <f t="shared" si="231"/>
        <v>1</v>
      </c>
      <c r="P1573" s="28" t="s">
        <v>1169</v>
      </c>
      <c r="R1573" s="1" t="str">
        <f t="shared" si="235"/>
        <v>CLC  </v>
      </c>
      <c r="S1573">
        <f t="shared" si="233"/>
        <v>79</v>
      </c>
      <c r="U1573"/>
      <c r="V1573" s="1" t="str">
        <f t="shared" ref="V1573:V1636" si="236">TRIM(SUBSTITUTE(U1573,CHAR(160),CHAR(32)))</f>
        <v/>
      </c>
      <c r="W1573"/>
    </row>
    <row r="1574" spans="2:23" ht="15" x14ac:dyDescent="0.25">
      <c r="B1574" s="46" t="s">
        <v>3118</v>
      </c>
      <c r="C1574" s="46" t="s">
        <v>3117</v>
      </c>
      <c r="D1574" s="46" t="s">
        <v>3119</v>
      </c>
      <c r="E1574" s="46" t="s">
        <v>3</v>
      </c>
      <c r="F1574" s="44"/>
      <c r="G1574" s="44"/>
      <c r="H1574" s="155"/>
      <c r="I1574" s="155"/>
      <c r="J1574" s="155"/>
      <c r="K1574" s="155"/>
      <c r="L1574" s="155"/>
      <c r="M1574" s="155"/>
      <c r="N1574" s="155"/>
      <c r="O1574" s="2">
        <f t="shared" si="231"/>
        <v>1</v>
      </c>
      <c r="P1574" s="28" t="s">
        <v>647</v>
      </c>
      <c r="R1574" s="1" t="str">
        <f t="shared" si="235"/>
        <v>SC  </v>
      </c>
      <c r="S1574">
        <f t="shared" si="233"/>
        <v>77</v>
      </c>
      <c r="U1574"/>
      <c r="V1574" s="1" t="str">
        <f t="shared" si="236"/>
        <v/>
      </c>
      <c r="W1574"/>
    </row>
    <row r="1575" spans="2:23" ht="15" x14ac:dyDescent="0.25">
      <c r="B1575" s="46" t="s">
        <v>287</v>
      </c>
      <c r="C1575" s="46" t="s">
        <v>3119</v>
      </c>
      <c r="D1575" s="46" t="s">
        <v>3120</v>
      </c>
      <c r="E1575" s="46" t="s">
        <v>3</v>
      </c>
      <c r="F1575" s="44"/>
      <c r="G1575" s="44"/>
      <c r="H1575" s="155"/>
      <c r="I1575" s="155"/>
      <c r="J1575" s="155"/>
      <c r="K1575" s="155"/>
      <c r="L1575" s="155"/>
      <c r="M1575" s="155"/>
      <c r="N1575" s="155"/>
      <c r="O1575" s="2">
        <f t="shared" ref="O1575:O1606" si="237">VALUE(IF(LEFT(E1575,1)="&lt;",1,LEFT(E1575,2)))</f>
        <v>1</v>
      </c>
      <c r="P1575" s="28" t="s">
        <v>3280</v>
      </c>
      <c r="R1575" s="1" t="str">
        <f t="shared" si="235"/>
        <v>CLC  </v>
      </c>
      <c r="S1575">
        <f t="shared" ref="S1575:S1606" si="238">SUMIFS($O$1543:$O$1652,$R$1543:$R$1652,R1575)</f>
        <v>79</v>
      </c>
      <c r="U1575"/>
      <c r="V1575" s="1" t="str">
        <f t="shared" si="236"/>
        <v/>
      </c>
      <c r="W1575"/>
    </row>
    <row r="1576" spans="2:23" ht="15" x14ac:dyDescent="0.25">
      <c r="B1576" s="46" t="s">
        <v>3047</v>
      </c>
      <c r="C1576" s="46" t="s">
        <v>3120</v>
      </c>
      <c r="D1576" s="46" t="s">
        <v>3121</v>
      </c>
      <c r="E1576" s="46" t="s">
        <v>3</v>
      </c>
      <c r="F1576" s="44"/>
      <c r="G1576" s="44"/>
      <c r="H1576" s="155"/>
      <c r="I1576" s="155"/>
      <c r="J1576" s="155"/>
      <c r="K1576" s="155"/>
      <c r="L1576" s="155"/>
      <c r="M1576" s="155"/>
      <c r="N1576" s="155"/>
      <c r="O1576" s="2">
        <f t="shared" si="237"/>
        <v>1</v>
      </c>
      <c r="P1576" s="28" t="s">
        <v>3281</v>
      </c>
      <c r="R1576" s="1" t="str">
        <f t="shared" si="235"/>
        <v>SECADM  </v>
      </c>
      <c r="S1576">
        <f t="shared" si="238"/>
        <v>22</v>
      </c>
      <c r="U1576"/>
      <c r="V1576" s="1" t="str">
        <f t="shared" si="236"/>
        <v/>
      </c>
      <c r="W1576"/>
    </row>
    <row r="1577" spans="2:23" ht="15" x14ac:dyDescent="0.25">
      <c r="B1577" s="46" t="s">
        <v>1304</v>
      </c>
      <c r="C1577" s="46" t="s">
        <v>3121</v>
      </c>
      <c r="D1577" s="46" t="s">
        <v>3122</v>
      </c>
      <c r="E1577" s="46" t="s">
        <v>3</v>
      </c>
      <c r="F1577" s="44"/>
      <c r="G1577" s="44"/>
      <c r="H1577" s="155"/>
      <c r="I1577" s="155"/>
      <c r="J1577" s="155"/>
      <c r="K1577" s="155"/>
      <c r="L1577" s="155"/>
      <c r="M1577" s="155"/>
      <c r="N1577" s="155"/>
      <c r="O1577" s="2">
        <f t="shared" si="237"/>
        <v>1</v>
      </c>
      <c r="P1577" s="28" t="s">
        <v>3282</v>
      </c>
      <c r="R1577" s="1" t="str">
        <f t="shared" si="235"/>
        <v>CLC  </v>
      </c>
      <c r="S1577">
        <f t="shared" si="238"/>
        <v>79</v>
      </c>
      <c r="U1577"/>
      <c r="V1577" s="1" t="str">
        <f t="shared" si="236"/>
        <v/>
      </c>
      <c r="W1577"/>
    </row>
    <row r="1578" spans="2:23" ht="15" x14ac:dyDescent="0.25">
      <c r="B1578" s="46" t="s">
        <v>685</v>
      </c>
      <c r="C1578" s="46" t="s">
        <v>3122</v>
      </c>
      <c r="D1578" s="46" t="s">
        <v>3123</v>
      </c>
      <c r="E1578" s="46" t="s">
        <v>3124</v>
      </c>
      <c r="F1578" s="44"/>
      <c r="G1578" s="44"/>
      <c r="H1578" s="155"/>
      <c r="I1578" s="155"/>
      <c r="J1578" s="155"/>
      <c r="K1578" s="155"/>
      <c r="L1578" s="155"/>
      <c r="M1578" s="155"/>
      <c r="N1578" s="155"/>
      <c r="O1578" s="2">
        <f t="shared" si="237"/>
        <v>34</v>
      </c>
      <c r="P1578" s="28" t="s">
        <v>1160</v>
      </c>
      <c r="R1578" s="1" t="str">
        <f t="shared" si="235"/>
        <v>SLIC  </v>
      </c>
      <c r="S1578">
        <f t="shared" si="238"/>
        <v>43</v>
      </c>
      <c r="U1578"/>
      <c r="V1578" s="1" t="str">
        <f t="shared" si="236"/>
        <v/>
      </c>
      <c r="W1578"/>
    </row>
    <row r="1579" spans="2:23" ht="15" x14ac:dyDescent="0.25">
      <c r="B1579" s="46" t="s">
        <v>3125</v>
      </c>
      <c r="C1579" s="46" t="s">
        <v>3123</v>
      </c>
      <c r="D1579" s="46" t="s">
        <v>3126</v>
      </c>
      <c r="E1579" s="46" t="s">
        <v>3</v>
      </c>
      <c r="F1579" s="44"/>
      <c r="G1579" s="44"/>
      <c r="H1579" s="155"/>
      <c r="I1579" s="155"/>
      <c r="J1579" s="155"/>
      <c r="K1579" s="155"/>
      <c r="L1579" s="155"/>
      <c r="M1579" s="155"/>
      <c r="N1579" s="155"/>
      <c r="O1579" s="2">
        <f t="shared" si="237"/>
        <v>1</v>
      </c>
      <c r="P1579" s="28" t="s">
        <v>3283</v>
      </c>
      <c r="R1579" s="1" t="str">
        <f t="shared" si="235"/>
        <v>SPO  </v>
      </c>
      <c r="S1579">
        <f t="shared" si="238"/>
        <v>12</v>
      </c>
      <c r="U1579"/>
      <c r="V1579" s="1" t="str">
        <f t="shared" si="236"/>
        <v/>
      </c>
      <c r="W1579"/>
    </row>
    <row r="1580" spans="2:23" ht="15" x14ac:dyDescent="0.25">
      <c r="B1580" s="46" t="s">
        <v>398</v>
      </c>
      <c r="C1580" s="46" t="s">
        <v>3126</v>
      </c>
      <c r="D1580" s="46" t="s">
        <v>3127</v>
      </c>
      <c r="E1580" s="46" t="s">
        <v>3</v>
      </c>
      <c r="F1580" s="44"/>
      <c r="G1580" s="44"/>
      <c r="H1580" s="155"/>
      <c r="I1580" s="155"/>
      <c r="J1580" s="155"/>
      <c r="K1580" s="155"/>
      <c r="L1580" s="155"/>
      <c r="M1580" s="155"/>
      <c r="N1580" s="155"/>
      <c r="O1580" s="2">
        <f t="shared" si="237"/>
        <v>1</v>
      </c>
      <c r="P1580" s="28" t="s">
        <v>3284</v>
      </c>
      <c r="R1580" s="1" t="str">
        <f t="shared" si="235"/>
        <v>CLC  </v>
      </c>
      <c r="S1580">
        <f t="shared" si="238"/>
        <v>79</v>
      </c>
      <c r="U1580"/>
      <c r="V1580" s="1" t="str">
        <f t="shared" si="236"/>
        <v/>
      </c>
      <c r="W1580"/>
    </row>
    <row r="1581" spans="2:23" ht="25.5" x14ac:dyDescent="0.25">
      <c r="B1581" s="46" t="s">
        <v>1750</v>
      </c>
      <c r="C1581" s="46" t="s">
        <v>3127</v>
      </c>
      <c r="D1581" s="46" t="s">
        <v>3128</v>
      </c>
      <c r="E1581" s="46" t="s">
        <v>3</v>
      </c>
      <c r="F1581" s="44"/>
      <c r="G1581" s="44"/>
      <c r="H1581" s="155"/>
      <c r="I1581" s="155"/>
      <c r="J1581" s="155"/>
      <c r="K1581" s="155"/>
      <c r="L1581" s="155"/>
      <c r="M1581" s="155"/>
      <c r="N1581" s="155"/>
      <c r="O1581" s="2">
        <f t="shared" si="237"/>
        <v>1</v>
      </c>
      <c r="P1581" s="28" t="s">
        <v>3285</v>
      </c>
      <c r="R1581" s="1" t="str">
        <f t="shared" si="235"/>
        <v>SPO  </v>
      </c>
      <c r="S1581">
        <f t="shared" si="238"/>
        <v>12</v>
      </c>
      <c r="U1581"/>
      <c r="V1581" s="1" t="str">
        <f t="shared" si="236"/>
        <v/>
      </c>
      <c r="W1581"/>
    </row>
    <row r="1582" spans="2:23" ht="15" x14ac:dyDescent="0.25">
      <c r="B1582" s="46" t="s">
        <v>3129</v>
      </c>
      <c r="C1582" s="46" t="s">
        <v>3128</v>
      </c>
      <c r="D1582" s="46" t="s">
        <v>3130</v>
      </c>
      <c r="E1582" s="46" t="s">
        <v>3</v>
      </c>
      <c r="F1582" s="44"/>
      <c r="G1582" s="44"/>
      <c r="H1582" s="155"/>
      <c r="I1582" s="155"/>
      <c r="J1582" s="155"/>
      <c r="K1582" s="155"/>
      <c r="L1582" s="155"/>
      <c r="M1582" s="155"/>
      <c r="N1582" s="155"/>
      <c r="O1582" s="2">
        <f t="shared" si="237"/>
        <v>1</v>
      </c>
      <c r="P1582" s="28" t="s">
        <v>3286</v>
      </c>
      <c r="R1582" s="1" t="str">
        <f t="shared" si="235"/>
        <v>SSG  </v>
      </c>
      <c r="S1582">
        <f t="shared" si="238"/>
        <v>57</v>
      </c>
      <c r="U1582"/>
      <c r="V1582" s="1" t="str">
        <f t="shared" si="236"/>
        <v/>
      </c>
      <c r="W1582"/>
    </row>
    <row r="1583" spans="2:23" ht="15" x14ac:dyDescent="0.25">
      <c r="B1583" s="46" t="s">
        <v>3131</v>
      </c>
      <c r="C1583" s="46" t="s">
        <v>3130</v>
      </c>
      <c r="D1583" s="46" t="s">
        <v>3132</v>
      </c>
      <c r="E1583" s="46" t="s">
        <v>21</v>
      </c>
      <c r="F1583" s="44"/>
      <c r="G1583" s="44"/>
      <c r="H1583" s="155"/>
      <c r="I1583" s="155"/>
      <c r="J1583" s="155"/>
      <c r="K1583" s="155"/>
      <c r="L1583" s="155"/>
      <c r="M1583" s="155"/>
      <c r="N1583" s="155"/>
      <c r="O1583" s="2">
        <f t="shared" si="237"/>
        <v>3</v>
      </c>
      <c r="P1583" s="28" t="s">
        <v>3287</v>
      </c>
      <c r="R1583" s="1" t="str">
        <f t="shared" si="235"/>
        <v>SPO  </v>
      </c>
      <c r="S1583">
        <f t="shared" si="238"/>
        <v>12</v>
      </c>
      <c r="U1583"/>
      <c r="V1583" s="1" t="str">
        <f t="shared" si="236"/>
        <v/>
      </c>
      <c r="W1583"/>
    </row>
    <row r="1584" spans="2:23" ht="15" x14ac:dyDescent="0.25">
      <c r="B1584" s="46" t="s">
        <v>1642</v>
      </c>
      <c r="C1584" s="46" t="s">
        <v>3132</v>
      </c>
      <c r="D1584" s="46" t="s">
        <v>3133</v>
      </c>
      <c r="E1584" s="46" t="s">
        <v>3</v>
      </c>
      <c r="F1584" s="44"/>
      <c r="G1584" s="44"/>
      <c r="H1584" s="155"/>
      <c r="I1584" s="155"/>
      <c r="J1584" s="155"/>
      <c r="K1584" s="155"/>
      <c r="L1584" s="155"/>
      <c r="M1584" s="155"/>
      <c r="N1584" s="155"/>
      <c r="O1584" s="2">
        <f t="shared" si="237"/>
        <v>1</v>
      </c>
      <c r="P1584" s="28" t="s">
        <v>38</v>
      </c>
      <c r="R1584" s="1" t="str">
        <f t="shared" ref="R1584:R1615" si="239">RIGHT(B1584,LEN(B1584)-5)</f>
        <v>CO  </v>
      </c>
      <c r="S1584">
        <f t="shared" si="238"/>
        <v>4</v>
      </c>
      <c r="U1584"/>
      <c r="V1584" s="1" t="str">
        <f t="shared" si="236"/>
        <v/>
      </c>
      <c r="W1584"/>
    </row>
    <row r="1585" spans="2:23" ht="15" x14ac:dyDescent="0.25">
      <c r="B1585" s="46" t="s">
        <v>3134</v>
      </c>
      <c r="C1585" s="46" t="s">
        <v>3133</v>
      </c>
      <c r="D1585" s="46" t="s">
        <v>3135</v>
      </c>
      <c r="E1585" s="46" t="s">
        <v>3</v>
      </c>
      <c r="F1585" s="44"/>
      <c r="G1585" s="44"/>
      <c r="H1585" s="155"/>
      <c r="I1585" s="155"/>
      <c r="J1585" s="155"/>
      <c r="K1585" s="155"/>
      <c r="L1585" s="155"/>
      <c r="M1585" s="155"/>
      <c r="N1585" s="155"/>
      <c r="O1585" s="2">
        <f t="shared" si="237"/>
        <v>1</v>
      </c>
      <c r="P1585" s="28" t="s">
        <v>41</v>
      </c>
      <c r="R1585" s="1" t="str">
        <f t="shared" si="239"/>
        <v>SECOFC  </v>
      </c>
      <c r="S1585">
        <f t="shared" si="238"/>
        <v>3</v>
      </c>
      <c r="U1585"/>
      <c r="V1585" s="1" t="str">
        <f t="shared" si="236"/>
        <v/>
      </c>
      <c r="W1585"/>
    </row>
    <row r="1586" spans="2:23" ht="15" x14ac:dyDescent="0.25">
      <c r="B1586" s="46" t="s">
        <v>3136</v>
      </c>
      <c r="C1586" s="46" t="s">
        <v>3135</v>
      </c>
      <c r="D1586" s="46" t="s">
        <v>3137</v>
      </c>
      <c r="E1586" s="46" t="s">
        <v>3</v>
      </c>
      <c r="F1586" s="44"/>
      <c r="G1586" s="44"/>
      <c r="H1586" s="155"/>
      <c r="I1586" s="155"/>
      <c r="J1586" s="155"/>
      <c r="K1586" s="155"/>
      <c r="L1586" s="155"/>
      <c r="M1586" s="155"/>
      <c r="N1586" s="155"/>
      <c r="O1586" s="2">
        <f t="shared" si="237"/>
        <v>1</v>
      </c>
      <c r="P1586" s="28" t="s">
        <v>44</v>
      </c>
      <c r="R1586" s="1" t="str">
        <f t="shared" si="239"/>
        <v>DG  </v>
      </c>
      <c r="S1586">
        <f t="shared" si="238"/>
        <v>2</v>
      </c>
      <c r="U1586"/>
      <c r="V1586" s="1" t="str">
        <f t="shared" si="236"/>
        <v/>
      </c>
      <c r="W1586"/>
    </row>
    <row r="1587" spans="2:23" ht="15" x14ac:dyDescent="0.25">
      <c r="B1587" s="46" t="s">
        <v>3138</v>
      </c>
      <c r="C1587" s="46" t="s">
        <v>3137</v>
      </c>
      <c r="D1587" s="46" t="s">
        <v>3139</v>
      </c>
      <c r="E1587" s="46" t="s">
        <v>3</v>
      </c>
      <c r="F1587" s="44"/>
      <c r="G1587" s="44"/>
      <c r="H1587" s="155"/>
      <c r="I1587" s="155"/>
      <c r="J1587" s="155"/>
      <c r="K1587" s="155"/>
      <c r="L1587" s="155"/>
      <c r="M1587" s="155"/>
      <c r="N1587" s="155"/>
      <c r="O1587" s="2">
        <f t="shared" si="237"/>
        <v>1</v>
      </c>
      <c r="P1587" s="28" t="s">
        <v>766</v>
      </c>
      <c r="R1587" s="1" t="str">
        <f t="shared" si="239"/>
        <v>CLC  </v>
      </c>
      <c r="S1587">
        <f t="shared" si="238"/>
        <v>79</v>
      </c>
      <c r="U1587"/>
      <c r="V1587" s="1" t="str">
        <f t="shared" si="236"/>
        <v/>
      </c>
      <c r="W1587"/>
    </row>
    <row r="1588" spans="2:23" ht="15" x14ac:dyDescent="0.25">
      <c r="B1588" s="46" t="s">
        <v>714</v>
      </c>
      <c r="C1588" s="46" t="s">
        <v>3139</v>
      </c>
      <c r="D1588" s="46" t="s">
        <v>3140</v>
      </c>
      <c r="E1588" s="46" t="s">
        <v>3</v>
      </c>
      <c r="F1588" s="44"/>
      <c r="G1588" s="44"/>
      <c r="H1588" s="155"/>
      <c r="I1588" s="155"/>
      <c r="J1588" s="155"/>
      <c r="K1588" s="155"/>
      <c r="L1588" s="155"/>
      <c r="M1588" s="155"/>
      <c r="N1588" s="155"/>
      <c r="O1588" s="2">
        <f t="shared" si="237"/>
        <v>1</v>
      </c>
      <c r="P1588" s="28" t="s">
        <v>3288</v>
      </c>
      <c r="R1588" s="1" t="str">
        <f t="shared" si="239"/>
        <v>SLIC  </v>
      </c>
      <c r="S1588">
        <f t="shared" si="238"/>
        <v>43</v>
      </c>
      <c r="U1588"/>
      <c r="V1588" s="1" t="str">
        <f t="shared" si="236"/>
        <v/>
      </c>
      <c r="W1588"/>
    </row>
    <row r="1589" spans="2:23" ht="15" x14ac:dyDescent="0.25">
      <c r="B1589" s="46" t="s">
        <v>3141</v>
      </c>
      <c r="C1589" s="46" t="s">
        <v>3140</v>
      </c>
      <c r="D1589" s="46" t="s">
        <v>3142</v>
      </c>
      <c r="E1589" s="46" t="s">
        <v>2469</v>
      </c>
      <c r="F1589" s="44"/>
      <c r="G1589" s="44"/>
      <c r="H1589" s="155"/>
      <c r="I1589" s="155"/>
      <c r="J1589" s="155"/>
      <c r="K1589" s="155"/>
      <c r="L1589" s="155"/>
      <c r="M1589" s="155"/>
      <c r="N1589" s="155"/>
      <c r="O1589" s="2">
        <f t="shared" si="237"/>
        <v>16</v>
      </c>
      <c r="P1589" s="28" t="s">
        <v>2921</v>
      </c>
      <c r="R1589" s="1" t="str">
        <f t="shared" si="239"/>
        <v>SCON  </v>
      </c>
      <c r="S1589">
        <f t="shared" si="238"/>
        <v>17</v>
      </c>
      <c r="U1589"/>
      <c r="V1589" s="1" t="str">
        <f t="shared" si="236"/>
        <v/>
      </c>
      <c r="W1589"/>
    </row>
    <row r="1590" spans="2:23" ht="15" x14ac:dyDescent="0.25">
      <c r="B1590" s="46" t="s">
        <v>3143</v>
      </c>
      <c r="C1590" s="46" t="s">
        <v>3142</v>
      </c>
      <c r="D1590" s="46" t="s">
        <v>3144</v>
      </c>
      <c r="E1590" s="46" t="s">
        <v>3</v>
      </c>
      <c r="F1590" s="44"/>
      <c r="G1590" s="44"/>
      <c r="H1590" s="155"/>
      <c r="I1590" s="155"/>
      <c r="J1590" s="155"/>
      <c r="K1590" s="155"/>
      <c r="L1590" s="155"/>
      <c r="M1590" s="155"/>
      <c r="N1590" s="155"/>
      <c r="O1590" s="2">
        <f t="shared" si="237"/>
        <v>1</v>
      </c>
      <c r="P1590" s="28" t="s">
        <v>3289</v>
      </c>
      <c r="R1590" s="1" t="str">
        <f t="shared" si="239"/>
        <v>SLIC  </v>
      </c>
      <c r="S1590">
        <f t="shared" si="238"/>
        <v>43</v>
      </c>
      <c r="U1590"/>
      <c r="V1590" s="1" t="str">
        <f t="shared" si="236"/>
        <v/>
      </c>
      <c r="W1590"/>
    </row>
    <row r="1591" spans="2:23" ht="15" x14ac:dyDescent="0.25">
      <c r="B1591" s="46" t="s">
        <v>3145</v>
      </c>
      <c r="C1591" s="46" t="s">
        <v>3144</v>
      </c>
      <c r="D1591" s="46" t="s">
        <v>3146</v>
      </c>
      <c r="E1591" s="46" t="s">
        <v>3</v>
      </c>
      <c r="F1591" s="44"/>
      <c r="G1591" s="44"/>
      <c r="H1591" s="155"/>
      <c r="I1591" s="155"/>
      <c r="J1591" s="155"/>
      <c r="K1591" s="155"/>
      <c r="L1591" s="155"/>
      <c r="M1591" s="155"/>
      <c r="N1591" s="155"/>
      <c r="O1591" s="2">
        <f t="shared" si="237"/>
        <v>1</v>
      </c>
      <c r="P1591" s="28" t="s">
        <v>3290</v>
      </c>
      <c r="R1591" s="1" t="str">
        <f t="shared" si="239"/>
        <v>SCON  </v>
      </c>
      <c r="S1591">
        <f t="shared" si="238"/>
        <v>17</v>
      </c>
      <c r="U1591"/>
      <c r="V1591" s="1" t="str">
        <f t="shared" si="236"/>
        <v/>
      </c>
      <c r="W1591"/>
    </row>
    <row r="1592" spans="2:23" ht="15" x14ac:dyDescent="0.25">
      <c r="B1592" s="46" t="s">
        <v>3147</v>
      </c>
      <c r="C1592" s="46" t="s">
        <v>3146</v>
      </c>
      <c r="D1592" s="46" t="s">
        <v>3148</v>
      </c>
      <c r="E1592" s="46" t="s">
        <v>17</v>
      </c>
      <c r="F1592" s="44"/>
      <c r="G1592" s="44"/>
      <c r="H1592" s="155"/>
      <c r="I1592" s="155"/>
      <c r="J1592" s="155"/>
      <c r="K1592" s="155"/>
      <c r="L1592" s="155"/>
      <c r="M1592" s="155"/>
      <c r="N1592" s="155"/>
      <c r="O1592" s="2">
        <f t="shared" si="237"/>
        <v>2</v>
      </c>
      <c r="P1592" s="28" t="s">
        <v>3290</v>
      </c>
      <c r="R1592" s="1" t="str">
        <f t="shared" si="239"/>
        <v>SLIC  </v>
      </c>
      <c r="S1592">
        <f t="shared" si="238"/>
        <v>43</v>
      </c>
      <c r="U1592"/>
      <c r="V1592" s="1" t="str">
        <f t="shared" si="236"/>
        <v/>
      </c>
      <c r="W1592"/>
    </row>
    <row r="1593" spans="2:23" ht="15" x14ac:dyDescent="0.25">
      <c r="B1593" s="46" t="s">
        <v>3149</v>
      </c>
      <c r="C1593" s="46" t="s">
        <v>3148</v>
      </c>
      <c r="D1593" s="46" t="s">
        <v>3150</v>
      </c>
      <c r="E1593" s="46" t="s">
        <v>3</v>
      </c>
      <c r="F1593" s="44"/>
      <c r="G1593" s="44"/>
      <c r="H1593" s="155"/>
      <c r="I1593" s="155"/>
      <c r="J1593" s="155"/>
      <c r="K1593" s="155"/>
      <c r="L1593" s="155"/>
      <c r="M1593" s="155"/>
      <c r="N1593" s="155"/>
      <c r="O1593" s="2">
        <f t="shared" si="237"/>
        <v>1</v>
      </c>
      <c r="P1593" s="28" t="s">
        <v>3291</v>
      </c>
      <c r="R1593" s="1" t="str">
        <f t="shared" si="239"/>
        <v>CLC  </v>
      </c>
      <c r="S1593">
        <f t="shared" si="238"/>
        <v>79</v>
      </c>
      <c r="U1593"/>
      <c r="V1593" s="1" t="str">
        <f t="shared" si="236"/>
        <v/>
      </c>
      <c r="W1593"/>
    </row>
    <row r="1594" spans="2:23" ht="15" x14ac:dyDescent="0.25">
      <c r="B1594" s="46" t="s">
        <v>3151</v>
      </c>
      <c r="C1594" s="46" t="s">
        <v>3150</v>
      </c>
      <c r="D1594" s="46" t="s">
        <v>3152</v>
      </c>
      <c r="E1594" s="46" t="s">
        <v>54</v>
      </c>
      <c r="F1594" s="44"/>
      <c r="G1594" s="44"/>
      <c r="H1594" s="155"/>
      <c r="I1594" s="155"/>
      <c r="J1594" s="155"/>
      <c r="K1594" s="155"/>
      <c r="L1594" s="155"/>
      <c r="M1594" s="155"/>
      <c r="N1594" s="155"/>
      <c r="O1594" s="2">
        <f t="shared" si="237"/>
        <v>1</v>
      </c>
      <c r="P1594" s="28" t="s">
        <v>3292</v>
      </c>
      <c r="R1594" s="1" t="str">
        <f t="shared" si="239"/>
        <v>SECADM  </v>
      </c>
      <c r="S1594">
        <f t="shared" si="238"/>
        <v>22</v>
      </c>
      <c r="U1594"/>
      <c r="V1594" s="1" t="str">
        <f t="shared" si="236"/>
        <v/>
      </c>
      <c r="W1594"/>
    </row>
    <row r="1595" spans="2:23" ht="15" x14ac:dyDescent="0.25">
      <c r="B1595" s="46" t="s">
        <v>3153</v>
      </c>
      <c r="C1595" s="46" t="s">
        <v>3152</v>
      </c>
      <c r="D1595" s="46" t="s">
        <v>3154</v>
      </c>
      <c r="E1595" s="46" t="s">
        <v>144</v>
      </c>
      <c r="F1595" s="44"/>
      <c r="G1595" s="44"/>
      <c r="H1595" s="155"/>
      <c r="I1595" s="155"/>
      <c r="J1595" s="155"/>
      <c r="K1595" s="155"/>
      <c r="L1595" s="155"/>
      <c r="M1595" s="155"/>
      <c r="N1595" s="155"/>
      <c r="O1595" s="2">
        <f t="shared" si="237"/>
        <v>5</v>
      </c>
      <c r="P1595" s="28" t="s">
        <v>61</v>
      </c>
      <c r="R1595" s="1" t="str">
        <f t="shared" si="239"/>
        <v>CLC  </v>
      </c>
      <c r="S1595">
        <f t="shared" si="238"/>
        <v>79</v>
      </c>
      <c r="U1595"/>
      <c r="V1595" s="1" t="str">
        <f t="shared" si="236"/>
        <v/>
      </c>
      <c r="W1595"/>
    </row>
    <row r="1596" spans="2:23" ht="15" x14ac:dyDescent="0.25">
      <c r="B1596" s="46" t="s">
        <v>3155</v>
      </c>
      <c r="C1596" s="46" t="s">
        <v>3154</v>
      </c>
      <c r="D1596" s="46" t="s">
        <v>3156</v>
      </c>
      <c r="E1596" s="46" t="s">
        <v>342</v>
      </c>
      <c r="F1596" s="44"/>
      <c r="G1596" s="44"/>
      <c r="H1596" s="155"/>
      <c r="I1596" s="155"/>
      <c r="J1596" s="155"/>
      <c r="K1596" s="155"/>
      <c r="L1596" s="155"/>
      <c r="M1596" s="155"/>
      <c r="N1596" s="155"/>
      <c r="O1596" s="2">
        <f t="shared" si="237"/>
        <v>15</v>
      </c>
      <c r="P1596" s="28" t="s">
        <v>335</v>
      </c>
      <c r="R1596" s="1" t="str">
        <f t="shared" si="239"/>
        <v>SSG  </v>
      </c>
      <c r="S1596">
        <f t="shared" si="238"/>
        <v>57</v>
      </c>
      <c r="U1596"/>
      <c r="V1596" s="1" t="str">
        <f t="shared" si="236"/>
        <v/>
      </c>
      <c r="W1596"/>
    </row>
    <row r="1597" spans="2:23" ht="15" x14ac:dyDescent="0.25">
      <c r="B1597" s="46" t="s">
        <v>3157</v>
      </c>
      <c r="C1597" s="46" t="s">
        <v>3156</v>
      </c>
      <c r="D1597" s="46" t="s">
        <v>3158</v>
      </c>
      <c r="E1597" s="46" t="s">
        <v>3</v>
      </c>
      <c r="F1597" s="44"/>
      <c r="G1597" s="44"/>
      <c r="H1597" s="155"/>
      <c r="I1597" s="155"/>
      <c r="J1597" s="155"/>
      <c r="K1597" s="155"/>
      <c r="L1597" s="155"/>
      <c r="M1597" s="155"/>
      <c r="N1597" s="155"/>
      <c r="O1597" s="2">
        <f t="shared" si="237"/>
        <v>1</v>
      </c>
      <c r="P1597" s="28" t="s">
        <v>3293</v>
      </c>
      <c r="R1597" s="1" t="str">
        <f t="shared" si="239"/>
        <v>CLC  </v>
      </c>
      <c r="S1597">
        <f t="shared" si="238"/>
        <v>79</v>
      </c>
      <c r="U1597"/>
      <c r="V1597" s="1" t="str">
        <f t="shared" si="236"/>
        <v/>
      </c>
      <c r="W1597"/>
    </row>
    <row r="1598" spans="2:23" ht="15" x14ac:dyDescent="0.25">
      <c r="B1598" s="46" t="s">
        <v>3159</v>
      </c>
      <c r="C1598" s="46" t="s">
        <v>3158</v>
      </c>
      <c r="D1598" s="46" t="s">
        <v>3160</v>
      </c>
      <c r="E1598" s="46" t="s">
        <v>314</v>
      </c>
      <c r="F1598" s="44"/>
      <c r="G1598" s="44"/>
      <c r="H1598" s="155"/>
      <c r="I1598" s="155"/>
      <c r="J1598" s="155"/>
      <c r="K1598" s="155"/>
      <c r="L1598" s="155"/>
      <c r="M1598" s="155"/>
      <c r="N1598" s="155"/>
      <c r="O1598" s="2">
        <f t="shared" si="237"/>
        <v>7</v>
      </c>
      <c r="P1598" s="28" t="s">
        <v>32</v>
      </c>
      <c r="R1598" s="1" t="str">
        <f t="shared" si="239"/>
        <v>SECADM  </v>
      </c>
      <c r="S1598">
        <f t="shared" si="238"/>
        <v>22</v>
      </c>
      <c r="U1598"/>
      <c r="V1598" s="1" t="str">
        <f t="shared" si="236"/>
        <v/>
      </c>
      <c r="W1598"/>
    </row>
    <row r="1599" spans="2:23" ht="15" x14ac:dyDescent="0.25">
      <c r="B1599" s="46" t="s">
        <v>3161</v>
      </c>
      <c r="C1599" s="46" t="s">
        <v>3160</v>
      </c>
      <c r="D1599" s="46" t="s">
        <v>3162</v>
      </c>
      <c r="E1599" s="46" t="s">
        <v>3</v>
      </c>
      <c r="F1599" s="44"/>
      <c r="G1599" s="44"/>
      <c r="H1599" s="155"/>
      <c r="I1599" s="155"/>
      <c r="J1599" s="155"/>
      <c r="K1599" s="155"/>
      <c r="L1599" s="155"/>
      <c r="M1599" s="155"/>
      <c r="N1599" s="155"/>
      <c r="O1599" s="2">
        <f t="shared" si="237"/>
        <v>1</v>
      </c>
      <c r="P1599" s="28" t="s">
        <v>3294</v>
      </c>
      <c r="R1599" s="1" t="str">
        <f t="shared" si="239"/>
        <v>CPL  </v>
      </c>
      <c r="S1599">
        <f t="shared" si="238"/>
        <v>1</v>
      </c>
      <c r="U1599"/>
      <c r="V1599" s="1" t="str">
        <f t="shared" si="236"/>
        <v/>
      </c>
      <c r="W1599"/>
    </row>
    <row r="1600" spans="2:23" ht="15" x14ac:dyDescent="0.25">
      <c r="B1600" s="46" t="s">
        <v>3163</v>
      </c>
      <c r="C1600" s="46" t="s">
        <v>3162</v>
      </c>
      <c r="D1600" s="46" t="s">
        <v>3164</v>
      </c>
      <c r="E1600" s="46" t="s">
        <v>3</v>
      </c>
      <c r="F1600" s="44"/>
      <c r="G1600" s="44"/>
      <c r="H1600" s="155"/>
      <c r="I1600" s="155"/>
      <c r="J1600" s="155"/>
      <c r="K1600" s="155"/>
      <c r="L1600" s="155"/>
      <c r="M1600" s="155"/>
      <c r="N1600" s="155"/>
      <c r="O1600" s="2">
        <f t="shared" si="237"/>
        <v>1</v>
      </c>
      <c r="P1600" s="28" t="s">
        <v>803</v>
      </c>
      <c r="R1600" s="1" t="str">
        <f t="shared" si="239"/>
        <v>ASSDG  </v>
      </c>
      <c r="S1600">
        <f t="shared" si="238"/>
        <v>1</v>
      </c>
      <c r="U1600"/>
      <c r="V1600" s="1" t="str">
        <f t="shared" si="236"/>
        <v/>
      </c>
      <c r="W1600"/>
    </row>
    <row r="1601" spans="2:23" ht="15" x14ac:dyDescent="0.25">
      <c r="B1601" s="46" t="s">
        <v>3165</v>
      </c>
      <c r="C1601" s="46" t="s">
        <v>3164</v>
      </c>
      <c r="D1601" s="46" t="s">
        <v>3166</v>
      </c>
      <c r="E1601" s="46" t="s">
        <v>3</v>
      </c>
      <c r="F1601" s="44"/>
      <c r="G1601" s="44"/>
      <c r="H1601" s="155"/>
      <c r="I1601" s="155"/>
      <c r="J1601" s="155"/>
      <c r="K1601" s="155"/>
      <c r="L1601" s="155"/>
      <c r="M1601" s="155"/>
      <c r="N1601" s="155"/>
      <c r="O1601" s="2">
        <f t="shared" si="237"/>
        <v>1</v>
      </c>
      <c r="P1601" s="28" t="s">
        <v>2935</v>
      </c>
      <c r="R1601" s="1" t="str">
        <f t="shared" si="239"/>
        <v>DG  </v>
      </c>
      <c r="S1601">
        <f t="shared" si="238"/>
        <v>2</v>
      </c>
      <c r="U1601"/>
      <c r="V1601" s="1" t="str">
        <f t="shared" si="236"/>
        <v/>
      </c>
      <c r="W1601"/>
    </row>
    <row r="1602" spans="2:23" ht="15" x14ac:dyDescent="0.25">
      <c r="B1602" s="46" t="s">
        <v>3167</v>
      </c>
      <c r="C1602" s="46" t="s">
        <v>3166</v>
      </c>
      <c r="D1602" s="46" t="s">
        <v>3168</v>
      </c>
      <c r="E1602" s="46" t="s">
        <v>144</v>
      </c>
      <c r="F1602" s="44"/>
      <c r="G1602" s="44"/>
      <c r="H1602" s="155"/>
      <c r="I1602" s="155"/>
      <c r="J1602" s="155"/>
      <c r="K1602" s="155"/>
      <c r="L1602" s="155"/>
      <c r="M1602" s="155"/>
      <c r="N1602" s="155"/>
      <c r="O1602" s="2">
        <f t="shared" si="237"/>
        <v>5</v>
      </c>
      <c r="P1602" s="28" t="s">
        <v>813</v>
      </c>
      <c r="R1602" s="1" t="str">
        <f t="shared" si="239"/>
        <v>SLIC  </v>
      </c>
      <c r="S1602">
        <f t="shared" si="238"/>
        <v>43</v>
      </c>
      <c r="U1602"/>
      <c r="V1602" s="1" t="str">
        <f t="shared" si="236"/>
        <v/>
      </c>
      <c r="W1602"/>
    </row>
    <row r="1603" spans="2:23" ht="15" x14ac:dyDescent="0.25">
      <c r="B1603" s="46" t="s">
        <v>3169</v>
      </c>
      <c r="C1603" s="46" t="s">
        <v>3168</v>
      </c>
      <c r="D1603" s="46" t="s">
        <v>3170</v>
      </c>
      <c r="E1603" s="46" t="s">
        <v>3</v>
      </c>
      <c r="F1603" s="44"/>
      <c r="G1603" s="44"/>
      <c r="H1603" s="155"/>
      <c r="I1603" s="155"/>
      <c r="J1603" s="155"/>
      <c r="K1603" s="155"/>
      <c r="L1603" s="155"/>
      <c r="M1603" s="155"/>
      <c r="N1603" s="155"/>
      <c r="O1603" s="2">
        <f t="shared" si="237"/>
        <v>1</v>
      </c>
      <c r="P1603" s="28" t="s">
        <v>247</v>
      </c>
      <c r="R1603" s="1" t="str">
        <f t="shared" si="239"/>
        <v>CLC  </v>
      </c>
      <c r="S1603">
        <f t="shared" si="238"/>
        <v>79</v>
      </c>
      <c r="U1603"/>
      <c r="V1603" s="1" t="str">
        <f t="shared" si="236"/>
        <v/>
      </c>
      <c r="W1603"/>
    </row>
    <row r="1604" spans="2:23" ht="15" x14ac:dyDescent="0.25">
      <c r="B1604" s="46" t="s">
        <v>3171</v>
      </c>
      <c r="C1604" s="46" t="s">
        <v>3170</v>
      </c>
      <c r="D1604" s="46" t="s">
        <v>3172</v>
      </c>
      <c r="E1604" s="46" t="s">
        <v>403</v>
      </c>
      <c r="F1604" s="44"/>
      <c r="G1604" s="44"/>
      <c r="H1604" s="155"/>
      <c r="I1604" s="155"/>
      <c r="J1604" s="155"/>
      <c r="K1604" s="155"/>
      <c r="L1604" s="155"/>
      <c r="M1604" s="155"/>
      <c r="N1604" s="155"/>
      <c r="O1604" s="2">
        <f t="shared" si="237"/>
        <v>13</v>
      </c>
      <c r="P1604" s="28" t="s">
        <v>3295</v>
      </c>
      <c r="R1604" s="1" t="str">
        <f t="shared" si="239"/>
        <v>SSG  </v>
      </c>
      <c r="S1604">
        <f t="shared" si="238"/>
        <v>57</v>
      </c>
      <c r="U1604"/>
      <c r="V1604" s="1" t="str">
        <f t="shared" si="236"/>
        <v/>
      </c>
      <c r="W1604"/>
    </row>
    <row r="1605" spans="2:23" ht="15" x14ac:dyDescent="0.25">
      <c r="B1605" s="46" t="s">
        <v>3173</v>
      </c>
      <c r="C1605" s="46" t="s">
        <v>3172</v>
      </c>
      <c r="D1605" s="46" t="s">
        <v>3174</v>
      </c>
      <c r="E1605" s="46" t="s">
        <v>17</v>
      </c>
      <c r="F1605" s="44"/>
      <c r="G1605" s="44"/>
      <c r="H1605" s="155"/>
      <c r="I1605" s="155"/>
      <c r="J1605" s="155"/>
      <c r="K1605" s="155"/>
      <c r="L1605" s="155"/>
      <c r="M1605" s="155"/>
      <c r="N1605" s="155"/>
      <c r="O1605" s="2">
        <f t="shared" si="237"/>
        <v>2</v>
      </c>
      <c r="P1605" s="28" t="s">
        <v>3296</v>
      </c>
      <c r="R1605" s="1" t="str">
        <f t="shared" si="239"/>
        <v>CLC  </v>
      </c>
      <c r="S1605">
        <f t="shared" si="238"/>
        <v>79</v>
      </c>
      <c r="U1605"/>
      <c r="V1605" s="1" t="str">
        <f t="shared" si="236"/>
        <v/>
      </c>
      <c r="W1605"/>
    </row>
    <row r="1606" spans="2:23" ht="15" x14ac:dyDescent="0.25">
      <c r="B1606" s="46" t="s">
        <v>3175</v>
      </c>
      <c r="C1606" s="46" t="s">
        <v>3174</v>
      </c>
      <c r="D1606" s="46" t="s">
        <v>3176</v>
      </c>
      <c r="E1606" s="46" t="s">
        <v>47</v>
      </c>
      <c r="F1606" s="44"/>
      <c r="G1606" s="44"/>
      <c r="H1606" s="155"/>
      <c r="I1606" s="155"/>
      <c r="J1606" s="155"/>
      <c r="K1606" s="155"/>
      <c r="L1606" s="155"/>
      <c r="M1606" s="155"/>
      <c r="N1606" s="155"/>
      <c r="O1606" s="2">
        <f t="shared" si="237"/>
        <v>6</v>
      </c>
      <c r="P1606" s="28" t="s">
        <v>3297</v>
      </c>
      <c r="R1606" s="1" t="str">
        <f t="shared" si="239"/>
        <v>SSG  </v>
      </c>
      <c r="S1606">
        <f t="shared" si="238"/>
        <v>57</v>
      </c>
      <c r="U1606"/>
      <c r="V1606" s="1" t="str">
        <f t="shared" si="236"/>
        <v/>
      </c>
      <c r="W1606"/>
    </row>
    <row r="1607" spans="2:23" ht="15" x14ac:dyDescent="0.25">
      <c r="B1607" s="46" t="s">
        <v>3177</v>
      </c>
      <c r="C1607" s="46" t="s">
        <v>3176</v>
      </c>
      <c r="D1607" s="46" t="s">
        <v>3178</v>
      </c>
      <c r="E1607" s="46" t="s">
        <v>21</v>
      </c>
      <c r="F1607" s="44"/>
      <c r="G1607" s="44"/>
      <c r="H1607" s="155"/>
      <c r="I1607" s="155"/>
      <c r="J1607" s="155"/>
      <c r="K1607" s="155"/>
      <c r="L1607" s="155"/>
      <c r="M1607" s="155"/>
      <c r="N1607" s="155"/>
      <c r="O1607" s="2">
        <f t="shared" ref="O1607:O1638" si="240">VALUE(IF(LEFT(E1607,1)="&lt;",1,LEFT(E1607,2)))</f>
        <v>3</v>
      </c>
      <c r="P1607" s="28" t="s">
        <v>3298</v>
      </c>
      <c r="R1607" s="1" t="str">
        <f t="shared" si="239"/>
        <v>SECADM  </v>
      </c>
      <c r="S1607">
        <f t="shared" ref="S1607:S1638" si="241">SUMIFS($O$1543:$O$1652,$R$1543:$R$1652,R1607)</f>
        <v>22</v>
      </c>
      <c r="U1607"/>
      <c r="V1607" s="1" t="str">
        <f t="shared" si="236"/>
        <v/>
      </c>
      <c r="W1607"/>
    </row>
    <row r="1608" spans="2:23" ht="15" x14ac:dyDescent="0.25">
      <c r="B1608" s="46" t="s">
        <v>3179</v>
      </c>
      <c r="C1608" s="46" t="s">
        <v>3178</v>
      </c>
      <c r="D1608" s="46" t="s">
        <v>3180</v>
      </c>
      <c r="E1608" s="46" t="s">
        <v>54</v>
      </c>
      <c r="F1608" s="44"/>
      <c r="G1608" s="44"/>
      <c r="H1608" s="155"/>
      <c r="I1608" s="155"/>
      <c r="J1608" s="155"/>
      <c r="K1608" s="155"/>
      <c r="L1608" s="155"/>
      <c r="M1608" s="155"/>
      <c r="N1608" s="155"/>
      <c r="O1608" s="2">
        <f t="shared" si="240"/>
        <v>1</v>
      </c>
      <c r="P1608" s="28" t="s">
        <v>3299</v>
      </c>
      <c r="R1608" s="1" t="str">
        <f t="shared" si="239"/>
        <v>SSG  </v>
      </c>
      <c r="S1608">
        <f t="shared" si="241"/>
        <v>57</v>
      </c>
      <c r="U1608"/>
      <c r="V1608" s="1" t="str">
        <f t="shared" si="236"/>
        <v/>
      </c>
      <c r="W1608"/>
    </row>
    <row r="1609" spans="2:23" ht="25.5" x14ac:dyDescent="0.25">
      <c r="B1609" s="46" t="s">
        <v>776</v>
      </c>
      <c r="C1609" s="46" t="s">
        <v>3180</v>
      </c>
      <c r="D1609" s="46" t="s">
        <v>3181</v>
      </c>
      <c r="E1609" s="46" t="s">
        <v>314</v>
      </c>
      <c r="F1609" s="44"/>
      <c r="G1609" s="44"/>
      <c r="H1609" s="155"/>
      <c r="I1609" s="155"/>
      <c r="J1609" s="155"/>
      <c r="K1609" s="155"/>
      <c r="L1609" s="155"/>
      <c r="M1609" s="155"/>
      <c r="N1609" s="155"/>
      <c r="O1609" s="2">
        <f t="shared" si="240"/>
        <v>7</v>
      </c>
      <c r="P1609" s="28" t="s">
        <v>3300</v>
      </c>
      <c r="R1609" s="1" t="str">
        <f t="shared" si="239"/>
        <v>SECADM  </v>
      </c>
      <c r="S1609">
        <f t="shared" si="241"/>
        <v>22</v>
      </c>
      <c r="U1609"/>
      <c r="V1609" s="1" t="str">
        <f t="shared" si="236"/>
        <v/>
      </c>
      <c r="W1609"/>
    </row>
    <row r="1610" spans="2:23" ht="15" x14ac:dyDescent="0.25">
      <c r="B1610" s="46" t="s">
        <v>3182</v>
      </c>
      <c r="C1610" s="46" t="s">
        <v>3181</v>
      </c>
      <c r="D1610" s="46" t="s">
        <v>3183</v>
      </c>
      <c r="E1610" s="46" t="s">
        <v>9</v>
      </c>
      <c r="F1610" s="44"/>
      <c r="G1610" s="44"/>
      <c r="H1610" s="155"/>
      <c r="I1610" s="155"/>
      <c r="J1610" s="155"/>
      <c r="K1610" s="155"/>
      <c r="L1610" s="155"/>
      <c r="M1610" s="155"/>
      <c r="N1610" s="155"/>
      <c r="O1610" s="2">
        <f t="shared" si="240"/>
        <v>19</v>
      </c>
      <c r="P1610" s="28" t="s">
        <v>3301</v>
      </c>
      <c r="R1610" s="1" t="str">
        <f t="shared" si="239"/>
        <v>SSG  </v>
      </c>
      <c r="S1610">
        <f t="shared" si="241"/>
        <v>57</v>
      </c>
      <c r="U1610"/>
      <c r="V1610" s="1" t="str">
        <f t="shared" si="236"/>
        <v/>
      </c>
      <c r="W1610"/>
    </row>
    <row r="1611" spans="2:23" ht="15" x14ac:dyDescent="0.25">
      <c r="B1611" s="46" t="s">
        <v>3184</v>
      </c>
      <c r="C1611" s="46" t="s">
        <v>3183</v>
      </c>
      <c r="D1611" s="46" t="s">
        <v>3185</v>
      </c>
      <c r="E1611" s="46" t="s">
        <v>3</v>
      </c>
      <c r="F1611" s="44"/>
      <c r="G1611" s="44"/>
      <c r="H1611" s="155"/>
      <c r="I1611" s="155"/>
      <c r="J1611" s="155"/>
      <c r="K1611" s="155"/>
      <c r="L1611" s="155"/>
      <c r="M1611" s="155"/>
      <c r="N1611" s="155"/>
      <c r="O1611" s="2">
        <f t="shared" si="240"/>
        <v>1</v>
      </c>
      <c r="P1611" s="28" t="s">
        <v>3302</v>
      </c>
      <c r="R1611" s="1" t="str">
        <f t="shared" si="239"/>
        <v>SECADM  </v>
      </c>
      <c r="S1611">
        <f t="shared" si="241"/>
        <v>22</v>
      </c>
      <c r="U1611"/>
      <c r="V1611" s="1" t="str">
        <f t="shared" si="236"/>
        <v/>
      </c>
      <c r="W1611"/>
    </row>
    <row r="1612" spans="2:23" ht="25.5" x14ac:dyDescent="0.25">
      <c r="B1612" s="46" t="s">
        <v>3186</v>
      </c>
      <c r="C1612" s="46" t="s">
        <v>3185</v>
      </c>
      <c r="D1612" s="46" t="s">
        <v>3187</v>
      </c>
      <c r="E1612" s="46" t="s">
        <v>17</v>
      </c>
      <c r="F1612" s="44"/>
      <c r="G1612" s="44"/>
      <c r="H1612" s="155"/>
      <c r="I1612" s="155"/>
      <c r="J1612" s="155"/>
      <c r="K1612" s="155"/>
      <c r="L1612" s="155"/>
      <c r="M1612" s="155"/>
      <c r="N1612" s="155"/>
      <c r="O1612" s="2">
        <f t="shared" si="240"/>
        <v>2</v>
      </c>
      <c r="P1612" s="28" t="s">
        <v>3303</v>
      </c>
      <c r="R1612" s="1" t="str">
        <f t="shared" si="239"/>
        <v>CLC  </v>
      </c>
      <c r="S1612">
        <f t="shared" si="241"/>
        <v>79</v>
      </c>
      <c r="U1612"/>
      <c r="V1612" s="1" t="str">
        <f t="shared" si="236"/>
        <v/>
      </c>
      <c r="W1612"/>
    </row>
    <row r="1613" spans="2:23" ht="25.5" x14ac:dyDescent="0.25">
      <c r="B1613" s="46" t="s">
        <v>3188</v>
      </c>
      <c r="C1613" s="46" t="s">
        <v>3187</v>
      </c>
      <c r="D1613" s="46" t="s">
        <v>3189</v>
      </c>
      <c r="E1613" s="46" t="s">
        <v>13</v>
      </c>
      <c r="F1613" s="44"/>
      <c r="G1613" s="44"/>
      <c r="H1613" s="155"/>
      <c r="I1613" s="155"/>
      <c r="J1613" s="155"/>
      <c r="K1613" s="155"/>
      <c r="L1613" s="155"/>
      <c r="M1613" s="155"/>
      <c r="N1613" s="155"/>
      <c r="O1613" s="2">
        <f t="shared" si="240"/>
        <v>4</v>
      </c>
      <c r="P1613" s="28" t="s">
        <v>3304</v>
      </c>
      <c r="R1613" s="1" t="str">
        <f t="shared" si="239"/>
        <v>SASG  </v>
      </c>
      <c r="S1613">
        <f t="shared" si="241"/>
        <v>24</v>
      </c>
      <c r="U1613"/>
      <c r="V1613" s="1" t="str">
        <f t="shared" si="236"/>
        <v/>
      </c>
      <c r="W1613"/>
    </row>
    <row r="1614" spans="2:23" ht="15" x14ac:dyDescent="0.25">
      <c r="B1614" s="46" t="s">
        <v>3190</v>
      </c>
      <c r="C1614" s="46" t="s">
        <v>3189</v>
      </c>
      <c r="D1614" s="46" t="s">
        <v>3191</v>
      </c>
      <c r="E1614" s="46" t="s">
        <v>17</v>
      </c>
      <c r="F1614" s="44"/>
      <c r="G1614" s="44"/>
      <c r="H1614" s="155"/>
      <c r="I1614" s="155"/>
      <c r="J1614" s="155"/>
      <c r="K1614" s="155"/>
      <c r="L1614" s="155"/>
      <c r="M1614" s="155"/>
      <c r="N1614" s="155"/>
      <c r="O1614" s="2">
        <f t="shared" si="240"/>
        <v>2</v>
      </c>
      <c r="P1614" s="28" t="s">
        <v>634</v>
      </c>
      <c r="R1614" s="1" t="str">
        <f t="shared" si="239"/>
        <v>SC  </v>
      </c>
      <c r="S1614">
        <f t="shared" si="241"/>
        <v>77</v>
      </c>
      <c r="U1614"/>
      <c r="V1614" s="1" t="str">
        <f t="shared" si="236"/>
        <v/>
      </c>
      <c r="W1614"/>
    </row>
    <row r="1615" spans="2:23" ht="15" x14ac:dyDescent="0.25">
      <c r="B1615" s="46" t="s">
        <v>3192</v>
      </c>
      <c r="C1615" s="46" t="s">
        <v>3191</v>
      </c>
      <c r="D1615" s="46" t="s">
        <v>3193</v>
      </c>
      <c r="E1615" s="46" t="s">
        <v>47</v>
      </c>
      <c r="F1615" s="44"/>
      <c r="G1615" s="44"/>
      <c r="H1615" s="155"/>
      <c r="I1615" s="155"/>
      <c r="J1615" s="155"/>
      <c r="K1615" s="155"/>
      <c r="L1615" s="155"/>
      <c r="M1615" s="155"/>
      <c r="N1615" s="155"/>
      <c r="O1615" s="2">
        <f t="shared" si="240"/>
        <v>6</v>
      </c>
      <c r="P1615" s="28" t="s">
        <v>3305</v>
      </c>
      <c r="R1615" s="1" t="str">
        <f t="shared" si="239"/>
        <v>SASG  </v>
      </c>
      <c r="S1615">
        <f t="shared" si="241"/>
        <v>24</v>
      </c>
      <c r="U1615"/>
      <c r="V1615" s="1" t="str">
        <f t="shared" si="236"/>
        <v/>
      </c>
      <c r="W1615"/>
    </row>
    <row r="1616" spans="2:23" ht="15" x14ac:dyDescent="0.25">
      <c r="B1616" s="46" t="s">
        <v>3194</v>
      </c>
      <c r="C1616" s="46" t="s">
        <v>3193</v>
      </c>
      <c r="D1616" s="46" t="s">
        <v>3195</v>
      </c>
      <c r="E1616" s="46" t="s">
        <v>13</v>
      </c>
      <c r="F1616" s="44"/>
      <c r="G1616" s="44"/>
      <c r="H1616" s="155"/>
      <c r="I1616" s="155"/>
      <c r="J1616" s="155"/>
      <c r="K1616" s="155"/>
      <c r="L1616" s="155"/>
      <c r="M1616" s="155"/>
      <c r="N1616" s="155"/>
      <c r="O1616" s="2">
        <f t="shared" si="240"/>
        <v>4</v>
      </c>
      <c r="P1616" s="28" t="s">
        <v>3306</v>
      </c>
      <c r="R1616" s="1" t="str">
        <f t="shared" ref="R1616:R1641" si="242">RIGHT(B1616,LEN(B1616)-5)</f>
        <v>SC  </v>
      </c>
      <c r="S1616">
        <f t="shared" si="241"/>
        <v>77</v>
      </c>
      <c r="U1616"/>
      <c r="V1616" s="1" t="str">
        <f t="shared" si="236"/>
        <v/>
      </c>
      <c r="W1616"/>
    </row>
    <row r="1617" spans="2:23" ht="15" x14ac:dyDescent="0.25">
      <c r="B1617" s="46" t="s">
        <v>3196</v>
      </c>
      <c r="C1617" s="46" t="s">
        <v>3195</v>
      </c>
      <c r="D1617" s="46" t="s">
        <v>3197</v>
      </c>
      <c r="E1617" s="46" t="s">
        <v>3</v>
      </c>
      <c r="F1617" s="44"/>
      <c r="G1617" s="44"/>
      <c r="H1617" s="155"/>
      <c r="I1617" s="155"/>
      <c r="J1617" s="155"/>
      <c r="K1617" s="155"/>
      <c r="L1617" s="155"/>
      <c r="M1617" s="155"/>
      <c r="N1617" s="155"/>
      <c r="O1617" s="2">
        <f t="shared" si="240"/>
        <v>1</v>
      </c>
      <c r="P1617" s="28" t="s">
        <v>14</v>
      </c>
      <c r="R1617" s="1" t="str">
        <f t="shared" si="242"/>
        <v>SSG  </v>
      </c>
      <c r="S1617">
        <f t="shared" si="241"/>
        <v>57</v>
      </c>
      <c r="U1617"/>
      <c r="V1617" s="1" t="str">
        <f t="shared" si="236"/>
        <v/>
      </c>
      <c r="W1617"/>
    </row>
    <row r="1618" spans="2:23" ht="15" x14ac:dyDescent="0.25">
      <c r="B1618" s="46" t="s">
        <v>3198</v>
      </c>
      <c r="C1618" s="46" t="s">
        <v>3197</v>
      </c>
      <c r="D1618" s="46" t="s">
        <v>3199</v>
      </c>
      <c r="E1618" s="46" t="s">
        <v>3</v>
      </c>
      <c r="F1618" s="44"/>
      <c r="G1618" s="44"/>
      <c r="H1618" s="155"/>
      <c r="I1618" s="155"/>
      <c r="J1618" s="155"/>
      <c r="K1618" s="155"/>
      <c r="L1618" s="155"/>
      <c r="M1618" s="155"/>
      <c r="N1618" s="155"/>
      <c r="O1618" s="2">
        <f t="shared" si="240"/>
        <v>1</v>
      </c>
      <c r="P1618" s="28" t="s">
        <v>3307</v>
      </c>
      <c r="R1618" s="1" t="str">
        <f t="shared" si="242"/>
        <v>SC  </v>
      </c>
      <c r="S1618">
        <f t="shared" si="241"/>
        <v>77</v>
      </c>
      <c r="U1618"/>
      <c r="V1618" s="1" t="str">
        <f t="shared" si="236"/>
        <v/>
      </c>
      <c r="W1618"/>
    </row>
    <row r="1619" spans="2:23" ht="15" x14ac:dyDescent="0.25">
      <c r="B1619" s="46" t="s">
        <v>3200</v>
      </c>
      <c r="C1619" s="46" t="s">
        <v>3199</v>
      </c>
      <c r="D1619" s="46" t="s">
        <v>3201</v>
      </c>
      <c r="E1619" s="46" t="s">
        <v>3</v>
      </c>
      <c r="F1619" s="44"/>
      <c r="G1619" s="44"/>
      <c r="H1619" s="155"/>
      <c r="I1619" s="155"/>
      <c r="J1619" s="155"/>
      <c r="K1619" s="155"/>
      <c r="L1619" s="155"/>
      <c r="M1619" s="155"/>
      <c r="N1619" s="155"/>
      <c r="O1619" s="2">
        <f t="shared" si="240"/>
        <v>1</v>
      </c>
      <c r="P1619" s="28" t="s">
        <v>3308</v>
      </c>
      <c r="R1619" s="1" t="str">
        <f t="shared" si="242"/>
        <v>SASG  </v>
      </c>
      <c r="S1619">
        <f t="shared" si="241"/>
        <v>24</v>
      </c>
      <c r="U1619"/>
      <c r="V1619" s="1" t="str">
        <f t="shared" si="236"/>
        <v/>
      </c>
      <c r="W1619"/>
    </row>
    <row r="1620" spans="2:23" ht="15" x14ac:dyDescent="0.25">
      <c r="B1620" s="46" t="s">
        <v>3202</v>
      </c>
      <c r="C1620" s="46" t="s">
        <v>3201</v>
      </c>
      <c r="D1620" s="46" t="s">
        <v>3203</v>
      </c>
      <c r="E1620" s="46" t="s">
        <v>876</v>
      </c>
      <c r="F1620" s="44"/>
      <c r="G1620" s="44"/>
      <c r="H1620" s="155"/>
      <c r="I1620" s="155"/>
      <c r="J1620" s="155"/>
      <c r="K1620" s="155"/>
      <c r="L1620" s="155"/>
      <c r="M1620" s="155"/>
      <c r="N1620" s="155"/>
      <c r="O1620" s="2">
        <f t="shared" si="240"/>
        <v>26</v>
      </c>
      <c r="P1620" s="28" t="s">
        <v>3309</v>
      </c>
      <c r="R1620" s="1" t="str">
        <f t="shared" si="242"/>
        <v>SC  </v>
      </c>
      <c r="S1620">
        <f t="shared" si="241"/>
        <v>77</v>
      </c>
      <c r="U1620"/>
      <c r="V1620" s="1" t="str">
        <f t="shared" si="236"/>
        <v/>
      </c>
      <c r="W1620"/>
    </row>
    <row r="1621" spans="2:23" ht="15" x14ac:dyDescent="0.25">
      <c r="B1621" s="46" t="s">
        <v>3204</v>
      </c>
      <c r="C1621" s="46" t="s">
        <v>3203</v>
      </c>
      <c r="D1621" s="46" t="s">
        <v>3205</v>
      </c>
      <c r="E1621" s="46" t="s">
        <v>54</v>
      </c>
      <c r="F1621" s="44"/>
      <c r="G1621" s="44"/>
      <c r="H1621" s="155"/>
      <c r="I1621" s="155"/>
      <c r="J1621" s="155"/>
      <c r="K1621" s="155"/>
      <c r="L1621" s="155"/>
      <c r="M1621" s="155"/>
      <c r="N1621" s="155"/>
      <c r="O1621" s="2">
        <f t="shared" si="240"/>
        <v>1</v>
      </c>
      <c r="P1621" s="28" t="s">
        <v>3310</v>
      </c>
      <c r="R1621" s="1" t="str">
        <f t="shared" si="242"/>
        <v>CLC  </v>
      </c>
      <c r="S1621">
        <f t="shared" si="241"/>
        <v>79</v>
      </c>
      <c r="U1621"/>
      <c r="V1621" s="1" t="str">
        <f t="shared" si="236"/>
        <v/>
      </c>
      <c r="W1621"/>
    </row>
    <row r="1622" spans="2:23" ht="15" x14ac:dyDescent="0.25">
      <c r="B1622" s="46" t="s">
        <v>3206</v>
      </c>
      <c r="C1622" s="46" t="s">
        <v>3205</v>
      </c>
      <c r="D1622" s="46" t="s">
        <v>3207</v>
      </c>
      <c r="E1622" s="46" t="s">
        <v>13</v>
      </c>
      <c r="F1622" s="44"/>
      <c r="G1622" s="44"/>
      <c r="H1622" s="155"/>
      <c r="I1622" s="155"/>
      <c r="J1622" s="155"/>
      <c r="K1622" s="155"/>
      <c r="L1622" s="155"/>
      <c r="M1622" s="155"/>
      <c r="N1622" s="155"/>
      <c r="O1622" s="2">
        <f t="shared" si="240"/>
        <v>4</v>
      </c>
      <c r="P1622" s="28" t="s">
        <v>35</v>
      </c>
      <c r="R1622" s="1" t="str">
        <f t="shared" si="242"/>
        <v>SPO  </v>
      </c>
      <c r="S1622">
        <f t="shared" si="241"/>
        <v>12</v>
      </c>
      <c r="U1622"/>
      <c r="V1622" s="1" t="str">
        <f t="shared" si="236"/>
        <v/>
      </c>
      <c r="W1622"/>
    </row>
    <row r="1623" spans="2:23" ht="15" x14ac:dyDescent="0.25">
      <c r="B1623" s="46" t="s">
        <v>3208</v>
      </c>
      <c r="C1623" s="46" t="s">
        <v>3207</v>
      </c>
      <c r="D1623" s="46" t="s">
        <v>3209</v>
      </c>
      <c r="E1623" s="46" t="s">
        <v>3</v>
      </c>
      <c r="F1623" s="44"/>
      <c r="G1623" s="44"/>
      <c r="H1623" s="155"/>
      <c r="I1623" s="155"/>
      <c r="J1623" s="155"/>
      <c r="K1623" s="155"/>
      <c r="L1623" s="155"/>
      <c r="M1623" s="155"/>
      <c r="N1623" s="155"/>
      <c r="O1623" s="2">
        <f t="shared" si="240"/>
        <v>1</v>
      </c>
      <c r="P1623" s="28" t="s">
        <v>1673</v>
      </c>
      <c r="R1623" s="1" t="str">
        <f t="shared" si="242"/>
        <v>CO  </v>
      </c>
      <c r="S1623">
        <f t="shared" si="241"/>
        <v>4</v>
      </c>
      <c r="U1623"/>
      <c r="V1623" s="1" t="str">
        <f t="shared" si="236"/>
        <v/>
      </c>
      <c r="W1623"/>
    </row>
    <row r="1624" spans="2:23" ht="15" x14ac:dyDescent="0.25">
      <c r="B1624" s="46" t="s">
        <v>3210</v>
      </c>
      <c r="C1624" s="46" t="s">
        <v>3209</v>
      </c>
      <c r="D1624" s="46" t="s">
        <v>3211</v>
      </c>
      <c r="E1624" s="46" t="s">
        <v>3</v>
      </c>
      <c r="F1624" s="44"/>
      <c r="G1624" s="44"/>
      <c r="H1624" s="155"/>
      <c r="I1624" s="155"/>
      <c r="J1624" s="155"/>
      <c r="K1624" s="155"/>
      <c r="L1624" s="155"/>
      <c r="M1624" s="155"/>
      <c r="N1624" s="155"/>
      <c r="O1624" s="2">
        <f t="shared" si="240"/>
        <v>1</v>
      </c>
      <c r="P1624" s="28" t="s">
        <v>41</v>
      </c>
      <c r="R1624" s="1" t="str">
        <f t="shared" si="242"/>
        <v>SECOFC  </v>
      </c>
      <c r="S1624">
        <f t="shared" si="241"/>
        <v>3</v>
      </c>
      <c r="U1624"/>
      <c r="V1624" s="1" t="str">
        <f t="shared" si="236"/>
        <v/>
      </c>
      <c r="W1624"/>
    </row>
    <row r="1625" spans="2:23" ht="15" x14ac:dyDescent="0.25">
      <c r="B1625" s="46" t="s">
        <v>3212</v>
      </c>
      <c r="C1625" s="46" t="s">
        <v>3211</v>
      </c>
      <c r="D1625" s="46" t="s">
        <v>3213</v>
      </c>
      <c r="E1625" s="46" t="s">
        <v>2469</v>
      </c>
      <c r="F1625" s="44"/>
      <c r="G1625" s="44"/>
      <c r="H1625" s="155"/>
      <c r="I1625" s="155"/>
      <c r="J1625" s="155"/>
      <c r="K1625" s="155"/>
      <c r="L1625" s="155"/>
      <c r="M1625" s="155"/>
      <c r="N1625" s="155"/>
      <c r="O1625" s="2">
        <f t="shared" si="240"/>
        <v>16</v>
      </c>
      <c r="P1625" s="28" t="s">
        <v>1169</v>
      </c>
      <c r="R1625" s="1" t="str">
        <f t="shared" si="242"/>
        <v>CLC  </v>
      </c>
      <c r="S1625">
        <f t="shared" si="241"/>
        <v>79</v>
      </c>
      <c r="U1625"/>
      <c r="V1625" s="1" t="str">
        <f t="shared" si="236"/>
        <v/>
      </c>
      <c r="W1625"/>
    </row>
    <row r="1626" spans="2:23" ht="15" x14ac:dyDescent="0.25">
      <c r="B1626" s="46" t="s">
        <v>3214</v>
      </c>
      <c r="C1626" s="46" t="s">
        <v>3213</v>
      </c>
      <c r="D1626" s="46" t="s">
        <v>3215</v>
      </c>
      <c r="E1626" s="46" t="s">
        <v>3</v>
      </c>
      <c r="F1626" s="44"/>
      <c r="G1626" s="44"/>
      <c r="H1626" s="155"/>
      <c r="I1626" s="155"/>
      <c r="J1626" s="155"/>
      <c r="K1626" s="155"/>
      <c r="L1626" s="155"/>
      <c r="M1626" s="155"/>
      <c r="N1626" s="155"/>
      <c r="O1626" s="2">
        <f t="shared" si="240"/>
        <v>1</v>
      </c>
      <c r="P1626" s="28" t="s">
        <v>3311</v>
      </c>
      <c r="R1626" s="1" t="str">
        <f t="shared" si="242"/>
        <v>SECADM  </v>
      </c>
      <c r="S1626">
        <f t="shared" si="241"/>
        <v>22</v>
      </c>
      <c r="U1626"/>
      <c r="V1626" s="1" t="str">
        <f t="shared" si="236"/>
        <v/>
      </c>
      <c r="W1626"/>
    </row>
    <row r="1627" spans="2:23" ht="15" x14ac:dyDescent="0.25">
      <c r="B1627" s="46" t="s">
        <v>3216</v>
      </c>
      <c r="C1627" s="46" t="s">
        <v>3215</v>
      </c>
      <c r="D1627" s="46" t="s">
        <v>3217</v>
      </c>
      <c r="E1627" s="46" t="s">
        <v>17</v>
      </c>
      <c r="F1627" s="44"/>
      <c r="G1627" s="44"/>
      <c r="H1627" s="155"/>
      <c r="I1627" s="155"/>
      <c r="J1627" s="155"/>
      <c r="K1627" s="155"/>
      <c r="L1627" s="155"/>
      <c r="M1627" s="155"/>
      <c r="N1627" s="155"/>
      <c r="O1627" s="2">
        <f t="shared" si="240"/>
        <v>2</v>
      </c>
      <c r="P1627" s="28" t="s">
        <v>3312</v>
      </c>
      <c r="R1627" s="1" t="str">
        <f t="shared" si="242"/>
        <v>COGSA  </v>
      </c>
      <c r="S1627">
        <f t="shared" si="241"/>
        <v>53</v>
      </c>
      <c r="U1627"/>
      <c r="V1627" s="1" t="str">
        <f t="shared" si="236"/>
        <v/>
      </c>
      <c r="W1627"/>
    </row>
    <row r="1628" spans="2:23" ht="15" x14ac:dyDescent="0.25">
      <c r="B1628" s="46" t="s">
        <v>3218</v>
      </c>
      <c r="C1628" s="46" t="s">
        <v>3217</v>
      </c>
      <c r="D1628" s="46" t="s">
        <v>3219</v>
      </c>
      <c r="E1628" s="46" t="s">
        <v>54</v>
      </c>
      <c r="F1628" s="44"/>
      <c r="G1628" s="44"/>
      <c r="H1628" s="155"/>
      <c r="I1628" s="155"/>
      <c r="J1628" s="155"/>
      <c r="K1628" s="155"/>
      <c r="L1628" s="155"/>
      <c r="M1628" s="155"/>
      <c r="N1628" s="155"/>
      <c r="O1628" s="2">
        <f t="shared" si="240"/>
        <v>1</v>
      </c>
      <c r="P1628" s="28" t="s">
        <v>335</v>
      </c>
      <c r="R1628" s="1" t="str">
        <f t="shared" si="242"/>
        <v>SSG  </v>
      </c>
      <c r="S1628">
        <f t="shared" si="241"/>
        <v>57</v>
      </c>
      <c r="U1628"/>
      <c r="V1628" s="1" t="str">
        <f t="shared" si="236"/>
        <v/>
      </c>
      <c r="W1628"/>
    </row>
    <row r="1629" spans="2:23" ht="15" x14ac:dyDescent="0.25">
      <c r="B1629" s="46" t="s">
        <v>3220</v>
      </c>
      <c r="C1629" s="46" t="s">
        <v>3219</v>
      </c>
      <c r="D1629" s="46" t="s">
        <v>3221</v>
      </c>
      <c r="E1629" s="46" t="s">
        <v>1507</v>
      </c>
      <c r="F1629" s="44"/>
      <c r="G1629" s="44"/>
      <c r="H1629" s="155"/>
      <c r="I1629" s="155"/>
      <c r="J1629" s="155"/>
      <c r="K1629" s="155"/>
      <c r="L1629" s="155"/>
      <c r="M1629" s="155"/>
      <c r="N1629" s="155"/>
      <c r="O1629" s="2">
        <f t="shared" si="240"/>
        <v>51</v>
      </c>
      <c r="P1629" s="28" t="s">
        <v>2491</v>
      </c>
      <c r="R1629" s="1" t="str">
        <f t="shared" si="242"/>
        <v>COGSA  </v>
      </c>
      <c r="S1629">
        <f t="shared" si="241"/>
        <v>53</v>
      </c>
      <c r="U1629"/>
      <c r="V1629" s="1" t="str">
        <f t="shared" si="236"/>
        <v/>
      </c>
      <c r="W1629"/>
    </row>
    <row r="1630" spans="2:23" ht="15" x14ac:dyDescent="0.25">
      <c r="B1630" s="46" t="s">
        <v>3222</v>
      </c>
      <c r="C1630" s="46" t="s">
        <v>3221</v>
      </c>
      <c r="D1630" s="46" t="s">
        <v>3223</v>
      </c>
      <c r="E1630" s="46" t="s">
        <v>3</v>
      </c>
      <c r="F1630" s="44"/>
      <c r="G1630" s="44"/>
      <c r="H1630" s="155"/>
      <c r="I1630" s="155"/>
      <c r="J1630" s="155"/>
      <c r="K1630" s="155"/>
      <c r="L1630" s="155"/>
      <c r="M1630" s="155"/>
      <c r="N1630" s="155"/>
      <c r="O1630" s="2">
        <f t="shared" si="240"/>
        <v>1</v>
      </c>
      <c r="P1630" s="28" t="s">
        <v>3313</v>
      </c>
      <c r="R1630" s="1" t="str">
        <f t="shared" si="242"/>
        <v>SPO  </v>
      </c>
      <c r="S1630">
        <f t="shared" si="241"/>
        <v>12</v>
      </c>
      <c r="U1630"/>
      <c r="V1630" s="1" t="str">
        <f t="shared" si="236"/>
        <v/>
      </c>
      <c r="W1630"/>
    </row>
    <row r="1631" spans="2:23" ht="15" x14ac:dyDescent="0.25">
      <c r="B1631" s="46" t="s">
        <v>3224</v>
      </c>
      <c r="C1631" s="46" t="s">
        <v>3223</v>
      </c>
      <c r="D1631" s="46" t="s">
        <v>3225</v>
      </c>
      <c r="E1631" s="46" t="s">
        <v>3</v>
      </c>
      <c r="F1631" s="44"/>
      <c r="G1631" s="44"/>
      <c r="H1631" s="155"/>
      <c r="I1631" s="155"/>
      <c r="J1631" s="155"/>
      <c r="K1631" s="155"/>
      <c r="L1631" s="155"/>
      <c r="M1631" s="155"/>
      <c r="N1631" s="155"/>
      <c r="O1631" s="2">
        <f t="shared" si="240"/>
        <v>1</v>
      </c>
      <c r="P1631" s="28" t="s">
        <v>1481</v>
      </c>
      <c r="R1631" s="1" t="str">
        <f t="shared" si="242"/>
        <v>CO  </v>
      </c>
      <c r="S1631">
        <f t="shared" si="241"/>
        <v>4</v>
      </c>
      <c r="U1631"/>
      <c r="V1631" s="1" t="str">
        <f t="shared" si="236"/>
        <v/>
      </c>
      <c r="W1631"/>
    </row>
    <row r="1632" spans="2:23" ht="15" x14ac:dyDescent="0.25">
      <c r="B1632" s="46" t="s">
        <v>3226</v>
      </c>
      <c r="C1632" s="46" t="s">
        <v>3225</v>
      </c>
      <c r="D1632" s="46" t="s">
        <v>3227</v>
      </c>
      <c r="E1632" s="46" t="s">
        <v>285</v>
      </c>
      <c r="F1632" s="44"/>
      <c r="G1632" s="44"/>
      <c r="H1632" s="155"/>
      <c r="I1632" s="155"/>
      <c r="J1632" s="155"/>
      <c r="K1632" s="155"/>
      <c r="L1632" s="155"/>
      <c r="M1632" s="155"/>
      <c r="N1632" s="155"/>
      <c r="O1632" s="2">
        <f t="shared" si="240"/>
        <v>20</v>
      </c>
      <c r="P1632" s="28" t="s">
        <v>3314</v>
      </c>
      <c r="R1632" s="1" t="str">
        <f t="shared" si="242"/>
        <v>CSTA  </v>
      </c>
      <c r="S1632">
        <f t="shared" si="241"/>
        <v>37</v>
      </c>
      <c r="U1632"/>
      <c r="V1632" s="1" t="str">
        <f t="shared" si="236"/>
        <v/>
      </c>
      <c r="W1632"/>
    </row>
    <row r="1633" spans="2:23" ht="15" x14ac:dyDescent="0.25">
      <c r="B1633" s="46" t="s">
        <v>3228</v>
      </c>
      <c r="C1633" s="46" t="s">
        <v>3227</v>
      </c>
      <c r="D1633" s="46" t="s">
        <v>3229</v>
      </c>
      <c r="E1633" s="46" t="s">
        <v>17</v>
      </c>
      <c r="F1633" s="44"/>
      <c r="G1633" s="44"/>
      <c r="H1633" s="155"/>
      <c r="I1633" s="155"/>
      <c r="J1633" s="155"/>
      <c r="K1633" s="155"/>
      <c r="L1633" s="155"/>
      <c r="M1633" s="155"/>
      <c r="N1633" s="155"/>
      <c r="O1633" s="2">
        <f t="shared" si="240"/>
        <v>2</v>
      </c>
      <c r="P1633" s="28" t="s">
        <v>14</v>
      </c>
      <c r="R1633" s="1" t="str">
        <f t="shared" si="242"/>
        <v>SECGS  </v>
      </c>
      <c r="S1633">
        <f t="shared" si="241"/>
        <v>8</v>
      </c>
      <c r="U1633"/>
      <c r="V1633" s="1" t="str">
        <f t="shared" si="236"/>
        <v/>
      </c>
      <c r="W1633"/>
    </row>
    <row r="1634" spans="2:23" ht="15" x14ac:dyDescent="0.25">
      <c r="B1634" s="46" t="s">
        <v>3230</v>
      </c>
      <c r="C1634" s="46" t="s">
        <v>3229</v>
      </c>
      <c r="D1634" s="46" t="s">
        <v>3231</v>
      </c>
      <c r="E1634" s="46" t="s">
        <v>47</v>
      </c>
      <c r="F1634" s="44"/>
      <c r="G1634" s="44"/>
      <c r="H1634" s="155"/>
      <c r="I1634" s="155"/>
      <c r="J1634" s="155"/>
      <c r="K1634" s="155"/>
      <c r="L1634" s="155"/>
      <c r="M1634" s="155"/>
      <c r="N1634" s="155"/>
      <c r="O1634" s="2">
        <f t="shared" si="240"/>
        <v>6</v>
      </c>
      <c r="P1634" s="28" t="s">
        <v>3315</v>
      </c>
      <c r="R1634" s="1" t="str">
        <f t="shared" si="242"/>
        <v>CSTA  </v>
      </c>
      <c r="S1634">
        <f t="shared" si="241"/>
        <v>37</v>
      </c>
      <c r="U1634"/>
      <c r="V1634" s="1" t="str">
        <f t="shared" si="236"/>
        <v/>
      </c>
      <c r="W1634"/>
    </row>
    <row r="1635" spans="2:23" ht="25.5" x14ac:dyDescent="0.25">
      <c r="B1635" s="46" t="s">
        <v>3232</v>
      </c>
      <c r="C1635" s="46" t="s">
        <v>3231</v>
      </c>
      <c r="D1635" s="46" t="s">
        <v>3233</v>
      </c>
      <c r="E1635" s="46" t="s">
        <v>3</v>
      </c>
      <c r="F1635" s="44"/>
      <c r="G1635" s="44"/>
      <c r="H1635" s="155"/>
      <c r="I1635" s="155"/>
      <c r="J1635" s="155"/>
      <c r="K1635" s="155"/>
      <c r="L1635" s="155"/>
      <c r="M1635" s="155"/>
      <c r="N1635" s="155"/>
      <c r="O1635" s="2">
        <f t="shared" si="240"/>
        <v>1</v>
      </c>
      <c r="P1635" s="28" t="s">
        <v>3316</v>
      </c>
      <c r="R1635" s="1" t="str">
        <f t="shared" si="242"/>
        <v>SECGS  </v>
      </c>
      <c r="S1635">
        <f t="shared" si="241"/>
        <v>8</v>
      </c>
      <c r="U1635"/>
      <c r="V1635" s="1" t="str">
        <f t="shared" si="236"/>
        <v/>
      </c>
      <c r="W1635"/>
    </row>
    <row r="1636" spans="2:23" ht="25.5" x14ac:dyDescent="0.25">
      <c r="B1636" s="46" t="s">
        <v>3234</v>
      </c>
      <c r="C1636" s="46" t="s">
        <v>3233</v>
      </c>
      <c r="D1636" s="46" t="s">
        <v>3235</v>
      </c>
      <c r="E1636" s="46" t="s">
        <v>21</v>
      </c>
      <c r="F1636" s="44"/>
      <c r="G1636" s="44"/>
      <c r="H1636" s="155"/>
      <c r="I1636" s="155"/>
      <c r="J1636" s="155"/>
      <c r="K1636" s="155"/>
      <c r="L1636" s="155"/>
      <c r="M1636" s="155"/>
      <c r="N1636" s="155"/>
      <c r="O1636" s="2">
        <f t="shared" si="240"/>
        <v>3</v>
      </c>
      <c r="P1636" s="28" t="s">
        <v>3317</v>
      </c>
      <c r="R1636" s="1" t="str">
        <f t="shared" si="242"/>
        <v>CLC  </v>
      </c>
      <c r="S1636">
        <f t="shared" si="241"/>
        <v>79</v>
      </c>
      <c r="U1636"/>
      <c r="V1636" s="1" t="str">
        <f t="shared" si="236"/>
        <v/>
      </c>
      <c r="W1636"/>
    </row>
    <row r="1637" spans="2:23" ht="15" x14ac:dyDescent="0.25">
      <c r="B1637" s="46" t="s">
        <v>3236</v>
      </c>
      <c r="C1637" s="46" t="s">
        <v>3235</v>
      </c>
      <c r="D1637" s="46" t="s">
        <v>3237</v>
      </c>
      <c r="E1637" s="46" t="s">
        <v>17</v>
      </c>
      <c r="F1637" s="44"/>
      <c r="G1637" s="44"/>
      <c r="H1637" s="155"/>
      <c r="I1637" s="155"/>
      <c r="J1637" s="155"/>
      <c r="K1637" s="155"/>
      <c r="L1637" s="155"/>
      <c r="M1637" s="155"/>
      <c r="N1637" s="155"/>
      <c r="O1637" s="2">
        <f t="shared" si="240"/>
        <v>2</v>
      </c>
      <c r="P1637" s="28" t="s">
        <v>3318</v>
      </c>
      <c r="R1637" s="1" t="str">
        <f t="shared" si="242"/>
        <v>CSTA  </v>
      </c>
      <c r="S1637">
        <f t="shared" si="241"/>
        <v>37</v>
      </c>
      <c r="U1637"/>
      <c r="V1637" s="1" t="str">
        <f t="shared" ref="V1637:V1652" si="243">TRIM(SUBSTITUTE(U1637,CHAR(160),CHAR(32)))</f>
        <v/>
      </c>
      <c r="W1637"/>
    </row>
    <row r="1638" spans="2:23" ht="15" x14ac:dyDescent="0.25">
      <c r="B1638" s="46" t="s">
        <v>3238</v>
      </c>
      <c r="C1638" s="46" t="s">
        <v>3237</v>
      </c>
      <c r="D1638" s="46" t="s">
        <v>3239</v>
      </c>
      <c r="E1638" s="46" t="s">
        <v>3</v>
      </c>
      <c r="F1638" s="44"/>
      <c r="G1638" s="44"/>
      <c r="H1638" s="155"/>
      <c r="I1638" s="155"/>
      <c r="J1638" s="155"/>
      <c r="K1638" s="155"/>
      <c r="L1638" s="155"/>
      <c r="M1638" s="155"/>
      <c r="N1638" s="155"/>
      <c r="O1638" s="2">
        <f t="shared" si="240"/>
        <v>1</v>
      </c>
      <c r="P1638" s="28" t="s">
        <v>247</v>
      </c>
      <c r="R1638" s="1" t="str">
        <f t="shared" si="242"/>
        <v>SECGS  </v>
      </c>
      <c r="S1638">
        <f t="shared" si="241"/>
        <v>8</v>
      </c>
      <c r="U1638"/>
      <c r="V1638" s="1" t="str">
        <f t="shared" si="243"/>
        <v/>
      </c>
      <c r="W1638"/>
    </row>
    <row r="1639" spans="2:23" ht="25.5" x14ac:dyDescent="0.25">
      <c r="B1639" s="46" t="s">
        <v>3240</v>
      </c>
      <c r="C1639" s="46" t="s">
        <v>3239</v>
      </c>
      <c r="D1639" s="46" t="s">
        <v>3241</v>
      </c>
      <c r="E1639" s="46" t="s">
        <v>3</v>
      </c>
      <c r="F1639" s="44"/>
      <c r="G1639" s="44"/>
      <c r="H1639" s="155"/>
      <c r="I1639" s="155"/>
      <c r="J1639" s="155"/>
      <c r="K1639" s="155"/>
      <c r="L1639" s="155"/>
      <c r="M1639" s="155"/>
      <c r="N1639" s="155"/>
      <c r="O1639" s="2">
        <f t="shared" ref="O1639:O1652" si="244">VALUE(IF(LEFT(E1639,1)="&lt;",1,LEFT(E1639,2)))</f>
        <v>1</v>
      </c>
      <c r="P1639" s="28" t="s">
        <v>3319</v>
      </c>
      <c r="R1639" s="1" t="str">
        <f t="shared" si="242"/>
        <v>CSTA  </v>
      </c>
      <c r="S1639">
        <f t="shared" ref="S1639:S1652" si="245">SUMIFS($O$1543:$O$1652,$R$1543:$R$1652,R1639)</f>
        <v>37</v>
      </c>
      <c r="U1639"/>
      <c r="V1639" s="1" t="str">
        <f t="shared" si="243"/>
        <v/>
      </c>
      <c r="W1639"/>
    </row>
    <row r="1640" spans="2:23" ht="15" x14ac:dyDescent="0.25">
      <c r="B1640" s="46" t="s">
        <v>3242</v>
      </c>
      <c r="C1640" s="46" t="s">
        <v>3241</v>
      </c>
      <c r="D1640" s="46" t="s">
        <v>3243</v>
      </c>
      <c r="E1640" s="46" t="s">
        <v>3</v>
      </c>
      <c r="F1640" s="44"/>
      <c r="G1640" s="44"/>
      <c r="H1640" s="155"/>
      <c r="I1640" s="155"/>
      <c r="J1640" s="155"/>
      <c r="K1640" s="155"/>
      <c r="L1640" s="155"/>
      <c r="M1640" s="155"/>
      <c r="N1640" s="155"/>
      <c r="O1640" s="2">
        <f t="shared" si="244"/>
        <v>1</v>
      </c>
      <c r="P1640" s="28" t="s">
        <v>3320</v>
      </c>
      <c r="R1640" s="1" t="str">
        <f t="shared" si="242"/>
        <v>SECGS  </v>
      </c>
      <c r="S1640">
        <f t="shared" si="245"/>
        <v>8</v>
      </c>
      <c r="U1640"/>
      <c r="V1640" s="1" t="str">
        <f t="shared" si="243"/>
        <v/>
      </c>
      <c r="W1640"/>
    </row>
    <row r="1641" spans="2:23" ht="15" x14ac:dyDescent="0.25">
      <c r="B1641" s="46" t="s">
        <v>3244</v>
      </c>
      <c r="C1641" s="46" t="s">
        <v>3243</v>
      </c>
      <c r="D1641" s="46" t="s">
        <v>3245</v>
      </c>
      <c r="E1641" s="46" t="s">
        <v>3</v>
      </c>
      <c r="F1641" s="44"/>
      <c r="G1641" s="44"/>
      <c r="H1641" s="155"/>
      <c r="I1641" s="155"/>
      <c r="J1641" s="155"/>
      <c r="K1641" s="155"/>
      <c r="L1641" s="155"/>
      <c r="M1641" s="155"/>
      <c r="N1641" s="155"/>
      <c r="O1641" s="2">
        <f t="shared" si="244"/>
        <v>1</v>
      </c>
      <c r="P1641" s="28" t="s">
        <v>616</v>
      </c>
      <c r="R1641" s="1" t="str">
        <f t="shared" si="242"/>
        <v>CSTA  </v>
      </c>
      <c r="S1641">
        <f t="shared" si="245"/>
        <v>37</v>
      </c>
      <c r="U1641"/>
      <c r="V1641" s="1" t="str">
        <f t="shared" si="243"/>
        <v/>
      </c>
      <c r="W1641"/>
    </row>
    <row r="1642" spans="2:23" ht="15" x14ac:dyDescent="0.25">
      <c r="B1642" s="46" t="s">
        <v>3246</v>
      </c>
      <c r="C1642" s="46" t="s">
        <v>3245</v>
      </c>
      <c r="D1642" s="46" t="s">
        <v>3247</v>
      </c>
      <c r="E1642" s="46" t="s">
        <v>3</v>
      </c>
      <c r="F1642" s="44"/>
      <c r="G1642" s="44"/>
      <c r="H1642" s="155"/>
      <c r="I1642" s="155"/>
      <c r="J1642" s="155"/>
      <c r="K1642" s="155"/>
      <c r="L1642" s="155"/>
      <c r="M1642" s="155"/>
      <c r="N1642" s="155"/>
      <c r="O1642" s="2">
        <f t="shared" si="244"/>
        <v>1</v>
      </c>
      <c r="P1642" s="28" t="s">
        <v>14</v>
      </c>
      <c r="R1642" s="1" t="str">
        <f>RIGHT(B1642,LEN(B1642)-6)</f>
        <v>SECGS  </v>
      </c>
      <c r="S1642">
        <f t="shared" si="245"/>
        <v>8</v>
      </c>
      <c r="U1642"/>
      <c r="V1642" s="1" t="str">
        <f t="shared" si="243"/>
        <v/>
      </c>
      <c r="W1642"/>
    </row>
    <row r="1643" spans="2:23" ht="25.5" x14ac:dyDescent="0.25">
      <c r="B1643" s="46" t="s">
        <v>3248</v>
      </c>
      <c r="C1643" s="46" t="s">
        <v>3247</v>
      </c>
      <c r="D1643" s="46" t="s">
        <v>3249</v>
      </c>
      <c r="E1643" s="46" t="s">
        <v>17</v>
      </c>
      <c r="F1643" s="44"/>
      <c r="G1643" s="44"/>
      <c r="H1643" s="155"/>
      <c r="I1643" s="155"/>
      <c r="J1643" s="155"/>
      <c r="K1643" s="155"/>
      <c r="L1643" s="155"/>
      <c r="M1643" s="155"/>
      <c r="N1643" s="155"/>
      <c r="O1643" s="2">
        <f t="shared" si="244"/>
        <v>2</v>
      </c>
      <c r="P1643" s="28" t="s">
        <v>3321</v>
      </c>
      <c r="R1643" s="1" t="str">
        <f t="shared" ref="R1643:R1652" si="246">RIGHT(B1643,LEN(B1643)-6)</f>
        <v>CLC  </v>
      </c>
      <c r="S1643">
        <f t="shared" si="245"/>
        <v>79</v>
      </c>
      <c r="U1643"/>
      <c r="V1643" s="1" t="str">
        <f t="shared" si="243"/>
        <v/>
      </c>
      <c r="W1643"/>
    </row>
    <row r="1644" spans="2:23" ht="25.5" x14ac:dyDescent="0.25">
      <c r="B1644" s="46" t="s">
        <v>3250</v>
      </c>
      <c r="C1644" s="46" t="s">
        <v>3249</v>
      </c>
      <c r="D1644" s="46" t="s">
        <v>3251</v>
      </c>
      <c r="E1644" s="46" t="s">
        <v>3</v>
      </c>
      <c r="F1644" s="44"/>
      <c r="G1644" s="44"/>
      <c r="H1644" s="155"/>
      <c r="I1644" s="155"/>
      <c r="J1644" s="155"/>
      <c r="K1644" s="155"/>
      <c r="L1644" s="155"/>
      <c r="M1644" s="155"/>
      <c r="N1644" s="155"/>
      <c r="O1644" s="2">
        <f t="shared" si="244"/>
        <v>1</v>
      </c>
      <c r="P1644" s="28" t="s">
        <v>3322</v>
      </c>
      <c r="R1644" s="1" t="str">
        <f t="shared" si="246"/>
        <v>SASG  </v>
      </c>
      <c r="S1644">
        <f t="shared" si="245"/>
        <v>24</v>
      </c>
      <c r="U1644"/>
      <c r="V1644" s="1" t="str">
        <f t="shared" si="243"/>
        <v/>
      </c>
      <c r="W1644"/>
    </row>
    <row r="1645" spans="2:23" ht="15" x14ac:dyDescent="0.25">
      <c r="B1645" s="46" t="s">
        <v>3252</v>
      </c>
      <c r="C1645" s="46" t="s">
        <v>3251</v>
      </c>
      <c r="D1645" s="46" t="s">
        <v>3253</v>
      </c>
      <c r="E1645" s="46" t="s">
        <v>47</v>
      </c>
      <c r="F1645" s="44"/>
      <c r="G1645" s="44"/>
      <c r="H1645" s="155"/>
      <c r="I1645" s="155"/>
      <c r="J1645" s="155"/>
      <c r="K1645" s="155"/>
      <c r="L1645" s="155"/>
      <c r="M1645" s="155"/>
      <c r="N1645" s="155"/>
      <c r="O1645" s="2">
        <f t="shared" si="244"/>
        <v>6</v>
      </c>
      <c r="P1645" s="28" t="s">
        <v>3323</v>
      </c>
      <c r="R1645" s="1" t="str">
        <f t="shared" si="246"/>
        <v>CSTA  </v>
      </c>
      <c r="S1645">
        <f t="shared" si="245"/>
        <v>37</v>
      </c>
      <c r="U1645"/>
      <c r="V1645" s="1" t="str">
        <f t="shared" si="243"/>
        <v/>
      </c>
      <c r="W1645"/>
    </row>
    <row r="1646" spans="2:23" ht="15" x14ac:dyDescent="0.25">
      <c r="B1646" s="46" t="s">
        <v>3254</v>
      </c>
      <c r="C1646" s="46" t="s">
        <v>3253</v>
      </c>
      <c r="D1646" s="46" t="s">
        <v>3255</v>
      </c>
      <c r="E1646" s="46" t="s">
        <v>3</v>
      </c>
      <c r="F1646" s="44"/>
      <c r="G1646" s="44"/>
      <c r="H1646" s="155"/>
      <c r="I1646" s="155"/>
      <c r="J1646" s="155"/>
      <c r="K1646" s="155"/>
      <c r="L1646" s="155"/>
      <c r="M1646" s="155"/>
      <c r="N1646" s="155"/>
      <c r="O1646" s="2">
        <f t="shared" si="244"/>
        <v>1</v>
      </c>
      <c r="P1646" s="28" t="s">
        <v>14</v>
      </c>
      <c r="R1646" s="1" t="str">
        <f t="shared" si="246"/>
        <v>SECGS  </v>
      </c>
      <c r="S1646">
        <f t="shared" si="245"/>
        <v>8</v>
      </c>
      <c r="U1646"/>
      <c r="V1646" s="1" t="str">
        <f t="shared" si="243"/>
        <v/>
      </c>
      <c r="W1646"/>
    </row>
    <row r="1647" spans="2:23" ht="25.5" x14ac:dyDescent="0.25">
      <c r="B1647" s="46" t="s">
        <v>3256</v>
      </c>
      <c r="C1647" s="46" t="s">
        <v>3255</v>
      </c>
      <c r="D1647" s="46" t="s">
        <v>3257</v>
      </c>
      <c r="E1647" s="46" t="s">
        <v>1308</v>
      </c>
      <c r="F1647" s="44"/>
      <c r="G1647" s="44"/>
      <c r="H1647" s="155"/>
      <c r="I1647" s="155"/>
      <c r="J1647" s="155"/>
      <c r="K1647" s="155"/>
      <c r="L1647" s="155"/>
      <c r="M1647" s="155"/>
      <c r="N1647" s="155"/>
      <c r="O1647" s="2">
        <f t="shared" si="244"/>
        <v>12</v>
      </c>
      <c r="P1647" s="28" t="s">
        <v>3324</v>
      </c>
      <c r="R1647" s="1" t="str">
        <f t="shared" si="246"/>
        <v>SASG  </v>
      </c>
      <c r="S1647">
        <f t="shared" si="245"/>
        <v>24</v>
      </c>
      <c r="U1647"/>
      <c r="V1647" s="1" t="str">
        <f t="shared" si="243"/>
        <v/>
      </c>
      <c r="W1647"/>
    </row>
    <row r="1648" spans="2:23" ht="15" x14ac:dyDescent="0.25">
      <c r="B1648" s="46" t="s">
        <v>3258</v>
      </c>
      <c r="C1648" s="46" t="s">
        <v>3257</v>
      </c>
      <c r="D1648" s="46" t="s">
        <v>3259</v>
      </c>
      <c r="E1648" s="46" t="s">
        <v>1078</v>
      </c>
      <c r="F1648" s="44"/>
      <c r="G1648" s="44"/>
      <c r="H1648" s="155"/>
      <c r="I1648" s="155"/>
      <c r="J1648" s="155"/>
      <c r="K1648" s="155"/>
      <c r="L1648" s="155"/>
      <c r="M1648" s="155"/>
      <c r="N1648" s="155"/>
      <c r="O1648" s="2">
        <f t="shared" si="244"/>
        <v>21</v>
      </c>
      <c r="P1648" s="28" t="s">
        <v>3325</v>
      </c>
      <c r="R1648" s="1" t="str">
        <f t="shared" si="246"/>
        <v>CLC  </v>
      </c>
      <c r="S1648">
        <f t="shared" si="245"/>
        <v>79</v>
      </c>
      <c r="U1648"/>
      <c r="V1648" s="1" t="str">
        <f t="shared" si="243"/>
        <v/>
      </c>
      <c r="W1648"/>
    </row>
    <row r="1649" spans="2:23" ht="15" x14ac:dyDescent="0.25">
      <c r="B1649" s="46" t="s">
        <v>3260</v>
      </c>
      <c r="C1649" s="46" t="s">
        <v>3259</v>
      </c>
      <c r="D1649" s="46" t="s">
        <v>3261</v>
      </c>
      <c r="E1649" s="46" t="s">
        <v>3</v>
      </c>
      <c r="F1649" s="44"/>
      <c r="G1649" s="44"/>
      <c r="H1649" s="155"/>
      <c r="I1649" s="155"/>
      <c r="J1649" s="155"/>
      <c r="K1649" s="155"/>
      <c r="L1649" s="155"/>
      <c r="M1649" s="155"/>
      <c r="N1649" s="155"/>
      <c r="O1649" s="2">
        <f t="shared" si="244"/>
        <v>1</v>
      </c>
      <c r="P1649" s="28" t="s">
        <v>3326</v>
      </c>
      <c r="R1649" s="1" t="str">
        <f t="shared" si="246"/>
        <v>CSTA  </v>
      </c>
      <c r="S1649">
        <f t="shared" si="245"/>
        <v>37</v>
      </c>
      <c r="U1649"/>
      <c r="V1649" s="1" t="str">
        <f t="shared" si="243"/>
        <v/>
      </c>
      <c r="W1649"/>
    </row>
    <row r="1650" spans="2:23" ht="15" x14ac:dyDescent="0.25">
      <c r="B1650" s="46" t="s">
        <v>3262</v>
      </c>
      <c r="C1650" s="46" t="s">
        <v>3261</v>
      </c>
      <c r="D1650" s="46" t="s">
        <v>3263</v>
      </c>
      <c r="E1650" s="46" t="s">
        <v>3</v>
      </c>
      <c r="F1650" s="44"/>
      <c r="G1650" s="44"/>
      <c r="H1650" s="155"/>
      <c r="I1650" s="155"/>
      <c r="J1650" s="155"/>
      <c r="K1650" s="155"/>
      <c r="L1650" s="155"/>
      <c r="M1650" s="155"/>
      <c r="N1650" s="155"/>
      <c r="O1650" s="2">
        <f t="shared" si="244"/>
        <v>1</v>
      </c>
      <c r="P1650" s="28" t="s">
        <v>14</v>
      </c>
      <c r="R1650" s="1" t="str">
        <f t="shared" si="246"/>
        <v>SECGS  </v>
      </c>
      <c r="S1650">
        <f t="shared" si="245"/>
        <v>8</v>
      </c>
      <c r="U1650"/>
      <c r="V1650" s="1" t="str">
        <f t="shared" si="243"/>
        <v/>
      </c>
      <c r="W1650"/>
    </row>
    <row r="1651" spans="2:23" ht="25.5" x14ac:dyDescent="0.25">
      <c r="B1651" s="46" t="s">
        <v>3264</v>
      </c>
      <c r="C1651" s="46" t="s">
        <v>3263</v>
      </c>
      <c r="D1651" s="46" t="s">
        <v>3265</v>
      </c>
      <c r="E1651" s="46" t="s">
        <v>3</v>
      </c>
      <c r="F1651" s="44"/>
      <c r="G1651" s="44"/>
      <c r="H1651" s="155"/>
      <c r="I1651" s="155"/>
      <c r="J1651" s="155"/>
      <c r="K1651" s="155"/>
      <c r="L1651" s="155"/>
      <c r="M1651" s="155"/>
      <c r="N1651" s="155"/>
      <c r="O1651" s="2">
        <f t="shared" si="244"/>
        <v>1</v>
      </c>
      <c r="P1651" s="28" t="s">
        <v>3327</v>
      </c>
      <c r="R1651" s="1" t="str">
        <f t="shared" si="246"/>
        <v>SECGA  </v>
      </c>
      <c r="S1651">
        <f t="shared" si="245"/>
        <v>1</v>
      </c>
      <c r="U1651"/>
      <c r="V1651" s="1" t="str">
        <f t="shared" si="243"/>
        <v/>
      </c>
      <c r="W1651"/>
    </row>
    <row r="1652" spans="2:23" ht="15.75" thickBot="1" x14ac:dyDescent="0.3">
      <c r="B1652" s="46" t="s">
        <v>3266</v>
      </c>
      <c r="C1652" s="46" t="s">
        <v>3265</v>
      </c>
      <c r="D1652" s="46" t="s">
        <v>1</v>
      </c>
      <c r="E1652" s="46" t="s">
        <v>54</v>
      </c>
      <c r="F1652" s="44"/>
      <c r="G1652" s="44"/>
      <c r="H1652" s="155"/>
      <c r="I1652" s="155"/>
      <c r="J1652" s="155"/>
      <c r="K1652" s="155"/>
      <c r="L1652" s="155"/>
      <c r="M1652" s="155"/>
      <c r="N1652" s="155"/>
      <c r="O1652" s="2">
        <f t="shared" si="244"/>
        <v>1</v>
      </c>
      <c r="P1652" s="27" t="s">
        <v>3328</v>
      </c>
      <c r="R1652" s="1" t="str">
        <f t="shared" si="246"/>
        <v>CLC  </v>
      </c>
      <c r="S1652">
        <f t="shared" si="245"/>
        <v>79</v>
      </c>
      <c r="U1652"/>
      <c r="V1652" s="1" t="str">
        <f t="shared" si="243"/>
        <v/>
      </c>
      <c r="W1652"/>
    </row>
  </sheetData>
  <mergeCells count="17">
    <mergeCell ref="W4:X13"/>
    <mergeCell ref="W2:X3"/>
    <mergeCell ref="A30:A72"/>
    <mergeCell ref="X28:X30"/>
    <mergeCell ref="W28:W30"/>
    <mergeCell ref="S28:S30"/>
    <mergeCell ref="R26:S27"/>
    <mergeCell ref="R29:R30"/>
    <mergeCell ref="U26:W27"/>
    <mergeCell ref="U29:U30"/>
    <mergeCell ref="V29:V30"/>
    <mergeCell ref="W14:X23"/>
    <mergeCell ref="A195:A233"/>
    <mergeCell ref="A237:A269"/>
    <mergeCell ref="A76:A109"/>
    <mergeCell ref="A113:A148"/>
    <mergeCell ref="A152:A191"/>
  </mergeCells>
  <conditionalFormatting sqref="AC78:AC110 R77:R110 AA100:AA110 R113:R149">
    <cfRule type="colorScale" priority="777">
      <colorScale>
        <cfvo type="min"/>
        <cfvo type="max"/>
        <color rgb="FFFCFCFF"/>
        <color rgb="FFF8696B"/>
      </colorScale>
    </cfRule>
  </conditionalFormatting>
  <conditionalFormatting sqref="U78:W92 V94:V131 V1452:V1468 V133:V169 V171:V210 V212:V251 V253:V297 V299:V456 V513:V552 V554:V646 V648:V691 V693:V752 V754:V805 V807:V836 V885:V924 V926:V971 V973:V997 V999:V1032 V1034:V1075 V1077:V1131 V1133:V1175 V1177:V1208 V1210:V1266 V1268:V1300 V1302:V1361 V1363:V1402 V1470:V1512 V1514:V1563 V1565:V1652 V838:V883 V458:V511">
    <cfRule type="colorScale" priority="776">
      <colorScale>
        <cfvo type="min"/>
        <cfvo type="max"/>
        <color rgb="FFFCFCFF"/>
        <color rgb="FFF8696B"/>
      </colorScale>
    </cfRule>
  </conditionalFormatting>
  <conditionalFormatting sqref="O77:O109">
    <cfRule type="colorScale" priority="768">
      <colorScale>
        <cfvo type="min"/>
        <cfvo type="max"/>
        <color rgb="FFFCFCFF"/>
        <color rgb="FFF8696B"/>
      </colorScale>
    </cfRule>
  </conditionalFormatting>
  <conditionalFormatting sqref="O113:O148">
    <cfRule type="colorScale" priority="766">
      <colorScale>
        <cfvo type="min"/>
        <cfvo type="max"/>
        <color rgb="FFFCFCFF"/>
        <color rgb="FFF8696B"/>
      </colorScale>
    </cfRule>
  </conditionalFormatting>
  <conditionalFormatting sqref="O152:O191">
    <cfRule type="colorScale" priority="765">
      <colorScale>
        <cfvo type="min"/>
        <cfvo type="max"/>
        <color rgb="FFFCFCFF"/>
        <color rgb="FFF8696B"/>
      </colorScale>
    </cfRule>
  </conditionalFormatting>
  <conditionalFormatting sqref="O195:O233">
    <cfRule type="colorScale" priority="764">
      <colorScale>
        <cfvo type="min"/>
        <cfvo type="max"/>
        <color rgb="FFFCFCFF"/>
        <color rgb="FFF8696B"/>
      </colorScale>
    </cfRule>
  </conditionalFormatting>
  <conditionalFormatting sqref="O237:O269">
    <cfRule type="colorScale" priority="763">
      <colorScale>
        <cfvo type="min"/>
        <cfvo type="max"/>
        <color rgb="FFFCFCFF"/>
        <color rgb="FFF8696B"/>
      </colorScale>
    </cfRule>
  </conditionalFormatting>
  <conditionalFormatting sqref="W31:W48 W51:W52">
    <cfRule type="colorScale" priority="761">
      <colorScale>
        <cfvo type="min"/>
        <cfvo type="max"/>
        <color rgb="FFFCFCFF"/>
        <color rgb="FFF8696B"/>
      </colorScale>
    </cfRule>
  </conditionalFormatting>
  <conditionalFormatting sqref="W114:W131">
    <cfRule type="colorScale" priority="760">
      <colorScale>
        <cfvo type="min"/>
        <cfvo type="max"/>
        <color rgb="FFFCFCFF"/>
        <color rgb="FFF8696B"/>
      </colorScale>
    </cfRule>
  </conditionalFormatting>
  <conditionalFormatting sqref="W153:W169">
    <cfRule type="colorScale" priority="759">
      <colorScale>
        <cfvo type="min"/>
        <cfvo type="max"/>
        <color rgb="FFFCFCFF"/>
        <color rgb="FFF8696B"/>
      </colorScale>
    </cfRule>
  </conditionalFormatting>
  <conditionalFormatting sqref="W196:W210">
    <cfRule type="colorScale" priority="758">
      <colorScale>
        <cfvo type="min"/>
        <cfvo type="max"/>
        <color rgb="FFFCFCFF"/>
        <color rgb="FFF8696B"/>
      </colorScale>
    </cfRule>
  </conditionalFormatting>
  <conditionalFormatting sqref="W238:W251">
    <cfRule type="colorScale" priority="757">
      <colorScale>
        <cfvo type="min"/>
        <cfvo type="max"/>
        <color rgb="FFFCFCFF"/>
        <color rgb="FFF8696B"/>
      </colorScale>
    </cfRule>
  </conditionalFormatting>
  <conditionalFormatting sqref="O1112:O1159">
    <cfRule type="colorScale" priority="754">
      <colorScale>
        <cfvo type="min"/>
        <cfvo type="max"/>
        <color rgb="FFFCFCFF"/>
        <color rgb="FFF8696B"/>
      </colorScale>
    </cfRule>
  </conditionalFormatting>
  <conditionalFormatting sqref="O1164:O1194">
    <cfRule type="colorScale" priority="752">
      <colorScale>
        <cfvo type="min"/>
        <cfvo type="max"/>
        <color rgb="FFFCFCFF"/>
        <color rgb="FFF8696B"/>
      </colorScale>
    </cfRule>
  </conditionalFormatting>
  <conditionalFormatting sqref="O1198:O12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O1257:O1285">
    <cfRule type="colorScale" priority="750">
      <colorScale>
        <cfvo type="min"/>
        <cfvo type="max"/>
        <color rgb="FFFCFCFF"/>
        <color rgb="FFF8696B"/>
      </colorScale>
    </cfRule>
  </conditionalFormatting>
  <conditionalFormatting sqref="O1291:O1346">
    <cfRule type="colorScale" priority="749">
      <colorScale>
        <cfvo type="min"/>
        <cfvo type="max"/>
        <color rgb="FFFCFCFF"/>
        <color rgb="FFF8696B"/>
      </colorScale>
    </cfRule>
  </conditionalFormatting>
  <conditionalFormatting sqref="O1351:O1380">
    <cfRule type="colorScale" priority="748">
      <colorScale>
        <cfvo type="min"/>
        <cfvo type="max"/>
        <color rgb="FFFCFCFF"/>
        <color rgb="FFF8696B"/>
      </colorScale>
    </cfRule>
  </conditionalFormatting>
  <conditionalFormatting sqref="O31:O72">
    <cfRule type="colorScale" priority="782">
      <colorScale>
        <cfvo type="min"/>
        <cfvo type="max"/>
        <color rgb="FFFCFCFF"/>
        <color rgb="FFF8696B"/>
      </colorScale>
    </cfRule>
  </conditionalFormatting>
  <conditionalFormatting sqref="O1385:O1451">
    <cfRule type="colorScale" priority="747">
      <colorScale>
        <cfvo type="min"/>
        <cfvo type="max"/>
        <color rgb="FFFCFCFF"/>
        <color rgb="FFF8696B"/>
      </colorScale>
    </cfRule>
  </conditionalFormatting>
  <conditionalFormatting sqref="O1456:O1494">
    <cfRule type="colorScale" priority="746">
      <colorScale>
        <cfvo type="min"/>
        <cfvo type="max"/>
        <color rgb="FFFCFCFF"/>
        <color rgb="FFF8696B"/>
      </colorScale>
    </cfRule>
  </conditionalFormatting>
  <conditionalFormatting sqref="O1499:O1538">
    <cfRule type="colorScale" priority="745">
      <colorScale>
        <cfvo type="min"/>
        <cfvo type="max"/>
        <color rgb="FFFCFCFF"/>
        <color rgb="FFF8696B"/>
      </colorScale>
    </cfRule>
  </conditionalFormatting>
  <conditionalFormatting sqref="O1543:O1652">
    <cfRule type="colorScale" priority="891">
      <colorScale>
        <cfvo type="min"/>
        <cfvo type="max"/>
        <color rgb="FFFCFCFF"/>
        <color rgb="FFF8696B"/>
      </colorScale>
    </cfRule>
  </conditionalFormatting>
  <conditionalFormatting sqref="W274:W297">
    <cfRule type="colorScale" priority="894">
      <colorScale>
        <cfvo type="min"/>
        <cfvo type="max"/>
        <color rgb="FFFCFCFF"/>
        <color rgb="FFF8696B"/>
      </colorScale>
    </cfRule>
  </conditionalFormatting>
  <conditionalFormatting sqref="S438:S49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W438:W45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S499:S527">
    <cfRule type="colorScale" priority="737">
      <colorScale>
        <cfvo type="min"/>
        <cfvo type="max"/>
        <color rgb="FFFCFCFF"/>
        <color rgb="FFF8696B"/>
      </colorScale>
    </cfRule>
  </conditionalFormatting>
  <conditionalFormatting sqref="W532:W552">
    <cfRule type="colorScale" priority="736">
      <colorScale>
        <cfvo type="min"/>
        <cfvo type="max"/>
        <color rgb="FFFCFCFF"/>
        <color rgb="FFF8696B"/>
      </colorScale>
    </cfRule>
  </conditionalFormatting>
  <conditionalFormatting sqref="W499:W511">
    <cfRule type="colorScale" priority="735">
      <colorScale>
        <cfvo type="min"/>
        <cfvo type="max"/>
        <color rgb="FFFCFCFF"/>
        <color rgb="FFF8696B"/>
      </colorScale>
    </cfRule>
  </conditionalFormatting>
  <conditionalFormatting sqref="S532:S633">
    <cfRule type="colorScale" priority="734">
      <colorScale>
        <cfvo type="min"/>
        <cfvo type="max"/>
        <color rgb="FFFCFCFF"/>
        <color rgb="FFF8696B"/>
      </colorScale>
    </cfRule>
  </conditionalFormatting>
  <conditionalFormatting sqref="S674">
    <cfRule type="colorScale" priority="733">
      <colorScale>
        <cfvo type="min"/>
        <cfvo type="max"/>
        <color rgb="FFFCFCFF"/>
        <color rgb="FFF8696B"/>
      </colorScale>
    </cfRule>
  </conditionalFormatting>
  <conditionalFormatting sqref="S637:S673">
    <cfRule type="colorScale" priority="732">
      <colorScale>
        <cfvo type="min"/>
        <cfvo type="max"/>
        <color rgb="FFFCFCFF"/>
        <color rgb="FFF8696B"/>
      </colorScale>
    </cfRule>
  </conditionalFormatting>
  <conditionalFormatting sqref="W637:W646">
    <cfRule type="colorScale" priority="731">
      <colorScale>
        <cfvo type="min"/>
        <cfvo type="max"/>
        <color rgb="FFFCFCFF"/>
        <color rgb="FFF8696B"/>
      </colorScale>
    </cfRule>
  </conditionalFormatting>
  <conditionalFormatting sqref="S677:S725">
    <cfRule type="colorScale" priority="730">
      <colorScale>
        <cfvo type="min"/>
        <cfvo type="max"/>
        <color rgb="FFFCFCFF"/>
        <color rgb="FFF8696B"/>
      </colorScale>
    </cfRule>
  </conditionalFormatting>
  <conditionalFormatting sqref="W677:W691">
    <cfRule type="colorScale" priority="729">
      <colorScale>
        <cfvo type="min"/>
        <cfvo type="max"/>
        <color rgb="FFFCFCFF"/>
        <color rgb="FFF8696B"/>
      </colorScale>
    </cfRule>
  </conditionalFormatting>
  <conditionalFormatting sqref="S730:S790">
    <cfRule type="colorScale" priority="728">
      <colorScale>
        <cfvo type="min"/>
        <cfvo type="max"/>
        <color rgb="FFFCFCFF"/>
        <color rgb="FFF8696B"/>
      </colorScale>
    </cfRule>
  </conditionalFormatting>
  <conditionalFormatting sqref="W730:W752">
    <cfRule type="colorScale" priority="727">
      <colorScale>
        <cfvo type="min"/>
        <cfvo type="max"/>
        <color rgb="FFFCFCFF"/>
        <color rgb="FFF8696B"/>
      </colorScale>
    </cfRule>
  </conditionalFormatting>
  <conditionalFormatting sqref="S795:S817">
    <cfRule type="colorScale" priority="726">
      <colorScale>
        <cfvo type="min"/>
        <cfvo type="max"/>
        <color rgb="FFFCFCFF"/>
        <color rgb="FFF8696B"/>
      </colorScale>
    </cfRule>
  </conditionalFormatting>
  <conditionalFormatting sqref="W795:W805">
    <cfRule type="colorScale" priority="725">
      <colorScale>
        <cfvo type="min"/>
        <cfvo type="max"/>
        <color rgb="FFFCFCFF"/>
        <color rgb="FFF8696B"/>
      </colorScale>
    </cfRule>
  </conditionalFormatting>
  <conditionalFormatting sqref="S823:S86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W823:W836">
    <cfRule type="colorScale" priority="723">
      <colorScale>
        <cfvo type="min"/>
        <cfvo type="max"/>
        <color rgb="FFFCFCFF"/>
        <color rgb="FFF8696B"/>
      </colorScale>
    </cfRule>
  </conditionalFormatting>
  <conditionalFormatting sqref="S871:S902">
    <cfRule type="colorScale" priority="722">
      <colorScale>
        <cfvo type="min"/>
        <cfvo type="max"/>
        <color rgb="FFFCFCFF"/>
        <color rgb="FFF8696B"/>
      </colorScale>
    </cfRule>
  </conditionalFormatting>
  <conditionalFormatting sqref="W871:W883">
    <cfRule type="colorScale" priority="721">
      <colorScale>
        <cfvo type="min"/>
        <cfvo type="max"/>
        <color rgb="FFFCFCFF"/>
        <color rgb="FFF8696B"/>
      </colorScale>
    </cfRule>
  </conditionalFormatting>
  <conditionalFormatting sqref="S908:S955">
    <cfRule type="colorScale" priority="719">
      <colorScale>
        <cfvo type="min"/>
        <cfvo type="max"/>
        <color rgb="FFFCFCFF"/>
        <color rgb="FFF8696B"/>
      </colorScale>
    </cfRule>
  </conditionalFormatting>
  <conditionalFormatting sqref="W908">
    <cfRule type="colorScale" priority="718">
      <colorScale>
        <cfvo type="min"/>
        <cfvo type="max"/>
        <color rgb="FFFCFCFF"/>
        <color rgb="FFF8696B"/>
      </colorScale>
    </cfRule>
  </conditionalFormatting>
  <conditionalFormatting sqref="W909:W924">
    <cfRule type="colorScale" priority="717">
      <colorScale>
        <cfvo type="min"/>
        <cfvo type="max"/>
        <color rgb="FFFCFCFF"/>
        <color rgb="FFF8696B"/>
      </colorScale>
    </cfRule>
  </conditionalFormatting>
  <conditionalFormatting sqref="S961:S981">
    <cfRule type="colorScale" priority="716">
      <colorScale>
        <cfvo type="min"/>
        <cfvo type="max"/>
        <color rgb="FFFCFCFF"/>
        <color rgb="FFF8696B"/>
      </colorScale>
    </cfRule>
  </conditionalFormatting>
  <conditionalFormatting sqref="W961:W971">
    <cfRule type="colorScale" priority="715">
      <colorScale>
        <cfvo type="min"/>
        <cfvo type="max"/>
        <color rgb="FFFCFCFF"/>
        <color rgb="FFF8696B"/>
      </colorScale>
    </cfRule>
  </conditionalFormatting>
  <conditionalFormatting sqref="S986:S1017">
    <cfRule type="colorScale" priority="714">
      <colorScale>
        <cfvo type="min"/>
        <cfvo type="max"/>
        <color rgb="FFFCFCFF"/>
        <color rgb="FFF8696B"/>
      </colorScale>
    </cfRule>
  </conditionalFormatting>
  <conditionalFormatting sqref="W986:W99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S1023:S1059">
    <cfRule type="colorScale" priority="712">
      <colorScale>
        <cfvo type="min"/>
        <cfvo type="max"/>
        <color rgb="FFFCFCFF"/>
        <color rgb="FFF8696B"/>
      </colorScale>
    </cfRule>
  </conditionalFormatting>
  <conditionalFormatting sqref="W1023:W1032">
    <cfRule type="colorScale" priority="711">
      <colorScale>
        <cfvo type="min"/>
        <cfvo type="max"/>
        <color rgb="FFFCFCFF"/>
        <color rgb="FFF8696B"/>
      </colorScale>
    </cfRule>
  </conditionalFormatting>
  <conditionalFormatting sqref="S1064:S1107">
    <cfRule type="colorScale" priority="710">
      <colorScale>
        <cfvo type="min"/>
        <cfvo type="max"/>
        <color rgb="FFFCFCFF"/>
        <color rgb="FFF8696B"/>
      </colorScale>
    </cfRule>
  </conditionalFormatting>
  <conditionalFormatting sqref="W1064:W1075">
    <cfRule type="colorScale" priority="709">
      <colorScale>
        <cfvo type="min"/>
        <cfvo type="max"/>
        <color rgb="FFFCFCFF"/>
        <color rgb="FFF8696B"/>
      </colorScale>
    </cfRule>
  </conditionalFormatting>
  <conditionalFormatting sqref="S1112:S1159">
    <cfRule type="colorScale" priority="708">
      <colorScale>
        <cfvo type="min"/>
        <cfvo type="max"/>
        <color rgb="FFFCFCFF"/>
        <color rgb="FFF8696B"/>
      </colorScale>
    </cfRule>
  </conditionalFormatting>
  <conditionalFormatting sqref="W1112:W113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S1164:S11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W1164:W1175">
    <cfRule type="colorScale" priority="705">
      <colorScale>
        <cfvo type="min"/>
        <cfvo type="max"/>
        <color rgb="FFFCFCFF"/>
        <color rgb="FFF8696B"/>
      </colorScale>
    </cfRule>
  </conditionalFormatting>
  <conditionalFormatting sqref="S1198:S1252">
    <cfRule type="colorScale" priority="704">
      <colorScale>
        <cfvo type="min"/>
        <cfvo type="max"/>
        <color rgb="FFFCFCFF"/>
        <color rgb="FFF8696B"/>
      </colorScale>
    </cfRule>
  </conditionalFormatting>
  <conditionalFormatting sqref="W1198:W1208">
    <cfRule type="colorScale" priority="701">
      <colorScale>
        <cfvo type="min"/>
        <cfvo type="max"/>
        <color rgb="FFFCFCFF"/>
        <color rgb="FFF8696B"/>
      </colorScale>
    </cfRule>
  </conditionalFormatting>
  <conditionalFormatting sqref="S1257:S1285">
    <cfRule type="colorScale" priority="700">
      <colorScale>
        <cfvo type="min"/>
        <cfvo type="max"/>
        <color rgb="FFFCFCFF"/>
        <color rgb="FFF8696B"/>
      </colorScale>
    </cfRule>
  </conditionalFormatting>
  <conditionalFormatting sqref="W1257:W1266">
    <cfRule type="colorScale" priority="699">
      <colorScale>
        <cfvo type="min"/>
        <cfvo type="max"/>
        <color rgb="FFFCFCFF"/>
        <color rgb="FFF8696B"/>
      </colorScale>
    </cfRule>
  </conditionalFormatting>
  <conditionalFormatting sqref="S1291:S1346">
    <cfRule type="colorScale" priority="698">
      <colorScale>
        <cfvo type="min"/>
        <cfvo type="max"/>
        <color rgb="FFFCFCFF"/>
        <color rgb="FFF8696B"/>
      </colorScale>
    </cfRule>
  </conditionalFormatting>
  <conditionalFormatting sqref="U1291:V1300">
    <cfRule type="colorScale" priority="697">
      <colorScale>
        <cfvo type="min"/>
        <cfvo type="max"/>
        <color rgb="FFFCFCFF"/>
        <color rgb="FFF8696B"/>
      </colorScale>
    </cfRule>
  </conditionalFormatting>
  <conditionalFormatting sqref="W1291:W1300">
    <cfRule type="colorScale" priority="696">
      <colorScale>
        <cfvo type="min"/>
        <cfvo type="max"/>
        <color rgb="FFFCFCFF"/>
        <color rgb="FFF8696B"/>
      </colorScale>
    </cfRule>
  </conditionalFormatting>
  <conditionalFormatting sqref="S1351:S1380">
    <cfRule type="colorScale" priority="695">
      <colorScale>
        <cfvo type="min"/>
        <cfvo type="max"/>
        <color rgb="FFFCFCFF"/>
        <color rgb="FFF8696B"/>
      </colorScale>
    </cfRule>
  </conditionalFormatting>
  <conditionalFormatting sqref="U1351:V1361 V1452 V1363:V1402">
    <cfRule type="colorScale" priority="694">
      <colorScale>
        <cfvo type="min"/>
        <cfvo type="max"/>
        <color rgb="FFFCFCFF"/>
        <color rgb="FFF8696B"/>
      </colorScale>
    </cfRule>
  </conditionalFormatting>
  <conditionalFormatting sqref="W1351:W1361">
    <cfRule type="colorScale" priority="693">
      <colorScale>
        <cfvo type="min"/>
        <cfvo type="max"/>
        <color rgb="FFFCFCFF"/>
        <color rgb="FFF8696B"/>
      </colorScale>
    </cfRule>
  </conditionalFormatting>
  <conditionalFormatting sqref="S1385:S1451">
    <cfRule type="colorScale" priority="692">
      <colorScale>
        <cfvo type="min"/>
        <cfvo type="max"/>
        <color rgb="FFFCFCFF"/>
        <color rgb="FFF8696B"/>
      </colorScale>
    </cfRule>
  </conditionalFormatting>
  <conditionalFormatting sqref="S1456:S1494">
    <cfRule type="colorScale" priority="691">
      <colorScale>
        <cfvo type="min"/>
        <cfvo type="max"/>
        <color rgb="FFFCFCFF"/>
        <color rgb="FFF8696B"/>
      </colorScale>
    </cfRule>
  </conditionalFormatting>
  <conditionalFormatting sqref="U1456:V1468">
    <cfRule type="colorScale" priority="690">
      <colorScale>
        <cfvo type="min"/>
        <cfvo type="max"/>
        <color rgb="FFFCFCFF"/>
        <color rgb="FFF8696B"/>
      </colorScale>
    </cfRule>
  </conditionalFormatting>
  <conditionalFormatting sqref="W1456:W1468">
    <cfRule type="colorScale" priority="689">
      <colorScale>
        <cfvo type="min"/>
        <cfvo type="max"/>
        <color rgb="FFFCFCFF"/>
        <color rgb="FFF8696B"/>
      </colorScale>
    </cfRule>
  </conditionalFormatting>
  <conditionalFormatting sqref="S1499:S1538">
    <cfRule type="colorScale" priority="688">
      <colorScale>
        <cfvo type="min"/>
        <cfvo type="max"/>
        <color rgb="FFFCFCFF"/>
        <color rgb="FFF8696B"/>
      </colorScale>
    </cfRule>
  </conditionalFormatting>
  <conditionalFormatting sqref="U1499:V1512">
    <cfRule type="colorScale" priority="687">
      <colorScale>
        <cfvo type="min"/>
        <cfvo type="max"/>
        <color rgb="FFFCFCFF"/>
        <color rgb="FFF8696B"/>
      </colorScale>
    </cfRule>
  </conditionalFormatting>
  <conditionalFormatting sqref="W1499:W1512">
    <cfRule type="colorScale" priority="686">
      <colorScale>
        <cfvo type="min"/>
        <cfvo type="max"/>
        <color rgb="FFFCFCFF"/>
        <color rgb="FFF8696B"/>
      </colorScale>
    </cfRule>
  </conditionalFormatting>
  <conditionalFormatting sqref="S1543:S165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U1543:V1563">
    <cfRule type="colorScale" priority="684">
      <colorScale>
        <cfvo type="min"/>
        <cfvo type="max"/>
        <color rgb="FFFCFCFF"/>
        <color rgb="FFF8696B"/>
      </colorScale>
    </cfRule>
  </conditionalFormatting>
  <conditionalFormatting sqref="W1543:W1563">
    <cfRule type="colorScale" priority="683">
      <colorScale>
        <cfvo type="min"/>
        <cfvo type="max"/>
        <color rgb="FFFCFCFF"/>
        <color rgb="FFF8696B"/>
      </colorScale>
    </cfRule>
  </conditionalFormatting>
  <conditionalFormatting sqref="R152:R191">
    <cfRule type="colorScale" priority="898">
      <colorScale>
        <cfvo type="min"/>
        <cfvo type="max"/>
        <color rgb="FFFCFCFF"/>
        <color rgb="FFF8696B"/>
      </colorScale>
    </cfRule>
  </conditionalFormatting>
  <conditionalFormatting sqref="R195:R233">
    <cfRule type="colorScale" priority="899">
      <colorScale>
        <cfvo type="min"/>
        <cfvo type="max"/>
        <color rgb="FFFCFCFF"/>
        <color rgb="FFF8696B"/>
      </colorScale>
    </cfRule>
  </conditionalFormatting>
  <conditionalFormatting sqref="R237:R269">
    <cfRule type="colorScale" priority="900">
      <colorScale>
        <cfvo type="min"/>
        <cfvo type="max"/>
        <color rgb="FFFCFCFF"/>
        <color rgb="FFF8696B"/>
      </colorScale>
    </cfRule>
  </conditionalFormatting>
  <conditionalFormatting sqref="R32">
    <cfRule type="colorScale" priority="901">
      <colorScale>
        <cfvo type="min"/>
        <cfvo type="max"/>
        <color rgb="FFFCFCFF"/>
        <color rgb="FFF8696B"/>
      </colorScale>
    </cfRule>
  </conditionalFormatting>
  <conditionalFormatting sqref="R31">
    <cfRule type="colorScale" priority="902">
      <colorScale>
        <cfvo type="min"/>
        <cfvo type="max"/>
        <color rgb="FFFCFCFF"/>
        <color rgb="FFF8696B"/>
      </colorScale>
    </cfRule>
  </conditionalFormatting>
  <conditionalFormatting sqref="R33:R72">
    <cfRule type="colorScale" priority="905">
      <colorScale>
        <cfvo type="min"/>
        <cfvo type="max"/>
        <color rgb="FFFCFCFF"/>
        <color rgb="FFF8696B"/>
      </colorScale>
    </cfRule>
  </conditionalFormatting>
  <conditionalFormatting sqref="R499:R529 R438:R496 R532:R634 R637:R674 R677:R726 R730:R792 R795:R820 R823:R868 R871:R905 R908:R958 R961:R983 R986:R1020 R1023:R1061 R1064:R1109 R1112:R1161 R1164:R1195 R1198:R1254 R1257:R1288 R1291:R1348 R1351:R1382 R1385:R1453 R1456:R1496 R1499:R1540 R1543:R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R273:R435">
    <cfRule type="colorScale" priority="930">
      <colorScale>
        <cfvo type="min"/>
        <cfvo type="max"/>
        <color rgb="FFFCFCFF"/>
        <color rgb="FFF8696B"/>
      </colorScale>
    </cfRule>
  </conditionalFormatting>
  <conditionalFormatting sqref="V26:V92 V1452:V1468 V94:V131 V133:V169 V171:V210 V212:V251 V253:V297 V299:V456 V513:V552 V554:V646 V648:V691 V693:V752 V754:V805 V807:V836 V885:V924 V926:V971 V973:V997 V999:V1032 V1034:V1075 V1077:V1131 V1133:V1175 V1177:V1208 V1210:V1266 V1268:V1300 V1302:V1361 V1363:V1402 V1470:V1512 V1514:V1563 V1565:V65536 V838:V883 V458:V511">
    <cfRule type="cellIs" dxfId="536" priority="680" stopIfTrue="1" operator="equal">
      <formula>"CIP"</formula>
    </cfRule>
    <cfRule type="cellIs" dxfId="535" priority="681" stopIfTrue="1" operator="equal">
      <formula>"GABGS"</formula>
    </cfRule>
    <cfRule type="cellIs" dxfId="534" priority="682" stopIfTrue="1" operator="equal">
      <formula>"SECGS"</formula>
    </cfRule>
  </conditionalFormatting>
  <conditionalFormatting sqref="Z30:Z41">
    <cfRule type="cellIs" dxfId="533" priority="668" stopIfTrue="1" operator="equal">
      <formula>"CIP"</formula>
    </cfRule>
    <cfRule type="cellIs" dxfId="532" priority="669" stopIfTrue="1" operator="equal">
      <formula>"GABGS"</formula>
    </cfRule>
    <cfRule type="cellIs" dxfId="531" priority="670" stopIfTrue="1" operator="equal">
      <formula>"SECGS"</formula>
    </cfRule>
  </conditionalFormatting>
  <conditionalFormatting sqref="Z53:Z56">
    <cfRule type="cellIs" dxfId="530" priority="665" stopIfTrue="1" operator="equal">
      <formula>"CIP"</formula>
    </cfRule>
    <cfRule type="cellIs" dxfId="529" priority="666" stopIfTrue="1" operator="equal">
      <formula>"GABGS"</formula>
    </cfRule>
    <cfRule type="cellIs" dxfId="528" priority="667" stopIfTrue="1" operator="equal">
      <formula>"SECGS"</formula>
    </cfRule>
  </conditionalFormatting>
  <conditionalFormatting sqref="Z60:Z71">
    <cfRule type="cellIs" dxfId="527" priority="662" stopIfTrue="1" operator="equal">
      <formula>"CIP"</formula>
    </cfRule>
    <cfRule type="cellIs" dxfId="526" priority="663" stopIfTrue="1" operator="equal">
      <formula>"GABGS"</formula>
    </cfRule>
    <cfRule type="cellIs" dxfId="525" priority="664" stopIfTrue="1" operator="equal">
      <formula>"SECGS"</formula>
    </cfRule>
  </conditionalFormatting>
  <conditionalFormatting sqref="X67:X71">
    <cfRule type="cellIs" dxfId="524" priority="641" stopIfTrue="1" operator="equal">
      <formula>"CIP"</formula>
    </cfRule>
    <cfRule type="cellIs" dxfId="523" priority="642" stopIfTrue="1" operator="equal">
      <formula>"GABGS"</formula>
    </cfRule>
    <cfRule type="cellIs" dxfId="522" priority="643" stopIfTrue="1" operator="equal">
      <formula>"SECGS"</formula>
    </cfRule>
  </conditionalFormatting>
  <conditionalFormatting sqref="W1385:W1402">
    <cfRule type="colorScale" priority="559">
      <colorScale>
        <cfvo type="min"/>
        <cfvo type="max"/>
        <color rgb="FFFCFCFF"/>
        <color rgb="FFF8696B"/>
      </colorScale>
    </cfRule>
  </conditionalFormatting>
  <conditionalFormatting sqref="V1:V92 V94:V131 V133:V169 V171:V210 V212:V251 V253:V297 V299:V456 V513:V552 V554:V646 V648:V691 V693:V752 V754:V805 V807:V836 V885:V924 V926:V971 V973:V997 V999:V1032 V1034:V1075 V1077:V1131 V1133:V1175 V1177:V1208 V1210:V1266 V1268:V1300 V1302:V1361 V1363:V1402 V1404:V1468 V1470:V1512 V1514:V1563 V1565:V65536 V838:V883 V458:V511">
    <cfRule type="cellIs" dxfId="521" priority="542" stopIfTrue="1" operator="equal">
      <formula>"ASSISEG"</formula>
    </cfRule>
    <cfRule type="cellIs" dxfId="520" priority="543" stopIfTrue="1" operator="equal">
      <formula>"ST"</formula>
    </cfRule>
    <cfRule type="cellIs" dxfId="519" priority="544" stopIfTrue="1" operator="equal">
      <formula>"SEXP"</formula>
    </cfRule>
    <cfRule type="cellIs" dxfId="518" priority="545" stopIfTrue="1" operator="equal">
      <formula>"CSTA"</formula>
    </cfRule>
    <cfRule type="cellIs" dxfId="517" priority="546" stopIfTrue="1" operator="equal">
      <formula>"SOP"</formula>
    </cfRule>
    <cfRule type="cellIs" dxfId="516" priority="547" stopIfTrue="1" operator="equal">
      <formula>"SMIN"</formula>
    </cfRule>
    <cfRule type="cellIs" dxfId="515" priority="548" stopIfTrue="1" operator="equal">
      <formula>"SMIC"</formula>
    </cfRule>
    <cfRule type="cellIs" dxfId="514" priority="549" stopIfTrue="1" operator="equal">
      <formula>"SAPRE"</formula>
    </cfRule>
  </conditionalFormatting>
  <conditionalFormatting sqref="Z42">
    <cfRule type="cellIs" dxfId="513" priority="536" stopIfTrue="1" operator="equal">
      <formula>"CIP"</formula>
    </cfRule>
    <cfRule type="cellIs" dxfId="512" priority="537" stopIfTrue="1" operator="equal">
      <formula>"GABGS"</formula>
    </cfRule>
    <cfRule type="cellIs" dxfId="511" priority="538" stopIfTrue="1" operator="equal">
      <formula>"SECGS"</formula>
    </cfRule>
  </conditionalFormatting>
  <conditionalFormatting sqref="Z870:Z881">
    <cfRule type="cellIs" dxfId="510" priority="425" stopIfTrue="1" operator="equal">
      <formula>"CIP"</formula>
    </cfRule>
    <cfRule type="cellIs" dxfId="509" priority="426" stopIfTrue="1" operator="equal">
      <formula>"GABGS"</formula>
    </cfRule>
    <cfRule type="cellIs" dxfId="508" priority="427" stopIfTrue="1" operator="equal">
      <formula>"SECGS"</formula>
    </cfRule>
  </conditionalFormatting>
  <conditionalFormatting sqref="Z882">
    <cfRule type="cellIs" dxfId="507" priority="422" stopIfTrue="1" operator="equal">
      <formula>"CIP"</formula>
    </cfRule>
    <cfRule type="cellIs" dxfId="506" priority="423" stopIfTrue="1" operator="equal">
      <formula>"GABGS"</formula>
    </cfRule>
    <cfRule type="cellIs" dxfId="505" priority="424" stopIfTrue="1" operator="equal">
      <formula>"SECGS"</formula>
    </cfRule>
  </conditionalFormatting>
  <conditionalFormatting sqref="Z919">
    <cfRule type="cellIs" dxfId="504" priority="416" stopIfTrue="1" operator="equal">
      <formula>"CIP"</formula>
    </cfRule>
    <cfRule type="cellIs" dxfId="503" priority="417" stopIfTrue="1" operator="equal">
      <formula>"GABGS"</formula>
    </cfRule>
    <cfRule type="cellIs" dxfId="502" priority="418" stopIfTrue="1" operator="equal">
      <formula>"SECGS"</formula>
    </cfRule>
  </conditionalFormatting>
  <conditionalFormatting sqref="Z77:Z88">
    <cfRule type="cellIs" dxfId="501" priority="521" stopIfTrue="1" operator="equal">
      <formula>"CIP"</formula>
    </cfRule>
    <cfRule type="cellIs" dxfId="500" priority="522" stopIfTrue="1" operator="equal">
      <formula>"GABGS"</formula>
    </cfRule>
    <cfRule type="cellIs" dxfId="499" priority="523" stopIfTrue="1" operator="equal">
      <formula>"SECGS"</formula>
    </cfRule>
  </conditionalFormatting>
  <conditionalFormatting sqref="Z89">
    <cfRule type="cellIs" dxfId="498" priority="518" stopIfTrue="1" operator="equal">
      <formula>"CIP"</formula>
    </cfRule>
    <cfRule type="cellIs" dxfId="497" priority="519" stopIfTrue="1" operator="equal">
      <formula>"GABGS"</formula>
    </cfRule>
    <cfRule type="cellIs" dxfId="496" priority="520" stopIfTrue="1" operator="equal">
      <formula>"SECGS"</formula>
    </cfRule>
  </conditionalFormatting>
  <conditionalFormatting sqref="Z113:Z124">
    <cfRule type="cellIs" dxfId="495" priority="515" stopIfTrue="1" operator="equal">
      <formula>"CIP"</formula>
    </cfRule>
    <cfRule type="cellIs" dxfId="494" priority="516" stopIfTrue="1" operator="equal">
      <formula>"GABGS"</formula>
    </cfRule>
    <cfRule type="cellIs" dxfId="493" priority="517" stopIfTrue="1" operator="equal">
      <formula>"SECGS"</formula>
    </cfRule>
  </conditionalFormatting>
  <conditionalFormatting sqref="Z125">
    <cfRule type="cellIs" dxfId="492" priority="512" stopIfTrue="1" operator="equal">
      <formula>"CIP"</formula>
    </cfRule>
    <cfRule type="cellIs" dxfId="491" priority="513" stopIfTrue="1" operator="equal">
      <formula>"GABGS"</formula>
    </cfRule>
    <cfRule type="cellIs" dxfId="490" priority="514" stopIfTrue="1" operator="equal">
      <formula>"SECGS"</formula>
    </cfRule>
  </conditionalFormatting>
  <conditionalFormatting sqref="Z152:Z163">
    <cfRule type="cellIs" dxfId="489" priority="509" stopIfTrue="1" operator="equal">
      <formula>"CIP"</formula>
    </cfRule>
    <cfRule type="cellIs" dxfId="488" priority="510" stopIfTrue="1" operator="equal">
      <formula>"GABGS"</formula>
    </cfRule>
    <cfRule type="cellIs" dxfId="487" priority="511" stopIfTrue="1" operator="equal">
      <formula>"SECGS"</formula>
    </cfRule>
  </conditionalFormatting>
  <conditionalFormatting sqref="Z164">
    <cfRule type="cellIs" dxfId="486" priority="506" stopIfTrue="1" operator="equal">
      <formula>"CIP"</formula>
    </cfRule>
    <cfRule type="cellIs" dxfId="485" priority="507" stopIfTrue="1" operator="equal">
      <formula>"GABGS"</formula>
    </cfRule>
    <cfRule type="cellIs" dxfId="484" priority="508" stopIfTrue="1" operator="equal">
      <formula>"SECGS"</formula>
    </cfRule>
  </conditionalFormatting>
  <conditionalFormatting sqref="Z907:Z918">
    <cfRule type="cellIs" dxfId="483" priority="419" stopIfTrue="1" operator="equal">
      <formula>"CIP"</formula>
    </cfRule>
    <cfRule type="cellIs" dxfId="482" priority="420" stopIfTrue="1" operator="equal">
      <formula>"GABGS"</formula>
    </cfRule>
    <cfRule type="cellIs" dxfId="481" priority="421" stopIfTrue="1" operator="equal">
      <formula>"SECGS"</formula>
    </cfRule>
  </conditionalFormatting>
  <conditionalFormatting sqref="Z195:Z206">
    <cfRule type="cellIs" dxfId="480" priority="497" stopIfTrue="1" operator="equal">
      <formula>"CIP"</formula>
    </cfRule>
    <cfRule type="cellIs" dxfId="479" priority="498" stopIfTrue="1" operator="equal">
      <formula>"GABGS"</formula>
    </cfRule>
    <cfRule type="cellIs" dxfId="478" priority="499" stopIfTrue="1" operator="equal">
      <formula>"SECGS"</formula>
    </cfRule>
  </conditionalFormatting>
  <conditionalFormatting sqref="Z207">
    <cfRule type="cellIs" dxfId="477" priority="494" stopIfTrue="1" operator="equal">
      <formula>"CIP"</formula>
    </cfRule>
    <cfRule type="cellIs" dxfId="476" priority="495" stopIfTrue="1" operator="equal">
      <formula>"GABGS"</formula>
    </cfRule>
    <cfRule type="cellIs" dxfId="475" priority="496" stopIfTrue="1" operator="equal">
      <formula>"SECGS"</formula>
    </cfRule>
  </conditionalFormatting>
  <conditionalFormatting sqref="Z237:Z248">
    <cfRule type="cellIs" dxfId="474" priority="491" stopIfTrue="1" operator="equal">
      <formula>"CIP"</formula>
    </cfRule>
    <cfRule type="cellIs" dxfId="473" priority="492" stopIfTrue="1" operator="equal">
      <formula>"GABGS"</formula>
    </cfRule>
    <cfRule type="cellIs" dxfId="472" priority="493" stopIfTrue="1" operator="equal">
      <formula>"SECGS"</formula>
    </cfRule>
  </conditionalFormatting>
  <conditionalFormatting sqref="Z249">
    <cfRule type="cellIs" dxfId="471" priority="488" stopIfTrue="1" operator="equal">
      <formula>"CIP"</formula>
    </cfRule>
    <cfRule type="cellIs" dxfId="470" priority="489" stopIfTrue="1" operator="equal">
      <formula>"GABGS"</formula>
    </cfRule>
    <cfRule type="cellIs" dxfId="469" priority="490" stopIfTrue="1" operator="equal">
      <formula>"SECGS"</formula>
    </cfRule>
  </conditionalFormatting>
  <conditionalFormatting sqref="Z272:Z283">
    <cfRule type="cellIs" dxfId="468" priority="485" stopIfTrue="1" operator="equal">
      <formula>"CIP"</formula>
    </cfRule>
    <cfRule type="cellIs" dxfId="467" priority="486" stopIfTrue="1" operator="equal">
      <formula>"GABGS"</formula>
    </cfRule>
    <cfRule type="cellIs" dxfId="466" priority="487" stopIfTrue="1" operator="equal">
      <formula>"SECGS"</formula>
    </cfRule>
  </conditionalFormatting>
  <conditionalFormatting sqref="Z284">
    <cfRule type="cellIs" dxfId="465" priority="482" stopIfTrue="1" operator="equal">
      <formula>"CIP"</formula>
    </cfRule>
    <cfRule type="cellIs" dxfId="464" priority="483" stopIfTrue="1" operator="equal">
      <formula>"GABGS"</formula>
    </cfRule>
    <cfRule type="cellIs" dxfId="463" priority="484" stopIfTrue="1" operator="equal">
      <formula>"SECGS"</formula>
    </cfRule>
  </conditionalFormatting>
  <conditionalFormatting sqref="Z437:Z448">
    <cfRule type="cellIs" dxfId="462" priority="473" stopIfTrue="1" operator="equal">
      <formula>"CIP"</formula>
    </cfRule>
    <cfRule type="cellIs" dxfId="461" priority="474" stopIfTrue="1" operator="equal">
      <formula>"GABGS"</formula>
    </cfRule>
    <cfRule type="cellIs" dxfId="460" priority="475" stopIfTrue="1" operator="equal">
      <formula>"SECGS"</formula>
    </cfRule>
  </conditionalFormatting>
  <conditionalFormatting sqref="Z449">
    <cfRule type="cellIs" dxfId="459" priority="470" stopIfTrue="1" operator="equal">
      <formula>"CIP"</formula>
    </cfRule>
    <cfRule type="cellIs" dxfId="458" priority="471" stopIfTrue="1" operator="equal">
      <formula>"GABGS"</formula>
    </cfRule>
    <cfRule type="cellIs" dxfId="457" priority="472" stopIfTrue="1" operator="equal">
      <formula>"SECGS"</formula>
    </cfRule>
  </conditionalFormatting>
  <conditionalFormatting sqref="Z497:Z508">
    <cfRule type="cellIs" dxfId="456" priority="467" stopIfTrue="1" operator="equal">
      <formula>"CIP"</formula>
    </cfRule>
    <cfRule type="cellIs" dxfId="455" priority="468" stopIfTrue="1" operator="equal">
      <formula>"GABGS"</formula>
    </cfRule>
    <cfRule type="cellIs" dxfId="454" priority="469" stopIfTrue="1" operator="equal">
      <formula>"SECGS"</formula>
    </cfRule>
  </conditionalFormatting>
  <conditionalFormatting sqref="Z509">
    <cfRule type="cellIs" dxfId="453" priority="464" stopIfTrue="1" operator="equal">
      <formula>"CIP"</formula>
    </cfRule>
    <cfRule type="cellIs" dxfId="452" priority="465" stopIfTrue="1" operator="equal">
      <formula>"GABGS"</formula>
    </cfRule>
    <cfRule type="cellIs" dxfId="451" priority="466" stopIfTrue="1" operator="equal">
      <formula>"SECGS"</formula>
    </cfRule>
  </conditionalFormatting>
  <conditionalFormatting sqref="Z531:Z542">
    <cfRule type="cellIs" dxfId="450" priority="461" stopIfTrue="1" operator="equal">
      <formula>"CIP"</formula>
    </cfRule>
    <cfRule type="cellIs" dxfId="449" priority="462" stopIfTrue="1" operator="equal">
      <formula>"GABGS"</formula>
    </cfRule>
    <cfRule type="cellIs" dxfId="448" priority="463" stopIfTrue="1" operator="equal">
      <formula>"SECGS"</formula>
    </cfRule>
  </conditionalFormatting>
  <conditionalFormatting sqref="Z543">
    <cfRule type="cellIs" dxfId="447" priority="458" stopIfTrue="1" operator="equal">
      <formula>"CIP"</formula>
    </cfRule>
    <cfRule type="cellIs" dxfId="446" priority="459" stopIfTrue="1" operator="equal">
      <formula>"GABGS"</formula>
    </cfRule>
    <cfRule type="cellIs" dxfId="445" priority="460" stopIfTrue="1" operator="equal">
      <formula>"SECGS"</formula>
    </cfRule>
  </conditionalFormatting>
  <conditionalFormatting sqref="Z636:Z647">
    <cfRule type="cellIs" dxfId="444" priority="455" stopIfTrue="1" operator="equal">
      <formula>"CIP"</formula>
    </cfRule>
    <cfRule type="cellIs" dxfId="443" priority="456" stopIfTrue="1" operator="equal">
      <formula>"GABGS"</formula>
    </cfRule>
    <cfRule type="cellIs" dxfId="442" priority="457" stopIfTrue="1" operator="equal">
      <formula>"SECGS"</formula>
    </cfRule>
  </conditionalFormatting>
  <conditionalFormatting sqref="Z648">
    <cfRule type="cellIs" dxfId="441" priority="452" stopIfTrue="1" operator="equal">
      <formula>"CIP"</formula>
    </cfRule>
    <cfRule type="cellIs" dxfId="440" priority="453" stopIfTrue="1" operator="equal">
      <formula>"GABGS"</formula>
    </cfRule>
    <cfRule type="cellIs" dxfId="439" priority="454" stopIfTrue="1" operator="equal">
      <formula>"SECGS"</formula>
    </cfRule>
  </conditionalFormatting>
  <conditionalFormatting sqref="Z676:Z687">
    <cfRule type="cellIs" dxfId="438" priority="449" stopIfTrue="1" operator="equal">
      <formula>"CIP"</formula>
    </cfRule>
    <cfRule type="cellIs" dxfId="437" priority="450" stopIfTrue="1" operator="equal">
      <formula>"GABGS"</formula>
    </cfRule>
    <cfRule type="cellIs" dxfId="436" priority="451" stopIfTrue="1" operator="equal">
      <formula>"SECGS"</formula>
    </cfRule>
  </conditionalFormatting>
  <conditionalFormatting sqref="Z688">
    <cfRule type="cellIs" dxfId="435" priority="446" stopIfTrue="1" operator="equal">
      <formula>"CIP"</formula>
    </cfRule>
    <cfRule type="cellIs" dxfId="434" priority="447" stopIfTrue="1" operator="equal">
      <formula>"GABGS"</formula>
    </cfRule>
    <cfRule type="cellIs" dxfId="433" priority="448" stopIfTrue="1" operator="equal">
      <formula>"SECGS"</formula>
    </cfRule>
  </conditionalFormatting>
  <conditionalFormatting sqref="Z729:Z740">
    <cfRule type="cellIs" dxfId="432" priority="443" stopIfTrue="1" operator="equal">
      <formula>"CIP"</formula>
    </cfRule>
    <cfRule type="cellIs" dxfId="431" priority="444" stopIfTrue="1" operator="equal">
      <formula>"GABGS"</formula>
    </cfRule>
    <cfRule type="cellIs" dxfId="430" priority="445" stopIfTrue="1" operator="equal">
      <formula>"SECGS"</formula>
    </cfRule>
  </conditionalFormatting>
  <conditionalFormatting sqref="Z741">
    <cfRule type="cellIs" dxfId="429" priority="440" stopIfTrue="1" operator="equal">
      <formula>"CIP"</formula>
    </cfRule>
    <cfRule type="cellIs" dxfId="428" priority="441" stopIfTrue="1" operator="equal">
      <formula>"GABGS"</formula>
    </cfRule>
    <cfRule type="cellIs" dxfId="427" priority="442" stopIfTrue="1" operator="equal">
      <formula>"SECGS"</formula>
    </cfRule>
  </conditionalFormatting>
  <conditionalFormatting sqref="Z794:Z805">
    <cfRule type="cellIs" dxfId="426" priority="437" stopIfTrue="1" operator="equal">
      <formula>"CIP"</formula>
    </cfRule>
    <cfRule type="cellIs" dxfId="425" priority="438" stopIfTrue="1" operator="equal">
      <formula>"GABGS"</formula>
    </cfRule>
    <cfRule type="cellIs" dxfId="424" priority="439" stopIfTrue="1" operator="equal">
      <formula>"SECGS"</formula>
    </cfRule>
  </conditionalFormatting>
  <conditionalFormatting sqref="Z806">
    <cfRule type="cellIs" dxfId="423" priority="434" stopIfTrue="1" operator="equal">
      <formula>"CIP"</formula>
    </cfRule>
    <cfRule type="cellIs" dxfId="422" priority="435" stopIfTrue="1" operator="equal">
      <formula>"GABGS"</formula>
    </cfRule>
    <cfRule type="cellIs" dxfId="421" priority="436" stopIfTrue="1" operator="equal">
      <formula>"SECGS"</formula>
    </cfRule>
  </conditionalFormatting>
  <conditionalFormatting sqref="Z822:Z833">
    <cfRule type="cellIs" dxfId="420" priority="431" stopIfTrue="1" operator="equal">
      <formula>"CIP"</formula>
    </cfRule>
    <cfRule type="cellIs" dxfId="419" priority="432" stopIfTrue="1" operator="equal">
      <formula>"GABGS"</formula>
    </cfRule>
    <cfRule type="cellIs" dxfId="418" priority="433" stopIfTrue="1" operator="equal">
      <formula>"SECGS"</formula>
    </cfRule>
  </conditionalFormatting>
  <conditionalFormatting sqref="Z834">
    <cfRule type="cellIs" dxfId="417" priority="428" stopIfTrue="1" operator="equal">
      <formula>"CIP"</formula>
    </cfRule>
    <cfRule type="cellIs" dxfId="416" priority="429" stopIfTrue="1" operator="equal">
      <formula>"GABGS"</formula>
    </cfRule>
    <cfRule type="cellIs" dxfId="415" priority="430" stopIfTrue="1" operator="equal">
      <formula>"SECGS"</formula>
    </cfRule>
  </conditionalFormatting>
  <conditionalFormatting sqref="Z972">
    <cfRule type="cellIs" dxfId="414" priority="410" stopIfTrue="1" operator="equal">
      <formula>"CIP"</formula>
    </cfRule>
    <cfRule type="cellIs" dxfId="413" priority="411" stopIfTrue="1" operator="equal">
      <formula>"GABGS"</formula>
    </cfRule>
    <cfRule type="cellIs" dxfId="412" priority="412" stopIfTrue="1" operator="equal">
      <formula>"SECGS"</formula>
    </cfRule>
  </conditionalFormatting>
  <conditionalFormatting sqref="Z960:Z971">
    <cfRule type="cellIs" dxfId="411" priority="413" stopIfTrue="1" operator="equal">
      <formula>"CIP"</formula>
    </cfRule>
    <cfRule type="cellIs" dxfId="410" priority="414" stopIfTrue="1" operator="equal">
      <formula>"GABGS"</formula>
    </cfRule>
    <cfRule type="cellIs" dxfId="409" priority="415" stopIfTrue="1" operator="equal">
      <formula>"SECGS"</formula>
    </cfRule>
  </conditionalFormatting>
  <conditionalFormatting sqref="Z997">
    <cfRule type="cellIs" dxfId="408" priority="404" stopIfTrue="1" operator="equal">
      <formula>"CIP"</formula>
    </cfRule>
    <cfRule type="cellIs" dxfId="407" priority="405" stopIfTrue="1" operator="equal">
      <formula>"GABGS"</formula>
    </cfRule>
    <cfRule type="cellIs" dxfId="406" priority="406" stopIfTrue="1" operator="equal">
      <formula>"SECGS"</formula>
    </cfRule>
  </conditionalFormatting>
  <conditionalFormatting sqref="Z985:Z996">
    <cfRule type="cellIs" dxfId="405" priority="407" stopIfTrue="1" operator="equal">
      <formula>"CIP"</formula>
    </cfRule>
    <cfRule type="cellIs" dxfId="404" priority="408" stopIfTrue="1" operator="equal">
      <formula>"GABGS"</formula>
    </cfRule>
    <cfRule type="cellIs" dxfId="403" priority="409" stopIfTrue="1" operator="equal">
      <formula>"SECGS"</formula>
    </cfRule>
  </conditionalFormatting>
  <conditionalFormatting sqref="Z1034">
    <cfRule type="cellIs" dxfId="402" priority="398" stopIfTrue="1" operator="equal">
      <formula>"CIP"</formula>
    </cfRule>
    <cfRule type="cellIs" dxfId="401" priority="399" stopIfTrue="1" operator="equal">
      <formula>"GABGS"</formula>
    </cfRule>
    <cfRule type="cellIs" dxfId="400" priority="400" stopIfTrue="1" operator="equal">
      <formula>"SECGS"</formula>
    </cfRule>
  </conditionalFormatting>
  <conditionalFormatting sqref="Z1022:Z1033">
    <cfRule type="cellIs" dxfId="399" priority="401" stopIfTrue="1" operator="equal">
      <formula>"CIP"</formula>
    </cfRule>
    <cfRule type="cellIs" dxfId="398" priority="402" stopIfTrue="1" operator="equal">
      <formula>"GABGS"</formula>
    </cfRule>
    <cfRule type="cellIs" dxfId="397" priority="403" stopIfTrue="1" operator="equal">
      <formula>"SECGS"</formula>
    </cfRule>
  </conditionalFormatting>
  <conditionalFormatting sqref="Z1075">
    <cfRule type="cellIs" dxfId="396" priority="392" stopIfTrue="1" operator="equal">
      <formula>"CIP"</formula>
    </cfRule>
    <cfRule type="cellIs" dxfId="395" priority="393" stopIfTrue="1" operator="equal">
      <formula>"GABGS"</formula>
    </cfRule>
    <cfRule type="cellIs" dxfId="394" priority="394" stopIfTrue="1" operator="equal">
      <formula>"SECGS"</formula>
    </cfRule>
  </conditionalFormatting>
  <conditionalFormatting sqref="Z1063:Z1074">
    <cfRule type="cellIs" dxfId="393" priority="395" stopIfTrue="1" operator="equal">
      <formula>"CIP"</formula>
    </cfRule>
    <cfRule type="cellIs" dxfId="392" priority="396" stopIfTrue="1" operator="equal">
      <formula>"GABGS"</formula>
    </cfRule>
    <cfRule type="cellIs" dxfId="391" priority="397" stopIfTrue="1" operator="equal">
      <formula>"SECGS"</formula>
    </cfRule>
  </conditionalFormatting>
  <conditionalFormatting sqref="Z1123">
    <cfRule type="cellIs" dxfId="390" priority="386" stopIfTrue="1" operator="equal">
      <formula>"CIP"</formula>
    </cfRule>
    <cfRule type="cellIs" dxfId="389" priority="387" stopIfTrue="1" operator="equal">
      <formula>"GABGS"</formula>
    </cfRule>
    <cfRule type="cellIs" dxfId="388" priority="388" stopIfTrue="1" operator="equal">
      <formula>"SECGS"</formula>
    </cfRule>
  </conditionalFormatting>
  <conditionalFormatting sqref="Z1111:Z1122">
    <cfRule type="cellIs" dxfId="387" priority="389" stopIfTrue="1" operator="equal">
      <formula>"CIP"</formula>
    </cfRule>
    <cfRule type="cellIs" dxfId="386" priority="390" stopIfTrue="1" operator="equal">
      <formula>"GABGS"</formula>
    </cfRule>
    <cfRule type="cellIs" dxfId="385" priority="391" stopIfTrue="1" operator="equal">
      <formula>"SECGS"</formula>
    </cfRule>
  </conditionalFormatting>
  <conditionalFormatting sqref="Z1175">
    <cfRule type="cellIs" dxfId="384" priority="380" stopIfTrue="1" operator="equal">
      <formula>"CIP"</formula>
    </cfRule>
    <cfRule type="cellIs" dxfId="383" priority="381" stopIfTrue="1" operator="equal">
      <formula>"GABGS"</formula>
    </cfRule>
    <cfRule type="cellIs" dxfId="382" priority="382" stopIfTrue="1" operator="equal">
      <formula>"SECGS"</formula>
    </cfRule>
  </conditionalFormatting>
  <conditionalFormatting sqref="Z1163:Z1174">
    <cfRule type="cellIs" dxfId="381" priority="383" stopIfTrue="1" operator="equal">
      <formula>"CIP"</formula>
    </cfRule>
    <cfRule type="cellIs" dxfId="380" priority="384" stopIfTrue="1" operator="equal">
      <formula>"GABGS"</formula>
    </cfRule>
    <cfRule type="cellIs" dxfId="379" priority="385" stopIfTrue="1" operator="equal">
      <formula>"SECGS"</formula>
    </cfRule>
  </conditionalFormatting>
  <conditionalFormatting sqref="Z1209">
    <cfRule type="cellIs" dxfId="378" priority="374" stopIfTrue="1" operator="equal">
      <formula>"CIP"</formula>
    </cfRule>
    <cfRule type="cellIs" dxfId="377" priority="375" stopIfTrue="1" operator="equal">
      <formula>"GABGS"</formula>
    </cfRule>
    <cfRule type="cellIs" dxfId="376" priority="376" stopIfTrue="1" operator="equal">
      <formula>"SECGS"</formula>
    </cfRule>
  </conditionalFormatting>
  <conditionalFormatting sqref="Z1197:Z1208">
    <cfRule type="cellIs" dxfId="375" priority="377" stopIfTrue="1" operator="equal">
      <formula>"CIP"</formula>
    </cfRule>
    <cfRule type="cellIs" dxfId="374" priority="378" stopIfTrue="1" operator="equal">
      <formula>"GABGS"</formula>
    </cfRule>
    <cfRule type="cellIs" dxfId="373" priority="379" stopIfTrue="1" operator="equal">
      <formula>"SECGS"</formula>
    </cfRule>
  </conditionalFormatting>
  <conditionalFormatting sqref="Z1268">
    <cfRule type="cellIs" dxfId="372" priority="368" stopIfTrue="1" operator="equal">
      <formula>"CIP"</formula>
    </cfRule>
    <cfRule type="cellIs" dxfId="371" priority="369" stopIfTrue="1" operator="equal">
      <formula>"GABGS"</formula>
    </cfRule>
    <cfRule type="cellIs" dxfId="370" priority="370" stopIfTrue="1" operator="equal">
      <formula>"SECGS"</formula>
    </cfRule>
  </conditionalFormatting>
  <conditionalFormatting sqref="Z1256:Z1267">
    <cfRule type="cellIs" dxfId="369" priority="371" stopIfTrue="1" operator="equal">
      <formula>"CIP"</formula>
    </cfRule>
    <cfRule type="cellIs" dxfId="368" priority="372" stopIfTrue="1" operator="equal">
      <formula>"GABGS"</formula>
    </cfRule>
    <cfRule type="cellIs" dxfId="367" priority="373" stopIfTrue="1" operator="equal">
      <formula>"SECGS"</formula>
    </cfRule>
  </conditionalFormatting>
  <conditionalFormatting sqref="Z1302">
    <cfRule type="cellIs" dxfId="366" priority="362" stopIfTrue="1" operator="equal">
      <formula>"CIP"</formula>
    </cfRule>
    <cfRule type="cellIs" dxfId="365" priority="363" stopIfTrue="1" operator="equal">
      <formula>"GABGS"</formula>
    </cfRule>
    <cfRule type="cellIs" dxfId="364" priority="364" stopIfTrue="1" operator="equal">
      <formula>"SECGS"</formula>
    </cfRule>
  </conditionalFormatting>
  <conditionalFormatting sqref="Z1290:Z1301">
    <cfRule type="cellIs" dxfId="363" priority="365" stopIfTrue="1" operator="equal">
      <formula>"CIP"</formula>
    </cfRule>
    <cfRule type="cellIs" dxfId="362" priority="366" stopIfTrue="1" operator="equal">
      <formula>"GABGS"</formula>
    </cfRule>
    <cfRule type="cellIs" dxfId="361" priority="367" stopIfTrue="1" operator="equal">
      <formula>"SECGS"</formula>
    </cfRule>
  </conditionalFormatting>
  <conditionalFormatting sqref="Z1362">
    <cfRule type="cellIs" dxfId="360" priority="356" stopIfTrue="1" operator="equal">
      <formula>"CIP"</formula>
    </cfRule>
    <cfRule type="cellIs" dxfId="359" priority="357" stopIfTrue="1" operator="equal">
      <formula>"GABGS"</formula>
    </cfRule>
    <cfRule type="cellIs" dxfId="358" priority="358" stopIfTrue="1" operator="equal">
      <formula>"SECGS"</formula>
    </cfRule>
  </conditionalFormatting>
  <conditionalFormatting sqref="Z1350:Z1361">
    <cfRule type="cellIs" dxfId="357" priority="359" stopIfTrue="1" operator="equal">
      <formula>"CIP"</formula>
    </cfRule>
    <cfRule type="cellIs" dxfId="356" priority="360" stopIfTrue="1" operator="equal">
      <formula>"GABGS"</formula>
    </cfRule>
    <cfRule type="cellIs" dxfId="355" priority="361" stopIfTrue="1" operator="equal">
      <formula>"SECGS"</formula>
    </cfRule>
  </conditionalFormatting>
  <conditionalFormatting sqref="Z1396">
    <cfRule type="cellIs" dxfId="354" priority="350" stopIfTrue="1" operator="equal">
      <formula>"CIP"</formula>
    </cfRule>
    <cfRule type="cellIs" dxfId="353" priority="351" stopIfTrue="1" operator="equal">
      <formula>"GABGS"</formula>
    </cfRule>
    <cfRule type="cellIs" dxfId="352" priority="352" stopIfTrue="1" operator="equal">
      <formula>"SECGS"</formula>
    </cfRule>
  </conditionalFormatting>
  <conditionalFormatting sqref="Z1384:Z1395">
    <cfRule type="cellIs" dxfId="351" priority="353" stopIfTrue="1" operator="equal">
      <formula>"CIP"</formula>
    </cfRule>
    <cfRule type="cellIs" dxfId="350" priority="354" stopIfTrue="1" operator="equal">
      <formula>"GABGS"</formula>
    </cfRule>
    <cfRule type="cellIs" dxfId="349" priority="355" stopIfTrue="1" operator="equal">
      <formula>"SECGS"</formula>
    </cfRule>
  </conditionalFormatting>
  <conditionalFormatting sqref="Z1467">
    <cfRule type="cellIs" dxfId="348" priority="344" stopIfTrue="1" operator="equal">
      <formula>"CIP"</formula>
    </cfRule>
    <cfRule type="cellIs" dxfId="347" priority="345" stopIfTrue="1" operator="equal">
      <formula>"GABGS"</formula>
    </cfRule>
    <cfRule type="cellIs" dxfId="346" priority="346" stopIfTrue="1" operator="equal">
      <formula>"SECGS"</formula>
    </cfRule>
  </conditionalFormatting>
  <conditionalFormatting sqref="Z1455:Z1466">
    <cfRule type="cellIs" dxfId="345" priority="347" stopIfTrue="1" operator="equal">
      <formula>"CIP"</formula>
    </cfRule>
    <cfRule type="cellIs" dxfId="344" priority="348" stopIfTrue="1" operator="equal">
      <formula>"GABGS"</formula>
    </cfRule>
    <cfRule type="cellIs" dxfId="343" priority="349" stopIfTrue="1" operator="equal">
      <formula>"SECGS"</formula>
    </cfRule>
  </conditionalFormatting>
  <conditionalFormatting sqref="Z1510">
    <cfRule type="cellIs" dxfId="342" priority="338" stopIfTrue="1" operator="equal">
      <formula>"CIP"</formula>
    </cfRule>
    <cfRule type="cellIs" dxfId="341" priority="339" stopIfTrue="1" operator="equal">
      <formula>"GABGS"</formula>
    </cfRule>
    <cfRule type="cellIs" dxfId="340" priority="340" stopIfTrue="1" operator="equal">
      <formula>"SECGS"</formula>
    </cfRule>
  </conditionalFormatting>
  <conditionalFormatting sqref="Z1498:Z1509">
    <cfRule type="cellIs" dxfId="339" priority="341" stopIfTrue="1" operator="equal">
      <formula>"CIP"</formula>
    </cfRule>
    <cfRule type="cellIs" dxfId="338" priority="342" stopIfTrue="1" operator="equal">
      <formula>"GABGS"</formula>
    </cfRule>
    <cfRule type="cellIs" dxfId="337" priority="343" stopIfTrue="1" operator="equal">
      <formula>"SECGS"</formula>
    </cfRule>
  </conditionalFormatting>
  <conditionalFormatting sqref="Z1554">
    <cfRule type="cellIs" dxfId="336" priority="332" stopIfTrue="1" operator="equal">
      <formula>"CIP"</formula>
    </cfRule>
    <cfRule type="cellIs" dxfId="335" priority="333" stopIfTrue="1" operator="equal">
      <formula>"GABGS"</formula>
    </cfRule>
    <cfRule type="cellIs" dxfId="334" priority="334" stopIfTrue="1" operator="equal">
      <formula>"SECGS"</formula>
    </cfRule>
  </conditionalFormatting>
  <conditionalFormatting sqref="Z1542:Z1553">
    <cfRule type="cellIs" dxfId="333" priority="335" stopIfTrue="1" operator="equal">
      <formula>"CIP"</formula>
    </cfRule>
    <cfRule type="cellIs" dxfId="332" priority="336" stopIfTrue="1" operator="equal">
      <formula>"GABGS"</formula>
    </cfRule>
    <cfRule type="cellIs" dxfId="331" priority="337" stopIfTrue="1" operator="equal">
      <formula>"SECGS"</formula>
    </cfRule>
  </conditionalFormatting>
  <conditionalFormatting sqref="V93">
    <cfRule type="cellIs" dxfId="330" priority="329" stopIfTrue="1" operator="equal">
      <formula>"CIP"</formula>
    </cfRule>
    <cfRule type="cellIs" dxfId="329" priority="330" stopIfTrue="1" operator="equal">
      <formula>"GABGS"</formula>
    </cfRule>
    <cfRule type="cellIs" dxfId="328" priority="331" stopIfTrue="1" operator="equal">
      <formula>"SECGS"</formula>
    </cfRule>
  </conditionalFormatting>
  <conditionalFormatting sqref="V93">
    <cfRule type="cellIs" dxfId="327" priority="321" stopIfTrue="1" operator="equal">
      <formula>"ASSISEG"</formula>
    </cfRule>
    <cfRule type="cellIs" dxfId="326" priority="322" stopIfTrue="1" operator="equal">
      <formula>"ST"</formula>
    </cfRule>
    <cfRule type="cellIs" dxfId="325" priority="323" stopIfTrue="1" operator="equal">
      <formula>"SEXP"</formula>
    </cfRule>
    <cfRule type="cellIs" dxfId="324" priority="324" stopIfTrue="1" operator="equal">
      <formula>"CSTA"</formula>
    </cfRule>
    <cfRule type="cellIs" dxfId="323" priority="325" stopIfTrue="1" operator="equal">
      <formula>"SOP"</formula>
    </cfRule>
    <cfRule type="cellIs" dxfId="322" priority="326" stopIfTrue="1" operator="equal">
      <formula>"SMIN"</formula>
    </cfRule>
    <cfRule type="cellIs" dxfId="321" priority="327" stopIfTrue="1" operator="equal">
      <formula>"SMIC"</formula>
    </cfRule>
    <cfRule type="cellIs" dxfId="320" priority="328" stopIfTrue="1" operator="equal">
      <formula>"SAPRE"</formula>
    </cfRule>
  </conditionalFormatting>
  <conditionalFormatting sqref="V132">
    <cfRule type="cellIs" dxfId="319" priority="318" stopIfTrue="1" operator="equal">
      <formula>"CIP"</formula>
    </cfRule>
    <cfRule type="cellIs" dxfId="318" priority="319" stopIfTrue="1" operator="equal">
      <formula>"GABGS"</formula>
    </cfRule>
    <cfRule type="cellIs" dxfId="317" priority="320" stopIfTrue="1" operator="equal">
      <formula>"SECGS"</formula>
    </cfRule>
  </conditionalFormatting>
  <conditionalFormatting sqref="V132">
    <cfRule type="cellIs" dxfId="316" priority="310" stopIfTrue="1" operator="equal">
      <formula>"ASSISEG"</formula>
    </cfRule>
    <cfRule type="cellIs" dxfId="315" priority="311" stopIfTrue="1" operator="equal">
      <formula>"ST"</formula>
    </cfRule>
    <cfRule type="cellIs" dxfId="314" priority="312" stopIfTrue="1" operator="equal">
      <formula>"SEXP"</formula>
    </cfRule>
    <cfRule type="cellIs" dxfId="313" priority="313" stopIfTrue="1" operator="equal">
      <formula>"CSTA"</formula>
    </cfRule>
    <cfRule type="cellIs" dxfId="312" priority="314" stopIfTrue="1" operator="equal">
      <formula>"SOP"</formula>
    </cfRule>
    <cfRule type="cellIs" dxfId="311" priority="315" stopIfTrue="1" operator="equal">
      <formula>"SMIN"</formula>
    </cfRule>
    <cfRule type="cellIs" dxfId="310" priority="316" stopIfTrue="1" operator="equal">
      <formula>"SMIC"</formula>
    </cfRule>
    <cfRule type="cellIs" dxfId="309" priority="317" stopIfTrue="1" operator="equal">
      <formula>"SAPRE"</formula>
    </cfRule>
  </conditionalFormatting>
  <conditionalFormatting sqref="V170">
    <cfRule type="cellIs" dxfId="308" priority="307" stopIfTrue="1" operator="equal">
      <formula>"CIP"</formula>
    </cfRule>
    <cfRule type="cellIs" dxfId="307" priority="308" stopIfTrue="1" operator="equal">
      <formula>"GABGS"</formula>
    </cfRule>
    <cfRule type="cellIs" dxfId="306" priority="309" stopIfTrue="1" operator="equal">
      <formula>"SECGS"</formula>
    </cfRule>
  </conditionalFormatting>
  <conditionalFormatting sqref="V170">
    <cfRule type="cellIs" dxfId="305" priority="299" stopIfTrue="1" operator="equal">
      <formula>"ASSISEG"</formula>
    </cfRule>
    <cfRule type="cellIs" dxfId="304" priority="300" stopIfTrue="1" operator="equal">
      <formula>"ST"</formula>
    </cfRule>
    <cfRule type="cellIs" dxfId="303" priority="301" stopIfTrue="1" operator="equal">
      <formula>"SEXP"</formula>
    </cfRule>
    <cfRule type="cellIs" dxfId="302" priority="302" stopIfTrue="1" operator="equal">
      <formula>"CSTA"</formula>
    </cfRule>
    <cfRule type="cellIs" dxfId="301" priority="303" stopIfTrue="1" operator="equal">
      <formula>"SOP"</formula>
    </cfRule>
    <cfRule type="cellIs" dxfId="300" priority="304" stopIfTrue="1" operator="equal">
      <formula>"SMIN"</formula>
    </cfRule>
    <cfRule type="cellIs" dxfId="299" priority="305" stopIfTrue="1" operator="equal">
      <formula>"SMIC"</formula>
    </cfRule>
    <cfRule type="cellIs" dxfId="298" priority="306" stopIfTrue="1" operator="equal">
      <formula>"SAPRE"</formula>
    </cfRule>
  </conditionalFormatting>
  <conditionalFormatting sqref="V211">
    <cfRule type="cellIs" dxfId="297" priority="296" stopIfTrue="1" operator="equal">
      <formula>"CIP"</formula>
    </cfRule>
    <cfRule type="cellIs" dxfId="296" priority="297" stopIfTrue="1" operator="equal">
      <formula>"GABGS"</formula>
    </cfRule>
    <cfRule type="cellIs" dxfId="295" priority="298" stopIfTrue="1" operator="equal">
      <formula>"SECGS"</formula>
    </cfRule>
  </conditionalFormatting>
  <conditionalFormatting sqref="V211">
    <cfRule type="cellIs" dxfId="294" priority="288" stopIfTrue="1" operator="equal">
      <formula>"ASSISEG"</formula>
    </cfRule>
    <cfRule type="cellIs" dxfId="293" priority="289" stopIfTrue="1" operator="equal">
      <formula>"ST"</formula>
    </cfRule>
    <cfRule type="cellIs" dxfId="292" priority="290" stopIfTrue="1" operator="equal">
      <formula>"SEXP"</formula>
    </cfRule>
    <cfRule type="cellIs" dxfId="291" priority="291" stopIfTrue="1" operator="equal">
      <formula>"CSTA"</formula>
    </cfRule>
    <cfRule type="cellIs" dxfId="290" priority="292" stopIfTrue="1" operator="equal">
      <formula>"SOP"</formula>
    </cfRule>
    <cfRule type="cellIs" dxfId="289" priority="293" stopIfTrue="1" operator="equal">
      <formula>"SMIN"</formula>
    </cfRule>
    <cfRule type="cellIs" dxfId="288" priority="294" stopIfTrue="1" operator="equal">
      <formula>"SMIC"</formula>
    </cfRule>
    <cfRule type="cellIs" dxfId="287" priority="295" stopIfTrue="1" operator="equal">
      <formula>"SAPRE"</formula>
    </cfRule>
  </conditionalFormatting>
  <conditionalFormatting sqref="V252">
    <cfRule type="cellIs" dxfId="286" priority="285" stopIfTrue="1" operator="equal">
      <formula>"CIP"</formula>
    </cfRule>
    <cfRule type="cellIs" dxfId="285" priority="286" stopIfTrue="1" operator="equal">
      <formula>"GABGS"</formula>
    </cfRule>
    <cfRule type="cellIs" dxfId="284" priority="287" stopIfTrue="1" operator="equal">
      <formula>"SECGS"</formula>
    </cfRule>
  </conditionalFormatting>
  <conditionalFormatting sqref="V252">
    <cfRule type="cellIs" dxfId="283" priority="277" stopIfTrue="1" operator="equal">
      <formula>"ASSISEG"</formula>
    </cfRule>
    <cfRule type="cellIs" dxfId="282" priority="278" stopIfTrue="1" operator="equal">
      <formula>"ST"</formula>
    </cfRule>
    <cfRule type="cellIs" dxfId="281" priority="279" stopIfTrue="1" operator="equal">
      <formula>"SEXP"</formula>
    </cfRule>
    <cfRule type="cellIs" dxfId="280" priority="280" stopIfTrue="1" operator="equal">
      <formula>"CSTA"</formula>
    </cfRule>
    <cfRule type="cellIs" dxfId="279" priority="281" stopIfTrue="1" operator="equal">
      <formula>"SOP"</formula>
    </cfRule>
    <cfRule type="cellIs" dxfId="278" priority="282" stopIfTrue="1" operator="equal">
      <formula>"SMIN"</formula>
    </cfRule>
    <cfRule type="cellIs" dxfId="277" priority="283" stopIfTrue="1" operator="equal">
      <formula>"SMIC"</formula>
    </cfRule>
    <cfRule type="cellIs" dxfId="276" priority="284" stopIfTrue="1" operator="equal">
      <formula>"SAPRE"</formula>
    </cfRule>
  </conditionalFormatting>
  <conditionalFormatting sqref="V298">
    <cfRule type="cellIs" dxfId="275" priority="274" stopIfTrue="1" operator="equal">
      <formula>"CIP"</formula>
    </cfRule>
    <cfRule type="cellIs" dxfId="274" priority="275" stopIfTrue="1" operator="equal">
      <formula>"GABGS"</formula>
    </cfRule>
    <cfRule type="cellIs" dxfId="273" priority="276" stopIfTrue="1" operator="equal">
      <formula>"SECGS"</formula>
    </cfRule>
  </conditionalFormatting>
  <conditionalFormatting sqref="V298">
    <cfRule type="cellIs" dxfId="272" priority="266" stopIfTrue="1" operator="equal">
      <formula>"ASSISEG"</formula>
    </cfRule>
    <cfRule type="cellIs" dxfId="271" priority="267" stopIfTrue="1" operator="equal">
      <formula>"ST"</formula>
    </cfRule>
    <cfRule type="cellIs" dxfId="270" priority="268" stopIfTrue="1" operator="equal">
      <formula>"SEXP"</formula>
    </cfRule>
    <cfRule type="cellIs" dxfId="269" priority="269" stopIfTrue="1" operator="equal">
      <formula>"CSTA"</formula>
    </cfRule>
    <cfRule type="cellIs" dxfId="268" priority="270" stopIfTrue="1" operator="equal">
      <formula>"SOP"</formula>
    </cfRule>
    <cfRule type="cellIs" dxfId="267" priority="271" stopIfTrue="1" operator="equal">
      <formula>"SMIN"</formula>
    </cfRule>
    <cfRule type="cellIs" dxfId="266" priority="272" stopIfTrue="1" operator="equal">
      <formula>"SMIC"</formula>
    </cfRule>
    <cfRule type="cellIs" dxfId="265" priority="273" stopIfTrue="1" operator="equal">
      <formula>"SAPRE"</formula>
    </cfRule>
  </conditionalFormatting>
  <conditionalFormatting sqref="V512">
    <cfRule type="cellIs" dxfId="264" priority="263" stopIfTrue="1" operator="equal">
      <formula>"CIP"</formula>
    </cfRule>
    <cfRule type="cellIs" dxfId="263" priority="264" stopIfTrue="1" operator="equal">
      <formula>"GABGS"</formula>
    </cfRule>
    <cfRule type="cellIs" dxfId="262" priority="265" stopIfTrue="1" operator="equal">
      <formula>"SECGS"</formula>
    </cfRule>
  </conditionalFormatting>
  <conditionalFormatting sqref="V512">
    <cfRule type="cellIs" dxfId="261" priority="255" stopIfTrue="1" operator="equal">
      <formula>"ASSISEG"</formula>
    </cfRule>
    <cfRule type="cellIs" dxfId="260" priority="256" stopIfTrue="1" operator="equal">
      <formula>"ST"</formula>
    </cfRule>
    <cfRule type="cellIs" dxfId="259" priority="257" stopIfTrue="1" operator="equal">
      <formula>"SEXP"</formula>
    </cfRule>
    <cfRule type="cellIs" dxfId="258" priority="258" stopIfTrue="1" operator="equal">
      <formula>"CSTA"</formula>
    </cfRule>
    <cfRule type="cellIs" dxfId="257" priority="259" stopIfTrue="1" operator="equal">
      <formula>"SOP"</formula>
    </cfRule>
    <cfRule type="cellIs" dxfId="256" priority="260" stopIfTrue="1" operator="equal">
      <formula>"SMIN"</formula>
    </cfRule>
    <cfRule type="cellIs" dxfId="255" priority="261" stopIfTrue="1" operator="equal">
      <formula>"SMIC"</formula>
    </cfRule>
    <cfRule type="cellIs" dxfId="254" priority="262" stopIfTrue="1" operator="equal">
      <formula>"SAPRE"</formula>
    </cfRule>
  </conditionalFormatting>
  <conditionalFormatting sqref="V553">
    <cfRule type="cellIs" dxfId="253" priority="252" stopIfTrue="1" operator="equal">
      <formula>"CIP"</formula>
    </cfRule>
    <cfRule type="cellIs" dxfId="252" priority="253" stopIfTrue="1" operator="equal">
      <formula>"GABGS"</formula>
    </cfRule>
    <cfRule type="cellIs" dxfId="251" priority="254" stopIfTrue="1" operator="equal">
      <formula>"SECGS"</formula>
    </cfRule>
  </conditionalFormatting>
  <conditionalFormatting sqref="V553">
    <cfRule type="cellIs" dxfId="250" priority="244" stopIfTrue="1" operator="equal">
      <formula>"ASSISEG"</formula>
    </cfRule>
    <cfRule type="cellIs" dxfId="249" priority="245" stopIfTrue="1" operator="equal">
      <formula>"ST"</formula>
    </cfRule>
    <cfRule type="cellIs" dxfId="248" priority="246" stopIfTrue="1" operator="equal">
      <formula>"SEXP"</formula>
    </cfRule>
    <cfRule type="cellIs" dxfId="247" priority="247" stopIfTrue="1" operator="equal">
      <formula>"CSTA"</formula>
    </cfRule>
    <cfRule type="cellIs" dxfId="246" priority="248" stopIfTrue="1" operator="equal">
      <formula>"SOP"</formula>
    </cfRule>
    <cfRule type="cellIs" dxfId="245" priority="249" stopIfTrue="1" operator="equal">
      <formula>"SMIN"</formula>
    </cfRule>
    <cfRule type="cellIs" dxfId="244" priority="250" stopIfTrue="1" operator="equal">
      <formula>"SMIC"</formula>
    </cfRule>
    <cfRule type="cellIs" dxfId="243" priority="251" stopIfTrue="1" operator="equal">
      <formula>"SAPRE"</formula>
    </cfRule>
  </conditionalFormatting>
  <conditionalFormatting sqref="V647">
    <cfRule type="cellIs" dxfId="242" priority="241" stopIfTrue="1" operator="equal">
      <formula>"CIP"</formula>
    </cfRule>
    <cfRule type="cellIs" dxfId="241" priority="242" stopIfTrue="1" operator="equal">
      <formula>"GABGS"</formula>
    </cfRule>
    <cfRule type="cellIs" dxfId="240" priority="243" stopIfTrue="1" operator="equal">
      <formula>"SECGS"</formula>
    </cfRule>
  </conditionalFormatting>
  <conditionalFormatting sqref="V647">
    <cfRule type="cellIs" dxfId="239" priority="233" stopIfTrue="1" operator="equal">
      <formula>"ASSISEG"</formula>
    </cfRule>
    <cfRule type="cellIs" dxfId="238" priority="234" stopIfTrue="1" operator="equal">
      <formula>"ST"</formula>
    </cfRule>
    <cfRule type="cellIs" dxfId="237" priority="235" stopIfTrue="1" operator="equal">
      <formula>"SEXP"</formula>
    </cfRule>
    <cfRule type="cellIs" dxfId="236" priority="236" stopIfTrue="1" operator="equal">
      <formula>"CSTA"</formula>
    </cfRule>
    <cfRule type="cellIs" dxfId="235" priority="237" stopIfTrue="1" operator="equal">
      <formula>"SOP"</formula>
    </cfRule>
    <cfRule type="cellIs" dxfId="234" priority="238" stopIfTrue="1" operator="equal">
      <formula>"SMIN"</formula>
    </cfRule>
    <cfRule type="cellIs" dxfId="233" priority="239" stopIfTrue="1" operator="equal">
      <formula>"SMIC"</formula>
    </cfRule>
    <cfRule type="cellIs" dxfId="232" priority="240" stopIfTrue="1" operator="equal">
      <formula>"SAPRE"</formula>
    </cfRule>
  </conditionalFormatting>
  <conditionalFormatting sqref="V692">
    <cfRule type="cellIs" dxfId="231" priority="230" stopIfTrue="1" operator="equal">
      <formula>"CIP"</formula>
    </cfRule>
    <cfRule type="cellIs" dxfId="230" priority="231" stopIfTrue="1" operator="equal">
      <formula>"GABGS"</formula>
    </cfRule>
    <cfRule type="cellIs" dxfId="229" priority="232" stopIfTrue="1" operator="equal">
      <formula>"SECGS"</formula>
    </cfRule>
  </conditionalFormatting>
  <conditionalFormatting sqref="V692">
    <cfRule type="cellIs" dxfId="228" priority="222" stopIfTrue="1" operator="equal">
      <formula>"ASSISEG"</formula>
    </cfRule>
    <cfRule type="cellIs" dxfId="227" priority="223" stopIfTrue="1" operator="equal">
      <formula>"ST"</formula>
    </cfRule>
    <cfRule type="cellIs" dxfId="226" priority="224" stopIfTrue="1" operator="equal">
      <formula>"SEXP"</formula>
    </cfRule>
    <cfRule type="cellIs" dxfId="225" priority="225" stopIfTrue="1" operator="equal">
      <formula>"CSTA"</formula>
    </cfRule>
    <cfRule type="cellIs" dxfId="224" priority="226" stopIfTrue="1" operator="equal">
      <formula>"SOP"</formula>
    </cfRule>
    <cfRule type="cellIs" dxfId="223" priority="227" stopIfTrue="1" operator="equal">
      <formula>"SMIN"</formula>
    </cfRule>
    <cfRule type="cellIs" dxfId="222" priority="228" stopIfTrue="1" operator="equal">
      <formula>"SMIC"</formula>
    </cfRule>
    <cfRule type="cellIs" dxfId="221" priority="229" stopIfTrue="1" operator="equal">
      <formula>"SAPRE"</formula>
    </cfRule>
  </conditionalFormatting>
  <conditionalFormatting sqref="V753">
    <cfRule type="cellIs" dxfId="220" priority="219" stopIfTrue="1" operator="equal">
      <formula>"CIP"</formula>
    </cfRule>
    <cfRule type="cellIs" dxfId="219" priority="220" stopIfTrue="1" operator="equal">
      <formula>"GABGS"</formula>
    </cfRule>
    <cfRule type="cellIs" dxfId="218" priority="221" stopIfTrue="1" operator="equal">
      <formula>"SECGS"</formula>
    </cfRule>
  </conditionalFormatting>
  <conditionalFormatting sqref="V753">
    <cfRule type="cellIs" dxfId="217" priority="211" stopIfTrue="1" operator="equal">
      <formula>"ASSISEG"</formula>
    </cfRule>
    <cfRule type="cellIs" dxfId="216" priority="212" stopIfTrue="1" operator="equal">
      <formula>"ST"</formula>
    </cfRule>
    <cfRule type="cellIs" dxfId="215" priority="213" stopIfTrue="1" operator="equal">
      <formula>"SEXP"</formula>
    </cfRule>
    <cfRule type="cellIs" dxfId="214" priority="214" stopIfTrue="1" operator="equal">
      <formula>"CSTA"</formula>
    </cfRule>
    <cfRule type="cellIs" dxfId="213" priority="215" stopIfTrue="1" operator="equal">
      <formula>"SOP"</formula>
    </cfRule>
    <cfRule type="cellIs" dxfId="212" priority="216" stopIfTrue="1" operator="equal">
      <formula>"SMIN"</formula>
    </cfRule>
    <cfRule type="cellIs" dxfId="211" priority="217" stopIfTrue="1" operator="equal">
      <formula>"SMIC"</formula>
    </cfRule>
    <cfRule type="cellIs" dxfId="210" priority="218" stopIfTrue="1" operator="equal">
      <formula>"SAPRE"</formula>
    </cfRule>
  </conditionalFormatting>
  <conditionalFormatting sqref="V806">
    <cfRule type="cellIs" dxfId="209" priority="208" stopIfTrue="1" operator="equal">
      <formula>"CIP"</formula>
    </cfRule>
    <cfRule type="cellIs" dxfId="208" priority="209" stopIfTrue="1" operator="equal">
      <formula>"GABGS"</formula>
    </cfRule>
    <cfRule type="cellIs" dxfId="207" priority="210" stopIfTrue="1" operator="equal">
      <formula>"SECGS"</formula>
    </cfRule>
  </conditionalFormatting>
  <conditionalFormatting sqref="V806">
    <cfRule type="cellIs" dxfId="206" priority="200" stopIfTrue="1" operator="equal">
      <formula>"ASSISEG"</formula>
    </cfRule>
    <cfRule type="cellIs" dxfId="205" priority="201" stopIfTrue="1" operator="equal">
      <formula>"ST"</formula>
    </cfRule>
    <cfRule type="cellIs" dxfId="204" priority="202" stopIfTrue="1" operator="equal">
      <formula>"SEXP"</formula>
    </cfRule>
    <cfRule type="cellIs" dxfId="203" priority="203" stopIfTrue="1" operator="equal">
      <formula>"CSTA"</formula>
    </cfRule>
    <cfRule type="cellIs" dxfId="202" priority="204" stopIfTrue="1" operator="equal">
      <formula>"SOP"</formula>
    </cfRule>
    <cfRule type="cellIs" dxfId="201" priority="205" stopIfTrue="1" operator="equal">
      <formula>"SMIN"</formula>
    </cfRule>
    <cfRule type="cellIs" dxfId="200" priority="206" stopIfTrue="1" operator="equal">
      <formula>"SMIC"</formula>
    </cfRule>
    <cfRule type="cellIs" dxfId="199" priority="207" stopIfTrue="1" operator="equal">
      <formula>"SAPRE"</formula>
    </cfRule>
  </conditionalFormatting>
  <conditionalFormatting sqref="V884">
    <cfRule type="cellIs" dxfId="198" priority="197" stopIfTrue="1" operator="equal">
      <formula>"CIP"</formula>
    </cfRule>
    <cfRule type="cellIs" dxfId="197" priority="198" stopIfTrue="1" operator="equal">
      <formula>"GABGS"</formula>
    </cfRule>
    <cfRule type="cellIs" dxfId="196" priority="199" stopIfTrue="1" operator="equal">
      <formula>"SECGS"</formula>
    </cfRule>
  </conditionalFormatting>
  <conditionalFormatting sqref="V884">
    <cfRule type="cellIs" dxfId="195" priority="189" stopIfTrue="1" operator="equal">
      <formula>"ASSISEG"</formula>
    </cfRule>
    <cfRule type="cellIs" dxfId="194" priority="190" stopIfTrue="1" operator="equal">
      <formula>"ST"</formula>
    </cfRule>
    <cfRule type="cellIs" dxfId="193" priority="191" stopIfTrue="1" operator="equal">
      <formula>"SEXP"</formula>
    </cfRule>
    <cfRule type="cellIs" dxfId="192" priority="192" stopIfTrue="1" operator="equal">
      <formula>"CSTA"</formula>
    </cfRule>
    <cfRule type="cellIs" dxfId="191" priority="193" stopIfTrue="1" operator="equal">
      <formula>"SOP"</formula>
    </cfRule>
    <cfRule type="cellIs" dxfId="190" priority="194" stopIfTrue="1" operator="equal">
      <formula>"SMIN"</formula>
    </cfRule>
    <cfRule type="cellIs" dxfId="189" priority="195" stopIfTrue="1" operator="equal">
      <formula>"SMIC"</formula>
    </cfRule>
    <cfRule type="cellIs" dxfId="188" priority="196" stopIfTrue="1" operator="equal">
      <formula>"SAPRE"</formula>
    </cfRule>
  </conditionalFormatting>
  <conditionalFormatting sqref="V925">
    <cfRule type="cellIs" dxfId="187" priority="186" stopIfTrue="1" operator="equal">
      <formula>"CIP"</formula>
    </cfRule>
    <cfRule type="cellIs" dxfId="186" priority="187" stopIfTrue="1" operator="equal">
      <formula>"GABGS"</formula>
    </cfRule>
    <cfRule type="cellIs" dxfId="185" priority="188" stopIfTrue="1" operator="equal">
      <formula>"SECGS"</formula>
    </cfRule>
  </conditionalFormatting>
  <conditionalFormatting sqref="V925">
    <cfRule type="cellIs" dxfId="184" priority="178" stopIfTrue="1" operator="equal">
      <formula>"ASSISEG"</formula>
    </cfRule>
    <cfRule type="cellIs" dxfId="183" priority="179" stopIfTrue="1" operator="equal">
      <formula>"ST"</formula>
    </cfRule>
    <cfRule type="cellIs" dxfId="182" priority="180" stopIfTrue="1" operator="equal">
      <formula>"SEXP"</formula>
    </cfRule>
    <cfRule type="cellIs" dxfId="181" priority="181" stopIfTrue="1" operator="equal">
      <formula>"CSTA"</formula>
    </cfRule>
    <cfRule type="cellIs" dxfId="180" priority="182" stopIfTrue="1" operator="equal">
      <formula>"SOP"</formula>
    </cfRule>
    <cfRule type="cellIs" dxfId="179" priority="183" stopIfTrue="1" operator="equal">
      <formula>"SMIN"</formula>
    </cfRule>
    <cfRule type="cellIs" dxfId="178" priority="184" stopIfTrue="1" operator="equal">
      <formula>"SMIC"</formula>
    </cfRule>
    <cfRule type="cellIs" dxfId="177" priority="185" stopIfTrue="1" operator="equal">
      <formula>"SAPRE"</formula>
    </cfRule>
  </conditionalFormatting>
  <conditionalFormatting sqref="V972">
    <cfRule type="cellIs" dxfId="176" priority="175" stopIfTrue="1" operator="equal">
      <formula>"CIP"</formula>
    </cfRule>
    <cfRule type="cellIs" dxfId="175" priority="176" stopIfTrue="1" operator="equal">
      <formula>"GABGS"</formula>
    </cfRule>
    <cfRule type="cellIs" dxfId="174" priority="177" stopIfTrue="1" operator="equal">
      <formula>"SECGS"</formula>
    </cfRule>
  </conditionalFormatting>
  <conditionalFormatting sqref="V972">
    <cfRule type="cellIs" dxfId="173" priority="167" stopIfTrue="1" operator="equal">
      <formula>"ASSISEG"</formula>
    </cfRule>
    <cfRule type="cellIs" dxfId="172" priority="168" stopIfTrue="1" operator="equal">
      <formula>"ST"</formula>
    </cfRule>
    <cfRule type="cellIs" dxfId="171" priority="169" stopIfTrue="1" operator="equal">
      <formula>"SEXP"</formula>
    </cfRule>
    <cfRule type="cellIs" dxfId="170" priority="170" stopIfTrue="1" operator="equal">
      <formula>"CSTA"</formula>
    </cfRule>
    <cfRule type="cellIs" dxfId="169" priority="171" stopIfTrue="1" operator="equal">
      <formula>"SOP"</formula>
    </cfRule>
    <cfRule type="cellIs" dxfId="168" priority="172" stopIfTrue="1" operator="equal">
      <formula>"SMIN"</formula>
    </cfRule>
    <cfRule type="cellIs" dxfId="167" priority="173" stopIfTrue="1" operator="equal">
      <formula>"SMIC"</formula>
    </cfRule>
    <cfRule type="cellIs" dxfId="166" priority="174" stopIfTrue="1" operator="equal">
      <formula>"SAPRE"</formula>
    </cfRule>
  </conditionalFormatting>
  <conditionalFormatting sqref="V998">
    <cfRule type="cellIs" dxfId="165" priority="164" stopIfTrue="1" operator="equal">
      <formula>"CIP"</formula>
    </cfRule>
    <cfRule type="cellIs" dxfId="164" priority="165" stopIfTrue="1" operator="equal">
      <formula>"GABGS"</formula>
    </cfRule>
    <cfRule type="cellIs" dxfId="163" priority="166" stopIfTrue="1" operator="equal">
      <formula>"SECGS"</formula>
    </cfRule>
  </conditionalFormatting>
  <conditionalFormatting sqref="V998">
    <cfRule type="cellIs" dxfId="162" priority="156" stopIfTrue="1" operator="equal">
      <formula>"ASSISEG"</formula>
    </cfRule>
    <cfRule type="cellIs" dxfId="161" priority="157" stopIfTrue="1" operator="equal">
      <formula>"ST"</formula>
    </cfRule>
    <cfRule type="cellIs" dxfId="160" priority="158" stopIfTrue="1" operator="equal">
      <formula>"SEXP"</formula>
    </cfRule>
    <cfRule type="cellIs" dxfId="159" priority="159" stopIfTrue="1" operator="equal">
      <formula>"CSTA"</formula>
    </cfRule>
    <cfRule type="cellIs" dxfId="158" priority="160" stopIfTrue="1" operator="equal">
      <formula>"SOP"</formula>
    </cfRule>
    <cfRule type="cellIs" dxfId="157" priority="161" stopIfTrue="1" operator="equal">
      <formula>"SMIN"</formula>
    </cfRule>
    <cfRule type="cellIs" dxfId="156" priority="162" stopIfTrue="1" operator="equal">
      <formula>"SMIC"</formula>
    </cfRule>
    <cfRule type="cellIs" dxfId="155" priority="163" stopIfTrue="1" operator="equal">
      <formula>"SAPRE"</formula>
    </cfRule>
  </conditionalFormatting>
  <conditionalFormatting sqref="V1033">
    <cfRule type="cellIs" dxfId="154" priority="153" stopIfTrue="1" operator="equal">
      <formula>"CIP"</formula>
    </cfRule>
    <cfRule type="cellIs" dxfId="153" priority="154" stopIfTrue="1" operator="equal">
      <formula>"GABGS"</formula>
    </cfRule>
    <cfRule type="cellIs" dxfId="152" priority="155" stopIfTrue="1" operator="equal">
      <formula>"SECGS"</formula>
    </cfRule>
  </conditionalFormatting>
  <conditionalFormatting sqref="V1033">
    <cfRule type="cellIs" dxfId="151" priority="145" stopIfTrue="1" operator="equal">
      <formula>"ASSISEG"</formula>
    </cfRule>
    <cfRule type="cellIs" dxfId="150" priority="146" stopIfTrue="1" operator="equal">
      <formula>"ST"</formula>
    </cfRule>
    <cfRule type="cellIs" dxfId="149" priority="147" stopIfTrue="1" operator="equal">
      <formula>"SEXP"</formula>
    </cfRule>
    <cfRule type="cellIs" dxfId="148" priority="148" stopIfTrue="1" operator="equal">
      <formula>"CSTA"</formula>
    </cfRule>
    <cfRule type="cellIs" dxfId="147" priority="149" stopIfTrue="1" operator="equal">
      <formula>"SOP"</formula>
    </cfRule>
    <cfRule type="cellIs" dxfId="146" priority="150" stopIfTrue="1" operator="equal">
      <formula>"SMIN"</formula>
    </cfRule>
    <cfRule type="cellIs" dxfId="145" priority="151" stopIfTrue="1" operator="equal">
      <formula>"SMIC"</formula>
    </cfRule>
    <cfRule type="cellIs" dxfId="144" priority="152" stopIfTrue="1" operator="equal">
      <formula>"SAPRE"</formula>
    </cfRule>
  </conditionalFormatting>
  <conditionalFormatting sqref="V1076">
    <cfRule type="cellIs" dxfId="143" priority="142" stopIfTrue="1" operator="equal">
      <formula>"CIP"</formula>
    </cfRule>
    <cfRule type="cellIs" dxfId="142" priority="143" stopIfTrue="1" operator="equal">
      <formula>"GABGS"</formula>
    </cfRule>
    <cfRule type="cellIs" dxfId="141" priority="144" stopIfTrue="1" operator="equal">
      <formula>"SECGS"</formula>
    </cfRule>
  </conditionalFormatting>
  <conditionalFormatting sqref="V1076">
    <cfRule type="cellIs" dxfId="140" priority="134" stopIfTrue="1" operator="equal">
      <formula>"ASSISEG"</formula>
    </cfRule>
    <cfRule type="cellIs" dxfId="139" priority="135" stopIfTrue="1" operator="equal">
      <formula>"ST"</formula>
    </cfRule>
    <cfRule type="cellIs" dxfId="138" priority="136" stopIfTrue="1" operator="equal">
      <formula>"SEXP"</formula>
    </cfRule>
    <cfRule type="cellIs" dxfId="137" priority="137" stopIfTrue="1" operator="equal">
      <formula>"CSTA"</formula>
    </cfRule>
    <cfRule type="cellIs" dxfId="136" priority="138" stopIfTrue="1" operator="equal">
      <formula>"SOP"</formula>
    </cfRule>
    <cfRule type="cellIs" dxfId="135" priority="139" stopIfTrue="1" operator="equal">
      <formula>"SMIN"</formula>
    </cfRule>
    <cfRule type="cellIs" dxfId="134" priority="140" stopIfTrue="1" operator="equal">
      <formula>"SMIC"</formula>
    </cfRule>
    <cfRule type="cellIs" dxfId="133" priority="141" stopIfTrue="1" operator="equal">
      <formula>"SAPRE"</formula>
    </cfRule>
  </conditionalFormatting>
  <conditionalFormatting sqref="V1132">
    <cfRule type="cellIs" dxfId="132" priority="131" stopIfTrue="1" operator="equal">
      <formula>"CIP"</formula>
    </cfRule>
    <cfRule type="cellIs" dxfId="131" priority="132" stopIfTrue="1" operator="equal">
      <formula>"GABGS"</formula>
    </cfRule>
    <cfRule type="cellIs" dxfId="130" priority="133" stopIfTrue="1" operator="equal">
      <formula>"SECGS"</formula>
    </cfRule>
  </conditionalFormatting>
  <conditionalFormatting sqref="V1132">
    <cfRule type="cellIs" dxfId="129" priority="123" stopIfTrue="1" operator="equal">
      <formula>"ASSISEG"</formula>
    </cfRule>
    <cfRule type="cellIs" dxfId="128" priority="124" stopIfTrue="1" operator="equal">
      <formula>"ST"</formula>
    </cfRule>
    <cfRule type="cellIs" dxfId="127" priority="125" stopIfTrue="1" operator="equal">
      <formula>"SEXP"</formula>
    </cfRule>
    <cfRule type="cellIs" dxfId="126" priority="126" stopIfTrue="1" operator="equal">
      <formula>"CSTA"</formula>
    </cfRule>
    <cfRule type="cellIs" dxfId="125" priority="127" stopIfTrue="1" operator="equal">
      <formula>"SOP"</formula>
    </cfRule>
    <cfRule type="cellIs" dxfId="124" priority="128" stopIfTrue="1" operator="equal">
      <formula>"SMIN"</formula>
    </cfRule>
    <cfRule type="cellIs" dxfId="123" priority="129" stopIfTrue="1" operator="equal">
      <formula>"SMIC"</formula>
    </cfRule>
    <cfRule type="cellIs" dxfId="122" priority="130" stopIfTrue="1" operator="equal">
      <formula>"SAPRE"</formula>
    </cfRule>
  </conditionalFormatting>
  <conditionalFormatting sqref="V1176">
    <cfRule type="cellIs" dxfId="121" priority="120" stopIfTrue="1" operator="equal">
      <formula>"CIP"</formula>
    </cfRule>
    <cfRule type="cellIs" dxfId="120" priority="121" stopIfTrue="1" operator="equal">
      <formula>"GABGS"</formula>
    </cfRule>
    <cfRule type="cellIs" dxfId="119" priority="122" stopIfTrue="1" operator="equal">
      <formula>"SECGS"</formula>
    </cfRule>
  </conditionalFormatting>
  <conditionalFormatting sqref="V1176">
    <cfRule type="cellIs" dxfId="118" priority="112" stopIfTrue="1" operator="equal">
      <formula>"ASSISEG"</formula>
    </cfRule>
    <cfRule type="cellIs" dxfId="117" priority="113" stopIfTrue="1" operator="equal">
      <formula>"ST"</formula>
    </cfRule>
    <cfRule type="cellIs" dxfId="116" priority="114" stopIfTrue="1" operator="equal">
      <formula>"SEXP"</formula>
    </cfRule>
    <cfRule type="cellIs" dxfId="115" priority="115" stopIfTrue="1" operator="equal">
      <formula>"CSTA"</formula>
    </cfRule>
    <cfRule type="cellIs" dxfId="114" priority="116" stopIfTrue="1" operator="equal">
      <formula>"SOP"</formula>
    </cfRule>
    <cfRule type="cellIs" dxfId="113" priority="117" stopIfTrue="1" operator="equal">
      <formula>"SMIN"</formula>
    </cfRule>
    <cfRule type="cellIs" dxfId="112" priority="118" stopIfTrue="1" operator="equal">
      <formula>"SMIC"</formula>
    </cfRule>
    <cfRule type="cellIs" dxfId="111" priority="119" stopIfTrue="1" operator="equal">
      <formula>"SAPRE"</formula>
    </cfRule>
  </conditionalFormatting>
  <conditionalFormatting sqref="V1209">
    <cfRule type="cellIs" dxfId="110" priority="109" stopIfTrue="1" operator="equal">
      <formula>"CIP"</formula>
    </cfRule>
    <cfRule type="cellIs" dxfId="109" priority="110" stopIfTrue="1" operator="equal">
      <formula>"GABGS"</formula>
    </cfRule>
    <cfRule type="cellIs" dxfId="108" priority="111" stopIfTrue="1" operator="equal">
      <formula>"SECGS"</formula>
    </cfRule>
  </conditionalFormatting>
  <conditionalFormatting sqref="V1209">
    <cfRule type="cellIs" dxfId="107" priority="101" stopIfTrue="1" operator="equal">
      <formula>"ASSISEG"</formula>
    </cfRule>
    <cfRule type="cellIs" dxfId="106" priority="102" stopIfTrue="1" operator="equal">
      <formula>"ST"</formula>
    </cfRule>
    <cfRule type="cellIs" dxfId="105" priority="103" stopIfTrue="1" operator="equal">
      <formula>"SEXP"</formula>
    </cfRule>
    <cfRule type="cellIs" dxfId="104" priority="104" stopIfTrue="1" operator="equal">
      <formula>"CSTA"</formula>
    </cfRule>
    <cfRule type="cellIs" dxfId="103" priority="105" stopIfTrue="1" operator="equal">
      <formula>"SOP"</formula>
    </cfRule>
    <cfRule type="cellIs" dxfId="102" priority="106" stopIfTrue="1" operator="equal">
      <formula>"SMIN"</formula>
    </cfRule>
    <cfRule type="cellIs" dxfId="101" priority="107" stopIfTrue="1" operator="equal">
      <formula>"SMIC"</formula>
    </cfRule>
    <cfRule type="cellIs" dxfId="100" priority="108" stopIfTrue="1" operator="equal">
      <formula>"SAPRE"</formula>
    </cfRule>
  </conditionalFormatting>
  <conditionalFormatting sqref="V1267">
    <cfRule type="cellIs" dxfId="99" priority="98" stopIfTrue="1" operator="equal">
      <formula>"CIP"</formula>
    </cfRule>
    <cfRule type="cellIs" dxfId="98" priority="99" stopIfTrue="1" operator="equal">
      <formula>"GABGS"</formula>
    </cfRule>
    <cfRule type="cellIs" dxfId="97" priority="100" stopIfTrue="1" operator="equal">
      <formula>"SECGS"</formula>
    </cfRule>
  </conditionalFormatting>
  <conditionalFormatting sqref="V1267">
    <cfRule type="cellIs" dxfId="96" priority="90" stopIfTrue="1" operator="equal">
      <formula>"ASSISEG"</formula>
    </cfRule>
    <cfRule type="cellIs" dxfId="95" priority="91" stopIfTrue="1" operator="equal">
      <formula>"ST"</formula>
    </cfRule>
    <cfRule type="cellIs" dxfId="94" priority="92" stopIfTrue="1" operator="equal">
      <formula>"SEXP"</formula>
    </cfRule>
    <cfRule type="cellIs" dxfId="93" priority="93" stopIfTrue="1" operator="equal">
      <formula>"CSTA"</formula>
    </cfRule>
    <cfRule type="cellIs" dxfId="92" priority="94" stopIfTrue="1" operator="equal">
      <formula>"SOP"</formula>
    </cfRule>
    <cfRule type="cellIs" dxfId="91" priority="95" stopIfTrue="1" operator="equal">
      <formula>"SMIN"</formula>
    </cfRule>
    <cfRule type="cellIs" dxfId="90" priority="96" stopIfTrue="1" operator="equal">
      <formula>"SMIC"</formula>
    </cfRule>
    <cfRule type="cellIs" dxfId="89" priority="97" stopIfTrue="1" operator="equal">
      <formula>"SAPRE"</formula>
    </cfRule>
  </conditionalFormatting>
  <conditionalFormatting sqref="V1301">
    <cfRule type="cellIs" dxfId="88" priority="87" stopIfTrue="1" operator="equal">
      <formula>"CIP"</formula>
    </cfRule>
    <cfRule type="cellIs" dxfId="87" priority="88" stopIfTrue="1" operator="equal">
      <formula>"GABGS"</formula>
    </cfRule>
    <cfRule type="cellIs" dxfId="86" priority="89" stopIfTrue="1" operator="equal">
      <formula>"SECGS"</formula>
    </cfRule>
  </conditionalFormatting>
  <conditionalFormatting sqref="V1301">
    <cfRule type="cellIs" dxfId="85" priority="79" stopIfTrue="1" operator="equal">
      <formula>"ASSISEG"</formula>
    </cfRule>
    <cfRule type="cellIs" dxfId="84" priority="80" stopIfTrue="1" operator="equal">
      <formula>"ST"</formula>
    </cfRule>
    <cfRule type="cellIs" dxfId="83" priority="81" stopIfTrue="1" operator="equal">
      <formula>"SEXP"</formula>
    </cfRule>
    <cfRule type="cellIs" dxfId="82" priority="82" stopIfTrue="1" operator="equal">
      <formula>"CSTA"</formula>
    </cfRule>
    <cfRule type="cellIs" dxfId="81" priority="83" stopIfTrue="1" operator="equal">
      <formula>"SOP"</formula>
    </cfRule>
    <cfRule type="cellIs" dxfId="80" priority="84" stopIfTrue="1" operator="equal">
      <formula>"SMIN"</formula>
    </cfRule>
    <cfRule type="cellIs" dxfId="79" priority="85" stopIfTrue="1" operator="equal">
      <formula>"SMIC"</formula>
    </cfRule>
    <cfRule type="cellIs" dxfId="78" priority="86" stopIfTrue="1" operator="equal">
      <formula>"SAPRE"</formula>
    </cfRule>
  </conditionalFormatting>
  <conditionalFormatting sqref="V1362">
    <cfRule type="cellIs" dxfId="77" priority="76" stopIfTrue="1" operator="equal">
      <formula>"CIP"</formula>
    </cfRule>
    <cfRule type="cellIs" dxfId="76" priority="77" stopIfTrue="1" operator="equal">
      <formula>"GABGS"</formula>
    </cfRule>
    <cfRule type="cellIs" dxfId="75" priority="78" stopIfTrue="1" operator="equal">
      <formula>"SECGS"</formula>
    </cfRule>
  </conditionalFormatting>
  <conditionalFormatting sqref="V1362">
    <cfRule type="cellIs" dxfId="74" priority="68" stopIfTrue="1" operator="equal">
      <formula>"ASSISEG"</formula>
    </cfRule>
    <cfRule type="cellIs" dxfId="73" priority="69" stopIfTrue="1" operator="equal">
      <formula>"ST"</formula>
    </cfRule>
    <cfRule type="cellIs" dxfId="72" priority="70" stopIfTrue="1" operator="equal">
      <formula>"SEXP"</formula>
    </cfRule>
    <cfRule type="cellIs" dxfId="71" priority="71" stopIfTrue="1" operator="equal">
      <formula>"CSTA"</formula>
    </cfRule>
    <cfRule type="cellIs" dxfId="70" priority="72" stopIfTrue="1" operator="equal">
      <formula>"SOP"</formula>
    </cfRule>
    <cfRule type="cellIs" dxfId="69" priority="73" stopIfTrue="1" operator="equal">
      <formula>"SMIN"</formula>
    </cfRule>
    <cfRule type="cellIs" dxfId="68" priority="74" stopIfTrue="1" operator="equal">
      <formula>"SMIC"</formula>
    </cfRule>
    <cfRule type="cellIs" dxfId="67" priority="75" stopIfTrue="1" operator="equal">
      <formula>"SAPRE"</formula>
    </cfRule>
  </conditionalFormatting>
  <conditionalFormatting sqref="V1403">
    <cfRule type="cellIs" dxfId="66" priority="65" stopIfTrue="1" operator="equal">
      <formula>"CIP"</formula>
    </cfRule>
    <cfRule type="cellIs" dxfId="65" priority="66" stopIfTrue="1" operator="equal">
      <formula>"GABGS"</formula>
    </cfRule>
    <cfRule type="cellIs" dxfId="64" priority="67" stopIfTrue="1" operator="equal">
      <formula>"SECGS"</formula>
    </cfRule>
  </conditionalFormatting>
  <conditionalFormatting sqref="V1403">
    <cfRule type="cellIs" dxfId="63" priority="57" stopIfTrue="1" operator="equal">
      <formula>"ASSISEG"</formula>
    </cfRule>
    <cfRule type="cellIs" dxfId="62" priority="58" stopIfTrue="1" operator="equal">
      <formula>"ST"</formula>
    </cfRule>
    <cfRule type="cellIs" dxfId="61" priority="59" stopIfTrue="1" operator="equal">
      <formula>"SEXP"</formula>
    </cfRule>
    <cfRule type="cellIs" dxfId="60" priority="60" stopIfTrue="1" operator="equal">
      <formula>"CSTA"</formula>
    </cfRule>
    <cfRule type="cellIs" dxfId="59" priority="61" stopIfTrue="1" operator="equal">
      <formula>"SOP"</formula>
    </cfRule>
    <cfRule type="cellIs" dxfId="58" priority="62" stopIfTrue="1" operator="equal">
      <formula>"SMIN"</formula>
    </cfRule>
    <cfRule type="cellIs" dxfId="57" priority="63" stopIfTrue="1" operator="equal">
      <formula>"SMIC"</formula>
    </cfRule>
    <cfRule type="cellIs" dxfId="56" priority="64" stopIfTrue="1" operator="equal">
      <formula>"SAPRE"</formula>
    </cfRule>
  </conditionalFormatting>
  <conditionalFormatting sqref="V1469">
    <cfRule type="cellIs" dxfId="55" priority="54" stopIfTrue="1" operator="equal">
      <formula>"CIP"</formula>
    </cfRule>
    <cfRule type="cellIs" dxfId="54" priority="55" stopIfTrue="1" operator="equal">
      <formula>"GABGS"</formula>
    </cfRule>
    <cfRule type="cellIs" dxfId="53" priority="56" stopIfTrue="1" operator="equal">
      <formula>"SECGS"</formula>
    </cfRule>
  </conditionalFormatting>
  <conditionalFormatting sqref="V1469">
    <cfRule type="cellIs" dxfId="52" priority="46" stopIfTrue="1" operator="equal">
      <formula>"ASSISEG"</formula>
    </cfRule>
    <cfRule type="cellIs" dxfId="51" priority="47" stopIfTrue="1" operator="equal">
      <formula>"ST"</formula>
    </cfRule>
    <cfRule type="cellIs" dxfId="50" priority="48" stopIfTrue="1" operator="equal">
      <formula>"SEXP"</formula>
    </cfRule>
    <cfRule type="cellIs" dxfId="49" priority="49" stopIfTrue="1" operator="equal">
      <formula>"CSTA"</formula>
    </cfRule>
    <cfRule type="cellIs" dxfId="48" priority="50" stopIfTrue="1" operator="equal">
      <formula>"SOP"</formula>
    </cfRule>
    <cfRule type="cellIs" dxfId="47" priority="51" stopIfTrue="1" operator="equal">
      <formula>"SMIN"</formula>
    </cfRule>
    <cfRule type="cellIs" dxfId="46" priority="52" stopIfTrue="1" operator="equal">
      <formula>"SMIC"</formula>
    </cfRule>
    <cfRule type="cellIs" dxfId="45" priority="53" stopIfTrue="1" operator="equal">
      <formula>"SAPRE"</formula>
    </cfRule>
  </conditionalFormatting>
  <conditionalFormatting sqref="V1513">
    <cfRule type="cellIs" dxfId="44" priority="43" stopIfTrue="1" operator="equal">
      <formula>"CIP"</formula>
    </cfRule>
    <cfRule type="cellIs" dxfId="43" priority="44" stopIfTrue="1" operator="equal">
      <formula>"GABGS"</formula>
    </cfRule>
    <cfRule type="cellIs" dxfId="42" priority="45" stopIfTrue="1" operator="equal">
      <formula>"SECGS"</formula>
    </cfRule>
  </conditionalFormatting>
  <conditionalFormatting sqref="V1513">
    <cfRule type="cellIs" dxfId="41" priority="35" stopIfTrue="1" operator="equal">
      <formula>"ASSISEG"</formula>
    </cfRule>
    <cfRule type="cellIs" dxfId="40" priority="36" stopIfTrue="1" operator="equal">
      <formula>"ST"</formula>
    </cfRule>
    <cfRule type="cellIs" dxfId="39" priority="37" stopIfTrue="1" operator="equal">
      <formula>"SEXP"</formula>
    </cfRule>
    <cfRule type="cellIs" dxfId="38" priority="38" stopIfTrue="1" operator="equal">
      <formula>"CSTA"</formula>
    </cfRule>
    <cfRule type="cellIs" dxfId="37" priority="39" stopIfTrue="1" operator="equal">
      <formula>"SOP"</formula>
    </cfRule>
    <cfRule type="cellIs" dxfId="36" priority="40" stopIfTrue="1" operator="equal">
      <formula>"SMIN"</formula>
    </cfRule>
    <cfRule type="cellIs" dxfId="35" priority="41" stopIfTrue="1" operator="equal">
      <formula>"SMIC"</formula>
    </cfRule>
    <cfRule type="cellIs" dxfId="34" priority="42" stopIfTrue="1" operator="equal">
      <formula>"SAPRE"</formula>
    </cfRule>
  </conditionalFormatting>
  <conditionalFormatting sqref="V1564">
    <cfRule type="cellIs" dxfId="33" priority="32" stopIfTrue="1" operator="equal">
      <formula>"CIP"</formula>
    </cfRule>
    <cfRule type="cellIs" dxfId="32" priority="33" stopIfTrue="1" operator="equal">
      <formula>"GABGS"</formula>
    </cfRule>
    <cfRule type="cellIs" dxfId="31" priority="34" stopIfTrue="1" operator="equal">
      <formula>"SECGS"</formula>
    </cfRule>
  </conditionalFormatting>
  <conditionalFormatting sqref="V1564">
    <cfRule type="cellIs" dxfId="30" priority="24" stopIfTrue="1" operator="equal">
      <formula>"ASSISEG"</formula>
    </cfRule>
    <cfRule type="cellIs" dxfId="29" priority="25" stopIfTrue="1" operator="equal">
      <formula>"ST"</formula>
    </cfRule>
    <cfRule type="cellIs" dxfId="28" priority="26" stopIfTrue="1" operator="equal">
      <formula>"SEXP"</formula>
    </cfRule>
    <cfRule type="cellIs" dxfId="27" priority="27" stopIfTrue="1" operator="equal">
      <formula>"CSTA"</formula>
    </cfRule>
    <cfRule type="cellIs" dxfId="26" priority="28" stopIfTrue="1" operator="equal">
      <formula>"SOP"</formula>
    </cfRule>
    <cfRule type="cellIs" dxfId="25" priority="29" stopIfTrue="1" operator="equal">
      <formula>"SMIN"</formula>
    </cfRule>
    <cfRule type="cellIs" dxfId="24" priority="30" stopIfTrue="1" operator="equal">
      <formula>"SMIC"</formula>
    </cfRule>
    <cfRule type="cellIs" dxfId="23" priority="31" stopIfTrue="1" operator="equal">
      <formula>"SAPRE"</formula>
    </cfRule>
  </conditionalFormatting>
  <conditionalFormatting sqref="V837">
    <cfRule type="cellIs" dxfId="22" priority="21" stopIfTrue="1" operator="equal">
      <formula>"CIP"</formula>
    </cfRule>
    <cfRule type="cellIs" dxfId="21" priority="22" stopIfTrue="1" operator="equal">
      <formula>"GABGS"</formula>
    </cfRule>
    <cfRule type="cellIs" dxfId="20" priority="23" stopIfTrue="1" operator="equal">
      <formula>"SECGS"</formula>
    </cfRule>
  </conditionalFormatting>
  <conditionalFormatting sqref="V837">
    <cfRule type="cellIs" dxfId="19" priority="13" stopIfTrue="1" operator="equal">
      <formula>"ASSISEG"</formula>
    </cfRule>
    <cfRule type="cellIs" dxfId="18" priority="14" stopIfTrue="1" operator="equal">
      <formula>"ST"</formula>
    </cfRule>
    <cfRule type="cellIs" dxfId="17" priority="15" stopIfTrue="1" operator="equal">
      <formula>"SEXP"</formula>
    </cfRule>
    <cfRule type="cellIs" dxfId="16" priority="16" stopIfTrue="1" operator="equal">
      <formula>"CSTA"</formula>
    </cfRule>
    <cfRule type="cellIs" dxfId="15" priority="17" stopIfTrue="1" operator="equal">
      <formula>"SOP"</formula>
    </cfRule>
    <cfRule type="cellIs" dxfId="14" priority="18" stopIfTrue="1" operator="equal">
      <formula>"SMIN"</formula>
    </cfRule>
    <cfRule type="cellIs" dxfId="13" priority="19" stopIfTrue="1" operator="equal">
      <formula>"SMIC"</formula>
    </cfRule>
    <cfRule type="cellIs" dxfId="12" priority="20" stopIfTrue="1" operator="equal">
      <formula>"SAPRE"</formula>
    </cfRule>
  </conditionalFormatting>
  <conditionalFormatting sqref="V457">
    <cfRule type="cellIs" dxfId="11" priority="10" stopIfTrue="1" operator="equal">
      <formula>"CIP"</formula>
    </cfRule>
    <cfRule type="cellIs" dxfId="10" priority="11" stopIfTrue="1" operator="equal">
      <formula>"GABGS"</formula>
    </cfRule>
    <cfRule type="cellIs" dxfId="9" priority="12" stopIfTrue="1" operator="equal">
      <formula>"SECGS"</formula>
    </cfRule>
  </conditionalFormatting>
  <conditionalFormatting sqref="V457">
    <cfRule type="cellIs" dxfId="8" priority="2" stopIfTrue="1" operator="equal">
      <formula>"ASSISEG"</formula>
    </cfRule>
    <cfRule type="cellIs" dxfId="7" priority="3" stopIfTrue="1" operator="equal">
      <formula>"ST"</formula>
    </cfRule>
    <cfRule type="cellIs" dxfId="6" priority="4" stopIfTrue="1" operator="equal">
      <formula>"SEXP"</formula>
    </cfRule>
    <cfRule type="cellIs" dxfId="5" priority="5" stopIfTrue="1" operator="equal">
      <formula>"CSTA"</formula>
    </cfRule>
    <cfRule type="cellIs" dxfId="4" priority="6" stopIfTrue="1" operator="equal">
      <formula>"SOP"</formula>
    </cfRule>
    <cfRule type="cellIs" dxfId="3" priority="7" stopIfTrue="1" operator="equal">
      <formula>"SMIN"</formula>
    </cfRule>
    <cfRule type="cellIs" dxfId="2" priority="8" stopIfTrue="1" operator="equal">
      <formula>"SMIC"</formula>
    </cfRule>
    <cfRule type="cellIs" dxfId="1" priority="9" stopIfTrue="1" operator="equal">
      <formula>"SAPRE"</formula>
    </cfRule>
  </conditionalFormatting>
  <conditionalFormatting sqref="U438:U456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C46"/>
  <sheetViews>
    <sheetView topLeftCell="A25" zoomScale="115" zoomScaleNormal="115" workbookViewId="0">
      <selection activeCell="C45" sqref="C45"/>
    </sheetView>
  </sheetViews>
  <sheetFormatPr defaultColWidth="9.125" defaultRowHeight="15" x14ac:dyDescent="0.25"/>
  <cols>
    <col min="1" max="1" width="9.125" style="67"/>
    <col min="2" max="2" width="33.375" style="67" customWidth="1"/>
    <col min="3" max="16384" width="9.125" style="67"/>
  </cols>
  <sheetData>
    <row r="10" spans="2:3" x14ac:dyDescent="0.25">
      <c r="B10" s="76" t="s">
        <v>3534</v>
      </c>
    </row>
    <row r="11" spans="2:3" ht="31.5" customHeight="1" x14ac:dyDescent="0.25">
      <c r="B11" s="77" t="s">
        <v>3422</v>
      </c>
      <c r="C11" s="78">
        <v>169</v>
      </c>
    </row>
    <row r="12" spans="2:3" ht="30" x14ac:dyDescent="0.25">
      <c r="B12" s="123" t="s">
        <v>3440</v>
      </c>
      <c r="C12" s="124">
        <f>ROUND(AVERAGE('02-PADs'!AA2:AA3),0)</f>
        <v>6</v>
      </c>
    </row>
    <row r="13" spans="2:3" x14ac:dyDescent="0.25">
      <c r="B13" s="108" t="s">
        <v>3437</v>
      </c>
      <c r="C13" s="109">
        <v>0.15</v>
      </c>
    </row>
    <row r="14" spans="2:3" x14ac:dyDescent="0.25">
      <c r="B14" s="108" t="s">
        <v>3438</v>
      </c>
      <c r="C14" s="110">
        <f>ROUND(C12-(C13*C12),0)</f>
        <v>5</v>
      </c>
    </row>
    <row r="15" spans="2:3" x14ac:dyDescent="0.25">
      <c r="B15" s="108" t="s">
        <v>3439</v>
      </c>
      <c r="C15" s="108">
        <f>ROUND(C12-C14,0)</f>
        <v>1</v>
      </c>
    </row>
    <row r="17" spans="2:3" x14ac:dyDescent="0.25">
      <c r="B17" s="77" t="s">
        <v>3422</v>
      </c>
      <c r="C17" s="78">
        <v>169</v>
      </c>
    </row>
    <row r="18" spans="2:3" ht="54" customHeight="1" x14ac:dyDescent="0.25">
      <c r="B18" s="79" t="s">
        <v>3519</v>
      </c>
      <c r="C18" s="79">
        <f>ROUND(AVERAGE('02-PADs'!AA4:AA13),0)</f>
        <v>4440</v>
      </c>
    </row>
    <row r="19" spans="2:3" x14ac:dyDescent="0.25">
      <c r="B19" s="108" t="s">
        <v>3437</v>
      </c>
      <c r="C19" s="109">
        <v>0.15</v>
      </c>
    </row>
    <row r="20" spans="2:3" x14ac:dyDescent="0.25">
      <c r="B20" s="108" t="s">
        <v>3438</v>
      </c>
      <c r="C20" s="110">
        <f>ROUND(C18-(C19*C18),0)</f>
        <v>3774</v>
      </c>
    </row>
    <row r="21" spans="2:3" x14ac:dyDescent="0.25">
      <c r="B21" s="108" t="s">
        <v>3439</v>
      </c>
      <c r="C21" s="108">
        <f>ROUND(C18-C20,0)</f>
        <v>666</v>
      </c>
    </row>
    <row r="25" spans="2:3" x14ac:dyDescent="0.25">
      <c r="B25" s="76" t="s">
        <v>3423</v>
      </c>
    </row>
    <row r="26" spans="2:3" ht="33.75" customHeight="1" x14ac:dyDescent="0.25">
      <c r="B26" s="77" t="s">
        <v>3422</v>
      </c>
      <c r="C26" s="78">
        <v>169</v>
      </c>
    </row>
    <row r="27" spans="2:3" ht="29.25" customHeight="1" x14ac:dyDescent="0.25">
      <c r="B27" s="80" t="s">
        <v>3539</v>
      </c>
      <c r="C27" s="81">
        <f>ROUND(AVERAGE('02-PADs'!AA14:AA24),0)</f>
        <v>22</v>
      </c>
    </row>
    <row r="28" spans="2:3" x14ac:dyDescent="0.25">
      <c r="B28" s="108" t="s">
        <v>3437</v>
      </c>
      <c r="C28" s="111">
        <v>0.15</v>
      </c>
    </row>
    <row r="29" spans="2:3" x14ac:dyDescent="0.25">
      <c r="B29" s="108" t="s">
        <v>3438</v>
      </c>
      <c r="C29" s="108">
        <f>ROUND(C27-(C28*C27),0)</f>
        <v>19</v>
      </c>
    </row>
    <row r="30" spans="2:3" x14ac:dyDescent="0.25">
      <c r="B30" s="108" t="s">
        <v>3439</v>
      </c>
      <c r="C30" s="108">
        <f>ROUND(C27-C29,0)</f>
        <v>3</v>
      </c>
    </row>
    <row r="40" spans="2:3" x14ac:dyDescent="0.25">
      <c r="B40" s="76" t="s">
        <v>3441</v>
      </c>
    </row>
    <row r="41" spans="2:3" x14ac:dyDescent="0.25">
      <c r="B41" s="77" t="s">
        <v>3422</v>
      </c>
      <c r="C41" s="78">
        <v>169</v>
      </c>
    </row>
    <row r="42" spans="2:3" x14ac:dyDescent="0.25">
      <c r="B42" s="112" t="s">
        <v>3442</v>
      </c>
      <c r="C42" s="81">
        <f>SUM(C27,C12,C18)</f>
        <v>4468</v>
      </c>
    </row>
    <row r="43" spans="2:3" x14ac:dyDescent="0.25">
      <c r="B43" s="108" t="s">
        <v>3437</v>
      </c>
      <c r="C43" s="109">
        <v>0.15</v>
      </c>
    </row>
    <row r="44" spans="2:3" x14ac:dyDescent="0.25">
      <c r="B44" s="108" t="s">
        <v>3438</v>
      </c>
      <c r="C44" s="110">
        <f>ROUND(C42-(C43*C42),0)</f>
        <v>3798</v>
      </c>
    </row>
    <row r="45" spans="2:3" x14ac:dyDescent="0.25">
      <c r="B45" s="108" t="s">
        <v>3443</v>
      </c>
      <c r="C45" s="108">
        <f>ROUND(C42-C44,0)</f>
        <v>670</v>
      </c>
    </row>
    <row r="46" spans="2:3" x14ac:dyDescent="0.25">
      <c r="B46" s="108" t="s">
        <v>3444</v>
      </c>
      <c r="C46" s="111">
        <f>C45/C41</f>
        <v>3.9644970414201182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3382</v>
      </c>
    </row>
    <row r="2" spans="1:5" ht="15.75" thickBot="1" x14ac:dyDescent="0.3"/>
    <row r="3" spans="1:5" x14ac:dyDescent="0.25">
      <c r="A3" s="53"/>
      <c r="B3" s="47" t="s">
        <v>3383</v>
      </c>
      <c r="C3" s="48" t="s">
        <v>3384</v>
      </c>
      <c r="D3" s="45"/>
      <c r="E3" s="45"/>
    </row>
    <row r="4" spans="1:5" ht="15.75" thickBot="1" x14ac:dyDescent="0.3">
      <c r="A4" s="54"/>
      <c r="B4" s="51" t="s">
        <v>3387</v>
      </c>
      <c r="C4" s="52" t="s">
        <v>3388</v>
      </c>
      <c r="D4" s="45"/>
      <c r="E4" s="45"/>
    </row>
    <row r="5" spans="1:5" x14ac:dyDescent="0.25">
      <c r="A5" s="205" t="s">
        <v>3405</v>
      </c>
      <c r="B5" s="47" t="s">
        <v>3385</v>
      </c>
      <c r="C5" s="48" t="s">
        <v>3386</v>
      </c>
      <c r="D5" s="45"/>
      <c r="E5" s="45"/>
    </row>
    <row r="6" spans="1:5" x14ac:dyDescent="0.25">
      <c r="A6" s="206"/>
      <c r="B6" s="49" t="s">
        <v>3389</v>
      </c>
      <c r="C6" s="50" t="s">
        <v>3390</v>
      </c>
      <c r="D6" s="45"/>
      <c r="E6" s="45"/>
    </row>
    <row r="7" spans="1:5" x14ac:dyDescent="0.25">
      <c r="A7" s="206"/>
      <c r="B7" s="49" t="s">
        <v>3391</v>
      </c>
      <c r="C7" s="50" t="s">
        <v>3392</v>
      </c>
      <c r="D7" s="45"/>
      <c r="E7" s="45"/>
    </row>
    <row r="8" spans="1:5" x14ac:dyDescent="0.25">
      <c r="A8" s="206"/>
      <c r="B8" s="49" t="s">
        <v>3393</v>
      </c>
      <c r="C8" s="50" t="s">
        <v>3394</v>
      </c>
      <c r="D8" s="45"/>
      <c r="E8" s="45"/>
    </row>
    <row r="9" spans="1:5" ht="15.75" thickBot="1" x14ac:dyDescent="0.3">
      <c r="A9" s="207"/>
      <c r="B9" s="51" t="s">
        <v>3395</v>
      </c>
      <c r="C9" s="52" t="s">
        <v>3396</v>
      </c>
      <c r="D9" s="45"/>
      <c r="E9" s="45"/>
    </row>
    <row r="10" spans="1:5" x14ac:dyDescent="0.25">
      <c r="A10" s="205" t="s">
        <v>3406</v>
      </c>
      <c r="B10" s="47" t="s">
        <v>3397</v>
      </c>
      <c r="C10" s="48" t="s">
        <v>3398</v>
      </c>
    </row>
    <row r="11" spans="1:5" x14ac:dyDescent="0.25">
      <c r="A11" s="206"/>
      <c r="B11" s="49" t="s">
        <v>3399</v>
      </c>
      <c r="C11" s="50" t="s">
        <v>3400</v>
      </c>
    </row>
    <row r="12" spans="1:5" x14ac:dyDescent="0.25">
      <c r="A12" s="206"/>
      <c r="B12" s="49" t="s">
        <v>3401</v>
      </c>
      <c r="C12" s="50" t="s">
        <v>3402</v>
      </c>
    </row>
    <row r="13" spans="1:5" ht="15.75" thickBot="1" x14ac:dyDescent="0.3">
      <c r="A13" s="207"/>
      <c r="B13" s="51" t="s">
        <v>3404</v>
      </c>
      <c r="C13" s="52" t="s">
        <v>3403</v>
      </c>
    </row>
    <row r="15" spans="1:5" x14ac:dyDescent="0.25">
      <c r="C15" s="125" t="s">
        <v>3521</v>
      </c>
    </row>
    <row r="16" spans="1:5" ht="15.75" thickBot="1" x14ac:dyDescent="0.3"/>
    <row r="17" spans="1:3" ht="15" customHeight="1" thickBot="1" x14ac:dyDescent="0.3">
      <c r="A17" s="208" t="s">
        <v>3510</v>
      </c>
      <c r="B17" s="121" t="s">
        <v>3459</v>
      </c>
      <c r="C17" s="48" t="s">
        <v>3511</v>
      </c>
    </row>
    <row r="18" spans="1:3" ht="15.75" thickBot="1" x14ac:dyDescent="0.3">
      <c r="A18" s="209"/>
      <c r="B18" s="122" t="s">
        <v>3474</v>
      </c>
      <c r="C18" s="50" t="s">
        <v>3512</v>
      </c>
    </row>
    <row r="19" spans="1:3" ht="15.75" thickBot="1" x14ac:dyDescent="0.3">
      <c r="A19" s="209"/>
      <c r="B19" s="122" t="s">
        <v>3461</v>
      </c>
      <c r="C19" s="50" t="s">
        <v>3513</v>
      </c>
    </row>
    <row r="20" spans="1:3" ht="15.75" thickBot="1" x14ac:dyDescent="0.3">
      <c r="A20" s="209"/>
      <c r="B20" s="122" t="s">
        <v>3463</v>
      </c>
      <c r="C20" s="50" t="s">
        <v>3508</v>
      </c>
    </row>
    <row r="21" spans="1:3" ht="15.75" thickBot="1" x14ac:dyDescent="0.3">
      <c r="A21" s="209"/>
      <c r="B21" s="122" t="s">
        <v>3516</v>
      </c>
      <c r="C21" s="50" t="s">
        <v>3509</v>
      </c>
    </row>
    <row r="22" spans="1:3" ht="3" customHeight="1" thickBot="1" x14ac:dyDescent="0.3">
      <c r="A22" s="209"/>
      <c r="B22" s="122"/>
      <c r="C22" s="50"/>
    </row>
    <row r="23" spans="1:3" ht="15.75" thickBot="1" x14ac:dyDescent="0.3">
      <c r="A23" s="209"/>
      <c r="B23" s="122" t="s">
        <v>3482</v>
      </c>
      <c r="C23" s="50" t="s">
        <v>3514</v>
      </c>
    </row>
    <row r="24" spans="1:3" ht="15.75" thickBot="1" x14ac:dyDescent="0.3">
      <c r="A24" s="209"/>
      <c r="B24" s="122" t="s">
        <v>3517</v>
      </c>
      <c r="C24" s="50" t="s">
        <v>3515</v>
      </c>
    </row>
    <row r="25" spans="1:3" ht="15.75" thickBot="1" x14ac:dyDescent="0.3">
      <c r="A25" s="209"/>
      <c r="B25" s="122" t="s">
        <v>3493</v>
      </c>
      <c r="C25" s="52" t="s">
        <v>3518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3421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K11" sqref="K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3445</v>
      </c>
    </row>
    <row r="3" spans="2:17" x14ac:dyDescent="0.25">
      <c r="B3" t="s">
        <v>3446</v>
      </c>
      <c r="C3" t="s">
        <v>3447</v>
      </c>
      <c r="D3" t="s">
        <v>3419</v>
      </c>
      <c r="K3" t="s">
        <v>3533</v>
      </c>
    </row>
    <row r="4" spans="2:17" x14ac:dyDescent="0.25">
      <c r="B4" t="s">
        <v>3448</v>
      </c>
      <c r="C4">
        <f>SUMIFS('02-PADs'!$W$30:$W$1562,'02-PADs'!$V$30:$V$1562,B4)</f>
        <v>4</v>
      </c>
      <c r="D4" t="e">
        <f>AVERAGEIF('[1]02-PADs'!$N$30:$N$1562,B4,'[1]02-PADs'!$O$30:$O$1562)</f>
        <v>#VALUE!</v>
      </c>
      <c r="K4" s="120" t="s">
        <v>3449</v>
      </c>
      <c r="L4" s="114"/>
    </row>
    <row r="5" spans="2:17" x14ac:dyDescent="0.25">
      <c r="B5" t="s">
        <v>3450</v>
      </c>
      <c r="C5">
        <f>SUMIFS('02-PADs'!$W$30:$W$1562,'02-PADs'!$V$30:$V$1562,B5)</f>
        <v>94</v>
      </c>
      <c r="D5" t="e">
        <f>AVERAGEIF('[1]02-PADs'!$N$30:$N$1562,B5,'[1]02-PADs'!$O$30:$O$1562)</f>
        <v>#VALUE!</v>
      </c>
      <c r="K5" s="120" t="s">
        <v>3446</v>
      </c>
      <c r="L5" s="114" t="s">
        <v>3451</v>
      </c>
      <c r="P5" t="s">
        <v>3522</v>
      </c>
    </row>
    <row r="6" spans="2:17" x14ac:dyDescent="0.25">
      <c r="B6" t="s">
        <v>3452</v>
      </c>
      <c r="C6">
        <f>SUMIFS('02-PADs'!$W$30:$W$1562,'02-PADs'!$V$30:$V$1562,B6)</f>
        <v>127779</v>
      </c>
      <c r="D6" t="e">
        <f>AVERAGEIF('[1]02-PADs'!$N$30:$N$1562,B6,'[1]02-PADs'!$O$30:$O$1562)</f>
        <v>#VALUE!</v>
      </c>
      <c r="K6" s="113" t="s">
        <v>3459</v>
      </c>
      <c r="L6" s="115">
        <v>12.885714285714286</v>
      </c>
      <c r="P6" t="s">
        <v>3523</v>
      </c>
    </row>
    <row r="7" spans="2:17" x14ac:dyDescent="0.25">
      <c r="B7" t="s">
        <v>3454</v>
      </c>
      <c r="C7">
        <f>SUMIFS('02-PADs'!$W$30:$W$1562,'02-PADs'!$V$30:$V$1562,B7)</f>
        <v>42802</v>
      </c>
      <c r="D7" t="e">
        <f>AVERAGEIF('[1]02-PADs'!$N$30:$N$1562,B7,'[1]02-PADs'!$O$30:$O$1562)</f>
        <v>#VALUE!</v>
      </c>
      <c r="K7" s="116" t="s">
        <v>3482</v>
      </c>
      <c r="L7" s="117">
        <v>2.4285714285714284</v>
      </c>
      <c r="P7" t="s">
        <v>3524</v>
      </c>
    </row>
    <row r="8" spans="2:17" x14ac:dyDescent="0.25">
      <c r="B8" t="s">
        <v>3455</v>
      </c>
      <c r="C8">
        <f>SUMIFS('02-PADs'!$W$30:$W$1562,'02-PADs'!$V$30:$V$1562,B8)</f>
        <v>42694</v>
      </c>
      <c r="D8" t="e">
        <f>AVERAGEIF('[1]02-PADs'!$N$30:$N$1562,B8,'[1]02-PADs'!$O$30:$O$1562)</f>
        <v>#VALUE!</v>
      </c>
      <c r="K8" s="116" t="s">
        <v>3474</v>
      </c>
      <c r="L8" s="117">
        <v>15</v>
      </c>
      <c r="P8" t="s">
        <v>3525</v>
      </c>
      <c r="Q8" t="s">
        <v>3508</v>
      </c>
    </row>
    <row r="9" spans="2:17" x14ac:dyDescent="0.25">
      <c r="B9" t="s">
        <v>3457</v>
      </c>
      <c r="C9">
        <f>SUMIFS('02-PADs'!$W$30:$W$1562,'02-PADs'!$V$30:$V$1562,B9)</f>
        <v>42678</v>
      </c>
      <c r="D9" t="e">
        <f>AVERAGEIF('[1]02-PADs'!$N$30:$N$1562,B9,'[1]02-PADs'!$O$30:$O$1562)</f>
        <v>#VALUE!</v>
      </c>
      <c r="K9" s="116" t="s">
        <v>3461</v>
      </c>
      <c r="L9" s="117">
        <v>25.225806451612904</v>
      </c>
      <c r="P9" t="s">
        <v>3526</v>
      </c>
      <c r="Q9" t="s">
        <v>3509</v>
      </c>
    </row>
    <row r="10" spans="2:17" x14ac:dyDescent="0.25">
      <c r="B10" t="s">
        <v>3459</v>
      </c>
      <c r="C10">
        <f>SUMIFS('02-PADs'!$W$30:$W$1562,'02-PADs'!$V$30:$V$1562,B10)</f>
        <v>383582</v>
      </c>
      <c r="D10" t="e">
        <f>AVERAGEIF('[1]02-PADs'!$N$30:$N$1562,B10,'[1]02-PADs'!$O$30:$O$1562)</f>
        <v>#VALUE!</v>
      </c>
      <c r="K10" s="116" t="s">
        <v>3486</v>
      </c>
      <c r="L10" s="117">
        <v>18.600000000000001</v>
      </c>
    </row>
    <row r="11" spans="2:17" x14ac:dyDescent="0.25">
      <c r="B11" t="s">
        <v>3461</v>
      </c>
      <c r="C11">
        <f>SUMIFS('02-PADs'!$W$30:$W$1562,'02-PADs'!$V$30:$V$1562,B11)</f>
        <v>43350</v>
      </c>
      <c r="D11" t="e">
        <f>AVERAGEIF('[1]02-PADs'!$N$30:$N$1562,B11,'[1]02-PADs'!$O$30:$O$1562)</f>
        <v>#VALUE!</v>
      </c>
      <c r="K11" s="139" t="s">
        <v>3540</v>
      </c>
      <c r="L11" s="117">
        <v>1</v>
      </c>
      <c r="P11" t="s">
        <v>3527</v>
      </c>
    </row>
    <row r="12" spans="2:17" x14ac:dyDescent="0.25">
      <c r="B12" t="s">
        <v>3463</v>
      </c>
      <c r="C12">
        <f>SUMIFS('02-PADs'!$W$30:$W$1562,'02-PADs'!$V$30:$V$1562,B12)</f>
        <v>284</v>
      </c>
      <c r="D12" t="e">
        <f>AVERAGEIF('[1]02-PADs'!$N$30:$N$1562,B12,'[1]02-PADs'!$O$30:$O$1562)</f>
        <v>#VALUE!</v>
      </c>
      <c r="K12" s="116" t="s">
        <v>3463</v>
      </c>
      <c r="L12" s="117">
        <v>16.166666666666668</v>
      </c>
      <c r="P12" t="s">
        <v>3528</v>
      </c>
      <c r="Q12" t="s">
        <v>3529</v>
      </c>
    </row>
    <row r="13" spans="2:17" x14ac:dyDescent="0.25">
      <c r="B13" t="s">
        <v>3465</v>
      </c>
      <c r="C13">
        <f>SUMIFS('02-PADs'!$W$30:$W$1562,'02-PADs'!$V$30:$V$1562,B13)</f>
        <v>85868</v>
      </c>
      <c r="D13" t="e">
        <f>AVERAGEIF('[1]02-PADs'!$N$30:$N$1562,B13,'[1]02-PADs'!$O$30:$O$1562)</f>
        <v>#VALUE!</v>
      </c>
      <c r="K13" s="116" t="s">
        <v>3493</v>
      </c>
      <c r="L13" s="117">
        <v>1</v>
      </c>
      <c r="P13" t="s">
        <v>3530</v>
      </c>
    </row>
    <row r="14" spans="2:17" x14ac:dyDescent="0.25">
      <c r="B14" t="s">
        <v>3467</v>
      </c>
      <c r="C14">
        <f>SUMIFS('02-PADs'!$W$30:$W$1562,'02-PADs'!$V$30:$V$1562,B14)</f>
        <v>135</v>
      </c>
      <c r="D14" t="e">
        <f>AVERAGEIF('[1]02-PADs'!$N$30:$N$1562,B14,'[1]02-PADs'!$O$30:$O$1562)</f>
        <v>#VALUE!</v>
      </c>
      <c r="K14" s="116" t="s">
        <v>3494</v>
      </c>
      <c r="L14" s="117">
        <v>2</v>
      </c>
      <c r="P14" t="s">
        <v>3531</v>
      </c>
    </row>
    <row r="15" spans="2:17" x14ac:dyDescent="0.25">
      <c r="B15" t="s">
        <v>3469</v>
      </c>
      <c r="C15">
        <f>SUMIFS('02-PADs'!$W$30:$W$1562,'02-PADs'!$V$30:$V$1562,B15)</f>
        <v>33</v>
      </c>
      <c r="D15" t="e">
        <f>AVERAGEIF('[1]02-PADs'!$N$30:$N$1562,B15,'[1]02-PADs'!$O$30:$O$1562)</f>
        <v>#VALUE!</v>
      </c>
      <c r="K15" s="118" t="s">
        <v>3503</v>
      </c>
      <c r="L15" s="119">
        <v>94.306758832565293</v>
      </c>
      <c r="P15" t="s">
        <v>3532</v>
      </c>
    </row>
    <row r="16" spans="2:17" x14ac:dyDescent="0.25">
      <c r="B16" t="s">
        <v>3470</v>
      </c>
      <c r="C16">
        <f>SUMIFS('02-PADs'!$W$30:$W$1562,'02-PADs'!$V$30:$V$1562,B16)</f>
        <v>26</v>
      </c>
      <c r="D16" t="e">
        <f>AVERAGEIF('[1]02-PADs'!$N$30:$N$1562,B16,'[1]02-PADs'!$O$30:$O$1562)</f>
        <v>#VALUE!</v>
      </c>
    </row>
    <row r="17" spans="2:4" x14ac:dyDescent="0.25">
      <c r="B17" t="s">
        <v>571</v>
      </c>
      <c r="C17">
        <f>SUMIFS('02-PADs'!$W$30:$W$1562,'02-PADs'!$V$30:$V$1562,B17)</f>
        <v>0</v>
      </c>
      <c r="D17">
        <v>0</v>
      </c>
    </row>
    <row r="18" spans="2:4" x14ac:dyDescent="0.25">
      <c r="B18" t="s">
        <v>3458</v>
      </c>
      <c r="C18">
        <f>SUMIFS('02-PADs'!$W$30:$W$1562,'02-PADs'!$V$30:$V$1562,B18)</f>
        <v>10</v>
      </c>
      <c r="D18" t="e">
        <f>AVERAGEIF('[1]02-PADs'!$N$30:$N$1562,B18,'[1]02-PADs'!$O$30:$O$1562)</f>
        <v>#VALUE!</v>
      </c>
    </row>
    <row r="19" spans="2:4" x14ac:dyDescent="0.25">
      <c r="B19" t="s">
        <v>3462</v>
      </c>
      <c r="C19">
        <f>SUMIFS('02-PADs'!$W$30:$W$1562,'02-PADs'!$V$30:$V$1562,B19)</f>
        <v>1</v>
      </c>
      <c r="D19" t="e">
        <f>AVERAGEIF('[1]02-PADs'!$N$30:$N$1562,B19,'[1]02-PADs'!$O$30:$O$1562)</f>
        <v>#VALUE!</v>
      </c>
    </row>
    <row r="20" spans="2:4" x14ac:dyDescent="0.25">
      <c r="B20" t="s">
        <v>3474</v>
      </c>
      <c r="C20">
        <f>SUMIFS('02-PADs'!$W$30:$W$1562,'02-PADs'!$V$30:$V$1562,B20)</f>
        <v>30</v>
      </c>
      <c r="D20" t="e">
        <f>AVERAGEIF('[1]02-PADs'!$N$30:$N$1562,B20,'[1]02-PADs'!$O$30:$O$1562)</f>
        <v>#VALUE!</v>
      </c>
    </row>
    <row r="21" spans="2:4" x14ac:dyDescent="0.25">
      <c r="B21" t="s">
        <v>3476</v>
      </c>
      <c r="C21">
        <f>SUMIFS('02-PADs'!$W$30:$W$1562,'02-PADs'!$V$30:$V$1562,B21)</f>
        <v>42629</v>
      </c>
      <c r="D21" t="e">
        <f>AVERAGEIF('[1]02-PADs'!$N$30:$N$1562,B21,'[1]02-PADs'!$O$30:$O$1562)</f>
        <v>#VALUE!</v>
      </c>
    </row>
    <row r="22" spans="2:4" x14ac:dyDescent="0.25">
      <c r="B22" t="s">
        <v>3478</v>
      </c>
      <c r="C22">
        <f>SUMIFS('02-PADs'!$W$30:$W$1562,'02-PADs'!$V$30:$V$1562,B22)</f>
        <v>3</v>
      </c>
      <c r="D22" t="e">
        <f>AVERAGEIF('[1]02-PADs'!$N$30:$N$1562,B22,'[1]02-PADs'!$O$30:$O$1562)</f>
        <v>#VALUE!</v>
      </c>
    </row>
    <row r="23" spans="2:4" x14ac:dyDescent="0.25">
      <c r="B23" t="s">
        <v>3468</v>
      </c>
      <c r="C23">
        <f>SUMIFS('02-PADs'!$W$30:$W$1562,'02-PADs'!$V$30:$V$1562,B23)</f>
        <v>11</v>
      </c>
      <c r="D23" t="e">
        <f>AVERAGEIF('[1]02-PADs'!$N$30:$N$1562,B23,'[1]02-PADs'!$O$30:$O$1562)</f>
        <v>#VALUE!</v>
      </c>
    </row>
    <row r="24" spans="2:4" x14ac:dyDescent="0.25">
      <c r="B24" t="s">
        <v>3453</v>
      </c>
      <c r="C24">
        <f>SUMIFS('02-PADs'!$W$30:$W$1562,'02-PADs'!$V$30:$V$1562,B24)</f>
        <v>2</v>
      </c>
      <c r="D24" t="e">
        <f>AVERAGEIF('[1]02-PADs'!$N$30:$N$1562,B24,'[1]02-PADs'!$O$30:$O$1562)</f>
        <v>#VALUE!</v>
      </c>
    </row>
    <row r="25" spans="2:4" x14ac:dyDescent="0.25">
      <c r="B25" t="s">
        <v>3433</v>
      </c>
      <c r="C25">
        <f>SUMIFS('02-PADs'!$W$30:$W$1562,'02-PADs'!$V$30:$V$1562,B25)</f>
        <v>73</v>
      </c>
      <c r="D25" t="e">
        <f>AVERAGEIF('[1]02-PADs'!$N$30:$N$1562,B25,'[1]02-PADs'!$O$30:$O$1562)</f>
        <v>#VALUE!</v>
      </c>
    </row>
    <row r="26" spans="2:4" x14ac:dyDescent="0.25">
      <c r="B26" t="s">
        <v>3464</v>
      </c>
      <c r="C26">
        <f>SUMIFS('02-PADs'!$W$30:$W$1562,'02-PADs'!$V$30:$V$1562,B26)</f>
        <v>65</v>
      </c>
      <c r="D26" t="e">
        <f>AVERAGEIF('[1]02-PADs'!$N$30:$N$1562,B26,'[1]02-PADs'!$O$30:$O$1562)</f>
        <v>#VALUE!</v>
      </c>
    </row>
    <row r="27" spans="2:4" x14ac:dyDescent="0.25">
      <c r="B27" t="s">
        <v>3466</v>
      </c>
      <c r="C27">
        <f>SUMIFS('02-PADs'!$W$30:$W$1562,'02-PADs'!$V$30:$V$1562,B27)</f>
        <v>19</v>
      </c>
      <c r="D27" t="e">
        <f>AVERAGEIF('[1]02-PADs'!$N$30:$N$1562,B27,'[1]02-PADs'!$O$30:$O$1562)</f>
        <v>#VALUE!</v>
      </c>
    </row>
    <row r="28" spans="2:4" x14ac:dyDescent="0.25">
      <c r="B28" t="s">
        <v>3460</v>
      </c>
      <c r="C28">
        <f>SUMIFS('02-PADs'!$W$30:$W$1562,'02-PADs'!$V$30:$V$1562,B28)</f>
        <v>6</v>
      </c>
      <c r="D28" t="e">
        <f>AVERAGEIF('[1]02-PADs'!$N$30:$N$1562,B28,'[1]02-PADs'!$O$30:$O$1562)</f>
        <v>#VALUE!</v>
      </c>
    </row>
    <row r="29" spans="2:4" x14ac:dyDescent="0.25">
      <c r="B29" t="s">
        <v>3484</v>
      </c>
      <c r="C29">
        <f>SUMIFS('02-PADs'!$W$30:$W$1562,'02-PADs'!$V$30:$V$1562,B29)</f>
        <v>1</v>
      </c>
      <c r="D29" t="e">
        <f>AVERAGEIF('[1]02-PADs'!$N$30:$N$1562,B29,'[1]02-PADs'!$O$30:$O$1562)</f>
        <v>#VALUE!</v>
      </c>
    </row>
    <row r="30" spans="2:4" x14ac:dyDescent="0.25">
      <c r="B30" t="s">
        <v>3485</v>
      </c>
      <c r="C30">
        <f>SUMIFS('02-PADs'!$W$30:$W$1562,'02-PADs'!$V$30:$V$1562,B30)</f>
        <v>173</v>
      </c>
      <c r="D30" t="e">
        <f>AVERAGEIF('[1]02-PADs'!$N$30:$N$1562,B30,'[1]02-PADs'!$O$30:$O$1562)</f>
        <v>#VALUE!</v>
      </c>
    </row>
    <row r="31" spans="2:4" x14ac:dyDescent="0.25">
      <c r="B31" t="s">
        <v>3486</v>
      </c>
      <c r="C31">
        <f>SUMIFS('02-PADs'!$W$30:$W$1562,'02-PADs'!$V$30:$V$1562,B31)</f>
        <v>128213</v>
      </c>
      <c r="D31" t="e">
        <f>AVERAGEIF('[1]02-PADs'!$N$30:$N$1562,B31,'[1]02-PADs'!$O$30:$O$1562)</f>
        <v>#VALUE!</v>
      </c>
    </row>
    <row r="32" spans="2:4" x14ac:dyDescent="0.25">
      <c r="B32" t="s">
        <v>3488</v>
      </c>
      <c r="C32">
        <f>SUMIFS('02-PADs'!$W$30:$W$1562,'02-PADs'!$V$30:$V$1562,B32)</f>
        <v>2</v>
      </c>
      <c r="D32" t="e">
        <f>AVERAGEIF('[1]02-PADs'!$N$30:$N$1562,B32,'[1]02-PADs'!$O$30:$O$1562)</f>
        <v>#VALUE!</v>
      </c>
    </row>
    <row r="33" spans="2:4" x14ac:dyDescent="0.25">
      <c r="B33" t="s">
        <v>3479</v>
      </c>
      <c r="C33">
        <f>SUMIFS('02-PADs'!$W$30:$W$1562,'02-PADs'!$V$30:$V$1562,B33)</f>
        <v>1</v>
      </c>
      <c r="D33" t="e">
        <f>AVERAGEIF('[1]02-PADs'!$N$30:$N$1562,B33,'[1]02-PADs'!$O$30:$O$1562)</f>
        <v>#VALUE!</v>
      </c>
    </row>
    <row r="34" spans="2:4" x14ac:dyDescent="0.25">
      <c r="B34" t="s">
        <v>3489</v>
      </c>
      <c r="C34">
        <f>SUMIFS('02-PADs'!$W$30:$W$1562,'02-PADs'!$V$30:$V$1562,B34)</f>
        <v>1</v>
      </c>
      <c r="D34" t="e">
        <f>AVERAGEIF('[1]02-PADs'!$N$30:$N$1562,B34,'[1]02-PADs'!$O$30:$O$1562)</f>
        <v>#VALUE!</v>
      </c>
    </row>
    <row r="35" spans="2:4" x14ac:dyDescent="0.25">
      <c r="B35" t="s">
        <v>3472</v>
      </c>
      <c r="C35">
        <f>SUMIFS('02-PADs'!$W$30:$W$1562,'02-PADs'!$V$30:$V$1562,B35)</f>
        <v>1</v>
      </c>
      <c r="D35" t="e">
        <f>AVERAGEIF('[1]02-PADs'!$N$30:$N$1562,B35,'[1]02-PADs'!$O$30:$O$1562)</f>
        <v>#VALUE!</v>
      </c>
    </row>
    <row r="36" spans="2:4" x14ac:dyDescent="0.25">
      <c r="B36" t="s">
        <v>3490</v>
      </c>
      <c r="C36">
        <f>SUMIFS('02-PADs'!$W$30:$W$1562,'02-PADs'!$V$30:$V$1562,B36)</f>
        <v>3</v>
      </c>
      <c r="D36" t="e">
        <f>AVERAGEIF('[1]02-PADs'!$N$30:$N$1562,B36,'[1]02-PADs'!$O$30:$O$1562)</f>
        <v>#VALUE!</v>
      </c>
    </row>
    <row r="37" spans="2:4" x14ac:dyDescent="0.25">
      <c r="B37" t="s">
        <v>3493</v>
      </c>
      <c r="C37">
        <f>SUMIFS('02-PADs'!$W$30:$W$1562,'02-PADs'!$V$30:$V$1562,B37)</f>
        <v>1</v>
      </c>
      <c r="D37" t="e">
        <f>AVERAGEIF('[1]02-PADs'!$N$30:$N$1562,B37,'[1]02-PADs'!$O$30:$O$1562)</f>
        <v>#VALUE!</v>
      </c>
    </row>
    <row r="38" spans="2:4" x14ac:dyDescent="0.25">
      <c r="B38" t="s">
        <v>3494</v>
      </c>
      <c r="C38">
        <f>SUMIFS('02-PADs'!$W$30:$W$1562,'02-PADs'!$V$30:$V$1562,B38)</f>
        <v>2</v>
      </c>
      <c r="D38" t="e">
        <f>AVERAGEIF('[1]02-PADs'!$N$30:$N$1562,B38,'[1]02-PADs'!$O$30:$O$1562)</f>
        <v>#VALUE!</v>
      </c>
    </row>
    <row r="39" spans="2:4" x14ac:dyDescent="0.25">
      <c r="B39" t="s">
        <v>3482</v>
      </c>
      <c r="C39">
        <f>SUMIFS('02-PADs'!$W$30:$W$1562,'02-PADs'!$V$30:$V$1562,B39)</f>
        <v>17</v>
      </c>
      <c r="D39" t="e">
        <f>AVERAGEIF('[1]02-PADs'!$N$30:$N$1562,B39,'[1]02-PADs'!$O$30:$O$1562)</f>
        <v>#VALUE!</v>
      </c>
    </row>
    <row r="40" spans="2:4" x14ac:dyDescent="0.25">
      <c r="B40" t="s">
        <v>3480</v>
      </c>
      <c r="C40">
        <f>SUMIFS('02-PADs'!$W$30:$W$1562,'02-PADs'!$V$30:$V$1562,B40)</f>
        <v>1</v>
      </c>
      <c r="D40" t="e">
        <f>AVERAGEIF('[1]02-PADs'!$N$30:$N$1562,B40,'[1]02-PADs'!$O$30:$O$1562)</f>
        <v>#VALUE!</v>
      </c>
    </row>
    <row r="41" spans="2:4" x14ac:dyDescent="0.25">
      <c r="B41" t="s">
        <v>3477</v>
      </c>
      <c r="C41">
        <f>SUMIFS('02-PADs'!$W$30:$W$1562,'02-PADs'!$V$30:$V$1562,B41)</f>
        <v>19</v>
      </c>
      <c r="D41" t="e">
        <f>AVERAGEIF('[1]02-PADs'!$N$30:$N$1562,B41,'[1]02-PADs'!$O$30:$O$1562)</f>
        <v>#VALUE!</v>
      </c>
    </row>
    <row r="42" spans="2:4" x14ac:dyDescent="0.25">
      <c r="B42" t="s">
        <v>3495</v>
      </c>
      <c r="C42">
        <f>SUMIFS('02-PADs'!$W$30:$W$1562,'02-PADs'!$V$30:$V$1562,B42)</f>
        <v>12</v>
      </c>
      <c r="D42" t="e">
        <f>AVERAGEIF('[1]02-PADs'!$N$30:$N$1562,B42,'[1]02-PADs'!$O$30:$O$1562)</f>
        <v>#VALUE!</v>
      </c>
    </row>
    <row r="43" spans="2:4" x14ac:dyDescent="0.25">
      <c r="B43" t="s">
        <v>3483</v>
      </c>
      <c r="C43">
        <f>SUMIFS('02-PADs'!$W$30:$W$1562,'02-PADs'!$V$30:$V$1562,B43)</f>
        <v>4</v>
      </c>
      <c r="D43" t="e">
        <f>AVERAGEIF('[1]02-PADs'!$N$30:$N$1562,B43,'[1]02-PADs'!$O$30:$O$1562)</f>
        <v>#VALUE!</v>
      </c>
    </row>
    <row r="44" spans="2:4" x14ac:dyDescent="0.25">
      <c r="B44" t="s">
        <v>3497</v>
      </c>
      <c r="C44">
        <f>SUMIFS('02-PADs'!$W$30:$W$1562,'02-PADs'!$V$30:$V$1562,B44)</f>
        <v>107</v>
      </c>
      <c r="D44" t="e">
        <f>AVERAGEIF('[1]02-PADs'!$N$30:$N$1562,B44,'[1]02-PADs'!$O$30:$O$1562)</f>
        <v>#VALUE!</v>
      </c>
    </row>
    <row r="45" spans="2:4" x14ac:dyDescent="0.25">
      <c r="B45" t="s">
        <v>3471</v>
      </c>
      <c r="C45">
        <f>SUMIFS('02-PADs'!$W$30:$W$1562,'02-PADs'!$V$30:$V$1562,B45)</f>
        <v>1</v>
      </c>
      <c r="D45" t="e">
        <f>AVERAGEIF('[1]02-PADs'!$N$30:$N$1562,B45,'[1]02-PADs'!$O$30:$O$1562)</f>
        <v>#VALUE!</v>
      </c>
    </row>
    <row r="46" spans="2:4" x14ac:dyDescent="0.25">
      <c r="B46" t="s">
        <v>3487</v>
      </c>
      <c r="C46">
        <f>SUMIFS('02-PADs'!$W$30:$W$1562,'02-PADs'!$V$30:$V$1562,B46)</f>
        <v>3</v>
      </c>
      <c r="D46" t="e">
        <f>AVERAGEIF('[1]02-PADs'!$N$30:$N$1562,B46,'[1]02-PADs'!$O$30:$O$1562)</f>
        <v>#VALUE!</v>
      </c>
    </row>
    <row r="47" spans="2:4" x14ac:dyDescent="0.25">
      <c r="B47" t="s">
        <v>3498</v>
      </c>
      <c r="C47">
        <f>SUMIFS('02-PADs'!$W$30:$W$1562,'02-PADs'!$V$30:$V$1562,B47)</f>
        <v>58</v>
      </c>
      <c r="D47" t="e">
        <f>AVERAGEIF('[1]02-PADs'!$N$30:$N$1562,B47,'[1]02-PADs'!$O$30:$O$1562)</f>
        <v>#VALUE!</v>
      </c>
    </row>
    <row r="48" spans="2:4" x14ac:dyDescent="0.25">
      <c r="B48" t="s">
        <v>3481</v>
      </c>
      <c r="C48">
        <f>SUMIFS('02-PADs'!$W$30:$W$1562,'02-PADs'!$V$30:$V$1562,B48)</f>
        <v>8</v>
      </c>
      <c r="D48" t="e">
        <f>AVERAGEIF('[1]02-PADs'!$N$30:$N$1562,B48,'[1]02-PADs'!$O$30:$O$1562)</f>
        <v>#VALUE!</v>
      </c>
    </row>
    <row r="49" spans="2:4" x14ac:dyDescent="0.25">
      <c r="B49" t="s">
        <v>3456</v>
      </c>
      <c r="C49">
        <f>SUMIFS('02-PADs'!$W$30:$W$1562,'02-PADs'!$V$30:$V$1562,B49)</f>
        <v>1</v>
      </c>
      <c r="D49" t="e">
        <f>AVERAGEIF('[1]02-PADs'!$N$30:$N$1562,B49,'[1]02-PADs'!$O$30:$O$1562)</f>
        <v>#VALUE!</v>
      </c>
    </row>
    <row r="50" spans="2:4" x14ac:dyDescent="0.25">
      <c r="B50" t="s">
        <v>3492</v>
      </c>
      <c r="C50">
        <f>SUMIFS('02-PADs'!$W$30:$W$1562,'02-PADs'!$V$30:$V$1562,B50)</f>
        <v>1</v>
      </c>
      <c r="D50" t="e">
        <f>AVERAGEIF('[1]02-PADs'!$N$30:$N$1562,B50,'[1]02-PADs'!$O$30:$O$1562)</f>
        <v>#VALUE!</v>
      </c>
    </row>
    <row r="51" spans="2:4" x14ac:dyDescent="0.25">
      <c r="B51" t="s">
        <v>3501</v>
      </c>
      <c r="C51">
        <f>SUMIFS('02-PADs'!$W$30:$W$1562,'02-PADs'!$V$30:$V$1562,B51)</f>
        <v>93</v>
      </c>
      <c r="D51" t="e">
        <f>AVERAGEIF('[1]02-PADs'!$N$30:$N$1562,B51,'[1]02-PADs'!$O$30:$O$1562)</f>
        <v>#VALUE!</v>
      </c>
    </row>
    <row r="52" spans="2:4" x14ac:dyDescent="0.25">
      <c r="B52" t="s">
        <v>3496</v>
      </c>
      <c r="C52">
        <f>SUMIFS('02-PADs'!$W$30:$W$1562,'02-PADs'!$V$30:$V$1562,B52)</f>
        <v>3</v>
      </c>
      <c r="D52" t="e">
        <f>AVERAGEIF('[1]02-PADs'!$N$30:$N$1562,B52,'[1]02-PADs'!$O$30:$O$1562)</f>
        <v>#VALUE!</v>
      </c>
    </row>
    <row r="53" spans="2:4" x14ac:dyDescent="0.25">
      <c r="B53" t="s">
        <v>3499</v>
      </c>
      <c r="C53">
        <f>SUMIFS('02-PADs'!$W$30:$W$1562,'02-PADs'!$V$30:$V$1562,B53)</f>
        <v>1</v>
      </c>
      <c r="D53" t="e">
        <f>AVERAGEIF('[1]02-PADs'!$N$30:$N$1562,B53,'[1]02-PADs'!$O$30:$O$1562)</f>
        <v>#VALUE!</v>
      </c>
    </row>
    <row r="54" spans="2:4" x14ac:dyDescent="0.25">
      <c r="B54" t="s">
        <v>3473</v>
      </c>
      <c r="C54">
        <f>SUMIFS('02-PADs'!$W$30:$W$1562,'02-PADs'!$V$30:$V$1562,B54)</f>
        <v>1</v>
      </c>
      <c r="D54" t="e">
        <f>AVERAGEIF('[1]02-PADs'!$N$30:$N$1562,B54,'[1]02-PADs'!$O$30:$O$1562)</f>
        <v>#VALUE!</v>
      </c>
    </row>
    <row r="55" spans="2:4" x14ac:dyDescent="0.25">
      <c r="B55" t="s">
        <v>3491</v>
      </c>
      <c r="C55">
        <f>SUMIFS('02-PADs'!$W$30:$W$1562,'02-PADs'!$V$30:$V$1562,B55)</f>
        <v>3</v>
      </c>
      <c r="D55" t="e">
        <f>AVERAGEIF('[1]02-PADs'!$N$30:$N$1562,B55,'[1]02-PADs'!$O$30:$O$1562)</f>
        <v>#VALUE!</v>
      </c>
    </row>
    <row r="56" spans="2:4" x14ac:dyDescent="0.25">
      <c r="B56" t="s">
        <v>3430</v>
      </c>
      <c r="C56">
        <f>SUMIFS('02-PADs'!$W$30:$W$1562,'02-PADs'!$V$30:$V$1562,B56)</f>
        <v>25</v>
      </c>
      <c r="D56" t="e">
        <f>AVERAGEIF('[1]02-PADs'!$N$30:$N$1562,B56,'[1]02-PADs'!$O$30:$O$1562)</f>
        <v>#VALUE!</v>
      </c>
    </row>
    <row r="57" spans="2:4" x14ac:dyDescent="0.25">
      <c r="B57" t="s">
        <v>3475</v>
      </c>
      <c r="C57">
        <f>SUMIFS('02-PADs'!$W$30:$W$1562,'02-PADs'!$V$30:$V$1562,B57)</f>
        <v>16</v>
      </c>
      <c r="D57" t="e">
        <f>AVERAGEIF('[1]02-PADs'!$N$30:$N$1562,B57,'[1]02-PADs'!$O$30:$O$1562)</f>
        <v>#VALUE!</v>
      </c>
    </row>
    <row r="58" spans="2:4" x14ac:dyDescent="0.25">
      <c r="B58" t="s">
        <v>3500</v>
      </c>
      <c r="C58">
        <f>SUMIFS('02-PADs'!$W$30:$W$1562,'02-PADs'!$V$30:$V$1562,B58)</f>
        <v>0</v>
      </c>
      <c r="D58">
        <v>0</v>
      </c>
    </row>
    <row r="59" spans="2:4" x14ac:dyDescent="0.25">
      <c r="B59" t="s">
        <v>3502</v>
      </c>
      <c r="C59">
        <f>SUMIFS('02-PADs'!$W$30:$W$1562,'02-PADs'!$V$30:$V$1562,B59)</f>
        <v>57</v>
      </c>
      <c r="D59" t="e">
        <f>AVERAGEIF('[1]02-PADs'!$N$30:$N$1562,B59,'[1]02-PADs'!$O$30:$O$1562)</f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3504</v>
      </c>
    </row>
    <row r="3" spans="1:6" x14ac:dyDescent="0.25">
      <c r="A3" t="s">
        <v>3448</v>
      </c>
      <c r="B3">
        <v>4</v>
      </c>
    </row>
    <row r="4" spans="1:6" x14ac:dyDescent="0.25">
      <c r="A4" t="s">
        <v>3450</v>
      </c>
      <c r="B4">
        <v>3</v>
      </c>
    </row>
    <row r="5" spans="1:6" x14ac:dyDescent="0.25">
      <c r="A5" t="s">
        <v>3416</v>
      </c>
      <c r="B5">
        <v>30</v>
      </c>
    </row>
    <row r="6" spans="1:6" x14ac:dyDescent="0.25">
      <c r="A6" t="s">
        <v>3424</v>
      </c>
      <c r="B6">
        <v>9</v>
      </c>
    </row>
    <row r="7" spans="1:6" x14ac:dyDescent="0.25">
      <c r="A7" t="s">
        <v>3452</v>
      </c>
      <c r="B7">
        <v>4</v>
      </c>
    </row>
    <row r="8" spans="1:6" x14ac:dyDescent="0.25">
      <c r="A8" t="s">
        <v>3454</v>
      </c>
      <c r="B8">
        <v>1</v>
      </c>
    </row>
    <row r="9" spans="1:6" x14ac:dyDescent="0.25">
      <c r="A9" t="s">
        <v>3455</v>
      </c>
      <c r="B9">
        <v>1</v>
      </c>
    </row>
    <row r="10" spans="1:6" x14ac:dyDescent="0.25">
      <c r="A10" t="s">
        <v>3457</v>
      </c>
      <c r="B10">
        <v>3</v>
      </c>
    </row>
    <row r="11" spans="1:6" x14ac:dyDescent="0.25">
      <c r="A11" t="s">
        <v>3459</v>
      </c>
      <c r="B11">
        <v>7</v>
      </c>
    </row>
    <row r="12" spans="1:6" x14ac:dyDescent="0.25">
      <c r="A12" t="s">
        <v>3461</v>
      </c>
      <c r="B12">
        <v>17</v>
      </c>
    </row>
    <row r="13" spans="1:6" x14ac:dyDescent="0.25">
      <c r="A13" t="s">
        <v>3463</v>
      </c>
      <c r="B13">
        <v>18</v>
      </c>
    </row>
    <row r="14" spans="1:6" x14ac:dyDescent="0.25">
      <c r="A14" t="s">
        <v>3457</v>
      </c>
      <c r="B14">
        <v>3</v>
      </c>
    </row>
    <row r="15" spans="1:6" x14ac:dyDescent="0.25">
      <c r="A15" t="s">
        <v>3454</v>
      </c>
      <c r="B15">
        <v>1</v>
      </c>
    </row>
    <row r="16" spans="1:6" x14ac:dyDescent="0.25">
      <c r="A16" t="s">
        <v>3455</v>
      </c>
      <c r="B16">
        <v>2</v>
      </c>
    </row>
    <row r="17" spans="1:2" x14ac:dyDescent="0.25">
      <c r="A17" t="s">
        <v>3465</v>
      </c>
      <c r="B17">
        <v>3</v>
      </c>
    </row>
    <row r="18" spans="1:2" x14ac:dyDescent="0.25">
      <c r="A18" t="s">
        <v>3467</v>
      </c>
      <c r="B18">
        <v>7</v>
      </c>
    </row>
    <row r="19" spans="1:2" x14ac:dyDescent="0.25">
      <c r="A19" t="s">
        <v>3469</v>
      </c>
      <c r="B19">
        <v>2</v>
      </c>
    </row>
    <row r="20" spans="1:2" x14ac:dyDescent="0.25">
      <c r="A20" t="s">
        <v>3470</v>
      </c>
      <c r="B20">
        <v>1</v>
      </c>
    </row>
    <row r="21" spans="1:2" x14ac:dyDescent="0.25">
      <c r="A21" t="s">
        <v>3458</v>
      </c>
      <c r="B21">
        <v>10</v>
      </c>
    </row>
    <row r="22" spans="1:2" x14ac:dyDescent="0.25">
      <c r="A22" t="s">
        <v>3416</v>
      </c>
      <c r="B22">
        <v>1</v>
      </c>
    </row>
    <row r="23" spans="1:2" x14ac:dyDescent="0.25">
      <c r="A23" t="s">
        <v>3424</v>
      </c>
      <c r="B23">
        <v>5</v>
      </c>
    </row>
    <row r="24" spans="1:2" x14ac:dyDescent="0.25">
      <c r="A24" t="s">
        <v>3452</v>
      </c>
      <c r="B24">
        <v>2</v>
      </c>
    </row>
    <row r="25" spans="1:2" x14ac:dyDescent="0.25">
      <c r="A25" t="s">
        <v>3454</v>
      </c>
      <c r="B25">
        <v>2</v>
      </c>
    </row>
    <row r="26" spans="1:2" x14ac:dyDescent="0.25">
      <c r="A26" t="s">
        <v>3455</v>
      </c>
      <c r="B26">
        <v>2</v>
      </c>
    </row>
    <row r="27" spans="1:2" x14ac:dyDescent="0.25">
      <c r="A27" t="s">
        <v>3457</v>
      </c>
      <c r="B27">
        <v>2</v>
      </c>
    </row>
    <row r="28" spans="1:2" x14ac:dyDescent="0.25">
      <c r="A28" t="s">
        <v>3459</v>
      </c>
      <c r="B28">
        <v>6</v>
      </c>
    </row>
    <row r="29" spans="1:2" x14ac:dyDescent="0.25">
      <c r="A29" t="s">
        <v>3461</v>
      </c>
      <c r="B29">
        <v>12</v>
      </c>
    </row>
    <row r="30" spans="1:2" x14ac:dyDescent="0.25">
      <c r="A30" t="s">
        <v>3463</v>
      </c>
      <c r="B30">
        <v>32</v>
      </c>
    </row>
    <row r="31" spans="1:2" x14ac:dyDescent="0.25">
      <c r="A31" t="s">
        <v>3467</v>
      </c>
      <c r="B31">
        <v>6</v>
      </c>
    </row>
    <row r="32" spans="1:2" x14ac:dyDescent="0.25">
      <c r="A32" t="s">
        <v>3459</v>
      </c>
      <c r="B32">
        <v>8</v>
      </c>
    </row>
    <row r="33" spans="1:2" x14ac:dyDescent="0.25">
      <c r="A33" t="s">
        <v>3450</v>
      </c>
      <c r="B33">
        <v>2</v>
      </c>
    </row>
    <row r="34" spans="1:2" x14ac:dyDescent="0.25">
      <c r="A34" t="s">
        <v>3469</v>
      </c>
      <c r="B34">
        <v>1</v>
      </c>
    </row>
    <row r="35" spans="1:2" x14ac:dyDescent="0.25">
      <c r="A35" t="s">
        <v>3470</v>
      </c>
      <c r="B35">
        <v>2</v>
      </c>
    </row>
    <row r="36" spans="1:2" x14ac:dyDescent="0.25">
      <c r="A36" t="s">
        <v>3462</v>
      </c>
      <c r="B36">
        <v>1</v>
      </c>
    </row>
    <row r="37" spans="1:2" x14ac:dyDescent="0.25">
      <c r="A37" t="s">
        <v>3404</v>
      </c>
      <c r="B37">
        <v>1</v>
      </c>
    </row>
    <row r="38" spans="1:2" x14ac:dyDescent="0.25">
      <c r="A38" t="s">
        <v>3397</v>
      </c>
      <c r="B38">
        <v>4</v>
      </c>
    </row>
    <row r="39" spans="1:2" x14ac:dyDescent="0.25">
      <c r="A39" t="s">
        <v>3383</v>
      </c>
      <c r="B39">
        <v>1</v>
      </c>
    </row>
    <row r="40" spans="1:2" x14ac:dyDescent="0.25">
      <c r="A40" t="s">
        <v>3457</v>
      </c>
      <c r="B40">
        <v>3</v>
      </c>
    </row>
    <row r="41" spans="1:2" x14ac:dyDescent="0.25">
      <c r="A41" t="s">
        <v>3455</v>
      </c>
      <c r="B41">
        <v>3</v>
      </c>
    </row>
    <row r="42" spans="1:2" x14ac:dyDescent="0.25">
      <c r="A42" t="s">
        <v>3454</v>
      </c>
      <c r="B42">
        <v>1</v>
      </c>
    </row>
    <row r="43" spans="1:2" x14ac:dyDescent="0.25">
      <c r="A43" t="s">
        <v>3459</v>
      </c>
      <c r="B43">
        <v>11</v>
      </c>
    </row>
    <row r="44" spans="1:2" x14ac:dyDescent="0.25">
      <c r="A44" t="s">
        <v>3474</v>
      </c>
      <c r="B44">
        <v>6</v>
      </c>
    </row>
    <row r="45" spans="1:2" x14ac:dyDescent="0.25">
      <c r="A45" t="s">
        <v>3461</v>
      </c>
      <c r="B45">
        <v>2</v>
      </c>
    </row>
    <row r="46" spans="1:2" x14ac:dyDescent="0.25">
      <c r="A46" t="s">
        <v>3463</v>
      </c>
      <c r="B46">
        <v>26</v>
      </c>
    </row>
    <row r="47" spans="1:2" x14ac:dyDescent="0.25">
      <c r="A47" t="s">
        <v>3476</v>
      </c>
      <c r="B47">
        <v>2</v>
      </c>
    </row>
    <row r="48" spans="1:2" x14ac:dyDescent="0.25">
      <c r="A48" t="s">
        <v>3467</v>
      </c>
      <c r="B48">
        <v>1</v>
      </c>
    </row>
    <row r="49" spans="1:2" x14ac:dyDescent="0.25">
      <c r="A49" t="s">
        <v>3450</v>
      </c>
      <c r="B49">
        <v>4</v>
      </c>
    </row>
    <row r="50" spans="1:2" x14ac:dyDescent="0.25">
      <c r="A50" t="s">
        <v>3469</v>
      </c>
      <c r="B50">
        <v>3</v>
      </c>
    </row>
    <row r="51" spans="1:2" x14ac:dyDescent="0.25">
      <c r="A51" t="s">
        <v>3470</v>
      </c>
      <c r="B51">
        <v>3</v>
      </c>
    </row>
    <row r="52" spans="1:2" x14ac:dyDescent="0.25">
      <c r="A52" t="s">
        <v>3478</v>
      </c>
      <c r="B52">
        <v>1</v>
      </c>
    </row>
    <row r="53" spans="1:2" x14ac:dyDescent="0.25">
      <c r="A53" t="s">
        <v>3468</v>
      </c>
      <c r="B53">
        <v>1</v>
      </c>
    </row>
    <row r="54" spans="1:2" x14ac:dyDescent="0.25">
      <c r="A54" t="s">
        <v>3453</v>
      </c>
      <c r="B54">
        <v>2</v>
      </c>
    </row>
    <row r="55" spans="1:2" x14ac:dyDescent="0.25">
      <c r="A55" t="s">
        <v>3416</v>
      </c>
      <c r="B55">
        <v>121</v>
      </c>
    </row>
    <row r="56" spans="1:2" x14ac:dyDescent="0.25">
      <c r="A56" t="s">
        <v>3385</v>
      </c>
      <c r="B56">
        <v>9</v>
      </c>
    </row>
    <row r="57" spans="1:2" x14ac:dyDescent="0.25">
      <c r="A57" t="s">
        <v>3433</v>
      </c>
      <c r="B57">
        <v>20</v>
      </c>
    </row>
    <row r="58" spans="1:2" x14ac:dyDescent="0.25">
      <c r="A58" t="s">
        <v>3452</v>
      </c>
      <c r="B58">
        <v>1</v>
      </c>
    </row>
    <row r="59" spans="1:2" x14ac:dyDescent="0.25">
      <c r="A59" t="s">
        <v>3397</v>
      </c>
      <c r="B59">
        <v>3</v>
      </c>
    </row>
    <row r="60" spans="1:2" x14ac:dyDescent="0.25">
      <c r="A60" t="s">
        <v>3459</v>
      </c>
      <c r="B60">
        <v>10</v>
      </c>
    </row>
    <row r="61" spans="1:2" x14ac:dyDescent="0.25">
      <c r="A61" t="s">
        <v>3454</v>
      </c>
      <c r="B61">
        <v>1</v>
      </c>
    </row>
    <row r="62" spans="1:2" x14ac:dyDescent="0.25">
      <c r="A62" t="s">
        <v>3455</v>
      </c>
      <c r="B62">
        <v>2</v>
      </c>
    </row>
    <row r="63" spans="1:2" x14ac:dyDescent="0.25">
      <c r="A63" t="s">
        <v>3457</v>
      </c>
      <c r="B63">
        <v>2</v>
      </c>
    </row>
    <row r="64" spans="1:2" x14ac:dyDescent="0.25">
      <c r="A64" t="s">
        <v>3461</v>
      </c>
      <c r="B64">
        <v>9</v>
      </c>
    </row>
    <row r="65" spans="1:2" x14ac:dyDescent="0.25">
      <c r="A65" t="s">
        <v>3463</v>
      </c>
      <c r="B65">
        <v>31</v>
      </c>
    </row>
    <row r="66" spans="1:2" x14ac:dyDescent="0.25">
      <c r="A66" t="s">
        <v>3476</v>
      </c>
      <c r="B66">
        <v>1</v>
      </c>
    </row>
    <row r="67" spans="1:2" x14ac:dyDescent="0.25">
      <c r="A67" t="s">
        <v>3467</v>
      </c>
      <c r="B67">
        <v>1</v>
      </c>
    </row>
    <row r="68" spans="1:2" x14ac:dyDescent="0.25">
      <c r="A68" t="s">
        <v>3450</v>
      </c>
      <c r="B68">
        <v>3</v>
      </c>
    </row>
    <row r="69" spans="1:2" x14ac:dyDescent="0.25">
      <c r="A69" t="s">
        <v>3469</v>
      </c>
      <c r="B69">
        <v>2</v>
      </c>
    </row>
    <row r="70" spans="1:2" x14ac:dyDescent="0.25">
      <c r="A70" t="s">
        <v>3470</v>
      </c>
      <c r="B70">
        <v>1</v>
      </c>
    </row>
    <row r="71" spans="1:2" x14ac:dyDescent="0.25">
      <c r="A71" t="s">
        <v>3464</v>
      </c>
      <c r="B71">
        <v>65</v>
      </c>
    </row>
    <row r="72" spans="1:2" x14ac:dyDescent="0.25">
      <c r="A72" t="s">
        <v>3416</v>
      </c>
      <c r="B72">
        <v>50</v>
      </c>
    </row>
    <row r="73" spans="1:2" x14ac:dyDescent="0.25">
      <c r="A73" t="s">
        <v>3424</v>
      </c>
      <c r="B73">
        <v>8</v>
      </c>
    </row>
    <row r="74" spans="1:2" x14ac:dyDescent="0.25">
      <c r="A74" t="s">
        <v>3466</v>
      </c>
      <c r="B74">
        <v>19</v>
      </c>
    </row>
    <row r="75" spans="1:2" x14ac:dyDescent="0.25">
      <c r="A75" t="s">
        <v>3452</v>
      </c>
      <c r="B75">
        <v>3</v>
      </c>
    </row>
    <row r="76" spans="1:2" x14ac:dyDescent="0.25">
      <c r="A76" t="s">
        <v>3454</v>
      </c>
      <c r="B76">
        <v>3</v>
      </c>
    </row>
    <row r="77" spans="1:2" x14ac:dyDescent="0.25">
      <c r="A77" t="s">
        <v>3455</v>
      </c>
      <c r="B77">
        <v>3</v>
      </c>
    </row>
    <row r="78" spans="1:2" x14ac:dyDescent="0.25">
      <c r="A78" t="s">
        <v>3457</v>
      </c>
      <c r="B78">
        <v>2</v>
      </c>
    </row>
    <row r="79" spans="1:2" x14ac:dyDescent="0.25">
      <c r="A79" t="s">
        <v>3459</v>
      </c>
      <c r="B79">
        <v>10</v>
      </c>
    </row>
    <row r="80" spans="1:2" x14ac:dyDescent="0.25">
      <c r="A80" t="s">
        <v>3461</v>
      </c>
      <c r="B80">
        <v>27</v>
      </c>
    </row>
    <row r="81" spans="1:2" x14ac:dyDescent="0.25">
      <c r="A81" t="s">
        <v>3463</v>
      </c>
      <c r="B81">
        <v>24</v>
      </c>
    </row>
    <row r="82" spans="1:2" x14ac:dyDescent="0.25">
      <c r="A82" t="s">
        <v>3467</v>
      </c>
      <c r="B82">
        <v>3</v>
      </c>
    </row>
    <row r="83" spans="1:2" x14ac:dyDescent="0.25">
      <c r="A83" t="s">
        <v>3450</v>
      </c>
      <c r="B83">
        <v>2</v>
      </c>
    </row>
    <row r="84" spans="1:2" x14ac:dyDescent="0.25">
      <c r="A84" t="s">
        <v>3469</v>
      </c>
      <c r="B84">
        <v>4</v>
      </c>
    </row>
    <row r="85" spans="1:2" x14ac:dyDescent="0.25">
      <c r="A85" t="s">
        <v>3470</v>
      </c>
      <c r="B85">
        <v>2</v>
      </c>
    </row>
    <row r="86" spans="1:2" x14ac:dyDescent="0.25">
      <c r="A86" t="s">
        <v>3460</v>
      </c>
      <c r="B86">
        <v>6</v>
      </c>
    </row>
    <row r="87" spans="1:2" x14ac:dyDescent="0.25">
      <c r="A87" t="s">
        <v>3416</v>
      </c>
      <c r="B87">
        <v>34</v>
      </c>
    </row>
    <row r="88" spans="1:2" x14ac:dyDescent="0.25">
      <c r="A88" t="s">
        <v>3424</v>
      </c>
      <c r="B88">
        <v>2</v>
      </c>
    </row>
    <row r="89" spans="1:2" x14ac:dyDescent="0.25">
      <c r="A89" t="s">
        <v>3452</v>
      </c>
      <c r="B89">
        <v>2</v>
      </c>
    </row>
    <row r="90" spans="1:2" x14ac:dyDescent="0.25">
      <c r="A90" t="s">
        <v>3484</v>
      </c>
      <c r="B90">
        <v>1</v>
      </c>
    </row>
    <row r="91" spans="1:2" x14ac:dyDescent="0.25">
      <c r="A91" t="s">
        <v>3455</v>
      </c>
      <c r="B91">
        <v>3</v>
      </c>
    </row>
    <row r="92" spans="1:2" x14ac:dyDescent="0.25">
      <c r="A92" t="s">
        <v>3457</v>
      </c>
      <c r="B92">
        <v>2</v>
      </c>
    </row>
    <row r="93" spans="1:2" x14ac:dyDescent="0.25">
      <c r="A93" t="s">
        <v>3459</v>
      </c>
      <c r="B93">
        <v>21</v>
      </c>
    </row>
    <row r="94" spans="1:2" x14ac:dyDescent="0.25">
      <c r="A94" t="s">
        <v>3461</v>
      </c>
      <c r="B94">
        <v>13</v>
      </c>
    </row>
    <row r="95" spans="1:2" x14ac:dyDescent="0.25">
      <c r="A95" t="s">
        <v>3463</v>
      </c>
      <c r="B95">
        <v>20</v>
      </c>
    </row>
    <row r="96" spans="1:2" x14ac:dyDescent="0.25">
      <c r="A96" t="s">
        <v>3467</v>
      </c>
      <c r="B96">
        <v>3</v>
      </c>
    </row>
    <row r="97" spans="1:2" x14ac:dyDescent="0.25">
      <c r="A97" t="s">
        <v>3450</v>
      </c>
      <c r="B97">
        <v>3</v>
      </c>
    </row>
    <row r="98" spans="1:2" x14ac:dyDescent="0.25">
      <c r="A98" t="s">
        <v>3469</v>
      </c>
      <c r="B98">
        <v>2</v>
      </c>
    </row>
    <row r="99" spans="1:2" x14ac:dyDescent="0.25">
      <c r="A99" t="s">
        <v>3470</v>
      </c>
      <c r="B99">
        <v>2</v>
      </c>
    </row>
    <row r="100" spans="1:2" x14ac:dyDescent="0.25">
      <c r="A100" t="s">
        <v>3485</v>
      </c>
      <c r="B100">
        <v>108</v>
      </c>
    </row>
    <row r="101" spans="1:2" x14ac:dyDescent="0.25">
      <c r="A101" t="s">
        <v>3424</v>
      </c>
      <c r="B101">
        <v>42</v>
      </c>
    </row>
    <row r="102" spans="1:2" x14ac:dyDescent="0.25">
      <c r="A102" t="s">
        <v>3452</v>
      </c>
      <c r="B102">
        <v>12</v>
      </c>
    </row>
    <row r="103" spans="1:2" x14ac:dyDescent="0.25">
      <c r="A103" t="s">
        <v>3459</v>
      </c>
      <c r="B103">
        <v>17</v>
      </c>
    </row>
    <row r="104" spans="1:2" x14ac:dyDescent="0.25">
      <c r="A104" t="s">
        <v>3461</v>
      </c>
      <c r="B104">
        <v>53</v>
      </c>
    </row>
    <row r="105" spans="1:2" x14ac:dyDescent="0.25">
      <c r="A105" t="s">
        <v>3454</v>
      </c>
      <c r="B105">
        <v>3</v>
      </c>
    </row>
    <row r="106" spans="1:2" x14ac:dyDescent="0.25">
      <c r="A106" t="s">
        <v>3455</v>
      </c>
      <c r="B106">
        <v>11</v>
      </c>
    </row>
    <row r="107" spans="1:2" x14ac:dyDescent="0.25">
      <c r="A107" t="s">
        <v>3457</v>
      </c>
      <c r="B107">
        <v>6</v>
      </c>
    </row>
    <row r="108" spans="1:2" x14ac:dyDescent="0.25">
      <c r="A108" t="s">
        <v>3486</v>
      </c>
      <c r="B108">
        <v>46</v>
      </c>
    </row>
    <row r="109" spans="1:2" x14ac:dyDescent="0.25">
      <c r="A109" t="s">
        <v>3463</v>
      </c>
      <c r="B109">
        <v>50</v>
      </c>
    </row>
    <row r="110" spans="1:2" x14ac:dyDescent="0.25">
      <c r="A110" t="s">
        <v>3465</v>
      </c>
      <c r="B110">
        <v>57</v>
      </c>
    </row>
    <row r="111" spans="1:2" x14ac:dyDescent="0.25">
      <c r="A111" t="s">
        <v>3467</v>
      </c>
      <c r="B111">
        <v>12</v>
      </c>
    </row>
    <row r="112" spans="1:2" x14ac:dyDescent="0.25">
      <c r="A112" t="s">
        <v>3450</v>
      </c>
      <c r="B112">
        <v>14</v>
      </c>
    </row>
    <row r="113" spans="1:2" x14ac:dyDescent="0.25">
      <c r="A113" t="s">
        <v>3469</v>
      </c>
      <c r="B113">
        <v>8</v>
      </c>
    </row>
    <row r="114" spans="1:2" x14ac:dyDescent="0.25">
      <c r="A114" t="s">
        <v>3470</v>
      </c>
      <c r="B114">
        <v>7</v>
      </c>
    </row>
    <row r="115" spans="1:2" x14ac:dyDescent="0.25">
      <c r="A115" t="s">
        <v>3426</v>
      </c>
      <c r="B115">
        <v>1</v>
      </c>
    </row>
    <row r="116" spans="1:2" x14ac:dyDescent="0.25">
      <c r="A116" t="s">
        <v>3389</v>
      </c>
      <c r="B116">
        <v>53</v>
      </c>
    </row>
    <row r="117" spans="1:2" x14ac:dyDescent="0.25">
      <c r="A117" t="s">
        <v>3478</v>
      </c>
      <c r="B117">
        <v>2</v>
      </c>
    </row>
    <row r="118" spans="1:2" x14ac:dyDescent="0.25">
      <c r="A118" t="s">
        <v>3468</v>
      </c>
      <c r="B118">
        <v>10</v>
      </c>
    </row>
    <row r="119" spans="1:2" x14ac:dyDescent="0.25">
      <c r="A119" t="s">
        <v>3488</v>
      </c>
      <c r="B119">
        <v>2</v>
      </c>
    </row>
    <row r="120" spans="1:2" x14ac:dyDescent="0.25">
      <c r="A120" t="s">
        <v>3479</v>
      </c>
      <c r="B120">
        <v>1</v>
      </c>
    </row>
    <row r="121" spans="1:2" x14ac:dyDescent="0.25">
      <c r="A121" t="s">
        <v>3489</v>
      </c>
      <c r="B121">
        <v>1</v>
      </c>
    </row>
    <row r="122" spans="1:2" x14ac:dyDescent="0.25">
      <c r="A122" t="s">
        <v>3385</v>
      </c>
      <c r="B122">
        <v>6</v>
      </c>
    </row>
    <row r="123" spans="1:2" x14ac:dyDescent="0.25">
      <c r="A123" t="s">
        <v>3472</v>
      </c>
      <c r="B123">
        <v>1</v>
      </c>
    </row>
    <row r="124" spans="1:2" x14ac:dyDescent="0.25">
      <c r="A124" t="s">
        <v>3426</v>
      </c>
      <c r="B124">
        <v>74</v>
      </c>
    </row>
    <row r="125" spans="1:2" x14ac:dyDescent="0.25">
      <c r="A125" t="s">
        <v>3385</v>
      </c>
      <c r="B125">
        <v>13</v>
      </c>
    </row>
    <row r="126" spans="1:2" x14ac:dyDescent="0.25">
      <c r="A126" t="s">
        <v>3452</v>
      </c>
      <c r="B126">
        <v>3</v>
      </c>
    </row>
    <row r="127" spans="1:2" x14ac:dyDescent="0.25">
      <c r="A127" t="s">
        <v>3459</v>
      </c>
      <c r="B127">
        <v>15</v>
      </c>
    </row>
    <row r="128" spans="1:2" x14ac:dyDescent="0.25">
      <c r="A128" t="s">
        <v>3461</v>
      </c>
      <c r="B128">
        <v>103</v>
      </c>
    </row>
    <row r="129" spans="1:2" x14ac:dyDescent="0.25">
      <c r="A129" t="s">
        <v>3459</v>
      </c>
      <c r="B129">
        <v>1</v>
      </c>
    </row>
    <row r="130" spans="1:2" x14ac:dyDescent="0.25">
      <c r="A130" t="s">
        <v>3454</v>
      </c>
      <c r="B130">
        <v>21</v>
      </c>
    </row>
    <row r="131" spans="1:2" x14ac:dyDescent="0.25">
      <c r="A131" t="s">
        <v>3486</v>
      </c>
      <c r="B131">
        <v>11</v>
      </c>
    </row>
    <row r="132" spans="1:2" x14ac:dyDescent="0.25">
      <c r="A132" t="s">
        <v>3463</v>
      </c>
      <c r="B132">
        <v>13</v>
      </c>
    </row>
    <row r="133" spans="1:2" x14ac:dyDescent="0.25">
      <c r="A133" t="s">
        <v>3476</v>
      </c>
      <c r="B133">
        <v>2</v>
      </c>
    </row>
    <row r="134" spans="1:2" x14ac:dyDescent="0.25">
      <c r="A134" t="s">
        <v>3465</v>
      </c>
      <c r="B134">
        <v>22</v>
      </c>
    </row>
    <row r="135" spans="1:2" x14ac:dyDescent="0.25">
      <c r="A135" t="s">
        <v>3467</v>
      </c>
      <c r="B135">
        <v>9</v>
      </c>
    </row>
    <row r="136" spans="1:2" x14ac:dyDescent="0.25">
      <c r="A136" t="s">
        <v>3455</v>
      </c>
      <c r="B136">
        <v>2</v>
      </c>
    </row>
    <row r="137" spans="1:2" x14ac:dyDescent="0.25">
      <c r="A137" t="s">
        <v>3457</v>
      </c>
      <c r="B137">
        <v>2</v>
      </c>
    </row>
    <row r="138" spans="1:2" x14ac:dyDescent="0.25">
      <c r="A138" t="s">
        <v>3450</v>
      </c>
      <c r="B138">
        <v>8</v>
      </c>
    </row>
    <row r="139" spans="1:2" x14ac:dyDescent="0.25">
      <c r="A139" t="s">
        <v>3490</v>
      </c>
      <c r="B139">
        <v>1</v>
      </c>
    </row>
    <row r="140" spans="1:2" x14ac:dyDescent="0.25">
      <c r="A140" t="s">
        <v>3391</v>
      </c>
      <c r="B140">
        <v>1</v>
      </c>
    </row>
    <row r="141" spans="1:2" x14ac:dyDescent="0.25">
      <c r="A141" t="s">
        <v>3469</v>
      </c>
      <c r="B141">
        <v>3</v>
      </c>
    </row>
    <row r="142" spans="1:2" x14ac:dyDescent="0.25">
      <c r="A142" t="s">
        <v>3470</v>
      </c>
      <c r="B142">
        <v>1</v>
      </c>
    </row>
    <row r="143" spans="1:2" x14ac:dyDescent="0.25">
      <c r="A143" t="s">
        <v>3389</v>
      </c>
      <c r="B143">
        <v>58</v>
      </c>
    </row>
    <row r="144" spans="1:2" x14ac:dyDescent="0.25">
      <c r="A144" t="s">
        <v>3385</v>
      </c>
      <c r="B144">
        <v>13</v>
      </c>
    </row>
    <row r="145" spans="1:2" x14ac:dyDescent="0.25">
      <c r="A145" t="s">
        <v>3383</v>
      </c>
      <c r="B145">
        <v>1</v>
      </c>
    </row>
    <row r="146" spans="1:2" x14ac:dyDescent="0.25">
      <c r="A146" t="s">
        <v>3476</v>
      </c>
      <c r="B146">
        <v>4</v>
      </c>
    </row>
    <row r="147" spans="1:2" x14ac:dyDescent="0.25">
      <c r="A147" t="s">
        <v>3459</v>
      </c>
      <c r="B147">
        <v>16</v>
      </c>
    </row>
    <row r="148" spans="1:2" x14ac:dyDescent="0.25">
      <c r="A148" t="s">
        <v>3461</v>
      </c>
      <c r="B148">
        <v>37</v>
      </c>
    </row>
    <row r="149" spans="1:2" x14ac:dyDescent="0.25">
      <c r="A149" t="s">
        <v>3454</v>
      </c>
      <c r="B149">
        <v>1</v>
      </c>
    </row>
    <row r="150" spans="1:2" x14ac:dyDescent="0.25">
      <c r="A150" t="s">
        <v>3455</v>
      </c>
      <c r="B150">
        <v>1</v>
      </c>
    </row>
    <row r="151" spans="1:2" x14ac:dyDescent="0.25">
      <c r="A151" t="s">
        <v>3457</v>
      </c>
      <c r="B151">
        <v>1</v>
      </c>
    </row>
    <row r="152" spans="1:2" x14ac:dyDescent="0.25">
      <c r="A152" t="s">
        <v>3486</v>
      </c>
      <c r="B152">
        <v>4</v>
      </c>
    </row>
    <row r="153" spans="1:2" x14ac:dyDescent="0.25">
      <c r="A153" t="s">
        <v>3465</v>
      </c>
      <c r="B153">
        <v>16</v>
      </c>
    </row>
    <row r="154" spans="1:2" x14ac:dyDescent="0.25">
      <c r="A154" t="s">
        <v>3467</v>
      </c>
      <c r="B154">
        <v>3</v>
      </c>
    </row>
    <row r="155" spans="1:2" x14ac:dyDescent="0.25">
      <c r="A155" t="s">
        <v>3450</v>
      </c>
      <c r="B155">
        <v>1</v>
      </c>
    </row>
    <row r="156" spans="1:2" x14ac:dyDescent="0.25">
      <c r="A156" t="s">
        <v>3485</v>
      </c>
      <c r="B156">
        <v>65</v>
      </c>
    </row>
    <row r="157" spans="1:2" x14ac:dyDescent="0.25">
      <c r="A157" t="s">
        <v>3424</v>
      </c>
      <c r="B157">
        <v>21</v>
      </c>
    </row>
    <row r="158" spans="1:2" x14ac:dyDescent="0.25">
      <c r="A158" t="s">
        <v>3493</v>
      </c>
      <c r="B158">
        <v>1</v>
      </c>
    </row>
    <row r="159" spans="1:2" x14ac:dyDescent="0.25">
      <c r="A159" t="s">
        <v>3494</v>
      </c>
      <c r="B159">
        <v>2</v>
      </c>
    </row>
    <row r="160" spans="1:2" x14ac:dyDescent="0.25">
      <c r="A160" t="s">
        <v>3482</v>
      </c>
      <c r="B160">
        <v>2</v>
      </c>
    </row>
    <row r="161" spans="1:2" x14ac:dyDescent="0.25">
      <c r="A161" t="s">
        <v>3480</v>
      </c>
      <c r="B161">
        <v>1</v>
      </c>
    </row>
    <row r="162" spans="1:2" x14ac:dyDescent="0.25">
      <c r="A162" t="s">
        <v>3477</v>
      </c>
      <c r="B162">
        <v>10</v>
      </c>
    </row>
    <row r="163" spans="1:2" x14ac:dyDescent="0.25">
      <c r="A163" t="s">
        <v>3459</v>
      </c>
      <c r="B163">
        <v>14</v>
      </c>
    </row>
    <row r="164" spans="1:2" x14ac:dyDescent="0.25">
      <c r="A164" t="s">
        <v>3461</v>
      </c>
      <c r="B164">
        <v>29</v>
      </c>
    </row>
    <row r="165" spans="1:2" x14ac:dyDescent="0.25">
      <c r="A165" t="s">
        <v>3454</v>
      </c>
      <c r="B165">
        <v>18</v>
      </c>
    </row>
    <row r="166" spans="1:2" x14ac:dyDescent="0.25">
      <c r="A166" t="s">
        <v>3455</v>
      </c>
      <c r="B166">
        <v>7</v>
      </c>
    </row>
    <row r="167" spans="1:2" x14ac:dyDescent="0.25">
      <c r="A167" t="s">
        <v>3457</v>
      </c>
      <c r="B167">
        <v>6</v>
      </c>
    </row>
    <row r="168" spans="1:2" x14ac:dyDescent="0.25">
      <c r="A168" t="s">
        <v>3470</v>
      </c>
      <c r="B168">
        <v>4</v>
      </c>
    </row>
    <row r="169" spans="1:2" x14ac:dyDescent="0.25">
      <c r="A169" t="s">
        <v>3452</v>
      </c>
      <c r="B169">
        <v>5</v>
      </c>
    </row>
    <row r="170" spans="1:2" x14ac:dyDescent="0.25">
      <c r="A170" t="s">
        <v>3486</v>
      </c>
      <c r="B170">
        <v>12</v>
      </c>
    </row>
    <row r="171" spans="1:2" x14ac:dyDescent="0.25">
      <c r="A171" t="s">
        <v>3463</v>
      </c>
      <c r="B171">
        <v>15</v>
      </c>
    </row>
    <row r="172" spans="1:2" x14ac:dyDescent="0.25">
      <c r="A172" t="s">
        <v>3465</v>
      </c>
      <c r="B172">
        <v>33</v>
      </c>
    </row>
    <row r="173" spans="1:2" x14ac:dyDescent="0.25">
      <c r="A173" t="s">
        <v>3467</v>
      </c>
      <c r="B173">
        <v>3</v>
      </c>
    </row>
    <row r="174" spans="1:2" x14ac:dyDescent="0.25">
      <c r="A174" t="s">
        <v>3450</v>
      </c>
      <c r="B174">
        <v>4</v>
      </c>
    </row>
    <row r="175" spans="1:2" x14ac:dyDescent="0.25">
      <c r="A175" t="s">
        <v>3469</v>
      </c>
      <c r="B175">
        <v>3</v>
      </c>
    </row>
    <row r="176" spans="1:2" x14ac:dyDescent="0.25">
      <c r="A176" t="s">
        <v>3495</v>
      </c>
      <c r="B176">
        <v>2</v>
      </c>
    </row>
    <row r="177" spans="1:2" x14ac:dyDescent="0.25">
      <c r="A177" t="s">
        <v>3425</v>
      </c>
      <c r="B177">
        <v>61</v>
      </c>
    </row>
    <row r="178" spans="1:2" x14ac:dyDescent="0.25">
      <c r="A178" t="s">
        <v>3424</v>
      </c>
      <c r="B178">
        <v>22</v>
      </c>
    </row>
    <row r="179" spans="1:2" x14ac:dyDescent="0.25">
      <c r="A179" t="s">
        <v>3452</v>
      </c>
      <c r="B179">
        <v>3</v>
      </c>
    </row>
    <row r="180" spans="1:2" x14ac:dyDescent="0.25">
      <c r="A180" t="s">
        <v>3469</v>
      </c>
      <c r="B180">
        <v>1</v>
      </c>
    </row>
    <row r="181" spans="1:2" x14ac:dyDescent="0.25">
      <c r="A181" t="s">
        <v>3455</v>
      </c>
      <c r="B181">
        <v>5</v>
      </c>
    </row>
    <row r="182" spans="1:2" x14ac:dyDescent="0.25">
      <c r="A182" t="s">
        <v>3457</v>
      </c>
      <c r="B182">
        <v>3</v>
      </c>
    </row>
    <row r="183" spans="1:2" x14ac:dyDescent="0.25">
      <c r="A183" t="s">
        <v>3459</v>
      </c>
      <c r="B183">
        <v>8</v>
      </c>
    </row>
    <row r="184" spans="1:2" x14ac:dyDescent="0.25">
      <c r="A184" t="s">
        <v>3461</v>
      </c>
      <c r="B184">
        <v>57</v>
      </c>
    </row>
    <row r="185" spans="1:2" x14ac:dyDescent="0.25">
      <c r="A185" t="s">
        <v>3454</v>
      </c>
      <c r="B185">
        <v>44</v>
      </c>
    </row>
    <row r="186" spans="1:2" x14ac:dyDescent="0.25">
      <c r="A186" t="s">
        <v>3450</v>
      </c>
      <c r="B186">
        <v>1</v>
      </c>
    </row>
    <row r="187" spans="1:2" x14ac:dyDescent="0.25">
      <c r="A187" t="s">
        <v>3428</v>
      </c>
      <c r="B187">
        <v>99</v>
      </c>
    </row>
    <row r="188" spans="1:2" x14ac:dyDescent="0.25">
      <c r="A188" t="s">
        <v>3424</v>
      </c>
      <c r="B188">
        <v>8</v>
      </c>
    </row>
    <row r="189" spans="1:2" x14ac:dyDescent="0.25">
      <c r="A189" t="s">
        <v>3452</v>
      </c>
      <c r="B189">
        <v>3</v>
      </c>
    </row>
    <row r="190" spans="1:2" x14ac:dyDescent="0.25">
      <c r="A190" t="s">
        <v>3459</v>
      </c>
      <c r="B190">
        <v>10</v>
      </c>
    </row>
    <row r="191" spans="1:2" x14ac:dyDescent="0.25">
      <c r="A191" t="s">
        <v>3461</v>
      </c>
      <c r="B191">
        <v>58</v>
      </c>
    </row>
    <row r="192" spans="1:2" x14ac:dyDescent="0.25">
      <c r="A192" t="s">
        <v>3454</v>
      </c>
      <c r="B192">
        <v>4</v>
      </c>
    </row>
    <row r="193" spans="1:2" x14ac:dyDescent="0.25">
      <c r="A193" t="s">
        <v>3483</v>
      </c>
      <c r="B193">
        <v>4</v>
      </c>
    </row>
    <row r="194" spans="1:2" x14ac:dyDescent="0.25">
      <c r="A194" t="s">
        <v>3455</v>
      </c>
      <c r="B194">
        <v>4</v>
      </c>
    </row>
    <row r="195" spans="1:2" x14ac:dyDescent="0.25">
      <c r="A195" t="s">
        <v>3457</v>
      </c>
      <c r="B195">
        <v>2</v>
      </c>
    </row>
    <row r="196" spans="1:2" x14ac:dyDescent="0.25">
      <c r="A196" t="s">
        <v>3486</v>
      </c>
      <c r="B196">
        <v>15</v>
      </c>
    </row>
    <row r="197" spans="1:2" x14ac:dyDescent="0.25">
      <c r="A197" t="s">
        <v>3463</v>
      </c>
      <c r="B197">
        <v>5</v>
      </c>
    </row>
    <row r="198" spans="1:2" x14ac:dyDescent="0.25">
      <c r="A198" t="s">
        <v>3465</v>
      </c>
      <c r="B198">
        <v>23</v>
      </c>
    </row>
    <row r="199" spans="1:2" x14ac:dyDescent="0.25">
      <c r="A199" t="s">
        <v>3467</v>
      </c>
      <c r="B199">
        <v>3</v>
      </c>
    </row>
    <row r="200" spans="1:2" x14ac:dyDescent="0.25">
      <c r="A200" t="s">
        <v>3450</v>
      </c>
      <c r="B200">
        <v>4</v>
      </c>
    </row>
    <row r="201" spans="1:2" x14ac:dyDescent="0.25">
      <c r="A201" t="s">
        <v>3469</v>
      </c>
      <c r="B201">
        <v>3</v>
      </c>
    </row>
    <row r="202" spans="1:2" x14ac:dyDescent="0.25">
      <c r="A202" t="s">
        <v>3425</v>
      </c>
      <c r="B202">
        <v>11</v>
      </c>
    </row>
    <row r="203" spans="1:2" x14ac:dyDescent="0.25">
      <c r="A203" t="s">
        <v>3424</v>
      </c>
      <c r="B203">
        <v>11</v>
      </c>
    </row>
    <row r="204" spans="1:2" x14ac:dyDescent="0.25">
      <c r="A204" t="s">
        <v>3452</v>
      </c>
      <c r="B204">
        <v>9</v>
      </c>
    </row>
    <row r="205" spans="1:2" x14ac:dyDescent="0.25">
      <c r="A205" t="s">
        <v>3497</v>
      </c>
      <c r="B205">
        <v>107</v>
      </c>
    </row>
    <row r="206" spans="1:2" x14ac:dyDescent="0.25">
      <c r="A206" t="s">
        <v>3471</v>
      </c>
      <c r="B206">
        <v>1</v>
      </c>
    </row>
    <row r="207" spans="1:2" x14ac:dyDescent="0.25">
      <c r="A207" t="s">
        <v>3487</v>
      </c>
      <c r="B207">
        <v>3</v>
      </c>
    </row>
    <row r="208" spans="1:2" x14ac:dyDescent="0.25">
      <c r="A208" t="s">
        <v>3498</v>
      </c>
      <c r="B208">
        <v>58</v>
      </c>
    </row>
    <row r="209" spans="1:2" x14ac:dyDescent="0.25">
      <c r="A209" t="s">
        <v>3481</v>
      </c>
      <c r="B209">
        <v>8</v>
      </c>
    </row>
    <row r="210" spans="1:2" x14ac:dyDescent="0.25">
      <c r="A210" t="s">
        <v>3426</v>
      </c>
      <c r="B210">
        <v>10</v>
      </c>
    </row>
    <row r="211" spans="1:2" x14ac:dyDescent="0.25">
      <c r="A211" t="s">
        <v>3385</v>
      </c>
      <c r="B211">
        <v>19</v>
      </c>
    </row>
    <row r="212" spans="1:2" x14ac:dyDescent="0.25">
      <c r="A212" t="s">
        <v>3476</v>
      </c>
      <c r="B212">
        <v>4</v>
      </c>
    </row>
    <row r="213" spans="1:2" x14ac:dyDescent="0.25">
      <c r="A213" t="s">
        <v>3383</v>
      </c>
      <c r="B213">
        <v>3</v>
      </c>
    </row>
    <row r="214" spans="1:2" x14ac:dyDescent="0.25">
      <c r="A214" t="s">
        <v>3391</v>
      </c>
      <c r="B214">
        <v>1</v>
      </c>
    </row>
    <row r="215" spans="1:2" x14ac:dyDescent="0.25">
      <c r="A215" t="s">
        <v>3459</v>
      </c>
      <c r="B215">
        <v>18</v>
      </c>
    </row>
    <row r="216" spans="1:2" x14ac:dyDescent="0.25">
      <c r="A216" t="s">
        <v>3395</v>
      </c>
      <c r="B216">
        <v>14</v>
      </c>
    </row>
    <row r="217" spans="1:2" x14ac:dyDescent="0.25">
      <c r="A217" t="s">
        <v>3461</v>
      </c>
      <c r="B217">
        <v>7</v>
      </c>
    </row>
    <row r="218" spans="1:2" x14ac:dyDescent="0.25">
      <c r="A218" t="s">
        <v>3454</v>
      </c>
      <c r="B218">
        <v>1</v>
      </c>
    </row>
    <row r="219" spans="1:2" x14ac:dyDescent="0.25">
      <c r="A219" t="s">
        <v>3455</v>
      </c>
      <c r="B219">
        <v>2</v>
      </c>
    </row>
    <row r="220" spans="1:2" x14ac:dyDescent="0.25">
      <c r="A220" t="s">
        <v>3457</v>
      </c>
      <c r="B220">
        <v>1</v>
      </c>
    </row>
    <row r="221" spans="1:2" x14ac:dyDescent="0.25">
      <c r="A221" t="s">
        <v>3486</v>
      </c>
      <c r="B221">
        <v>9</v>
      </c>
    </row>
    <row r="222" spans="1:2" x14ac:dyDescent="0.25">
      <c r="A222" t="s">
        <v>3465</v>
      </c>
      <c r="B222">
        <v>18</v>
      </c>
    </row>
    <row r="223" spans="1:2" x14ac:dyDescent="0.25">
      <c r="A223" t="s">
        <v>3467</v>
      </c>
      <c r="B223">
        <v>3</v>
      </c>
    </row>
    <row r="224" spans="1:2" x14ac:dyDescent="0.25">
      <c r="A224" t="s">
        <v>3450</v>
      </c>
      <c r="B224">
        <v>4</v>
      </c>
    </row>
    <row r="225" spans="1:2" x14ac:dyDescent="0.25">
      <c r="A225" t="s">
        <v>3425</v>
      </c>
      <c r="B225">
        <v>1</v>
      </c>
    </row>
    <row r="226" spans="1:2" x14ac:dyDescent="0.25">
      <c r="A226" t="s">
        <v>3424</v>
      </c>
      <c r="B226">
        <v>1</v>
      </c>
    </row>
    <row r="227" spans="1:2" x14ac:dyDescent="0.25">
      <c r="A227" t="s">
        <v>3452</v>
      </c>
      <c r="B227">
        <v>10</v>
      </c>
    </row>
    <row r="228" spans="1:2" x14ac:dyDescent="0.25">
      <c r="A228" t="s">
        <v>3454</v>
      </c>
      <c r="B228">
        <v>1</v>
      </c>
    </row>
    <row r="229" spans="1:2" x14ac:dyDescent="0.25">
      <c r="A229" t="s">
        <v>3455</v>
      </c>
      <c r="B229">
        <v>2</v>
      </c>
    </row>
    <row r="230" spans="1:2" x14ac:dyDescent="0.25">
      <c r="A230" t="s">
        <v>3457</v>
      </c>
      <c r="B230">
        <v>1</v>
      </c>
    </row>
    <row r="231" spans="1:2" x14ac:dyDescent="0.25">
      <c r="A231" t="s">
        <v>3459</v>
      </c>
      <c r="B231">
        <v>9</v>
      </c>
    </row>
    <row r="232" spans="1:2" x14ac:dyDescent="0.25">
      <c r="A232" t="s">
        <v>3461</v>
      </c>
      <c r="B232">
        <v>6</v>
      </c>
    </row>
    <row r="233" spans="1:2" x14ac:dyDescent="0.25">
      <c r="A233" t="s">
        <v>3463</v>
      </c>
      <c r="B233">
        <v>7</v>
      </c>
    </row>
    <row r="234" spans="1:2" x14ac:dyDescent="0.25">
      <c r="A234" t="s">
        <v>3467</v>
      </c>
      <c r="B234">
        <v>1</v>
      </c>
    </row>
    <row r="235" spans="1:2" x14ac:dyDescent="0.25">
      <c r="A235" t="s">
        <v>3450</v>
      </c>
      <c r="B235">
        <v>1</v>
      </c>
    </row>
    <row r="236" spans="1:2" x14ac:dyDescent="0.25">
      <c r="A236" t="s">
        <v>3425</v>
      </c>
      <c r="B236">
        <v>3</v>
      </c>
    </row>
    <row r="237" spans="1:2" x14ac:dyDescent="0.25">
      <c r="A237" t="s">
        <v>3424</v>
      </c>
      <c r="B237">
        <v>3</v>
      </c>
    </row>
    <row r="238" spans="1:2" x14ac:dyDescent="0.25">
      <c r="A238" t="s">
        <v>3452</v>
      </c>
      <c r="B238">
        <v>5</v>
      </c>
    </row>
    <row r="239" spans="1:2" x14ac:dyDescent="0.25">
      <c r="A239" t="s">
        <v>3459</v>
      </c>
      <c r="B239">
        <v>9</v>
      </c>
    </row>
    <row r="240" spans="1:2" x14ac:dyDescent="0.25">
      <c r="A240" t="s">
        <v>3461</v>
      </c>
      <c r="B240">
        <v>20</v>
      </c>
    </row>
    <row r="241" spans="1:2" x14ac:dyDescent="0.25">
      <c r="A241" t="s">
        <v>3454</v>
      </c>
      <c r="B241">
        <v>3</v>
      </c>
    </row>
    <row r="242" spans="1:2" x14ac:dyDescent="0.25">
      <c r="A242" t="s">
        <v>3455</v>
      </c>
      <c r="B242">
        <v>3</v>
      </c>
    </row>
    <row r="243" spans="1:2" x14ac:dyDescent="0.25">
      <c r="A243" t="s">
        <v>3457</v>
      </c>
      <c r="B243">
        <v>2</v>
      </c>
    </row>
    <row r="244" spans="1:2" x14ac:dyDescent="0.25">
      <c r="A244" t="s">
        <v>3486</v>
      </c>
      <c r="B244">
        <v>19</v>
      </c>
    </row>
    <row r="245" spans="1:2" x14ac:dyDescent="0.25">
      <c r="A245" t="s">
        <v>3463</v>
      </c>
      <c r="B245">
        <v>8</v>
      </c>
    </row>
    <row r="246" spans="1:2" x14ac:dyDescent="0.25">
      <c r="A246" t="s">
        <v>3465</v>
      </c>
      <c r="B246">
        <v>25</v>
      </c>
    </row>
    <row r="247" spans="1:2" x14ac:dyDescent="0.25">
      <c r="A247" t="s">
        <v>3467</v>
      </c>
      <c r="B247">
        <v>6</v>
      </c>
    </row>
    <row r="248" spans="1:2" x14ac:dyDescent="0.25">
      <c r="A248" t="s">
        <v>3450</v>
      </c>
      <c r="B248">
        <v>2</v>
      </c>
    </row>
    <row r="249" spans="1:2" x14ac:dyDescent="0.25">
      <c r="A249" t="s">
        <v>3469</v>
      </c>
      <c r="B249">
        <v>1</v>
      </c>
    </row>
    <row r="250" spans="1:2" x14ac:dyDescent="0.25">
      <c r="A250" t="s">
        <v>3425</v>
      </c>
      <c r="B250">
        <v>27</v>
      </c>
    </row>
    <row r="251" spans="1:2" x14ac:dyDescent="0.25">
      <c r="A251" t="s">
        <v>3424</v>
      </c>
      <c r="B251">
        <v>1</v>
      </c>
    </row>
    <row r="252" spans="1:2" x14ac:dyDescent="0.25">
      <c r="A252" t="s">
        <v>3452</v>
      </c>
      <c r="B252">
        <v>4</v>
      </c>
    </row>
    <row r="253" spans="1:2" x14ac:dyDescent="0.25">
      <c r="A253" t="s">
        <v>3450</v>
      </c>
      <c r="B253">
        <v>3</v>
      </c>
    </row>
    <row r="254" spans="1:2" x14ac:dyDescent="0.25">
      <c r="A254" t="s">
        <v>3454</v>
      </c>
      <c r="B254">
        <v>1</v>
      </c>
    </row>
    <row r="255" spans="1:2" x14ac:dyDescent="0.25">
      <c r="A255" t="s">
        <v>3455</v>
      </c>
      <c r="B255">
        <v>2</v>
      </c>
    </row>
    <row r="256" spans="1:2" x14ac:dyDescent="0.25">
      <c r="A256" t="s">
        <v>3457</v>
      </c>
      <c r="B256">
        <v>1</v>
      </c>
    </row>
    <row r="257" spans="1:2" x14ac:dyDescent="0.25">
      <c r="A257" t="s">
        <v>3459</v>
      </c>
      <c r="B257">
        <v>6</v>
      </c>
    </row>
    <row r="258" spans="1:2" x14ac:dyDescent="0.25">
      <c r="A258" t="s">
        <v>3461</v>
      </c>
      <c r="B258">
        <v>19</v>
      </c>
    </row>
    <row r="259" spans="1:2" x14ac:dyDescent="0.25">
      <c r="A259" t="s">
        <v>3486</v>
      </c>
      <c r="B259">
        <v>8</v>
      </c>
    </row>
    <row r="260" spans="1:2" x14ac:dyDescent="0.25">
      <c r="A260" t="s">
        <v>3465</v>
      </c>
      <c r="B260">
        <v>27</v>
      </c>
    </row>
    <row r="261" spans="1:2" x14ac:dyDescent="0.25">
      <c r="A261" t="s">
        <v>3467</v>
      </c>
      <c r="B261">
        <v>5</v>
      </c>
    </row>
    <row r="262" spans="1:2" x14ac:dyDescent="0.25">
      <c r="A262" t="s">
        <v>3463</v>
      </c>
      <c r="B262">
        <v>1</v>
      </c>
    </row>
    <row r="263" spans="1:2" x14ac:dyDescent="0.25">
      <c r="A263" t="s">
        <v>3425</v>
      </c>
      <c r="B263">
        <v>4</v>
      </c>
    </row>
    <row r="264" spans="1:2" x14ac:dyDescent="0.25">
      <c r="A264" t="s">
        <v>3424</v>
      </c>
      <c r="B264">
        <v>7</v>
      </c>
    </row>
    <row r="265" spans="1:2" x14ac:dyDescent="0.25">
      <c r="A265" t="s">
        <v>3452</v>
      </c>
      <c r="B265">
        <v>3</v>
      </c>
    </row>
    <row r="266" spans="1:2" x14ac:dyDescent="0.25">
      <c r="A266" t="s">
        <v>3454</v>
      </c>
      <c r="B266">
        <v>2</v>
      </c>
    </row>
    <row r="267" spans="1:2" x14ac:dyDescent="0.25">
      <c r="A267" t="s">
        <v>3455</v>
      </c>
      <c r="B267">
        <v>1</v>
      </c>
    </row>
    <row r="268" spans="1:2" x14ac:dyDescent="0.25">
      <c r="A268" t="s">
        <v>3457</v>
      </c>
      <c r="B268">
        <v>1</v>
      </c>
    </row>
    <row r="269" spans="1:2" x14ac:dyDescent="0.25">
      <c r="A269" t="s">
        <v>3459</v>
      </c>
      <c r="B269">
        <v>12</v>
      </c>
    </row>
    <row r="270" spans="1:2" x14ac:dyDescent="0.25">
      <c r="A270" t="s">
        <v>3461</v>
      </c>
      <c r="B270">
        <v>10</v>
      </c>
    </row>
    <row r="271" spans="1:2" x14ac:dyDescent="0.25">
      <c r="A271" t="s">
        <v>3424</v>
      </c>
      <c r="B271">
        <v>6</v>
      </c>
    </row>
    <row r="272" spans="1:2" x14ac:dyDescent="0.25">
      <c r="A272" t="s">
        <v>3425</v>
      </c>
      <c r="B272">
        <v>7</v>
      </c>
    </row>
    <row r="273" spans="1:2" x14ac:dyDescent="0.25">
      <c r="A273" t="s">
        <v>3452</v>
      </c>
      <c r="B273">
        <v>5</v>
      </c>
    </row>
    <row r="274" spans="1:2" x14ac:dyDescent="0.25">
      <c r="A274" t="s">
        <v>3486</v>
      </c>
      <c r="B274">
        <v>26</v>
      </c>
    </row>
    <row r="275" spans="1:2" x14ac:dyDescent="0.25">
      <c r="A275" t="s">
        <v>3463</v>
      </c>
      <c r="B275">
        <v>1</v>
      </c>
    </row>
    <row r="276" spans="1:2" x14ac:dyDescent="0.25">
      <c r="A276" t="s">
        <v>3465</v>
      </c>
      <c r="B276">
        <v>37</v>
      </c>
    </row>
    <row r="277" spans="1:2" x14ac:dyDescent="0.25">
      <c r="A277" t="s">
        <v>3467</v>
      </c>
      <c r="B277">
        <v>7</v>
      </c>
    </row>
    <row r="278" spans="1:2" x14ac:dyDescent="0.25">
      <c r="A278" t="s">
        <v>3450</v>
      </c>
      <c r="B278">
        <v>2</v>
      </c>
    </row>
    <row r="279" spans="1:2" x14ac:dyDescent="0.25">
      <c r="A279" t="s">
        <v>3455</v>
      </c>
      <c r="B279">
        <v>1</v>
      </c>
    </row>
    <row r="280" spans="1:2" x14ac:dyDescent="0.25">
      <c r="A280" t="s">
        <v>3456</v>
      </c>
      <c r="B280">
        <v>1</v>
      </c>
    </row>
    <row r="281" spans="1:2" x14ac:dyDescent="0.25">
      <c r="A281" t="s">
        <v>3393</v>
      </c>
      <c r="B281">
        <v>36</v>
      </c>
    </row>
    <row r="282" spans="1:2" x14ac:dyDescent="0.25">
      <c r="A282" t="s">
        <v>3385</v>
      </c>
      <c r="B282">
        <v>4</v>
      </c>
    </row>
    <row r="283" spans="1:2" x14ac:dyDescent="0.25">
      <c r="A283" t="s">
        <v>3383</v>
      </c>
      <c r="B283">
        <v>1</v>
      </c>
    </row>
    <row r="284" spans="1:2" x14ac:dyDescent="0.25">
      <c r="A284" t="s">
        <v>3459</v>
      </c>
      <c r="B284">
        <v>11</v>
      </c>
    </row>
    <row r="285" spans="1:2" x14ac:dyDescent="0.25">
      <c r="A285" t="s">
        <v>3454</v>
      </c>
      <c r="B285">
        <v>1</v>
      </c>
    </row>
    <row r="286" spans="1:2" x14ac:dyDescent="0.25">
      <c r="A286" t="s">
        <v>3455</v>
      </c>
      <c r="B286">
        <v>2</v>
      </c>
    </row>
    <row r="287" spans="1:2" x14ac:dyDescent="0.25">
      <c r="A287" t="s">
        <v>3457</v>
      </c>
      <c r="B287">
        <v>1</v>
      </c>
    </row>
    <row r="288" spans="1:2" x14ac:dyDescent="0.25">
      <c r="A288" t="s">
        <v>3461</v>
      </c>
      <c r="B288">
        <v>5</v>
      </c>
    </row>
    <row r="289" spans="1:2" x14ac:dyDescent="0.25">
      <c r="A289" t="s">
        <v>3476</v>
      </c>
      <c r="B289">
        <v>1</v>
      </c>
    </row>
    <row r="290" spans="1:2" x14ac:dyDescent="0.25">
      <c r="A290" t="s">
        <v>3450</v>
      </c>
      <c r="B290">
        <v>1</v>
      </c>
    </row>
    <row r="291" spans="1:2" x14ac:dyDescent="0.25">
      <c r="A291" t="s">
        <v>3393</v>
      </c>
      <c r="B291">
        <v>17</v>
      </c>
    </row>
    <row r="292" spans="1:2" x14ac:dyDescent="0.25">
      <c r="A292" t="s">
        <v>3385</v>
      </c>
      <c r="B292">
        <v>13</v>
      </c>
    </row>
    <row r="293" spans="1:2" x14ac:dyDescent="0.25">
      <c r="A293" t="s">
        <v>3383</v>
      </c>
      <c r="B293">
        <v>19</v>
      </c>
    </row>
    <row r="294" spans="1:2" x14ac:dyDescent="0.25">
      <c r="A294" t="s">
        <v>3492</v>
      </c>
      <c r="B294">
        <v>1</v>
      </c>
    </row>
    <row r="295" spans="1:2" x14ac:dyDescent="0.25">
      <c r="A295" t="s">
        <v>3455</v>
      </c>
      <c r="B295">
        <v>4</v>
      </c>
    </row>
    <row r="296" spans="1:2" x14ac:dyDescent="0.25">
      <c r="A296" t="s">
        <v>3454</v>
      </c>
      <c r="B296">
        <v>2</v>
      </c>
    </row>
    <row r="297" spans="1:2" x14ac:dyDescent="0.25">
      <c r="A297" t="s">
        <v>3457</v>
      </c>
      <c r="B297">
        <v>2</v>
      </c>
    </row>
    <row r="298" spans="1:2" x14ac:dyDescent="0.25">
      <c r="A298" t="s">
        <v>3459</v>
      </c>
      <c r="B298">
        <v>30</v>
      </c>
    </row>
    <row r="299" spans="1:2" x14ac:dyDescent="0.25">
      <c r="A299" t="s">
        <v>3476</v>
      </c>
      <c r="B299">
        <v>3</v>
      </c>
    </row>
    <row r="300" spans="1:2" x14ac:dyDescent="0.25">
      <c r="A300" t="s">
        <v>3461</v>
      </c>
      <c r="B300">
        <v>8</v>
      </c>
    </row>
    <row r="301" spans="1:2" x14ac:dyDescent="0.25">
      <c r="A301" t="s">
        <v>3450</v>
      </c>
      <c r="B301">
        <v>1</v>
      </c>
    </row>
    <row r="302" spans="1:2" x14ac:dyDescent="0.25">
      <c r="A302" t="s">
        <v>3469</v>
      </c>
      <c r="B302">
        <v>1</v>
      </c>
    </row>
    <row r="303" spans="1:2" x14ac:dyDescent="0.25">
      <c r="A303" t="s">
        <v>3501</v>
      </c>
      <c r="B303">
        <v>36</v>
      </c>
    </row>
    <row r="304" spans="1:2" x14ac:dyDescent="0.25">
      <c r="A304" t="s">
        <v>3424</v>
      </c>
      <c r="B304">
        <v>3</v>
      </c>
    </row>
    <row r="305" spans="1:2" x14ac:dyDescent="0.25">
      <c r="A305" t="s">
        <v>3452</v>
      </c>
      <c r="B305">
        <v>5</v>
      </c>
    </row>
    <row r="306" spans="1:2" x14ac:dyDescent="0.25">
      <c r="A306" t="s">
        <v>3459</v>
      </c>
      <c r="B306">
        <v>6</v>
      </c>
    </row>
    <row r="307" spans="1:2" x14ac:dyDescent="0.25">
      <c r="A307" t="s">
        <v>3461</v>
      </c>
      <c r="B307">
        <v>3</v>
      </c>
    </row>
    <row r="308" spans="1:2" x14ac:dyDescent="0.25">
      <c r="A308" t="s">
        <v>3486</v>
      </c>
      <c r="B308">
        <v>4</v>
      </c>
    </row>
    <row r="309" spans="1:2" x14ac:dyDescent="0.25">
      <c r="A309" t="s">
        <v>3465</v>
      </c>
      <c r="B309">
        <v>25</v>
      </c>
    </row>
    <row r="310" spans="1:2" x14ac:dyDescent="0.25">
      <c r="A310" t="s">
        <v>3467</v>
      </c>
      <c r="B310">
        <v>4</v>
      </c>
    </row>
    <row r="311" spans="1:2" x14ac:dyDescent="0.25">
      <c r="A311" t="s">
        <v>3450</v>
      </c>
      <c r="B311">
        <v>3</v>
      </c>
    </row>
    <row r="312" spans="1:2" x14ac:dyDescent="0.25">
      <c r="A312" t="s">
        <v>3482</v>
      </c>
      <c r="B312">
        <v>7</v>
      </c>
    </row>
    <row r="313" spans="1:2" x14ac:dyDescent="0.25">
      <c r="A313" t="s">
        <v>3427</v>
      </c>
      <c r="B313">
        <v>35</v>
      </c>
    </row>
    <row r="314" spans="1:2" x14ac:dyDescent="0.25">
      <c r="A314" t="s">
        <v>3385</v>
      </c>
      <c r="B314">
        <v>30</v>
      </c>
    </row>
    <row r="315" spans="1:2" x14ac:dyDescent="0.25">
      <c r="A315" t="s">
        <v>3452</v>
      </c>
      <c r="B315">
        <v>6</v>
      </c>
    </row>
    <row r="316" spans="1:2" x14ac:dyDescent="0.25">
      <c r="A316" t="s">
        <v>3459</v>
      </c>
      <c r="B316">
        <v>16</v>
      </c>
    </row>
    <row r="317" spans="1:2" x14ac:dyDescent="0.25">
      <c r="A317" t="s">
        <v>3461</v>
      </c>
      <c r="B317">
        <v>50</v>
      </c>
    </row>
    <row r="318" spans="1:2" x14ac:dyDescent="0.25">
      <c r="A318" t="s">
        <v>3486</v>
      </c>
      <c r="B318">
        <v>21</v>
      </c>
    </row>
    <row r="319" spans="1:2" x14ac:dyDescent="0.25">
      <c r="A319" t="s">
        <v>3465</v>
      </c>
      <c r="B319">
        <v>37</v>
      </c>
    </row>
    <row r="320" spans="1:2" x14ac:dyDescent="0.25">
      <c r="A320" t="s">
        <v>3467</v>
      </c>
      <c r="B320">
        <v>22</v>
      </c>
    </row>
    <row r="321" spans="1:2" x14ac:dyDescent="0.25">
      <c r="A321" t="s">
        <v>3476</v>
      </c>
      <c r="B321">
        <v>1</v>
      </c>
    </row>
    <row r="322" spans="1:2" x14ac:dyDescent="0.25">
      <c r="A322" t="s">
        <v>3450</v>
      </c>
      <c r="B322">
        <v>8</v>
      </c>
    </row>
    <row r="323" spans="1:2" x14ac:dyDescent="0.25">
      <c r="A323" t="s">
        <v>3393</v>
      </c>
      <c r="B323">
        <v>51</v>
      </c>
    </row>
    <row r="324" spans="1:2" x14ac:dyDescent="0.25">
      <c r="A324" t="s">
        <v>3482</v>
      </c>
      <c r="B324">
        <v>1</v>
      </c>
    </row>
    <row r="325" spans="1:2" x14ac:dyDescent="0.25">
      <c r="A325" t="s">
        <v>3425</v>
      </c>
      <c r="B325">
        <v>1</v>
      </c>
    </row>
    <row r="326" spans="1:2" x14ac:dyDescent="0.25">
      <c r="A326" t="s">
        <v>3424</v>
      </c>
      <c r="B326">
        <v>1</v>
      </c>
    </row>
    <row r="327" spans="1:2" x14ac:dyDescent="0.25">
      <c r="A327" t="s">
        <v>3452</v>
      </c>
      <c r="B327">
        <v>5</v>
      </c>
    </row>
    <row r="328" spans="1:2" x14ac:dyDescent="0.25">
      <c r="A328" t="s">
        <v>3477</v>
      </c>
      <c r="B328">
        <v>9</v>
      </c>
    </row>
    <row r="329" spans="1:2" x14ac:dyDescent="0.25">
      <c r="A329" t="s">
        <v>3459</v>
      </c>
      <c r="B329">
        <v>12</v>
      </c>
    </row>
    <row r="330" spans="1:2" x14ac:dyDescent="0.25">
      <c r="A330" t="s">
        <v>3461</v>
      </c>
      <c r="B330">
        <v>10</v>
      </c>
    </row>
    <row r="331" spans="1:2" x14ac:dyDescent="0.25">
      <c r="A331" t="s">
        <v>3455</v>
      </c>
      <c r="B331">
        <v>4</v>
      </c>
    </row>
    <row r="332" spans="1:2" x14ac:dyDescent="0.25">
      <c r="A332" t="s">
        <v>3454</v>
      </c>
      <c r="B332">
        <v>30</v>
      </c>
    </row>
    <row r="333" spans="1:2" x14ac:dyDescent="0.25">
      <c r="A333" t="s">
        <v>3457</v>
      </c>
      <c r="B333">
        <v>2</v>
      </c>
    </row>
    <row r="334" spans="1:2" x14ac:dyDescent="0.25">
      <c r="A334" t="s">
        <v>3450</v>
      </c>
      <c r="B334">
        <v>3</v>
      </c>
    </row>
    <row r="335" spans="1:2" x14ac:dyDescent="0.25">
      <c r="A335" t="s">
        <v>3486</v>
      </c>
      <c r="B335">
        <v>5</v>
      </c>
    </row>
    <row r="336" spans="1:2" x14ac:dyDescent="0.25">
      <c r="A336" t="s">
        <v>3465</v>
      </c>
      <c r="B336">
        <v>41</v>
      </c>
    </row>
    <row r="337" spans="1:2" x14ac:dyDescent="0.25">
      <c r="A337" t="s">
        <v>3467</v>
      </c>
      <c r="B337">
        <v>2</v>
      </c>
    </row>
    <row r="338" spans="1:2" x14ac:dyDescent="0.25">
      <c r="A338" t="s">
        <v>3496</v>
      </c>
      <c r="B338">
        <v>2</v>
      </c>
    </row>
    <row r="339" spans="1:2" x14ac:dyDescent="0.25">
      <c r="A339" t="s">
        <v>3499</v>
      </c>
      <c r="B339">
        <v>1</v>
      </c>
    </row>
    <row r="340" spans="1:2" x14ac:dyDescent="0.25">
      <c r="A340" t="s">
        <v>3473</v>
      </c>
      <c r="B340">
        <v>1</v>
      </c>
    </row>
    <row r="341" spans="1:2" x14ac:dyDescent="0.25">
      <c r="A341" t="s">
        <v>3463</v>
      </c>
      <c r="B341">
        <v>15</v>
      </c>
    </row>
    <row r="342" spans="1:2" x14ac:dyDescent="0.25">
      <c r="A342" t="s">
        <v>3495</v>
      </c>
      <c r="B342">
        <v>1</v>
      </c>
    </row>
    <row r="343" spans="1:2" x14ac:dyDescent="0.25">
      <c r="A343" t="s">
        <v>3470</v>
      </c>
      <c r="B343">
        <v>4</v>
      </c>
    </row>
    <row r="344" spans="1:2" x14ac:dyDescent="0.25">
      <c r="A344" t="s">
        <v>3469</v>
      </c>
      <c r="B344">
        <v>1</v>
      </c>
    </row>
    <row r="345" spans="1:2" x14ac:dyDescent="0.25">
      <c r="A345" t="s">
        <v>3501</v>
      </c>
      <c r="B345">
        <v>20</v>
      </c>
    </row>
    <row r="346" spans="1:2" x14ac:dyDescent="0.25">
      <c r="A346" t="s">
        <v>3425</v>
      </c>
      <c r="B346">
        <v>1</v>
      </c>
    </row>
    <row r="347" spans="1:2" x14ac:dyDescent="0.25">
      <c r="A347" t="s">
        <v>3452</v>
      </c>
      <c r="B347">
        <v>4</v>
      </c>
    </row>
    <row r="348" spans="1:2" x14ac:dyDescent="0.25">
      <c r="A348" t="s">
        <v>3450</v>
      </c>
      <c r="B348">
        <v>4</v>
      </c>
    </row>
    <row r="349" spans="1:2" x14ac:dyDescent="0.25">
      <c r="A349" t="s">
        <v>3461</v>
      </c>
      <c r="B349">
        <v>1</v>
      </c>
    </row>
    <row r="350" spans="1:2" x14ac:dyDescent="0.25">
      <c r="A350" t="s">
        <v>3459</v>
      </c>
      <c r="B350">
        <v>3</v>
      </c>
    </row>
    <row r="351" spans="1:2" x14ac:dyDescent="0.25">
      <c r="A351" t="s">
        <v>3486</v>
      </c>
      <c r="B351">
        <v>9</v>
      </c>
    </row>
    <row r="352" spans="1:2" x14ac:dyDescent="0.25">
      <c r="A352" t="s">
        <v>3491</v>
      </c>
      <c r="B352">
        <v>3</v>
      </c>
    </row>
    <row r="353" spans="1:2" x14ac:dyDescent="0.25">
      <c r="A353" t="s">
        <v>3465</v>
      </c>
      <c r="B353">
        <v>20</v>
      </c>
    </row>
    <row r="354" spans="1:2" x14ac:dyDescent="0.25">
      <c r="A354" t="s">
        <v>3467</v>
      </c>
      <c r="B354">
        <v>2</v>
      </c>
    </row>
    <row r="355" spans="1:2" x14ac:dyDescent="0.25">
      <c r="A355" t="s">
        <v>3424</v>
      </c>
      <c r="B355">
        <v>22</v>
      </c>
    </row>
    <row r="356" spans="1:2" x14ac:dyDescent="0.25">
      <c r="A356" t="s">
        <v>3496</v>
      </c>
      <c r="B356">
        <v>1</v>
      </c>
    </row>
    <row r="357" spans="1:2" x14ac:dyDescent="0.25">
      <c r="A357" t="s">
        <v>3425</v>
      </c>
      <c r="B357">
        <v>741</v>
      </c>
    </row>
    <row r="358" spans="1:2" x14ac:dyDescent="0.25">
      <c r="A358" t="s">
        <v>3424</v>
      </c>
      <c r="B358">
        <v>1</v>
      </c>
    </row>
    <row r="359" spans="1:2" x14ac:dyDescent="0.25">
      <c r="A359" t="s">
        <v>3452</v>
      </c>
      <c r="B359">
        <v>5</v>
      </c>
    </row>
    <row r="360" spans="1:2" x14ac:dyDescent="0.25">
      <c r="A360" t="s">
        <v>3459</v>
      </c>
      <c r="B360">
        <v>4</v>
      </c>
    </row>
    <row r="361" spans="1:2" x14ac:dyDescent="0.25">
      <c r="A361" t="s">
        <v>3461</v>
      </c>
      <c r="B361">
        <v>7</v>
      </c>
    </row>
    <row r="362" spans="1:2" x14ac:dyDescent="0.25">
      <c r="A362" t="s">
        <v>3486</v>
      </c>
      <c r="B362">
        <v>26</v>
      </c>
    </row>
    <row r="363" spans="1:2" x14ac:dyDescent="0.25">
      <c r="A363" t="s">
        <v>3465</v>
      </c>
      <c r="B363">
        <v>45</v>
      </c>
    </row>
    <row r="364" spans="1:2" x14ac:dyDescent="0.25">
      <c r="A364" t="s">
        <v>3467</v>
      </c>
      <c r="B364">
        <v>7</v>
      </c>
    </row>
    <row r="365" spans="1:2" x14ac:dyDescent="0.25">
      <c r="A365" t="s">
        <v>3450</v>
      </c>
      <c r="B365">
        <v>4</v>
      </c>
    </row>
    <row r="366" spans="1:2" x14ac:dyDescent="0.25">
      <c r="A366" t="s">
        <v>3490</v>
      </c>
      <c r="B366">
        <v>1</v>
      </c>
    </row>
    <row r="367" spans="1:2" x14ac:dyDescent="0.25">
      <c r="A367" t="s">
        <v>3482</v>
      </c>
      <c r="B367">
        <v>1</v>
      </c>
    </row>
    <row r="368" spans="1:2" x14ac:dyDescent="0.25">
      <c r="A368" t="s">
        <v>3501</v>
      </c>
      <c r="B368">
        <v>29</v>
      </c>
    </row>
    <row r="369" spans="1:2" x14ac:dyDescent="0.25">
      <c r="A369" t="s">
        <v>3424</v>
      </c>
      <c r="B369">
        <v>1</v>
      </c>
    </row>
    <row r="370" spans="1:2" x14ac:dyDescent="0.25">
      <c r="A370" t="s">
        <v>3452</v>
      </c>
      <c r="B370">
        <v>13</v>
      </c>
    </row>
    <row r="371" spans="1:2" x14ac:dyDescent="0.25">
      <c r="A371" t="s">
        <v>3459</v>
      </c>
      <c r="B371">
        <v>4</v>
      </c>
    </row>
    <row r="372" spans="1:2" x14ac:dyDescent="0.25">
      <c r="A372" t="s">
        <v>3461</v>
      </c>
      <c r="B372">
        <v>60</v>
      </c>
    </row>
    <row r="373" spans="1:2" x14ac:dyDescent="0.25">
      <c r="A373" t="s">
        <v>3450</v>
      </c>
      <c r="B373">
        <v>3</v>
      </c>
    </row>
    <row r="374" spans="1:2" x14ac:dyDescent="0.25">
      <c r="A374" t="s">
        <v>3486</v>
      </c>
      <c r="B374">
        <v>22</v>
      </c>
    </row>
    <row r="375" spans="1:2" x14ac:dyDescent="0.25">
      <c r="A375" t="s">
        <v>3465</v>
      </c>
      <c r="B375">
        <v>26</v>
      </c>
    </row>
    <row r="376" spans="1:2" x14ac:dyDescent="0.25">
      <c r="A376" t="s">
        <v>3467</v>
      </c>
      <c r="B376">
        <v>2</v>
      </c>
    </row>
    <row r="377" spans="1:2" x14ac:dyDescent="0.25">
      <c r="A377" t="s">
        <v>3482</v>
      </c>
      <c r="B377">
        <v>1</v>
      </c>
    </row>
    <row r="378" spans="1:2" x14ac:dyDescent="0.25">
      <c r="A378" t="s">
        <v>3501</v>
      </c>
      <c r="B378">
        <v>8</v>
      </c>
    </row>
    <row r="379" spans="1:2" x14ac:dyDescent="0.25">
      <c r="A379" t="s">
        <v>3424</v>
      </c>
      <c r="B379">
        <v>10</v>
      </c>
    </row>
    <row r="380" spans="1:2" x14ac:dyDescent="0.25">
      <c r="A380" t="s">
        <v>3452</v>
      </c>
      <c r="B380">
        <v>16</v>
      </c>
    </row>
    <row r="381" spans="1:2" x14ac:dyDescent="0.25">
      <c r="A381" t="s">
        <v>3459</v>
      </c>
      <c r="B381">
        <v>18</v>
      </c>
    </row>
    <row r="382" spans="1:2" x14ac:dyDescent="0.25">
      <c r="A382" t="s">
        <v>3461</v>
      </c>
      <c r="B382">
        <v>22</v>
      </c>
    </row>
    <row r="383" spans="1:2" x14ac:dyDescent="0.25">
      <c r="A383" t="s">
        <v>3450</v>
      </c>
      <c r="B383">
        <v>4</v>
      </c>
    </row>
    <row r="384" spans="1:2" x14ac:dyDescent="0.25">
      <c r="A384" t="s">
        <v>3486</v>
      </c>
      <c r="B384">
        <v>38</v>
      </c>
    </row>
    <row r="385" spans="1:2" x14ac:dyDescent="0.25">
      <c r="A385" t="s">
        <v>3465</v>
      </c>
      <c r="B385">
        <v>95</v>
      </c>
    </row>
    <row r="386" spans="1:2" x14ac:dyDescent="0.25">
      <c r="A386" t="s">
        <v>3467</v>
      </c>
      <c r="B386">
        <v>13</v>
      </c>
    </row>
    <row r="387" spans="1:2" x14ac:dyDescent="0.25">
      <c r="A387" t="s">
        <v>3482</v>
      </c>
      <c r="B387">
        <v>3</v>
      </c>
    </row>
    <row r="388" spans="1:2" x14ac:dyDescent="0.25">
      <c r="A388" t="s">
        <v>3425</v>
      </c>
      <c r="B388">
        <v>725</v>
      </c>
    </row>
    <row r="389" spans="1:2" x14ac:dyDescent="0.25">
      <c r="A389" t="s">
        <v>3424</v>
      </c>
      <c r="B389">
        <v>1</v>
      </c>
    </row>
    <row r="390" spans="1:2" x14ac:dyDescent="0.25">
      <c r="A390" t="s">
        <v>3452</v>
      </c>
      <c r="B390">
        <v>4</v>
      </c>
    </row>
    <row r="391" spans="1:2" x14ac:dyDescent="0.25">
      <c r="A391" t="s">
        <v>3459</v>
      </c>
      <c r="B391">
        <v>5</v>
      </c>
    </row>
    <row r="392" spans="1:2" x14ac:dyDescent="0.25">
      <c r="A392" t="s">
        <v>3461</v>
      </c>
      <c r="B392">
        <v>47</v>
      </c>
    </row>
    <row r="393" spans="1:2" x14ac:dyDescent="0.25">
      <c r="A393" t="s">
        <v>3486</v>
      </c>
      <c r="B393">
        <v>16</v>
      </c>
    </row>
    <row r="394" spans="1:2" x14ac:dyDescent="0.25">
      <c r="A394" t="s">
        <v>3465</v>
      </c>
      <c r="B394">
        <v>24</v>
      </c>
    </row>
    <row r="395" spans="1:2" x14ac:dyDescent="0.25">
      <c r="A395" t="s">
        <v>3467</v>
      </c>
      <c r="B395">
        <v>2</v>
      </c>
    </row>
    <row r="396" spans="1:2" x14ac:dyDescent="0.25">
      <c r="A396" t="s">
        <v>3450</v>
      </c>
      <c r="B396">
        <v>2</v>
      </c>
    </row>
    <row r="397" spans="1:2" x14ac:dyDescent="0.25">
      <c r="A397" t="s">
        <v>3482</v>
      </c>
      <c r="B397">
        <v>2</v>
      </c>
    </row>
    <row r="398" spans="1:2" x14ac:dyDescent="0.25">
      <c r="A398" t="s">
        <v>3490</v>
      </c>
      <c r="B398">
        <v>1</v>
      </c>
    </row>
    <row r="399" spans="1:2" x14ac:dyDescent="0.25">
      <c r="A399" t="s">
        <v>3429</v>
      </c>
      <c r="B399">
        <v>14</v>
      </c>
    </row>
    <row r="400" spans="1:2" x14ac:dyDescent="0.25">
      <c r="A400" t="s">
        <v>3424</v>
      </c>
      <c r="B400">
        <v>1</v>
      </c>
    </row>
    <row r="401" spans="1:2" x14ac:dyDescent="0.25">
      <c r="A401" t="s">
        <v>3452</v>
      </c>
      <c r="B401">
        <v>29</v>
      </c>
    </row>
    <row r="402" spans="1:2" x14ac:dyDescent="0.25">
      <c r="A402" t="s">
        <v>3459</v>
      </c>
      <c r="B402">
        <v>15</v>
      </c>
    </row>
    <row r="403" spans="1:2" x14ac:dyDescent="0.25">
      <c r="A403" t="s">
        <v>3429</v>
      </c>
      <c r="B403">
        <v>4</v>
      </c>
    </row>
    <row r="404" spans="1:2" x14ac:dyDescent="0.25">
      <c r="A404" t="s">
        <v>3454</v>
      </c>
      <c r="B404">
        <v>2</v>
      </c>
    </row>
    <row r="405" spans="1:2" x14ac:dyDescent="0.25">
      <c r="A405" t="s">
        <v>3429</v>
      </c>
      <c r="B405">
        <v>2</v>
      </c>
    </row>
    <row r="406" spans="1:2" x14ac:dyDescent="0.25">
      <c r="A406" t="s">
        <v>3454</v>
      </c>
      <c r="B406">
        <v>2</v>
      </c>
    </row>
    <row r="407" spans="1:2" x14ac:dyDescent="0.25">
      <c r="A407" t="s">
        <v>3455</v>
      </c>
      <c r="B407">
        <v>1</v>
      </c>
    </row>
    <row r="408" spans="1:2" x14ac:dyDescent="0.25">
      <c r="A408" t="s">
        <v>3457</v>
      </c>
      <c r="B408">
        <v>6</v>
      </c>
    </row>
    <row r="409" spans="1:2" x14ac:dyDescent="0.25">
      <c r="A409" t="s">
        <v>3459</v>
      </c>
      <c r="B409">
        <v>27</v>
      </c>
    </row>
    <row r="410" spans="1:2" x14ac:dyDescent="0.25">
      <c r="A410" t="s">
        <v>3452</v>
      </c>
      <c r="B410">
        <v>9</v>
      </c>
    </row>
    <row r="411" spans="1:2" x14ac:dyDescent="0.25">
      <c r="A411" t="s">
        <v>3385</v>
      </c>
      <c r="B411">
        <v>33</v>
      </c>
    </row>
    <row r="412" spans="1:2" x14ac:dyDescent="0.25">
      <c r="A412" t="s">
        <v>3401</v>
      </c>
      <c r="B412">
        <v>16</v>
      </c>
    </row>
    <row r="413" spans="1:2" x14ac:dyDescent="0.25">
      <c r="A413" t="s">
        <v>3385</v>
      </c>
      <c r="B413">
        <v>1</v>
      </c>
    </row>
    <row r="414" spans="1:2" x14ac:dyDescent="0.25">
      <c r="A414" t="s">
        <v>3452</v>
      </c>
      <c r="B414">
        <v>1</v>
      </c>
    </row>
    <row r="415" spans="1:2" x14ac:dyDescent="0.25">
      <c r="A415" t="s">
        <v>3459</v>
      </c>
      <c r="B415">
        <v>1</v>
      </c>
    </row>
    <row r="416" spans="1:2" x14ac:dyDescent="0.25">
      <c r="A416" t="s">
        <v>3461</v>
      </c>
      <c r="B416">
        <v>3</v>
      </c>
    </row>
    <row r="417" spans="1:2" x14ac:dyDescent="0.25">
      <c r="A417" t="s">
        <v>3424</v>
      </c>
      <c r="B417">
        <v>5</v>
      </c>
    </row>
    <row r="418" spans="1:2" x14ac:dyDescent="0.25">
      <c r="A418" t="s">
        <v>3452</v>
      </c>
      <c r="B418">
        <v>4</v>
      </c>
    </row>
    <row r="419" spans="1:2" x14ac:dyDescent="0.25">
      <c r="A419" t="s">
        <v>3469</v>
      </c>
      <c r="B419">
        <v>1</v>
      </c>
    </row>
    <row r="420" spans="1:2" x14ac:dyDescent="0.25">
      <c r="A420" t="s">
        <v>3454</v>
      </c>
      <c r="B420">
        <v>2</v>
      </c>
    </row>
    <row r="421" spans="1:2" x14ac:dyDescent="0.25">
      <c r="A421" t="s">
        <v>3455</v>
      </c>
      <c r="B421">
        <v>4</v>
      </c>
    </row>
    <row r="422" spans="1:2" x14ac:dyDescent="0.25">
      <c r="A422" t="s">
        <v>3457</v>
      </c>
      <c r="B422">
        <v>3</v>
      </c>
    </row>
    <row r="423" spans="1:2" x14ac:dyDescent="0.25">
      <c r="A423" t="s">
        <v>3459</v>
      </c>
      <c r="B423">
        <v>6</v>
      </c>
    </row>
    <row r="424" spans="1:2" x14ac:dyDescent="0.25">
      <c r="A424" t="s">
        <v>3461</v>
      </c>
      <c r="B424">
        <v>4</v>
      </c>
    </row>
    <row r="425" spans="1:2" x14ac:dyDescent="0.25">
      <c r="A425" t="s">
        <v>3450</v>
      </c>
      <c r="B425">
        <v>2</v>
      </c>
    </row>
    <row r="426" spans="1:2" x14ac:dyDescent="0.25">
      <c r="A426" t="s">
        <v>3486</v>
      </c>
      <c r="B426">
        <v>9</v>
      </c>
    </row>
    <row r="427" spans="1:2" x14ac:dyDescent="0.25">
      <c r="A427" t="s">
        <v>3463</v>
      </c>
      <c r="B427">
        <v>2</v>
      </c>
    </row>
    <row r="428" spans="1:2" x14ac:dyDescent="0.25">
      <c r="A428" t="s">
        <v>3465</v>
      </c>
      <c r="B428">
        <v>17</v>
      </c>
    </row>
    <row r="429" spans="1:2" x14ac:dyDescent="0.25">
      <c r="A429" t="s">
        <v>3467</v>
      </c>
      <c r="B429">
        <v>2</v>
      </c>
    </row>
    <row r="430" spans="1:2" x14ac:dyDescent="0.25">
      <c r="A430" t="s">
        <v>3430</v>
      </c>
      <c r="B430">
        <v>5</v>
      </c>
    </row>
    <row r="431" spans="1:2" x14ac:dyDescent="0.25">
      <c r="A431" t="s">
        <v>3475</v>
      </c>
      <c r="B431">
        <v>2</v>
      </c>
    </row>
    <row r="432" spans="1:2" x14ac:dyDescent="0.25">
      <c r="A432" t="s">
        <v>3505</v>
      </c>
      <c r="B432">
        <v>1</v>
      </c>
    </row>
    <row r="433" spans="1:2" x14ac:dyDescent="0.25">
      <c r="A433" t="s">
        <v>3452</v>
      </c>
      <c r="B433">
        <v>3</v>
      </c>
    </row>
    <row r="434" spans="1:2" x14ac:dyDescent="0.25">
      <c r="A434" t="s">
        <v>3459</v>
      </c>
      <c r="B434">
        <v>6</v>
      </c>
    </row>
    <row r="435" spans="1:2" x14ac:dyDescent="0.25">
      <c r="A435" t="s">
        <v>3461</v>
      </c>
      <c r="B435">
        <v>6</v>
      </c>
    </row>
    <row r="436" spans="1:2" x14ac:dyDescent="0.25">
      <c r="A436" t="s">
        <v>3454</v>
      </c>
      <c r="B436">
        <v>26</v>
      </c>
    </row>
    <row r="437" spans="1:2" x14ac:dyDescent="0.25">
      <c r="A437" t="s">
        <v>3455</v>
      </c>
      <c r="B437">
        <v>1</v>
      </c>
    </row>
    <row r="438" spans="1:2" x14ac:dyDescent="0.25">
      <c r="A438" t="s">
        <v>3457</v>
      </c>
      <c r="B438">
        <v>1</v>
      </c>
    </row>
    <row r="439" spans="1:2" x14ac:dyDescent="0.25">
      <c r="A439" t="s">
        <v>3450</v>
      </c>
      <c r="B439">
        <v>2</v>
      </c>
    </row>
    <row r="440" spans="1:2" x14ac:dyDescent="0.25">
      <c r="A440" t="s">
        <v>3486</v>
      </c>
      <c r="B440">
        <v>29</v>
      </c>
    </row>
    <row r="441" spans="1:2" x14ac:dyDescent="0.25">
      <c r="A441" t="s">
        <v>3463</v>
      </c>
      <c r="B441">
        <v>6</v>
      </c>
    </row>
    <row r="442" spans="1:2" x14ac:dyDescent="0.25">
      <c r="A442" t="s">
        <v>3465</v>
      </c>
      <c r="B442">
        <v>33</v>
      </c>
    </row>
    <row r="443" spans="1:2" x14ac:dyDescent="0.25">
      <c r="A443" t="s">
        <v>3467</v>
      </c>
      <c r="B443">
        <v>5</v>
      </c>
    </row>
    <row r="444" spans="1:2" x14ac:dyDescent="0.25">
      <c r="A444" t="s">
        <v>3430</v>
      </c>
      <c r="B444">
        <v>20</v>
      </c>
    </row>
    <row r="445" spans="1:2" x14ac:dyDescent="0.25">
      <c r="A445" t="s">
        <v>3475</v>
      </c>
      <c r="B445">
        <v>14</v>
      </c>
    </row>
    <row r="446" spans="1:2" x14ac:dyDescent="0.25">
      <c r="A446" t="s">
        <v>3459</v>
      </c>
      <c r="B446">
        <v>79</v>
      </c>
    </row>
    <row r="447" spans="1:2" x14ac:dyDescent="0.25">
      <c r="A447" t="s">
        <v>3505</v>
      </c>
      <c r="B447">
        <v>1</v>
      </c>
    </row>
    <row r="448" spans="1:2" x14ac:dyDescent="0.25">
      <c r="A448" t="s">
        <v>3452</v>
      </c>
      <c r="B448">
        <v>22</v>
      </c>
    </row>
    <row r="449" spans="1:2" x14ac:dyDescent="0.25">
      <c r="A449" t="s">
        <v>3461</v>
      </c>
      <c r="B449">
        <v>77</v>
      </c>
    </row>
    <row r="450" spans="1:2" x14ac:dyDescent="0.25">
      <c r="A450" t="s">
        <v>3495</v>
      </c>
      <c r="B450">
        <v>9</v>
      </c>
    </row>
    <row r="451" spans="1:2" x14ac:dyDescent="0.25">
      <c r="A451" t="s">
        <v>3454</v>
      </c>
      <c r="B451">
        <v>12</v>
      </c>
    </row>
    <row r="452" spans="1:2" x14ac:dyDescent="0.25">
      <c r="A452" t="s">
        <v>3455</v>
      </c>
      <c r="B452">
        <v>4</v>
      </c>
    </row>
    <row r="453" spans="1:2" x14ac:dyDescent="0.25">
      <c r="A453" t="s">
        <v>3457</v>
      </c>
      <c r="B453">
        <v>3</v>
      </c>
    </row>
    <row r="454" spans="1:2" x14ac:dyDescent="0.25">
      <c r="A454" t="s">
        <v>3486</v>
      </c>
      <c r="B454">
        <v>43</v>
      </c>
    </row>
    <row r="455" spans="1:2" x14ac:dyDescent="0.25">
      <c r="A455" t="s">
        <v>3502</v>
      </c>
      <c r="B455">
        <v>57</v>
      </c>
    </row>
    <row r="456" spans="1:2" x14ac:dyDescent="0.25">
      <c r="A456" t="s">
        <v>3450</v>
      </c>
      <c r="B456">
        <v>2</v>
      </c>
    </row>
    <row r="457" spans="1:2" x14ac:dyDescent="0.25">
      <c r="A457" t="s">
        <v>3463</v>
      </c>
      <c r="B457">
        <v>17</v>
      </c>
    </row>
    <row r="458" spans="1:2" x14ac:dyDescent="0.25">
      <c r="A458" t="s">
        <v>3465</v>
      </c>
      <c r="B458">
        <v>1</v>
      </c>
    </row>
    <row r="459" spans="1:2" x14ac:dyDescent="0.25">
      <c r="A459" t="s">
        <v>3467</v>
      </c>
      <c r="B459">
        <v>1</v>
      </c>
    </row>
    <row r="460" spans="1:2" x14ac:dyDescent="0.25">
      <c r="A460" t="s">
        <v>3474</v>
      </c>
      <c r="B460">
        <v>24</v>
      </c>
    </row>
    <row r="461" spans="1:2" x14ac:dyDescent="0.25">
      <c r="A461" t="s">
        <v>3433</v>
      </c>
      <c r="B461">
        <v>53</v>
      </c>
    </row>
    <row r="462" spans="1:2" x14ac:dyDescent="0.25">
      <c r="A462" t="s">
        <v>3397</v>
      </c>
      <c r="B462">
        <v>37</v>
      </c>
    </row>
    <row r="463" spans="1:2" x14ac:dyDescent="0.25">
      <c r="A463" t="s">
        <v>3383</v>
      </c>
      <c r="B463">
        <v>8</v>
      </c>
    </row>
    <row r="464" spans="1:2" x14ac:dyDescent="0.25">
      <c r="A464" t="s">
        <v>3476</v>
      </c>
      <c r="B464">
        <v>1</v>
      </c>
    </row>
    <row r="465" spans="1:1" x14ac:dyDescent="0.25">
      <c r="A465" t="s">
        <v>3506</v>
      </c>
    </row>
    <row r="466" spans="1:1" x14ac:dyDescent="0.25">
      <c r="A466" t="s">
        <v>3506</v>
      </c>
    </row>
    <row r="467" spans="1:1" x14ac:dyDescent="0.25">
      <c r="A467" t="s">
        <v>3506</v>
      </c>
    </row>
    <row r="468" spans="1:1" x14ac:dyDescent="0.25">
      <c r="A468" t="s">
        <v>3506</v>
      </c>
    </row>
    <row r="469" spans="1:1" x14ac:dyDescent="0.25">
      <c r="A469" t="s">
        <v>3506</v>
      </c>
    </row>
    <row r="470" spans="1:1" x14ac:dyDescent="0.25">
      <c r="A470" t="s">
        <v>3506</v>
      </c>
    </row>
    <row r="471" spans="1:1" x14ac:dyDescent="0.25">
      <c r="A471" t="s">
        <v>3506</v>
      </c>
    </row>
    <row r="472" spans="1:1" x14ac:dyDescent="0.25">
      <c r="A472" t="s">
        <v>3506</v>
      </c>
    </row>
    <row r="473" spans="1:1" x14ac:dyDescent="0.25">
      <c r="A473" t="s">
        <v>3506</v>
      </c>
    </row>
    <row r="474" spans="1:1" x14ac:dyDescent="0.25">
      <c r="A474" t="s">
        <v>3506</v>
      </c>
    </row>
    <row r="475" spans="1:1" x14ac:dyDescent="0.25">
      <c r="A475" t="s">
        <v>3506</v>
      </c>
    </row>
    <row r="476" spans="1:1" x14ac:dyDescent="0.25">
      <c r="A476" t="s">
        <v>3506</v>
      </c>
    </row>
    <row r="477" spans="1:1" x14ac:dyDescent="0.25">
      <c r="A477" t="s">
        <v>3506</v>
      </c>
    </row>
    <row r="478" spans="1:1" x14ac:dyDescent="0.25">
      <c r="A478" t="s">
        <v>3506</v>
      </c>
    </row>
    <row r="479" spans="1:1" x14ac:dyDescent="0.25">
      <c r="A479" t="s">
        <v>3506</v>
      </c>
    </row>
    <row r="480" spans="1:1" x14ac:dyDescent="0.25">
      <c r="A480" t="s">
        <v>3506</v>
      </c>
    </row>
    <row r="481" spans="1:1" x14ac:dyDescent="0.25">
      <c r="A481" t="s">
        <v>3506</v>
      </c>
    </row>
    <row r="482" spans="1:1" x14ac:dyDescent="0.25">
      <c r="A482" t="s">
        <v>3506</v>
      </c>
    </row>
    <row r="483" spans="1:1" x14ac:dyDescent="0.25">
      <c r="A483" t="s">
        <v>3506</v>
      </c>
    </row>
    <row r="484" spans="1:1" x14ac:dyDescent="0.25">
      <c r="A484" t="s">
        <v>3506</v>
      </c>
    </row>
    <row r="485" spans="1:1" x14ac:dyDescent="0.25">
      <c r="A485" t="s">
        <v>3506</v>
      </c>
    </row>
    <row r="486" spans="1:1" x14ac:dyDescent="0.25">
      <c r="A486" t="s">
        <v>3506</v>
      </c>
    </row>
    <row r="487" spans="1:1" x14ac:dyDescent="0.25">
      <c r="A487" t="s">
        <v>3506</v>
      </c>
    </row>
    <row r="488" spans="1:1" x14ac:dyDescent="0.25">
      <c r="A488" t="s">
        <v>3506</v>
      </c>
    </row>
    <row r="489" spans="1:1" x14ac:dyDescent="0.25">
      <c r="A489" t="s">
        <v>3506</v>
      </c>
    </row>
    <row r="490" spans="1:1" x14ac:dyDescent="0.25">
      <c r="A490" t="s">
        <v>3506</v>
      </c>
    </row>
    <row r="491" spans="1:1" x14ac:dyDescent="0.25">
      <c r="A491" t="s">
        <v>3506</v>
      </c>
    </row>
    <row r="492" spans="1:1" x14ac:dyDescent="0.25">
      <c r="A492" t="s">
        <v>3506</v>
      </c>
    </row>
    <row r="493" spans="1:1" x14ac:dyDescent="0.25">
      <c r="A493" t="s">
        <v>3506</v>
      </c>
    </row>
    <row r="494" spans="1:1" x14ac:dyDescent="0.25">
      <c r="A494" t="s">
        <v>3506</v>
      </c>
    </row>
    <row r="495" spans="1:1" x14ac:dyDescent="0.25">
      <c r="A495" t="s">
        <v>3506</v>
      </c>
    </row>
    <row r="496" spans="1:1" x14ac:dyDescent="0.25">
      <c r="A496" t="s">
        <v>3506</v>
      </c>
    </row>
    <row r="497" spans="1:1" x14ac:dyDescent="0.25">
      <c r="A497" t="s">
        <v>3506</v>
      </c>
    </row>
    <row r="498" spans="1:1" x14ac:dyDescent="0.25">
      <c r="A498" t="s">
        <v>3506</v>
      </c>
    </row>
    <row r="499" spans="1:1" x14ac:dyDescent="0.25">
      <c r="A499" t="s">
        <v>3506</v>
      </c>
    </row>
    <row r="500" spans="1:1" x14ac:dyDescent="0.25">
      <c r="A500" t="s">
        <v>3506</v>
      </c>
    </row>
    <row r="501" spans="1:1" x14ac:dyDescent="0.25">
      <c r="A501" t="s">
        <v>3506</v>
      </c>
    </row>
    <row r="502" spans="1:1" x14ac:dyDescent="0.25">
      <c r="A502" t="s">
        <v>3506</v>
      </c>
    </row>
    <row r="503" spans="1:1" x14ac:dyDescent="0.25">
      <c r="A503" t="s">
        <v>3506</v>
      </c>
    </row>
    <row r="504" spans="1:1" x14ac:dyDescent="0.25">
      <c r="A504" t="s">
        <v>3506</v>
      </c>
    </row>
    <row r="505" spans="1:1" x14ac:dyDescent="0.25">
      <c r="A505" t="s">
        <v>3506</v>
      </c>
    </row>
    <row r="506" spans="1:1" x14ac:dyDescent="0.25">
      <c r="A506" t="s">
        <v>3506</v>
      </c>
    </row>
    <row r="507" spans="1:1" x14ac:dyDescent="0.25">
      <c r="A507" t="s">
        <v>3506</v>
      </c>
    </row>
    <row r="508" spans="1:1" x14ac:dyDescent="0.25">
      <c r="A508" t="s">
        <v>3506</v>
      </c>
    </row>
    <row r="509" spans="1:1" x14ac:dyDescent="0.25">
      <c r="A509" t="s">
        <v>3506</v>
      </c>
    </row>
    <row r="510" spans="1:1" x14ac:dyDescent="0.25">
      <c r="A510" t="s">
        <v>3506</v>
      </c>
    </row>
    <row r="511" spans="1:1" x14ac:dyDescent="0.25">
      <c r="A511" t="s">
        <v>3506</v>
      </c>
    </row>
    <row r="512" spans="1:1" x14ac:dyDescent="0.25">
      <c r="A512" t="s">
        <v>3506</v>
      </c>
    </row>
    <row r="513" spans="1:1" x14ac:dyDescent="0.25">
      <c r="A513" t="s">
        <v>3506</v>
      </c>
    </row>
    <row r="514" spans="1:1" x14ac:dyDescent="0.25">
      <c r="A514" t="s">
        <v>3506</v>
      </c>
    </row>
    <row r="515" spans="1:1" x14ac:dyDescent="0.25">
      <c r="A515" t="s">
        <v>3506</v>
      </c>
    </row>
    <row r="516" spans="1:1" x14ac:dyDescent="0.25">
      <c r="A516" t="s">
        <v>3506</v>
      </c>
    </row>
    <row r="517" spans="1:1" x14ac:dyDescent="0.25">
      <c r="A517" t="s">
        <v>3506</v>
      </c>
    </row>
    <row r="518" spans="1:1" x14ac:dyDescent="0.25">
      <c r="A518" t="s">
        <v>3506</v>
      </c>
    </row>
    <row r="519" spans="1:1" x14ac:dyDescent="0.25">
      <c r="A519" t="s">
        <v>3506</v>
      </c>
    </row>
    <row r="520" spans="1:1" x14ac:dyDescent="0.25">
      <c r="A520" t="s">
        <v>3506</v>
      </c>
    </row>
    <row r="521" spans="1:1" x14ac:dyDescent="0.25">
      <c r="A521" t="s">
        <v>3506</v>
      </c>
    </row>
    <row r="522" spans="1:1" x14ac:dyDescent="0.25">
      <c r="A522" t="s">
        <v>3506</v>
      </c>
    </row>
    <row r="523" spans="1:1" x14ac:dyDescent="0.25">
      <c r="A523" t="s">
        <v>3506</v>
      </c>
    </row>
    <row r="524" spans="1:1" x14ac:dyDescent="0.25">
      <c r="A524" t="s">
        <v>3506</v>
      </c>
    </row>
    <row r="525" spans="1:1" x14ac:dyDescent="0.25">
      <c r="A525" t="s">
        <v>3506</v>
      </c>
    </row>
    <row r="526" spans="1:1" x14ac:dyDescent="0.25">
      <c r="A526" t="s">
        <v>3506</v>
      </c>
    </row>
    <row r="527" spans="1:1" x14ac:dyDescent="0.25">
      <c r="A527" t="s">
        <v>3506</v>
      </c>
    </row>
    <row r="528" spans="1:1" x14ac:dyDescent="0.25">
      <c r="A528" t="s">
        <v>3506</v>
      </c>
    </row>
    <row r="529" spans="1:1" x14ac:dyDescent="0.25">
      <c r="A529" t="s">
        <v>3506</v>
      </c>
    </row>
    <row r="530" spans="1:1" x14ac:dyDescent="0.25">
      <c r="A530" t="s">
        <v>3506</v>
      </c>
    </row>
    <row r="531" spans="1:1" x14ac:dyDescent="0.25">
      <c r="A531" t="s">
        <v>3506</v>
      </c>
    </row>
    <row r="532" spans="1:1" x14ac:dyDescent="0.25">
      <c r="A532" t="s">
        <v>3506</v>
      </c>
    </row>
    <row r="533" spans="1:1" x14ac:dyDescent="0.25">
      <c r="A533" t="s">
        <v>3506</v>
      </c>
    </row>
    <row r="534" spans="1:1" x14ac:dyDescent="0.25">
      <c r="A534" t="s">
        <v>3506</v>
      </c>
    </row>
    <row r="535" spans="1:1" x14ac:dyDescent="0.25">
      <c r="A535" t="s">
        <v>3506</v>
      </c>
    </row>
    <row r="536" spans="1:1" x14ac:dyDescent="0.25">
      <c r="A536" t="s">
        <v>3506</v>
      </c>
    </row>
    <row r="537" spans="1:1" x14ac:dyDescent="0.25">
      <c r="A537" t="s">
        <v>3506</v>
      </c>
    </row>
    <row r="538" spans="1:1" x14ac:dyDescent="0.25">
      <c r="A538" t="s">
        <v>3506</v>
      </c>
    </row>
    <row r="539" spans="1:1" x14ac:dyDescent="0.25">
      <c r="A539" t="s">
        <v>3506</v>
      </c>
    </row>
    <row r="540" spans="1:1" x14ac:dyDescent="0.25">
      <c r="A540" t="s">
        <v>3506</v>
      </c>
    </row>
    <row r="541" spans="1:1" x14ac:dyDescent="0.25">
      <c r="A541" t="s">
        <v>3506</v>
      </c>
    </row>
    <row r="542" spans="1:1" x14ac:dyDescent="0.25">
      <c r="A542" t="s">
        <v>3506</v>
      </c>
    </row>
    <row r="543" spans="1:1" x14ac:dyDescent="0.25">
      <c r="A543" t="s">
        <v>3506</v>
      </c>
    </row>
    <row r="544" spans="1:1" x14ac:dyDescent="0.25">
      <c r="A544" t="s">
        <v>3506</v>
      </c>
    </row>
    <row r="545" spans="1:1" x14ac:dyDescent="0.25">
      <c r="A545" t="s">
        <v>3506</v>
      </c>
    </row>
    <row r="546" spans="1:1" x14ac:dyDescent="0.25">
      <c r="A546" t="s">
        <v>3506</v>
      </c>
    </row>
    <row r="547" spans="1:1" x14ac:dyDescent="0.25">
      <c r="A547" t="s">
        <v>3506</v>
      </c>
    </row>
    <row r="548" spans="1:1" x14ac:dyDescent="0.25">
      <c r="A548" t="s">
        <v>3506</v>
      </c>
    </row>
    <row r="549" spans="1:1" x14ac:dyDescent="0.25">
      <c r="A549" t="s">
        <v>3506</v>
      </c>
    </row>
    <row r="550" spans="1:1" x14ac:dyDescent="0.25">
      <c r="A550" t="s">
        <v>3506</v>
      </c>
    </row>
    <row r="551" spans="1:1" x14ac:dyDescent="0.25">
      <c r="A551" t="s">
        <v>3506</v>
      </c>
    </row>
    <row r="552" spans="1:1" x14ac:dyDescent="0.25">
      <c r="A552" t="s">
        <v>3506</v>
      </c>
    </row>
    <row r="553" spans="1:1" x14ac:dyDescent="0.25">
      <c r="A553" t="s">
        <v>3506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3507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2017-03-07T15:26:14Z</dcterms:modified>
</cp:coreProperties>
</file>