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52511"/>
</workbook>
</file>

<file path=xl/calcChain.xml><?xml version="1.0" encoding="utf-8"?>
<calcChain xmlns="http://schemas.openxmlformats.org/spreadsheetml/2006/main">
  <c r="E5" i="2" l="1"/>
  <c r="H13" i="1" l="1"/>
  <c r="H14" i="1" l="1"/>
  <c r="G7" i="4" l="1"/>
  <c r="D7" i="4"/>
  <c r="G6" i="4"/>
  <c r="G5" i="4"/>
  <c r="G4" i="4"/>
  <c r="G3" i="4"/>
  <c r="G2" i="4"/>
  <c r="N58" i="1"/>
  <c r="H33" i="1"/>
  <c r="H32" i="1"/>
  <c r="H31" i="1"/>
  <c r="H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E14" i="1"/>
  <c r="H12" i="1"/>
  <c r="H11" i="1"/>
  <c r="H10" i="1"/>
  <c r="H9" i="1"/>
  <c r="H8" i="1"/>
  <c r="H7" i="1"/>
  <c r="H6" i="1"/>
  <c r="H5" i="1"/>
  <c r="H4" i="1"/>
  <c r="G1" i="1"/>
  <c r="B6" i="2" l="1"/>
  <c r="B5" i="2"/>
  <c r="K4" i="1"/>
  <c r="M4" i="1" s="1"/>
  <c r="B4" i="2"/>
</calcChain>
</file>

<file path=xl/comments1.xml><?xml version="1.0" encoding="utf-8"?>
<comments xmlns="http://schemas.openxmlformats.org/spreadsheetml/2006/main">
  <authors>
    <author>Autor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<sst xmlns="http://schemas.openxmlformats.org/spreadsheetml/2006/main" count="360" uniqueCount="196">
  <si>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</si>
  <si>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</si>
  <si>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</si>
  <si>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</si>
  <si>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</si>
  <si>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</si>
  <si>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</si>
  <si>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</si>
  <si>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</si>
  <si>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</si>
  <si>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</si>
  <si>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</si>
  <si>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</si>
  <si>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</si>
  <si>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</si>
  <si>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</si>
  <si>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</si>
  <si>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</si>
  <si>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</si>
  <si>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</si>
  <si>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</si>
  <si>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</si>
  <si>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</si>
  <si>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</si>
  <si>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</si>
  <si>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</si>
  <si>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</si>
  <si>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</si>
  <si>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</si>
  <si>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</si>
  <si>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</si>
  <si>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</si>
  <si>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</si>
  <si>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</si>
  <si>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</si>
  <si>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</si>
  <si>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</si>
  <si>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</si>
  <si>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</si>
  <si>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</si>
  <si>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</si>
  <si>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</si>
  <si>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</si>
  <si>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</si>
  <si>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</si>
  <si>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</si>
  <si>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</si>
  <si>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</si>
  <si>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</si>
  <si>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</si>
  <si>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</si>
  <si>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</si>
  <si>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</si>
  <si>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</si>
  <si>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</si>
  <si>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</si>
  <si>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</si>
  <si>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</si>
  <si>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</si>
  <si>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</si>
  <si>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</si>
  <si>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</si>
  <si>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</si>
  <si>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</si>
  <si>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</si>
  <si>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</si>
  <si>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</si>
  <si>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</si>
  <si>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</si>
  <si>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</si>
  <si>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</si>
  <si>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</si>
  <si>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</si>
  <si>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</si>
  <si>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</si>
  <si>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</si>
  <si>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</si>
  <si>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</si>
  <si>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</si>
  <si>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</si>
  <si>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</si>
  <si>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</si>
  <si>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</si>
  <si>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</si>
  <si>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</si>
  <si>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</si>
  <si>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</si>
  <si>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</si>
  <si>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</si>
  <si>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</si>
  <si>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</si>
  <si>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</si>
  <si>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</si>
  <si>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</si>
  <si>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</si>
  <si>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</si>
  <si>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</si>
  <si>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</si>
  <si>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</si>
  <si>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</si>
  <si>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</si>
  <si>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</si>
  <si>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</si>
  <si>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</si>
  <si>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</si>
  <si>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</si>
  <si>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</si>
  <si>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</si>
  <si>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</si>
  <si>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</si>
  <si>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</si>
  <si>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</si>
  <si>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</si>
  <si>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</si>
  <si>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</si>
  <si>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</si>
  <si>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</si>
  <si>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</si>
  <si>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</si>
  <si>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</si>
  <si>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</si>
  <si>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</si>
  <si>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</si>
  <si>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</si>
  <si>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</si>
  <si>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</si>
  <si>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</si>
  <si>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</si>
  <si>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</si>
  <si>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</si>
  <si>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</si>
  <si>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</si>
  <si>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</si>
  <si>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</si>
  <si>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</si>
  <si>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</si>
  <si>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</si>
  <si>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</si>
  <si>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</si>
  <si>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</si>
  <si>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</si>
  <si>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</si>
  <si>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</si>
  <si>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</si>
  <si>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</si>
  <si>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</si>
  <si>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</si>
  <si>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</si>
  <si>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</si>
  <si>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</si>
  <si>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</si>
  <si>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</si>
  <si>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</si>
  <si>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</si>
  <si>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</si>
  <si>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</si>
  <si>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</si>
  <si>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</si>
  <si>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</si>
  <si>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</si>
  <si>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</si>
  <si>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</si>
  <si>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</si>
  <si>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</si>
  <si>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</si>
  <si>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</si>
  <si>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</si>
  <si>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</si>
  <si>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</si>
  <si>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</si>
  <si>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</si>
  <si>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</si>
  <si>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</si>
  <si>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</si>
  <si>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</si>
  <si>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</si>
  <si>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</si>
  <si>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</si>
  <si>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</si>
  <si>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</si>
  <si>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</si>
  <si>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</si>
  <si>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ÁREA</t>
  </si>
  <si>
    <t>Média para Coordenadoria de Segurança , Transporte e Apoio Administrativo</t>
  </si>
  <si>
    <t>ÁREA RESPONSÁVEL</t>
  </si>
  <si>
    <t>Secretaria de Gestão de Serviços</t>
  </si>
  <si>
    <t>Coordenadoria de InfraEstrutura Predial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</si>
  <si>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</si>
  <si>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</si>
  <si>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</si>
  <si>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</si>
  <si>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</si>
  <si>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</si>
  <si>
    <t>Média de Coordenadoria de Segurança e Transportes e Apoio Administrativo</t>
  </si>
  <si>
    <t>Média para Coordenadoria de Infraestrutura Predial</t>
  </si>
  <si>
    <t>Média Geral(2 Coordenadorias)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</si>
</sst>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4" xfId="0" applyNumberForma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82720"/>
        <c:axId val="339877232"/>
      </c:barChart>
      <c:catAx>
        <c:axId val="33988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39877232"/>
        <c:crosses val="autoZero"/>
        <c:auto val="1"/>
        <c:lblAlgn val="ctr"/>
        <c:lblOffset val="100"/>
        <c:noMultiLvlLbl val="0"/>
      </c:catAx>
      <c:valAx>
        <c:axId val="339877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3988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</a:t>
            </a:r>
            <a:br>
              <a:rPr lang="en-US" baseline="0"/>
            </a:br>
            <a:r>
              <a:rPr lang="en-US" baseline="0"/>
              <a:t>37 PADS COLETADOS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Graficos!$D$3:$D$5</c:f>
              <c:strCache>
                <c:ptCount val="3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  <c:pt idx="2">
                  <c:v>Média Geral(2 Coordenadorias)</c:v>
                </c:pt>
              </c:strCache>
            </c:strRef>
          </c:cat>
          <c:val>
            <c:numRef>
              <c:f>Graficos!$E$3:$E$5</c:f>
              <c:numCache>
                <c:formatCode>General</c:formatCode>
                <c:ptCount val="3"/>
                <c:pt idx="0">
                  <c:v>170</c:v>
                </c:pt>
                <c:pt idx="1">
                  <c:v>173</c:v>
                </c:pt>
                <c:pt idx="2">
                  <c:v>171.5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39879192"/>
        <c:axId val="339880368"/>
      </c:barChart>
      <c:catAx>
        <c:axId val="33987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9880368"/>
        <c:crosses val="autoZero"/>
        <c:auto val="1"/>
        <c:lblAlgn val="ctr"/>
        <c:lblOffset val="100"/>
        <c:noMultiLvlLbl val="0"/>
      </c:catAx>
      <c:valAx>
        <c:axId val="33988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398791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FORMA DE CONTRATACAO</a:t>
            </a:r>
            <a:br>
              <a:rPr lang="en-US" baseline="0"/>
            </a:br>
            <a:r>
              <a:rPr lang="en-US" baseline="0"/>
              <a:t>37 PADS COLETADOS</a:t>
            </a:r>
            <a:endParaRPr lang="en-US"/>
          </a:p>
        </c:rich>
      </c:tx>
      <c:layout>
        <c:manualLayout>
          <c:xMode val="edge"/>
          <c:yMode val="edge"/>
          <c:x val="0.15841387831917336"/>
          <c:y val="1.45113046776962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 formatCode="0.0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39877624"/>
        <c:axId val="339884288"/>
      </c:barChart>
      <c:catAx>
        <c:axId val="339877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9884288"/>
        <c:crosses val="autoZero"/>
        <c:auto val="1"/>
        <c:lblAlgn val="ctr"/>
        <c:lblOffset val="100"/>
        <c:noMultiLvlLbl val="0"/>
      </c:catAx>
      <c:valAx>
        <c:axId val="339884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3987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470647</xdr:colOff>
      <xdr:row>1</xdr:row>
      <xdr:rowOff>62752</xdr:rowOff>
    </xdr:from>
    <xdr:to>
      <xdr:col>17</xdr:col>
      <xdr:colOff>324970</xdr:colOff>
      <xdr:row>16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470647</xdr:colOff>
      <xdr:row>17</xdr:row>
      <xdr:rowOff>44823</xdr:rowOff>
    </xdr:from>
    <xdr:to>
      <xdr:col>17</xdr:col>
      <xdr:colOff>324970</xdr:colOff>
      <xdr:row>35</xdr:row>
      <xdr:rowOff>116542</xdr:rowOff>
    </xdr:to>
    <xdr:graphicFrame macro="">
      <xdr:nvGraphicFramePr>
        <xdr:cNvPr id="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showGridLines="0" topLeftCell="A7" zoomScale="90" zoomScaleNormal="90" workbookViewId="0">
      <pane xSplit="1" topLeftCell="F1" activePane="topRight" state="frozen"/>
      <selection pane="topRight" activeCell="A22" sqref="A22"/>
    </sheetView>
  </sheetViews>
  <sheetFormatPr defaultColWidth="9.140625" defaultRowHeight="15" x14ac:dyDescent="0.25"/>
  <cols>
    <col min="1" max="1" width="18.28515625" style="99" customWidth="1"/>
    <col min="2" max="2" width="31" style="99" customWidth="1"/>
    <col min="3" max="3" width="29.85546875" style="99" customWidth="1"/>
    <col min="4" max="4" width="59.140625" style="99" customWidth="1"/>
    <col min="5" max="5" width="53.140625" style="99" customWidth="1"/>
    <col min="6" max="6" width="15" style="99" customWidth="1"/>
    <col min="7" max="7" width="15.140625" style="99" customWidth="1"/>
    <col min="8" max="8" width="25.42578125" style="99" bestFit="1" customWidth="1"/>
    <col min="9" max="9" width="14" style="99" customWidth="1"/>
    <col min="10" max="10" width="2.85546875" style="99" customWidth="1"/>
    <col min="11" max="11" width="15.5703125" style="99" bestFit="1" customWidth="1"/>
    <col min="12" max="12" width="16.140625" style="99" bestFit="1" customWidth="1"/>
    <col min="13" max="13" width="14.42578125" style="99" bestFit="1" customWidth="1"/>
    <col min="14" max="16384" width="9.140625" style="99"/>
  </cols>
  <sheetData>
    <row r="1" spans="1:13" ht="66" customHeight="1" x14ac:dyDescent="0.25">
      <c r="A1" s="133" t="s">
        <v>8</v>
      </c>
      <c r="B1" s="133"/>
      <c r="C1" s="133"/>
      <c r="D1" s="133"/>
      <c r="E1" s="95" t="s">
        <v>9</v>
      </c>
      <c r="F1" s="96" t="s">
        <v>10</v>
      </c>
      <c r="G1" s="97">
        <f ca="1">TODAY()</f>
        <v>42867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184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90" x14ac:dyDescent="0.25">
      <c r="A4" s="107" t="s">
        <v>74</v>
      </c>
      <c r="B4" s="107" t="s">
        <v>187</v>
      </c>
      <c r="C4" s="107" t="s">
        <v>111</v>
      </c>
      <c r="D4" s="96" t="s">
        <v>78</v>
      </c>
      <c r="E4" s="98" t="s">
        <v>75</v>
      </c>
      <c r="F4" s="126">
        <v>42299</v>
      </c>
      <c r="G4" s="126">
        <v>42450</v>
      </c>
      <c r="H4" s="108">
        <f t="shared" ref="H4:H14" si="0">DAYS360(F4,G4)</f>
        <v>149</v>
      </c>
      <c r="I4" s="109"/>
      <c r="K4" s="110">
        <f>AVERAGE(H13,H34)</f>
        <v>171.35833333333335</v>
      </c>
      <c r="L4" s="111">
        <v>0.15</v>
      </c>
      <c r="M4" s="96">
        <f>K4-(K4*L4)</f>
        <v>145.65458333333333</v>
      </c>
    </row>
    <row r="5" spans="1:13" x14ac:dyDescent="0.25">
      <c r="A5" s="107" t="s">
        <v>126</v>
      </c>
      <c r="B5" s="107" t="s">
        <v>187</v>
      </c>
      <c r="C5" s="107" t="s">
        <v>127</v>
      </c>
      <c r="D5" s="96" t="s">
        <v>128</v>
      </c>
      <c r="E5" s="98" t="s">
        <v>130</v>
      </c>
      <c r="F5" s="126">
        <v>42118</v>
      </c>
      <c r="G5" s="126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187</v>
      </c>
      <c r="C6" s="107" t="s">
        <v>127</v>
      </c>
      <c r="D6" s="96" t="s">
        <v>128</v>
      </c>
      <c r="E6" s="98" t="s">
        <v>130</v>
      </c>
      <c r="F6" s="126">
        <v>42263</v>
      </c>
      <c r="G6" s="126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187</v>
      </c>
      <c r="C7" s="107" t="s">
        <v>127</v>
      </c>
      <c r="D7" s="96" t="s">
        <v>128</v>
      </c>
      <c r="E7" s="98" t="s">
        <v>130</v>
      </c>
      <c r="F7" s="126">
        <v>42633</v>
      </c>
      <c r="G7" s="126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187</v>
      </c>
      <c r="C8" s="107" t="s">
        <v>127</v>
      </c>
      <c r="D8" s="96" t="s">
        <v>128</v>
      </c>
      <c r="E8" s="98" t="s">
        <v>130</v>
      </c>
      <c r="F8" s="126">
        <v>42422</v>
      </c>
      <c r="G8" s="126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187</v>
      </c>
      <c r="C9" s="107" t="s">
        <v>127</v>
      </c>
      <c r="D9" s="96" t="s">
        <v>128</v>
      </c>
      <c r="E9" s="98" t="s">
        <v>130</v>
      </c>
      <c r="F9" s="126">
        <v>41955</v>
      </c>
      <c r="G9" s="126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187</v>
      </c>
      <c r="C10" s="107" t="s">
        <v>127</v>
      </c>
      <c r="D10" s="96" t="s">
        <v>128</v>
      </c>
      <c r="E10" s="98" t="s">
        <v>130</v>
      </c>
      <c r="F10" s="126">
        <v>41738</v>
      </c>
      <c r="G10" s="126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187</v>
      </c>
      <c r="C11" s="107" t="s">
        <v>111</v>
      </c>
      <c r="D11" s="96" t="s">
        <v>77</v>
      </c>
      <c r="E11" s="96" t="s">
        <v>81</v>
      </c>
      <c r="F11" s="126">
        <v>41309</v>
      </c>
      <c r="G11" s="126">
        <v>41431</v>
      </c>
      <c r="H11" s="108">
        <f t="shared" si="0"/>
        <v>122</v>
      </c>
    </row>
    <row r="12" spans="1:13" ht="30" x14ac:dyDescent="0.25">
      <c r="A12" s="107" t="s">
        <v>82</v>
      </c>
      <c r="B12" s="107" t="s">
        <v>187</v>
      </c>
      <c r="C12" s="107" t="s">
        <v>111</v>
      </c>
      <c r="D12" s="96" t="s">
        <v>84</v>
      </c>
      <c r="E12" s="98" t="s">
        <v>83</v>
      </c>
      <c r="F12" s="126">
        <v>42209</v>
      </c>
      <c r="G12" s="126">
        <v>42683</v>
      </c>
      <c r="H12" s="108">
        <f t="shared" si="0"/>
        <v>465</v>
      </c>
    </row>
    <row r="13" spans="1:13" x14ac:dyDescent="0.25">
      <c r="A13" s="116"/>
      <c r="B13" s="107"/>
      <c r="C13" s="117"/>
      <c r="D13" s="135" t="s">
        <v>193</v>
      </c>
      <c r="E13" s="135"/>
      <c r="F13" s="135"/>
      <c r="G13" s="136"/>
      <c r="H13" s="108">
        <f>AVERAGE(H4:H12)</f>
        <v>169.66666666666666</v>
      </c>
    </row>
    <row r="14" spans="1:13" ht="30" x14ac:dyDescent="0.25">
      <c r="A14" s="107" t="s">
        <v>85</v>
      </c>
      <c r="B14" s="107" t="s">
        <v>185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126">
        <v>42020</v>
      </c>
      <c r="G14" s="126">
        <v>42671</v>
      </c>
      <c r="H14" s="108">
        <f t="shared" si="0"/>
        <v>642</v>
      </c>
      <c r="K14" s="109"/>
    </row>
    <row r="15" spans="1:13" ht="30" x14ac:dyDescent="0.25">
      <c r="A15" s="107" t="s">
        <v>88</v>
      </c>
      <c r="B15" s="107" t="s">
        <v>185</v>
      </c>
      <c r="C15" s="107" t="s">
        <v>111</v>
      </c>
      <c r="D15" s="96" t="s">
        <v>86</v>
      </c>
      <c r="E15" s="98" t="s">
        <v>87</v>
      </c>
      <c r="F15" s="126">
        <v>42376</v>
      </c>
      <c r="G15" s="126">
        <v>42657</v>
      </c>
      <c r="H15" s="108">
        <f t="shared" ref="H15:H33" si="1">DAYS360(F15,G15)</f>
        <v>277</v>
      </c>
    </row>
    <row r="16" spans="1:13" ht="45" x14ac:dyDescent="0.25">
      <c r="A16" s="107" t="s">
        <v>89</v>
      </c>
      <c r="B16" s="107" t="s">
        <v>185</v>
      </c>
      <c r="C16" s="107" t="s">
        <v>111</v>
      </c>
      <c r="D16" s="96" t="s">
        <v>91</v>
      </c>
      <c r="E16" s="98" t="s">
        <v>90</v>
      </c>
      <c r="F16" s="126">
        <v>42520</v>
      </c>
      <c r="G16" s="126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185</v>
      </c>
      <c r="C17" s="107" t="s">
        <v>111</v>
      </c>
      <c r="D17" s="96" t="s">
        <v>84</v>
      </c>
      <c r="E17" s="98" t="s">
        <v>93</v>
      </c>
      <c r="F17" s="126">
        <v>41242</v>
      </c>
      <c r="G17" s="126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185</v>
      </c>
      <c r="C18" s="107" t="s">
        <v>111</v>
      </c>
      <c r="D18" s="96" t="s">
        <v>84</v>
      </c>
      <c r="E18" s="98" t="s">
        <v>95</v>
      </c>
      <c r="F18" s="126">
        <v>41697</v>
      </c>
      <c r="G18" s="126">
        <v>41932</v>
      </c>
      <c r="H18" s="108">
        <f t="shared" si="1"/>
        <v>233</v>
      </c>
    </row>
    <row r="19" spans="1:8" x14ac:dyDescent="0.25">
      <c r="A19" s="107" t="s">
        <v>96</v>
      </c>
      <c r="B19" s="107" t="s">
        <v>185</v>
      </c>
      <c r="C19" s="107" t="s">
        <v>111</v>
      </c>
      <c r="D19" s="96" t="s">
        <v>98</v>
      </c>
      <c r="E19" s="96" t="s">
        <v>97</v>
      </c>
      <c r="F19" s="126">
        <v>42272</v>
      </c>
      <c r="G19" s="126">
        <v>42678</v>
      </c>
      <c r="H19" s="108">
        <f t="shared" si="1"/>
        <v>399</v>
      </c>
    </row>
    <row r="20" spans="1:8" ht="30" x14ac:dyDescent="0.25">
      <c r="A20" s="107" t="s">
        <v>99</v>
      </c>
      <c r="B20" s="107" t="s">
        <v>185</v>
      </c>
      <c r="C20" s="107" t="s">
        <v>127</v>
      </c>
      <c r="D20" s="96" t="s">
        <v>77</v>
      </c>
      <c r="E20" s="98" t="s">
        <v>100</v>
      </c>
      <c r="F20" s="126">
        <v>42135</v>
      </c>
      <c r="G20" s="132">
        <v>42171</v>
      </c>
      <c r="H20" s="108">
        <f t="shared" si="1"/>
        <v>35</v>
      </c>
    </row>
    <row r="21" spans="1:8" ht="30" x14ac:dyDescent="0.25">
      <c r="A21" s="107" t="s">
        <v>101</v>
      </c>
      <c r="B21" s="107" t="s">
        <v>185</v>
      </c>
      <c r="C21" s="107" t="s">
        <v>111</v>
      </c>
      <c r="D21" s="96" t="s">
        <v>77</v>
      </c>
      <c r="E21" s="98" t="s">
        <v>102</v>
      </c>
      <c r="F21" s="126">
        <v>41540</v>
      </c>
      <c r="G21" s="126">
        <v>41634</v>
      </c>
      <c r="H21" s="108">
        <f t="shared" si="1"/>
        <v>93</v>
      </c>
    </row>
    <row r="22" spans="1:8" ht="30" x14ac:dyDescent="0.25">
      <c r="A22" s="107" t="s">
        <v>103</v>
      </c>
      <c r="B22" s="107" t="s">
        <v>185</v>
      </c>
      <c r="C22" s="107" t="s">
        <v>127</v>
      </c>
      <c r="D22" s="118" t="s">
        <v>77</v>
      </c>
      <c r="E22" s="98" t="s">
        <v>104</v>
      </c>
      <c r="F22" s="126">
        <v>41548</v>
      </c>
      <c r="G22" s="126">
        <v>41638</v>
      </c>
      <c r="H22" s="108">
        <f t="shared" si="1"/>
        <v>89</v>
      </c>
    </row>
    <row r="23" spans="1:8" x14ac:dyDescent="0.25">
      <c r="A23" s="107" t="s">
        <v>135</v>
      </c>
      <c r="B23" s="107" t="s">
        <v>185</v>
      </c>
      <c r="C23" s="107" t="s">
        <v>127</v>
      </c>
      <c r="D23" s="119" t="s">
        <v>77</v>
      </c>
      <c r="E23" s="120" t="s">
        <v>136</v>
      </c>
      <c r="F23" s="126">
        <v>42580</v>
      </c>
      <c r="G23" s="126">
        <v>42641</v>
      </c>
      <c r="H23" s="121">
        <f t="shared" si="1"/>
        <v>59</v>
      </c>
    </row>
    <row r="24" spans="1:8" ht="45" x14ac:dyDescent="0.25">
      <c r="A24" s="107" t="s">
        <v>137</v>
      </c>
      <c r="B24" s="107" t="s">
        <v>185</v>
      </c>
      <c r="C24" s="107" t="s">
        <v>127</v>
      </c>
      <c r="D24" s="120" t="s">
        <v>139</v>
      </c>
      <c r="E24" s="122" t="s">
        <v>138</v>
      </c>
      <c r="F24" s="126">
        <v>42610</v>
      </c>
      <c r="G24" s="126">
        <v>42704</v>
      </c>
      <c r="H24" s="121">
        <f t="shared" si="1"/>
        <v>92</v>
      </c>
    </row>
    <row r="25" spans="1:8" ht="60" x14ac:dyDescent="0.25">
      <c r="A25" s="107" t="s">
        <v>140</v>
      </c>
      <c r="B25" s="107" t="s">
        <v>185</v>
      </c>
      <c r="C25" s="107" t="s">
        <v>141</v>
      </c>
      <c r="D25" s="120" t="s">
        <v>142</v>
      </c>
      <c r="E25" s="122" t="s">
        <v>143</v>
      </c>
      <c r="F25" s="126">
        <v>42067</v>
      </c>
      <c r="G25" s="126">
        <v>42114</v>
      </c>
      <c r="H25" s="121">
        <f t="shared" si="1"/>
        <v>46</v>
      </c>
    </row>
    <row r="26" spans="1:8" ht="45" x14ac:dyDescent="0.25">
      <c r="A26" s="107" t="s">
        <v>144</v>
      </c>
      <c r="B26" s="107" t="s">
        <v>185</v>
      </c>
      <c r="C26" s="107" t="s">
        <v>141</v>
      </c>
      <c r="D26" s="120" t="s">
        <v>145</v>
      </c>
      <c r="E26" s="122" t="s">
        <v>146</v>
      </c>
      <c r="F26" s="126">
        <v>42409</v>
      </c>
      <c r="G26" s="126">
        <v>42641</v>
      </c>
      <c r="H26" s="121">
        <f t="shared" si="1"/>
        <v>229</v>
      </c>
    </row>
    <row r="27" spans="1:8" ht="60" x14ac:dyDescent="0.25">
      <c r="A27" s="107" t="s">
        <v>147</v>
      </c>
      <c r="B27" s="107" t="s">
        <v>185</v>
      </c>
      <c r="C27" s="107" t="s">
        <v>111</v>
      </c>
      <c r="D27" s="120" t="s">
        <v>148</v>
      </c>
      <c r="E27" s="122" t="s">
        <v>149</v>
      </c>
      <c r="F27" s="126">
        <v>41207</v>
      </c>
      <c r="G27" s="126">
        <v>41346</v>
      </c>
      <c r="H27" s="121">
        <f t="shared" si="1"/>
        <v>138</v>
      </c>
    </row>
    <row r="28" spans="1:8" ht="30" x14ac:dyDescent="0.25">
      <c r="A28" s="107" t="s">
        <v>152</v>
      </c>
      <c r="B28" s="107" t="s">
        <v>185</v>
      </c>
      <c r="C28" s="107" t="s">
        <v>141</v>
      </c>
      <c r="D28" s="120" t="s">
        <v>150</v>
      </c>
      <c r="E28" s="122" t="s">
        <v>151</v>
      </c>
      <c r="F28" s="126">
        <v>40926</v>
      </c>
      <c r="G28" s="126">
        <v>41015</v>
      </c>
      <c r="H28" s="121">
        <f t="shared" si="1"/>
        <v>88</v>
      </c>
    </row>
    <row r="29" spans="1:8" ht="60" x14ac:dyDescent="0.25">
      <c r="A29" s="123" t="s">
        <v>153</v>
      </c>
      <c r="B29" s="107" t="s">
        <v>185</v>
      </c>
      <c r="C29" s="107" t="s">
        <v>141</v>
      </c>
      <c r="D29" s="120" t="s">
        <v>142</v>
      </c>
      <c r="E29" s="122" t="s">
        <v>154</v>
      </c>
      <c r="F29" s="126">
        <v>41884</v>
      </c>
      <c r="G29" s="126">
        <v>41996</v>
      </c>
      <c r="H29" s="121">
        <f t="shared" si="1"/>
        <v>111</v>
      </c>
    </row>
    <row r="30" spans="1:8" ht="60" x14ac:dyDescent="0.25">
      <c r="A30" s="107" t="s">
        <v>155</v>
      </c>
      <c r="B30" s="107" t="s">
        <v>185</v>
      </c>
      <c r="C30" s="107" t="s">
        <v>141</v>
      </c>
      <c r="D30" s="122" t="s">
        <v>156</v>
      </c>
      <c r="E30" s="124" t="s">
        <v>157</v>
      </c>
      <c r="F30" s="126">
        <v>40944</v>
      </c>
      <c r="G30" s="126">
        <v>41103</v>
      </c>
      <c r="H30" s="121">
        <f t="shared" si="1"/>
        <v>158</v>
      </c>
    </row>
    <row r="31" spans="1:8" ht="30" x14ac:dyDescent="0.25">
      <c r="A31" s="107" t="s">
        <v>158</v>
      </c>
      <c r="B31" s="107" t="s">
        <v>185</v>
      </c>
      <c r="C31" s="107" t="s">
        <v>141</v>
      </c>
      <c r="D31" s="120" t="s">
        <v>159</v>
      </c>
      <c r="E31" s="122" t="s">
        <v>160</v>
      </c>
      <c r="F31" s="126">
        <v>41410</v>
      </c>
      <c r="G31" s="126">
        <v>41626</v>
      </c>
      <c r="H31" s="121">
        <f t="shared" si="1"/>
        <v>212</v>
      </c>
    </row>
    <row r="32" spans="1:8" ht="45" x14ac:dyDescent="0.25">
      <c r="A32" s="107" t="s">
        <v>161</v>
      </c>
      <c r="B32" s="107" t="s">
        <v>185</v>
      </c>
      <c r="C32" s="107" t="s">
        <v>141</v>
      </c>
      <c r="D32" s="120" t="s">
        <v>162</v>
      </c>
      <c r="E32" s="122" t="s">
        <v>163</v>
      </c>
      <c r="F32" s="126">
        <v>41896</v>
      </c>
      <c r="G32" s="126">
        <v>41999</v>
      </c>
      <c r="H32" s="121">
        <f t="shared" si="1"/>
        <v>102</v>
      </c>
    </row>
    <row r="33" spans="1:9" ht="30" x14ac:dyDescent="0.25">
      <c r="A33" s="107" t="s">
        <v>106</v>
      </c>
      <c r="B33" s="107" t="s">
        <v>185</v>
      </c>
      <c r="C33" s="107" t="s">
        <v>111</v>
      </c>
      <c r="D33" s="96" t="s">
        <v>107</v>
      </c>
      <c r="E33" s="98" t="s">
        <v>108</v>
      </c>
      <c r="F33" s="126">
        <v>42227</v>
      </c>
      <c r="G33" s="126">
        <v>42321</v>
      </c>
      <c r="H33" s="108">
        <f t="shared" si="1"/>
        <v>92</v>
      </c>
    </row>
    <row r="34" spans="1:9" x14ac:dyDescent="0.25">
      <c r="A34" s="134" t="s">
        <v>181</v>
      </c>
      <c r="B34" s="135"/>
      <c r="C34" s="135"/>
      <c r="D34" s="135"/>
      <c r="E34" s="135"/>
      <c r="F34" s="135"/>
      <c r="G34" s="136"/>
      <c r="H34" s="108">
        <f>AVERAGE(H14:H33)</f>
        <v>173.05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zoomScale="85" zoomScaleNormal="85" workbookViewId="0">
      <selection activeCell="F35" sqref="F35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182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183</v>
      </c>
      <c r="E3" s="1">
        <v>170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248</v>
      </c>
      <c r="D4" s="1" t="s">
        <v>194</v>
      </c>
      <c r="E4" s="1">
        <v>173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106.6</v>
      </c>
      <c r="D5" s="1" t="s">
        <v>195</v>
      </c>
      <c r="E5" s="1">
        <f>AVERAGE(E3:E4)</f>
        <v>171.5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135.14285714285714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7" t="s">
        <v>109</v>
      </c>
      <c r="D17" s="138"/>
      <c r="E17" s="138"/>
      <c r="F17" s="138"/>
      <c r="G17" s="138"/>
    </row>
    <row r="18" spans="3:7" x14ac:dyDescent="0.25">
      <c r="C18" s="139"/>
      <c r="D18" s="139"/>
      <c r="E18" s="139"/>
      <c r="F18" s="139"/>
      <c r="G18" s="139"/>
    </row>
    <row r="19" spans="3:7" x14ac:dyDescent="0.25">
      <c r="C19" s="139"/>
      <c r="D19" s="139"/>
      <c r="E19" s="139"/>
      <c r="F19" s="139"/>
      <c r="G19" s="139"/>
    </row>
    <row r="20" spans="3:7" x14ac:dyDescent="0.25">
      <c r="C20" s="139"/>
      <c r="D20" s="139"/>
      <c r="E20" s="139"/>
      <c r="F20" s="139"/>
      <c r="G20" s="139"/>
    </row>
    <row r="21" spans="3:7" x14ac:dyDescent="0.25">
      <c r="C21" s="139"/>
      <c r="D21" s="139"/>
      <c r="E21" s="139"/>
      <c r="F21" s="139"/>
      <c r="G21" s="139"/>
    </row>
    <row r="22" spans="3:7" x14ac:dyDescent="0.25">
      <c r="C22" s="139"/>
      <c r="D22" s="139"/>
      <c r="E22" s="139"/>
      <c r="F22" s="139"/>
      <c r="G22" s="139"/>
    </row>
    <row r="23" spans="3:7" x14ac:dyDescent="0.25">
      <c r="C23" s="139"/>
      <c r="D23" s="139"/>
      <c r="E23" s="139"/>
      <c r="F23" s="139"/>
      <c r="G23" s="139"/>
    </row>
    <row r="24" spans="3:7" x14ac:dyDescent="0.25">
      <c r="C24" s="139"/>
      <c r="D24" s="139"/>
      <c r="E24" s="139"/>
      <c r="F24" s="139"/>
      <c r="G24" s="139"/>
    </row>
    <row r="25" spans="3:7" x14ac:dyDescent="0.25">
      <c r="C25" s="139"/>
      <c r="D25" s="139"/>
      <c r="E25" s="139"/>
      <c r="F25" s="139"/>
      <c r="G25" s="139"/>
    </row>
    <row r="26" spans="3:7" x14ac:dyDescent="0.25">
      <c r="C26" s="139"/>
      <c r="D26" s="139"/>
      <c r="E26" s="139"/>
      <c r="F26" s="139"/>
      <c r="G26" s="139"/>
    </row>
    <row r="27" spans="3:7" x14ac:dyDescent="0.25">
      <c r="C27" s="139"/>
      <c r="D27" s="139"/>
      <c r="E27" s="139"/>
      <c r="F27" s="139"/>
      <c r="G27" s="139"/>
    </row>
    <row r="28" spans="3:7" x14ac:dyDescent="0.25">
      <c r="C28" s="139"/>
      <c r="D28" s="139"/>
      <c r="E28" s="139"/>
      <c r="F28" s="139"/>
      <c r="G28" s="139"/>
    </row>
    <row r="29" spans="3:7" x14ac:dyDescent="0.25">
      <c r="C29" s="139"/>
      <c r="D29" s="139"/>
      <c r="E29" s="139"/>
      <c r="F29" s="139"/>
      <c r="G29" s="139"/>
    </row>
    <row r="30" spans="3:7" x14ac:dyDescent="0.25">
      <c r="C30" s="139"/>
      <c r="D30" s="139"/>
      <c r="E30" s="139"/>
      <c r="F30" s="139"/>
      <c r="G30" s="139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selection activeCell="I3" sqref="I3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40">
        <v>1</v>
      </c>
      <c r="B2" s="143" t="s">
        <v>29</v>
      </c>
      <c r="C2" s="143" t="s">
        <v>30</v>
      </c>
      <c r="D2" s="143" t="s">
        <v>31</v>
      </c>
      <c r="E2" s="143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1"/>
      <c r="B3" s="143"/>
      <c r="C3" s="143"/>
      <c r="D3" s="143"/>
      <c r="E3" s="143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3">
        <v>2</v>
      </c>
      <c r="B4" s="146">
        <v>43042</v>
      </c>
      <c r="C4" s="143" t="s">
        <v>56</v>
      </c>
      <c r="D4" s="143" t="s">
        <v>53</v>
      </c>
      <c r="E4" s="140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40"/>
      <c r="B5" s="140"/>
      <c r="C5" s="140"/>
      <c r="D5" s="140"/>
      <c r="E5" s="141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3">
        <v>3</v>
      </c>
      <c r="B6" s="144">
        <v>42683</v>
      </c>
      <c r="C6" s="140" t="s">
        <v>64</v>
      </c>
      <c r="D6" s="140" t="s">
        <v>65</v>
      </c>
      <c r="E6" s="140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3"/>
      <c r="B7" s="141"/>
      <c r="C7" s="141"/>
      <c r="D7" s="141"/>
      <c r="E7" s="141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3"/>
      <c r="B8" s="141"/>
      <c r="C8" s="141"/>
      <c r="D8" s="141"/>
      <c r="E8" s="141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3"/>
      <c r="B9" s="141"/>
      <c r="C9" s="141"/>
      <c r="D9" s="141"/>
      <c r="E9" s="141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3"/>
      <c r="B10" s="142"/>
      <c r="C10" s="142"/>
      <c r="D10" s="142"/>
      <c r="E10" s="142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75" x14ac:dyDescent="0.25">
      <c r="A11" s="143">
        <v>4</v>
      </c>
      <c r="B11" s="143" t="s">
        <v>48</v>
      </c>
      <c r="C11" s="143" t="s">
        <v>114</v>
      </c>
      <c r="D11" s="143" t="s">
        <v>115</v>
      </c>
      <c r="E11" s="143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3"/>
      <c r="B12" s="143"/>
      <c r="C12" s="143"/>
      <c r="D12" s="143"/>
      <c r="E12" s="143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40"/>
      <c r="B13" s="140"/>
      <c r="C13" s="140"/>
      <c r="D13" s="140"/>
      <c r="E13" s="140"/>
      <c r="F13" s="70" t="s">
        <v>72</v>
      </c>
      <c r="G13" s="66" t="s">
        <v>61</v>
      </c>
      <c r="H13" s="68">
        <v>42690</v>
      </c>
      <c r="I13" s="131" t="s">
        <v>57</v>
      </c>
      <c r="J13" s="66"/>
    </row>
    <row r="14" spans="1:10" ht="60" customHeight="1" x14ac:dyDescent="0.25">
      <c r="A14" s="140">
        <v>5</v>
      </c>
      <c r="B14" s="144">
        <v>42705</v>
      </c>
      <c r="C14" s="140"/>
      <c r="D14" s="140" t="s">
        <v>115</v>
      </c>
      <c r="E14" s="140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63" x14ac:dyDescent="0.25">
      <c r="A15" s="141"/>
      <c r="B15" s="145"/>
      <c r="C15" s="141"/>
      <c r="D15" s="141"/>
      <c r="E15" s="141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41"/>
      <c r="B16" s="145"/>
      <c r="C16" s="141"/>
      <c r="D16" s="142"/>
      <c r="E16" s="141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41"/>
      <c r="B17" s="145"/>
      <c r="C17" s="141"/>
      <c r="D17" s="67" t="s">
        <v>116</v>
      </c>
      <c r="E17" s="141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41"/>
      <c r="B18" s="145"/>
      <c r="C18" s="141"/>
      <c r="D18" s="140" t="s">
        <v>117</v>
      </c>
      <c r="E18" s="141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41"/>
      <c r="B19" s="145"/>
      <c r="C19" s="141"/>
      <c r="D19" s="141"/>
      <c r="E19" s="141"/>
    </row>
    <row r="20" spans="1:10" ht="30" x14ac:dyDescent="0.25">
      <c r="A20" s="143">
        <v>6</v>
      </c>
      <c r="B20" s="146">
        <v>42773</v>
      </c>
      <c r="C20" s="143"/>
      <c r="D20" s="143" t="s">
        <v>179</v>
      </c>
      <c r="E20" s="143">
        <v>2</v>
      </c>
      <c r="F20" s="127" t="s">
        <v>174</v>
      </c>
      <c r="G20" s="127"/>
      <c r="H20" s="127"/>
      <c r="I20" s="73" t="s">
        <v>57</v>
      </c>
      <c r="J20" s="127"/>
    </row>
    <row r="21" spans="1:10" ht="30" x14ac:dyDescent="0.25">
      <c r="A21" s="143"/>
      <c r="B21" s="146"/>
      <c r="C21" s="143"/>
      <c r="D21" s="143"/>
      <c r="E21" s="143"/>
      <c r="F21" s="127" t="s">
        <v>175</v>
      </c>
      <c r="G21" s="127" t="s">
        <v>176</v>
      </c>
      <c r="H21" s="127"/>
      <c r="I21" s="73" t="s">
        <v>57</v>
      </c>
      <c r="J21" s="127"/>
    </row>
    <row r="22" spans="1:10" ht="30" x14ac:dyDescent="0.25">
      <c r="A22" s="143"/>
      <c r="B22" s="146"/>
      <c r="C22" s="143"/>
      <c r="D22" s="143"/>
      <c r="E22" s="143"/>
      <c r="F22" s="127" t="s">
        <v>177</v>
      </c>
      <c r="G22" s="127" t="s">
        <v>178</v>
      </c>
      <c r="H22" s="127"/>
      <c r="I22" s="73" t="s">
        <v>57</v>
      </c>
      <c r="J22" s="127"/>
    </row>
    <row r="23" spans="1:10" ht="60" x14ac:dyDescent="0.25">
      <c r="A23" s="143"/>
      <c r="B23" s="146"/>
      <c r="C23" s="143"/>
      <c r="D23" s="143"/>
      <c r="E23" s="143"/>
      <c r="F23" s="127" t="s">
        <v>180</v>
      </c>
      <c r="G23" s="127" t="s">
        <v>189</v>
      </c>
      <c r="H23" s="127"/>
      <c r="I23" s="130" t="s">
        <v>51</v>
      </c>
      <c r="J23" s="127"/>
    </row>
    <row r="24" spans="1:10" ht="375" x14ac:dyDescent="0.25">
      <c r="A24" s="127">
        <v>7</v>
      </c>
      <c r="B24" s="128">
        <v>42809</v>
      </c>
      <c r="C24" s="127" t="s">
        <v>192</v>
      </c>
      <c r="D24" s="127" t="s">
        <v>191</v>
      </c>
      <c r="E24" s="127">
        <v>2</v>
      </c>
      <c r="F24" s="129" t="s">
        <v>188</v>
      </c>
      <c r="G24" s="127" t="s">
        <v>189</v>
      </c>
      <c r="H24" s="127" t="s">
        <v>190</v>
      </c>
      <c r="I24" s="58" t="s">
        <v>57</v>
      </c>
      <c r="J24" s="127"/>
    </row>
    <row r="25" spans="1:10" x14ac:dyDescent="0.25">
      <c r="F25" s="125"/>
    </row>
    <row r="26" spans="1:10" x14ac:dyDescent="0.25">
      <c r="F26" s="125"/>
    </row>
    <row r="27" spans="1:10" x14ac:dyDescent="0.25">
      <c r="F27" s="125"/>
    </row>
    <row r="28" spans="1:10" x14ac:dyDescent="0.25">
      <c r="F28"/>
    </row>
  </sheetData>
  <mergeCells count="31"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7" t="s">
        <v>19</v>
      </c>
      <c r="B1" s="149" t="s">
        <v>32</v>
      </c>
      <c r="C1" s="151" t="s">
        <v>33</v>
      </c>
      <c r="D1" s="152"/>
      <c r="E1" s="152" t="s">
        <v>34</v>
      </c>
      <c r="F1" s="153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48"/>
      <c r="B2" s="150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5" x14ac:dyDescent="0.25"/>
  <cols>
    <col min="1" max="1" width="65.5703125" customWidth="1"/>
  </cols>
  <sheetData>
    <row r="1" spans="1:1" ht="15" customHeight="1" x14ac:dyDescent="0.25">
      <c r="A1" t="s">
        <v>185</v>
      </c>
    </row>
    <row r="2" spans="1:1" ht="47.25" customHeight="1" x14ac:dyDescent="0.25">
      <c r="A2" t="s">
        <v>186</v>
      </c>
    </row>
    <row r="3" spans="1:1" ht="48" customHeight="1" x14ac:dyDescent="0.25">
      <c r="A3" t="s">
        <v>187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2017-05-12T03:52:20Z</dcterms:modified>
</cp:coreProperties>
</file>