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tmp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theme/themeOverride2.xml" ContentType="application/vnd.openxmlformats-officedocument.themeOverride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charts/chart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1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Documents\TCC\TRERoadMap\"/>
    </mc:Choice>
  </mc:AlternateContent>
  <bookViews>
    <workbookView showSheetTabs="0" xWindow="0" yWindow="0" windowWidth="19200" windowHeight="7755" tabRatio="779" firstSheet="1" activeTab="5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  <externalReference r:id="rId59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18" i="21" l="1"/>
  <c r="H35" i="21"/>
  <c r="H36" i="21"/>
  <c r="H37" i="21"/>
  <c r="H38" i="21"/>
  <c r="H39" i="21"/>
  <c r="H40" i="21"/>
  <c r="H41" i="21"/>
  <c r="H42" i="21"/>
  <c r="H43" i="21"/>
  <c r="H34" i="21"/>
  <c r="L32" i="21" l="1"/>
  <c r="H28" i="21" l="1"/>
  <c r="H25" i="21"/>
  <c r="H24" i="21"/>
  <c r="H23" i="21"/>
  <c r="H22" i="21"/>
  <c r="H21" i="21"/>
  <c r="H19" i="21"/>
  <c r="L16" i="21"/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D22" i="7"/>
  <c r="G22" i="7" s="1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D19" i="7"/>
  <c r="E19" i="7" s="1"/>
  <c r="L18" i="7"/>
  <c r="K18" i="7"/>
  <c r="J18" i="7"/>
  <c r="I18" i="7"/>
  <c r="H18" i="7"/>
  <c r="G18" i="7"/>
  <c r="D18" i="7"/>
  <c r="F18" i="7" s="1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E22" i="7" l="1"/>
  <c r="F22" i="7"/>
  <c r="F19" i="7"/>
  <c r="E18" i="7"/>
  <c r="E2" i="7"/>
  <c r="F12" i="7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<sst xmlns="http://schemas.openxmlformats.org/spreadsheetml/2006/main" count="706" uniqueCount="397">
  <si>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</si>
  <si>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</si>
  <si>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</si>
  <si>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</si>
  <si>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</si>
  <si>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</si>
  <si>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</si>
  <si>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</si>
  <si>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</si>
  <si>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</si>
  <si>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</si>
  <si>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</si>
  <si>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</si>
  <si>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</si>
  <si>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</si>
  <si>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</si>
  <si>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</si>
  <si>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</si>
  <si>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</si>
  <si>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</si>
  <si>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</si>
  <si>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</si>
  <si>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</si>
  <si>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</si>
  <si>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</si>
  <si>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</si>
  <si>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</si>
  <si>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</si>
  <si>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</si>
  <si>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</si>
  <si>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</si>
  <si>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</si>
  <si>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</si>
  <si>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</si>
  <si>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</si>
  <si>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</si>
  <si>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</si>
  <si>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</si>
  <si>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</si>
  <si>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</si>
  <si>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</si>
  <si>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</si>
  <si>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</si>
  <si>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</si>
  <si>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</si>
  <si>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</si>
  <si>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</si>
  <si>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</si>
  <si>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</si>
  <si>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</si>
  <si>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</si>
  <si>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</si>
  <si>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</si>
  <si>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</si>
  <si>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</si>
  <si>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</si>
  <si>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</si>
  <si>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</si>
  <si>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</si>
  <si>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</si>
  <si>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</si>
  <si>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</si>
  <si>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</si>
  <si>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</si>
  <si>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</si>
  <si>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</si>
  <si>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</si>
  <si>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</si>
  <si>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</si>
  <si>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</si>
  <si>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</si>
  <si>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</si>
  <si>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</si>
  <si>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</si>
  <si>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</si>
  <si>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</si>
  <si>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</si>
  <si>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</si>
  <si>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</si>
  <si>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</si>
  <si>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</si>
  <si>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</si>
  <si>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</si>
  <si>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</si>
  <si>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</si>
  <si>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</si>
  <si>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</si>
  <si>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</si>
  <si>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</si>
  <si>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</si>
  <si>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</si>
  <si>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</si>
  <si>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</si>
  <si>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</si>
  <si>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</si>
  <si>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</si>
  <si>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</si>
  <si>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</si>
  <si>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</si>
  <si>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</si>
  <si>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</si>
  <si>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</si>
  <si>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</si>
  <si>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</si>
  <si>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</si>
  <si>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</si>
  <si>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</si>
  <si>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</si>
  <si>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</si>
  <si>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</si>
  <si>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</si>
  <si>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</si>
  <si>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</si>
  <si>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</si>
  <si>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</si>
  <si>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</si>
  <si>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</si>
  <si>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</si>
  <si>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</si>
  <si>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</si>
  <si>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</si>
  <si>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</si>
  <si>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</si>
  <si>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</si>
  <si>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</si>
  <si>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</si>
  <si>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</si>
  <si>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</si>
  <si>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</si>
  <si>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</si>
  <si>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</si>
  <si>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</si>
  <si>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</si>
  <si>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</si>
  <si>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</si>
  <si>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</si>
  <si>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</si>
  <si>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</si>
  <si>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</si>
  <si>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</si>
  <si>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</si>
  <si>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</si>
  <si>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</si>
  <si>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</si>
  <si>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</si>
  <si>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</si>
  <si>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</si>
  <si>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</si>
  <si>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</si>
  <si>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</si>
  <si>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</si>
  <si>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</si>
  <si>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</si>
  <si>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</si>
  <si>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</si>
  <si>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</si>
  <si>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</si>
  <si>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</si>
  <si>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</si>
  <si>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</si>
  <si>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</si>
  <si>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</si>
  <si>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</si>
  <si>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</si>
  <si>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</si>
  <si>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</si>
  <si>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</si>
  <si>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</si>
  <si>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</si>
  <si>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</si>
  <si>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</si>
  <si>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</si>
  <si>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</si>
  <si>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</si>
  <si>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</si>
  <si>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</si>
  <si>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</si>
  <si>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</si>
  <si>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</si>
  <si>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</si>
  <si>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</si>
  <si>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</si>
  <si>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</si>
  <si>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</si>
  <si>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</si>
  <si>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</si>
  <si>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</si>
  <si>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</si>
  <si>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</si>
  <si>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</si>
  <si>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</si>
  <si>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</si>
  <si>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</si>
  <si>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</si>
  <si>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</si>
  <si>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</si>
  <si>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</si>
  <si>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</si>
  <si>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</si>
  <si>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</si>
  <si>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</si>
  <si>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</si>
  <si>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</si>
  <si>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</si>
  <si>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</si>
  <si>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</si>
  <si>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</si>
  <si>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</si>
  <si>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</si>
  <si>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</si>
  <si>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</si>
  <si>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</si>
  <si>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</si>
  <si>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</si>
  <si>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</si>
  <si>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</si>
  <si>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</si>
  <si>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</si>
  <si>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</si>
  <si>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</si>
  <si>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</si>
  <si>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</si>
  <si>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</si>
  <si>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</si>
  <si>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</si>
  <si>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</si>
  <si>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</si>
  <si>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</si>
  <si>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</si>
  <si>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</si>
  <si>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</si>
  <si>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</si>
  <si>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</si>
  <si>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</si>
  <si>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</si>
  <si>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</si>
  <si>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</si>
  <si>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</si>
  <si>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</si>
  <si>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</si>
  <si>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</si>
  <si>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</si>
  <si>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</si>
  <si>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</si>
  <si>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A partir dos dados gerados no anexo detalhar de forma resumida quais são os principais focos do problema.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</si>
  <si>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</si>
  <si>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</si>
  <si>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</si>
  <si>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</si>
  <si>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</si>
  <si>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</si>
  <si>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</si>
  <si>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</si>
  <si>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</si>
  <si>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</si>
  <si>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</si>
  <si>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</si>
  <si>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</si>
  <si>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</si>
  <si>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</si>
  <si>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</si>
  <si>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</si>
  <si>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</si>
  <si>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</si>
  <si>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</si>
  <si>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</si>
  <si>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</si>
  <si>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</si>
  <si>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</si>
  <si>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</si>
  <si>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</si>
  <si>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</si>
  <si>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</si>
  <si>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</si>
  <si>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</si>
  <si>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</si>
  <si>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</si>
  <si>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</si>
  <si>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</si>
  <si>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</si>
  <si>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</si>
  <si>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</si>
  <si>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</si>
  <si>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SECGS</t>
  </si>
  <si>
    <t>TERMO DE CONTRATAÇÃO</t>
  </si>
  <si>
    <t>ELABORAR PROJETO BÁSICO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</si>
  <si>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</si>
  <si>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</si>
  <si>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</si>
  <si>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</si>
  <si>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</si>
  <si>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</si>
  <si>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</si>
  <si>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</si>
  <si>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</si>
  <si>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</si>
  <si>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</si>
  <si>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</si>
  <si>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</si>
  <si>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</si>
  <si>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</si>
  <si>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</si>
  <si>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</si>
  <si>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</si>
  <si>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</si>
  <si>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</si>
  <si>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</si>
  <si>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</si>
  <si>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Dependência das áreas externas;Implicações ao planejamento geral do Tribunal;
Retrabalho por questionamentos do objeto por parte da área externa;Falta de padronização.
</t>
  </si>
  <si>
    <t>SIPOC</t>
  </si>
  <si>
    <t>(1) Fórmula do indicador</t>
  </si>
  <si>
    <r>
      <rPr>
        <b/>
        <sz val="11"/>
        <color theme="1"/>
        <rFont val="Calibri"/>
        <family val="2"/>
        <scheme val="minor"/>
      </rPr>
      <t xml:space="preserve">CUSTO TOTAL (POR HORA) DE UM SERVIDOR: </t>
    </r>
    <r>
      <rPr>
        <sz val="11"/>
        <color theme="1"/>
        <rFont val="Calibri"/>
        <family val="2"/>
        <scheme val="minor"/>
      </rPr>
      <t>Salário + Custos indiretos (Computador+Lâmpada+Telefone)</t>
    </r>
  </si>
  <si>
    <r>
      <t xml:space="preserve">CUSTO MÉDIO (POR HORA) DE UM PAD: </t>
    </r>
    <r>
      <rPr>
        <sz val="11"/>
        <color theme="1"/>
        <rFont val="Calibri"/>
        <family val="2"/>
        <scheme val="minor"/>
      </rPr>
      <t>(retirar do BD de PADs)</t>
    </r>
  </si>
  <si>
    <r>
      <t xml:space="preserve">CUSTO SETORES DA SECGS: </t>
    </r>
    <r>
      <rPr>
        <sz val="10"/>
        <color rgb="FF000000"/>
        <rFont val="Arial"/>
        <family val="2"/>
      </rPr>
      <t>(retirar do BD de PADs)</t>
    </r>
  </si>
  <si>
    <t>(2) Explicação dos termos que compõe o indicador</t>
  </si>
  <si>
    <r>
      <rPr>
        <b/>
        <sz val="11"/>
        <color theme="1"/>
        <rFont val="Calibri"/>
        <family val="2"/>
        <scheme val="minor"/>
      </rPr>
      <t xml:space="preserve">SALÁRIO - </t>
    </r>
    <r>
      <rPr>
        <sz val="11"/>
        <color theme="1"/>
        <rFont val="Calibri"/>
        <family val="2"/>
        <scheme val="minor"/>
      </rPr>
      <t>Corresponde ao salário médio de um servidor pertinente a qualquer um dos setores abaixo da Secretaria SECGS.</t>
    </r>
  </si>
  <si>
    <r>
      <t xml:space="preserve">COMPUTADOR - </t>
    </r>
    <r>
      <rPr>
        <sz val="11"/>
        <color theme="1"/>
        <rFont val="Calibri"/>
        <family val="2"/>
        <scheme val="minor"/>
      </rPr>
      <t>Custo correspondente ao consumo médio de um computador de 500 W.</t>
    </r>
  </si>
  <si>
    <r>
      <t xml:space="preserve">LAMPADA - </t>
    </r>
    <r>
      <rPr>
        <sz val="11"/>
        <color theme="1"/>
        <rFont val="Calibri"/>
        <family val="2"/>
        <scheme val="minor"/>
      </rPr>
      <t>Custo correspondente ao consumo médio de uma lampada de 32 W</t>
    </r>
  </si>
  <si>
    <r>
      <t xml:space="preserve">TELEFONE - </t>
    </r>
    <r>
      <rPr>
        <sz val="11"/>
        <color theme="1"/>
        <rFont val="Calibri"/>
        <family val="2"/>
        <scheme val="minor"/>
      </rPr>
      <t>Custo correspondente ao consumo médio de ligações telefonicas por servidor do Tribunal Regional.</t>
    </r>
  </si>
  <si>
    <t xml:space="preserve">(3) Exemplo de cálculo do indicador  </t>
  </si>
  <si>
    <t>PESQUISAS</t>
  </si>
  <si>
    <t>CIP</t>
  </si>
  <si>
    <t>CORREÇÕES</t>
  </si>
  <si>
    <t>DOCUMENTO COM CORREÇÕES</t>
  </si>
  <si>
    <t>ESTUDO CORRIGIDO</t>
  </si>
  <si>
    <t>PROJETO BÁSICO</t>
  </si>
  <si>
    <t>CIP/SECGS</t>
  </si>
  <si>
    <t>PROJETO CORREÇÕES</t>
  </si>
  <si>
    <t>PROJETO CORRIGIDO</t>
  </si>
  <si>
    <t xml:space="preserve">ENCAMINHAR PROJETO </t>
  </si>
  <si>
    <t>DESPACHO</t>
  </si>
  <si>
    <t>ENCAMINHAR PROJETO</t>
  </si>
  <si>
    <t>PARECER</t>
  </si>
  <si>
    <t>ENCAMINHAR PAD PARA COORDEANDORIA DE LICITAÇÕES</t>
  </si>
  <si>
    <t>COORDENADORIA DE LICITAÇÃO</t>
  </si>
  <si>
    <t>SECRETARIA DE FINANÇAS</t>
  </si>
  <si>
    <t>ENCAMINHAR PARA DISPONIBILIDADE FINANCEIRA</t>
  </si>
  <si>
    <t>AUTORIZAÇÃO</t>
  </si>
  <si>
    <t xml:space="preserve">ASSESSORIA Direção geral </t>
  </si>
  <si>
    <t>AUTORIZAR LICITAÇÃO</t>
  </si>
  <si>
    <t>ELABORAÇÃO DO EDITAL</t>
  </si>
  <si>
    <r>
      <t xml:space="preserve">Meta de redução para SEGS: </t>
    </r>
    <r>
      <rPr>
        <sz val="11"/>
        <color theme="1"/>
        <rFont val="Calibri"/>
        <family val="2"/>
        <scheme val="minor"/>
      </rPr>
      <t>Diminuir de a média de 22:18 horas para 18:57 horas</t>
    </r>
  </si>
  <si>
    <r>
      <t xml:space="preserve">Meta de redução para Coord. Infraestrutura Predial: </t>
    </r>
    <r>
      <rPr>
        <sz val="11"/>
        <color theme="1"/>
        <rFont val="Calibri"/>
        <family val="2"/>
        <scheme val="minor"/>
      </rPr>
      <t>Diminuir de a média de 278 horas para 236 horas</t>
    </r>
  </si>
  <si>
    <r>
      <t xml:space="preserve">Meta de redução para Coord. Segurança e Transporte: </t>
    </r>
    <r>
      <rPr>
        <sz val="11"/>
        <color theme="1"/>
        <rFont val="Calibri"/>
        <family val="2"/>
        <scheme val="minor"/>
      </rPr>
      <t>Diminuir de a média de 98 horas para 36 horas</t>
    </r>
  </si>
  <si>
    <t xml:space="preserve">Lead Time = Dt Fim - Dt inicio = Total Horas </t>
  </si>
  <si>
    <t>Data de Início = Data em que o trâmite foi iniciado no Sistema Pad para uma área específica</t>
  </si>
  <si>
    <t>Data de Fim = Data em que o trâmite foi finalizado no Sistema Pad para uma área específica</t>
  </si>
  <si>
    <t xml:space="preserve">
No Tribunal Regional do Paraná  na área de Secretaria de Gestão de serviços a qual contempla as Coordenadorias de Infraestrutura Predial e Coordenadoria de Segurança e Apoio Administrativo foram coletadas médias de tempo de contratação contemplando as modalidades  Licitações, Dispensa e Registro de Preço e observaram-se  números elevados desde o ínicio do processo de contratação até o seu encerramento, o qual de uma forma geral leva em torno de 171 dias.Considerando somente as áreas pertencentes à Secretaria de Gestão de Serviços Dispensa leva em média 3,69 dias , Licitações leva 3,64 dias e Registro de Preços leva em média 3,65 dia para liberar um processo de contratação.</t>
  </si>
  <si>
    <t>Acadêmicos: Ruhan Pablo Acosta Sanabria, André Rodrigues, Ivis Martins
Equipe de Apoio:  
-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</si>
  <si>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*Tirar foto da equipe</t>
  </si>
  <si>
    <t>Acadêmicos: Ruhan Pablo Acosta Sanabria, André Rodrigues, Ivis Martins
Equipe de Apoio:  Alta Gerência: Desembargador Adalberto Jorge Xisto Pereira, Presidente; Desembargador Luiz Taro Oyama, Vice-Presidente e Corregedor; Dra. Mônica Miranda Gama Monteiro, Diretora-Geral; Dra. Daniela Borges de Carvalho, Secretaria da Corregedoria Regional;
- Champions: Silmara Aparecida Laskoski, Secretaria de Gestão de Serviços; Ivanilda da Silva, Coordenadora de Infraestrutura Predial; Flávio Henrique Marçal Rodrigues, Coordenador de Segurança, Transporte e Apoio Administrativo; Iuri Camargo Kisovec, Assessor da Diretoria-Geral;</t>
  </si>
  <si>
    <t>Existem oportunidades de melhoria no processo de contratações de bens e serviços que atualmente duram em média 18 dias para as unidades pertencentes à SECGS.</t>
  </si>
  <si>
    <t>Reduzir o lead time de 18 para 15 dias para o processo de contratações de bens e serviços até fevereiro de 2018.</t>
  </si>
  <si>
    <t xml:space="preserve">Conclusão
No gráfico ao lado é possível observar que para cada
processo de contratação que passa por uma unidade pertencente à Secretaria de Gestão de Serviços no Tribunal Regional do Paraná considerando sua data de início  e Data de fim levará em média 171 dias para ser completo. Já considerando as médias extratificadas somente para a área da SECGS  que compreende as Coordenadorias de Infra Estrutura Predial e Coordenadoria de Segurança e Apoio Administrativo levam em média 18 dias para processar cada trâmite de um processo de contratação(Dispensa, Licitação e Registro de Preços). O ganho proposto seria de quase 3 dias por processo de contratação para a área SECGS.
</t>
  </si>
  <si>
    <t>* Planilha de porcentagem com os focos</t>
  </si>
  <si>
    <t>*Criar Organama para comprovação da meta geral</t>
  </si>
  <si>
    <t>Extratificação das areas que serão medidas</t>
  </si>
  <si>
    <t>Os dados iniciais já foram coletados através do PAD.</t>
  </si>
  <si>
    <t xml:space="preserve">O foco do trabalho a ser feito será na Secretaria de Gestão de Serviços que abrange as seguintes unidades:Gabinete,Coordenadoria de Infraestrutura Predial,Coordenadoria de Segurança , Transporte e Apoio Administrativo,Seção de Administração Predial,Seção de Expedição,Seção de Manutenção de Imóveis da Capital,Seção de Transportes,Seção de Manutenção de Imóveis do Interior,Seção de Segurança,Seção de Obras. Em anexo pode-se observar o organograma da Secretaria assim como um gráfico onde estão representadas as médias de dias tramitação em 37 PADS para todas as unidades abaixo da Secretaria de Gestão de Serviços.
</t>
  </si>
  <si>
    <t>Conforme é possível observar no gráfico ao lado existem algumas unidades que estão apresentando médias mais elevadas tais como : COGSA-15 dias, ASSISEG-11 dias, SAPRE-25 dias, SMOP- 22 dias, SMIN- 18 dias. 
Tais unidades serão trabalhadas com mais detalhamento e com metas específicadas pois aparentam apresentar maiores médias e desvios padrão.</t>
  </si>
  <si>
    <t>*Carta de Controle Adicionadas</t>
  </si>
  <si>
    <t>* Verificar se é necessário gerar análise de capabilidade</t>
  </si>
  <si>
    <t>Através das cartas de controle anexadas é possível verificar que as unidades estão sob causas especiais  e necessitam de metas específicas para o correto atingimento da meta de geral de redução de 3 dias de trâmite por PAD  processado.</t>
  </si>
  <si>
    <t>% Meta Especifica</t>
  </si>
  <si>
    <t>Coordenadoria de Segurança , Transporte e Apoio Administrativo</t>
  </si>
  <si>
    <t>CSTA</t>
  </si>
  <si>
    <t>SEXP</t>
  </si>
  <si>
    <t>ST</t>
  </si>
  <si>
    <t>ASSISEG</t>
  </si>
  <si>
    <t>SESEG</t>
  </si>
  <si>
    <t>SST</t>
  </si>
  <si>
    <t>SMI</t>
  </si>
  <si>
    <t>ASG</t>
  </si>
  <si>
    <t>SAFI</t>
  </si>
  <si>
    <t>COGSA</t>
  </si>
  <si>
    <t>Coordenadoria de InfraEstrutura Predial</t>
  </si>
  <si>
    <t>CAA</t>
  </si>
  <si>
    <t>SMOEP</t>
  </si>
  <si>
    <t>SMOP</t>
  </si>
  <si>
    <t>SMOI</t>
  </si>
  <si>
    <t>SGACI</t>
  </si>
  <si>
    <t>SMIC</t>
  </si>
  <si>
    <t>SMIN</t>
  </si>
  <si>
    <t>SOP</t>
  </si>
  <si>
    <t>Média Coordenadoria de 
Segurança e Transporte e Apoio Administrativo</t>
  </si>
  <si>
    <t>Média Alvo para Coordenadoria de 
Segurança e Transporte e Apoio Administrativo</t>
  </si>
  <si>
    <t>Média Atual</t>
  </si>
  <si>
    <t>Média Futura</t>
  </si>
  <si>
    <t>Total Metas Específicas</t>
  </si>
  <si>
    <t>Média Alvo da Coordenadoria de Infra Estrutura Predial</t>
  </si>
  <si>
    <t>Média Atual da Coordenadoria de Infra Estrutura Predial</t>
  </si>
  <si>
    <t xml:space="preserve">Coordenadoria de Segurança , Transporte e Apoio Administrativo
CSTA 10%
ASSISEG 19%
SST     10%
COGSA 19%
Coordenadoria de InfraEstrutura Predial
SAPRE 20%
SMOP 20%
SMOI 15%
SGACI 15%
SMIC 15%
SMIN 15%
</t>
  </si>
  <si>
    <t>Sim , conforme organograma extratificado em anexo considerando as metas específicas será possível alcançar a meta de 15% para área da SECGS</t>
  </si>
  <si>
    <t>Revisar</t>
  </si>
  <si>
    <t>Revisar gráfico</t>
  </si>
  <si>
    <t>Revisar título e valores do gráfico radar com os outros gráficos</t>
  </si>
  <si>
    <t>Revisar gráfico atualizado colado 07/05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</si>
</sst>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5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 (Corpo)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10"/>
      <color theme="1" tint="0.249977111117893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86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45" fillId="11" borderId="0" xfId="0" applyFont="1" applyFill="1"/>
    <xf numFmtId="0" fontId="46" fillId="11" borderId="0" xfId="0" applyFont="1" applyFill="1" applyAlignment="1">
      <alignment horizontal="left" vertical="center" readingOrder="1"/>
    </xf>
    <xf numFmtId="0" fontId="47" fillId="11" borderId="0" xfId="0" applyFont="1" applyFill="1" applyAlignment="1">
      <alignment horizontal="left" vertical="center" readingOrder="1"/>
    </xf>
    <xf numFmtId="0" fontId="3" fillId="18" borderId="0" xfId="0" applyFont="1" applyFill="1"/>
    <xf numFmtId="0" fontId="0" fillId="11" borderId="9" xfId="0" applyFill="1" applyBorder="1" applyAlignment="1"/>
    <xf numFmtId="0" fontId="0" fillId="11" borderId="10" xfId="0" applyFill="1" applyBorder="1" applyAlignment="1"/>
    <xf numFmtId="0" fontId="0" fillId="11" borderId="11" xfId="0" applyFill="1" applyBorder="1" applyAlignment="1"/>
    <xf numFmtId="0" fontId="0" fillId="11" borderId="12" xfId="0" applyFill="1" applyBorder="1" applyAlignment="1"/>
    <xf numFmtId="0" fontId="0" fillId="11" borderId="13" xfId="0" applyFill="1" applyBorder="1" applyAlignment="1"/>
    <xf numFmtId="0" fontId="0" fillId="11" borderId="14" xfId="0" applyFill="1" applyBorder="1" applyAlignment="1"/>
    <xf numFmtId="0" fontId="0" fillId="11" borderId="15" xfId="0" applyFill="1" applyBorder="1" applyAlignment="1"/>
    <xf numFmtId="0" fontId="0" fillId="11" borderId="16" xfId="0" applyFill="1" applyBorder="1" applyAlignment="1"/>
    <xf numFmtId="0" fontId="0" fillId="19" borderId="0" xfId="0" applyFill="1" applyAlignment="1">
      <alignment horizontal="right"/>
    </xf>
    <xf numFmtId="2" fontId="0" fillId="0" borderId="0" xfId="0" applyNumberFormat="1"/>
    <xf numFmtId="0" fontId="50" fillId="20" borderId="55" xfId="0" applyFont="1" applyFill="1" applyBorder="1"/>
    <xf numFmtId="0" fontId="50" fillId="20" borderId="57" xfId="0" applyFont="1" applyFill="1" applyBorder="1"/>
    <xf numFmtId="0" fontId="10" fillId="19" borderId="0" xfId="0" applyFont="1" applyFill="1" applyAlignment="1">
      <alignment wrapText="1"/>
    </xf>
    <xf numFmtId="0" fontId="0" fillId="21" borderId="0" xfId="0" applyFill="1"/>
    <xf numFmtId="0" fontId="10" fillId="19" borderId="0" xfId="0" applyFont="1" applyFill="1" applyAlignment="1">
      <alignment horizontal="right"/>
    </xf>
    <xf numFmtId="0" fontId="48" fillId="19" borderId="0" xfId="0" applyFont="1" applyFill="1" applyAlignment="1">
      <alignment wrapText="1"/>
    </xf>
    <xf numFmtId="9" fontId="0" fillId="11" borderId="0" xfId="0" applyNumberFormat="1" applyFill="1"/>
    <xf numFmtId="2" fontId="0" fillId="11" borderId="0" xfId="0" applyNumberFormat="1" applyFill="1"/>
    <xf numFmtId="2" fontId="0" fillId="0" borderId="0" xfId="0" applyNumberFormat="1" applyAlignment="1"/>
    <xf numFmtId="0" fontId="5" fillId="11" borderId="1" xfId="0" applyFont="1" applyFill="1" applyBorder="1" applyAlignment="1">
      <alignment horizontal="left" vertical="center" wrapText="1"/>
    </xf>
    <xf numFmtId="0" fontId="5" fillId="11" borderId="2" xfId="0" applyFont="1" applyFill="1" applyBorder="1" applyAlignment="1">
      <alignment horizontal="left" vertical="center"/>
    </xf>
    <xf numFmtId="0" fontId="5" fillId="11" borderId="3" xfId="0" applyFont="1" applyFill="1" applyBorder="1" applyAlignment="1">
      <alignment horizontal="left" vertical="center"/>
    </xf>
    <xf numFmtId="0" fontId="5" fillId="11" borderId="4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6" xfId="0" applyFont="1" applyFill="1" applyBorder="1" applyAlignment="1">
      <alignment horizontal="left" vertical="center"/>
    </xf>
    <xf numFmtId="0" fontId="5" fillId="11" borderId="7" xfId="0" applyFont="1" applyFill="1" applyBorder="1" applyAlignment="1">
      <alignment horizontal="left" vertical="center"/>
    </xf>
    <xf numFmtId="0" fontId="5" fillId="11" borderId="8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48" fillId="0" borderId="33" xfId="0" applyFont="1" applyBorder="1" applyAlignment="1">
      <alignment horizontal="center" vertical="center" wrapText="1"/>
    </xf>
    <xf numFmtId="0" fontId="48" fillId="0" borderId="34" xfId="0" applyFont="1" applyBorder="1" applyAlignment="1">
      <alignment horizontal="center" vertical="center" wrapText="1"/>
    </xf>
    <xf numFmtId="0" fontId="48" fillId="0" borderId="35" xfId="0" applyFont="1" applyBorder="1" applyAlignment="1">
      <alignment horizontal="center" vertical="center" wrapText="1"/>
    </xf>
    <xf numFmtId="0" fontId="48" fillId="0" borderId="36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48" fillId="0" borderId="37" xfId="0" applyFont="1" applyBorder="1" applyAlignment="1">
      <alignment horizontal="center" vertical="center" wrapText="1"/>
    </xf>
    <xf numFmtId="0" fontId="48" fillId="0" borderId="38" xfId="0" applyFont="1" applyBorder="1" applyAlignment="1">
      <alignment horizontal="center" vertical="center" wrapText="1"/>
    </xf>
    <xf numFmtId="0" fontId="48" fillId="0" borderId="39" xfId="0" applyFont="1" applyBorder="1" applyAlignment="1">
      <alignment horizontal="center" vertical="center" wrapText="1"/>
    </xf>
    <xf numFmtId="0" fontId="48" fillId="0" borderId="40" xfId="0" applyFont="1" applyBorder="1" applyAlignment="1">
      <alignment horizontal="center" vertical="center" wrapText="1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" fillId="0" borderId="33" xfId="0" applyFont="1" applyBorder="1" applyAlignment="1">
      <alignment horizontal="left" vertical="top" wrapText="1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/>
    </xf>
    <xf numFmtId="0" fontId="15" fillId="0" borderId="33" xfId="0" applyFont="1" applyBorder="1" applyAlignment="1">
      <alignment horizontal="left" vertical="top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 wrapText="1"/>
    </xf>
    <xf numFmtId="0" fontId="10" fillId="0" borderId="35" xfId="0" applyFont="1" applyBorder="1" applyAlignment="1">
      <alignment horizontal="left" vertical="top" wrapText="1"/>
    </xf>
    <xf numFmtId="0" fontId="10" fillId="0" borderId="36" xfId="0" applyFont="1" applyBorder="1" applyAlignment="1">
      <alignment horizontal="left" vertical="top" wrapText="1"/>
    </xf>
    <xf numFmtId="0" fontId="10" fillId="0" borderId="0" xfId="0" applyFont="1" applyBorder="1" applyAlignment="1">
      <alignment horizontal="left" vertical="top" wrapText="1"/>
    </xf>
    <xf numFmtId="0" fontId="10" fillId="0" borderId="37" xfId="0" applyFont="1" applyBorder="1" applyAlignment="1">
      <alignment horizontal="left" vertical="top" wrapText="1"/>
    </xf>
    <xf numFmtId="0" fontId="10" fillId="0" borderId="38" xfId="0" applyFont="1" applyBorder="1" applyAlignment="1">
      <alignment horizontal="left" vertical="top" wrapText="1"/>
    </xf>
    <xf numFmtId="0" fontId="10" fillId="0" borderId="39" xfId="0" applyFont="1" applyBorder="1" applyAlignment="1">
      <alignment horizontal="left" vertical="top" wrapText="1"/>
    </xf>
    <xf numFmtId="0" fontId="10" fillId="0" borderId="40" xfId="0" applyFont="1" applyBorder="1" applyAlignment="1">
      <alignment horizontal="left" vertical="top" wrapText="1"/>
    </xf>
    <xf numFmtId="0" fontId="31" fillId="0" borderId="29" xfId="0" applyFont="1" applyBorder="1" applyAlignment="1">
      <alignment horizontal="center"/>
    </xf>
    <xf numFmtId="0" fontId="1" fillId="0" borderId="29" xfId="0" applyFont="1" applyBorder="1" applyAlignment="1">
      <alignment horizontal="left" vertical="top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8" fillId="11" borderId="33" xfId="0" applyFont="1" applyFill="1" applyBorder="1" applyAlignment="1">
      <alignment horizontal="center" vertical="center" wrapText="1"/>
    </xf>
    <xf numFmtId="0" fontId="8" fillId="11" borderId="34" xfId="0" applyFont="1" applyFill="1" applyBorder="1" applyAlignment="1">
      <alignment horizontal="center" vertical="center" wrapText="1"/>
    </xf>
    <xf numFmtId="0" fontId="8" fillId="11" borderId="35" xfId="0" applyFont="1" applyFill="1" applyBorder="1" applyAlignment="1">
      <alignment horizontal="center" vertical="center" wrapText="1"/>
    </xf>
    <xf numFmtId="0" fontId="8" fillId="11" borderId="61" xfId="0" applyFont="1" applyFill="1" applyBorder="1" applyAlignment="1">
      <alignment horizontal="center" vertical="center" wrapText="1"/>
    </xf>
    <xf numFmtId="0" fontId="8" fillId="11" borderId="0" xfId="0" applyFont="1" applyFill="1" applyBorder="1" applyAlignment="1">
      <alignment horizontal="center" vertical="center" wrapText="1"/>
    </xf>
    <xf numFmtId="0" fontId="8" fillId="11" borderId="37" xfId="0" applyFont="1" applyFill="1" applyBorder="1" applyAlignment="1">
      <alignment horizontal="center" vertical="center" wrapText="1"/>
    </xf>
    <xf numFmtId="0" fontId="8" fillId="11" borderId="38" xfId="0" applyFont="1" applyFill="1" applyBorder="1" applyAlignment="1">
      <alignment horizontal="center" vertical="center" wrapText="1"/>
    </xf>
    <xf numFmtId="0" fontId="8" fillId="11" borderId="39" xfId="0" applyFont="1" applyFill="1" applyBorder="1" applyAlignment="1">
      <alignment horizontal="center" vertical="center" wrapText="1"/>
    </xf>
    <xf numFmtId="0" fontId="8" fillId="11" borderId="40" xfId="0" applyFont="1" applyFill="1" applyBorder="1" applyAlignment="1">
      <alignment horizontal="center" vertical="center" wrapText="1"/>
    </xf>
    <xf numFmtId="0" fontId="10" fillId="11" borderId="9" xfId="0" applyFont="1" applyFill="1" applyBorder="1" applyAlignment="1">
      <alignment horizontal="left" vertical="center" wrapText="1"/>
    </xf>
    <xf numFmtId="0" fontId="10" fillId="11" borderId="10" xfId="0" applyFont="1" applyFill="1" applyBorder="1" applyAlignment="1">
      <alignment horizontal="left" vertical="center"/>
    </xf>
    <xf numFmtId="0" fontId="10" fillId="11" borderId="11" xfId="0" applyFont="1" applyFill="1" applyBorder="1" applyAlignment="1">
      <alignment horizontal="left" vertical="center"/>
    </xf>
    <xf numFmtId="0" fontId="10" fillId="11" borderId="12" xfId="0" applyFont="1" applyFill="1" applyBorder="1" applyAlignment="1">
      <alignment horizontal="left" vertical="center"/>
    </xf>
    <xf numFmtId="0" fontId="10" fillId="11" borderId="0" xfId="0" applyFont="1" applyFill="1" applyBorder="1" applyAlignment="1">
      <alignment horizontal="left" vertical="center"/>
    </xf>
    <xf numFmtId="0" fontId="10" fillId="11" borderId="13" xfId="0" applyFont="1" applyFill="1" applyBorder="1" applyAlignment="1">
      <alignment horizontal="left" vertical="center"/>
    </xf>
    <xf numFmtId="0" fontId="10" fillId="11" borderId="14" xfId="0" applyFont="1" applyFill="1" applyBorder="1" applyAlignment="1">
      <alignment horizontal="left" vertical="center"/>
    </xf>
    <xf numFmtId="0" fontId="10" fillId="11" borderId="15" xfId="0" applyFont="1" applyFill="1" applyBorder="1" applyAlignment="1">
      <alignment horizontal="left" vertical="center"/>
    </xf>
    <xf numFmtId="0" fontId="10" fillId="11" borderId="16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5" fillId="11" borderId="9" xfId="0" applyFont="1" applyFill="1" applyBorder="1" applyAlignment="1">
      <alignment horizontal="center" wrapText="1"/>
    </xf>
    <xf numFmtId="0" fontId="10" fillId="19" borderId="0" xfId="0" applyFont="1" applyFill="1" applyAlignment="1">
      <alignment horizontal="right" wrapText="1"/>
    </xf>
    <xf numFmtId="2" fontId="0" fillId="11" borderId="0" xfId="0" applyNumberFormat="1" applyFill="1" applyAlignment="1">
      <alignment horizontal="right"/>
    </xf>
    <xf numFmtId="0" fontId="0" fillId="11" borderId="0" xfId="0" applyFill="1" applyAlignment="1">
      <alignment horizontal="right"/>
    </xf>
    <xf numFmtId="0" fontId="51" fillId="21" borderId="57" xfId="0" applyFont="1" applyFill="1" applyBorder="1" applyAlignment="1">
      <alignment horizontal="center" vertical="center" wrapText="1"/>
    </xf>
    <xf numFmtId="0" fontId="51" fillId="21" borderId="58" xfId="0" applyFont="1" applyFill="1" applyBorder="1" applyAlignment="1">
      <alignment horizontal="center" vertical="center" wrapText="1"/>
    </xf>
    <xf numFmtId="0" fontId="51" fillId="21" borderId="59" xfId="0" applyFont="1" applyFill="1" applyBorder="1" applyAlignment="1">
      <alignment horizontal="center" vertical="center" wrapText="1"/>
    </xf>
    <xf numFmtId="0" fontId="51" fillId="21" borderId="60" xfId="0" applyFont="1" applyFill="1" applyBorder="1" applyAlignment="1">
      <alignment horizontal="center" vertical="center" wrapText="1"/>
    </xf>
    <xf numFmtId="0" fontId="10" fillId="19" borderId="0" xfId="0" applyFont="1" applyFill="1" applyAlignment="1">
      <alignment horizontal="center" wrapText="1"/>
    </xf>
    <xf numFmtId="0" fontId="48" fillId="19" borderId="0" xfId="0" applyFont="1" applyFill="1" applyAlignment="1">
      <alignment horizontal="center" vertical="center" wrapText="1"/>
    </xf>
    <xf numFmtId="0" fontId="49" fillId="20" borderId="55" xfId="0" applyFont="1" applyFill="1" applyBorder="1" applyAlignment="1">
      <alignment horizontal="center" vertical="center" wrapText="1"/>
    </xf>
    <xf numFmtId="0" fontId="49" fillId="20" borderId="56" xfId="0" applyFont="1" applyFill="1" applyBorder="1" applyAlignment="1">
      <alignment horizontal="center" vertical="center" wrapText="1"/>
    </xf>
    <xf numFmtId="0" fontId="49" fillId="20" borderId="57" xfId="0" applyFont="1" applyFill="1" applyBorder="1" applyAlignment="1">
      <alignment horizontal="center" vertical="center" wrapText="1"/>
    </xf>
    <xf numFmtId="0" fontId="49" fillId="20" borderId="58" xfId="0" applyFont="1" applyFill="1" applyBorder="1" applyAlignment="1">
      <alignment horizontal="center" vertical="center" wrapText="1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0" fillId="0" borderId="45" xfId="0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0" fillId="0" borderId="45" xfId="0" applyBorder="1"/>
    <xf numFmtId="0" fontId="34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52" fillId="11" borderId="1" xfId="0" applyFont="1" applyFill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DE LEAD TIME EM DIAS POR  FORMA DE CONTRATAÇÃO</a:t>
            </a:r>
            <a:br>
              <a:rPr lang="en-US" baseline="0"/>
            </a:br>
            <a:endParaRPr lang="en-US"/>
          </a:p>
        </c:rich>
      </c:tx>
      <c:layout>
        <c:manualLayout>
          <c:xMode val="edge"/>
          <c:yMode val="edge"/>
          <c:x val="0.15841387831917336"/>
          <c:y val="1.451130467769621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[2]Graficos!$B$3</c:f>
              <c:strCache>
                <c:ptCount val="1"/>
                <c:pt idx="0">
                  <c:v>MÉDIA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[2]Graficos!$A$4:$A$6</c:f>
              <c:strCache>
                <c:ptCount val="3"/>
                <c:pt idx="0">
                  <c:v>Licitação</c:v>
                </c:pt>
                <c:pt idx="1">
                  <c:v>Dispensa</c:v>
                </c:pt>
                <c:pt idx="2">
                  <c:v>Registro Preços</c:v>
                </c:pt>
              </c:strCache>
            </c:strRef>
          </c:cat>
          <c:val>
            <c:numRef>
              <c:f>[2]Graficos!$B$4:$B$6</c:f>
              <c:numCache>
                <c:formatCode>General</c:formatCode>
                <c:ptCount val="3"/>
                <c:pt idx="0">
                  <c:v>248</c:v>
                </c:pt>
                <c:pt idx="1">
                  <c:v>106.6</c:v>
                </c:pt>
                <c:pt idx="2" formatCode="0.0">
                  <c:v>135.14285714285714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323257472"/>
        <c:axId val="323253944"/>
      </c:barChart>
      <c:catAx>
        <c:axId val="32325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2.9446587198781283E-2"/>
              <c:y val="0.90479983848172829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crossAx val="323253944"/>
        <c:crosses val="autoZero"/>
        <c:auto val="1"/>
        <c:lblAlgn val="ctr"/>
        <c:lblOffset val="100"/>
        <c:noMultiLvlLbl val="0"/>
      </c:catAx>
      <c:valAx>
        <c:axId val="323253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3232574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MÉDIA GERAL</a:t>
            </a:r>
            <a:r>
              <a:rPr lang="en-US" baseline="0"/>
              <a:t> EM DIAS POR  SECRETARIA/COORDENADORIA</a:t>
            </a:r>
            <a:br>
              <a:rPr lang="en-US" baseline="0"/>
            </a:b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[2]Graficos!$E$2</c:f>
              <c:strCache>
                <c:ptCount val="1"/>
                <c:pt idx="0">
                  <c:v>MÉDIA GERAL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  <a:ln w="9525" cap="flat" cmpd="sng" algn="ctr">
                <a:solidFill>
                  <a:schemeClr val="accent3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9525" cap="flat" cmpd="sng" algn="ctr">
                <a:solidFill>
                  <a:schemeClr val="accent6">
                    <a:shade val="95000"/>
                    <a:satMod val="105000"/>
                  </a:schemeClr>
                </a:solidFill>
                <a:prstDash val="solid"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[2]Graficos!$D$3:$D$5</c:f>
              <c:strCache>
                <c:ptCount val="3"/>
                <c:pt idx="0">
                  <c:v>Média para Coordenadoria de Segurança , Transporte e Apoio Administrativo</c:v>
                </c:pt>
                <c:pt idx="1">
                  <c:v>Média para Coordenadoria de Infraestrutura Predial</c:v>
                </c:pt>
                <c:pt idx="2">
                  <c:v>Média Geral(2 Coordenadorias)</c:v>
                </c:pt>
              </c:strCache>
            </c:strRef>
          </c:cat>
          <c:val>
            <c:numRef>
              <c:f>[2]Graficos!$E$3:$E$5</c:f>
              <c:numCache>
                <c:formatCode>General</c:formatCode>
                <c:ptCount val="3"/>
                <c:pt idx="0">
                  <c:v>170</c:v>
                </c:pt>
                <c:pt idx="1">
                  <c:v>173</c:v>
                </c:pt>
                <c:pt idx="2">
                  <c:v>171.5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40"/>
        <c:axId val="476108720"/>
        <c:axId val="344493208"/>
      </c:barChart>
      <c:catAx>
        <c:axId val="47610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8014550564072147E-2"/>
              <c:y val="0.90833830098024626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crossAx val="344493208"/>
        <c:crosses val="autoZero"/>
        <c:auto val="1"/>
        <c:lblAlgn val="ctr"/>
        <c:lblOffset val="100"/>
        <c:noMultiLvlLbl val="0"/>
      </c:catAx>
      <c:valAx>
        <c:axId val="344493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 Dias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476108720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>
        <c:manualLayout>
          <c:xMode val="edge"/>
          <c:yMode val="edge"/>
          <c:x val="0.11488175891003215"/>
          <c:y val="2.017803808564968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[3]FILTROS_DINAMICOS!$B$16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[3]FILTROS_DINAMICOS!$B$17:$B$19</c:f>
              <c:numCache>
                <c:formatCode>0.00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6090296"/>
        <c:axId val="476078928"/>
      </c:barChart>
      <c:lineChart>
        <c:grouping val="standard"/>
        <c:varyColors val="0"/>
        <c:ser>
          <c:idx val="1"/>
          <c:order val="1"/>
          <c:tx>
            <c:strRef>
              <c:f>[3]FILTROS_DINAMICOS!$C$16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[3]FILTROS_DINAMICOS!$C$17:$C$19</c:f>
              <c:numCache>
                <c:formatCode>0.00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098136"/>
        <c:axId val="476101272"/>
      </c:lineChart>
      <c:catAx>
        <c:axId val="476090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 PADS COLETADOS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76078928"/>
        <c:crosses val="autoZero"/>
        <c:auto val="1"/>
        <c:lblAlgn val="ctr"/>
        <c:lblOffset val="100"/>
        <c:noMultiLvlLbl val="0"/>
      </c:catAx>
      <c:valAx>
        <c:axId val="47607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476090296"/>
        <c:crosses val="autoZero"/>
        <c:crossBetween val="between"/>
      </c:valAx>
      <c:valAx>
        <c:axId val="47610127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76098136"/>
        <c:crosses val="max"/>
        <c:crossBetween val="between"/>
      </c:valAx>
      <c:catAx>
        <c:axId val="476098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10127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SECRETARIA/COORDENADORIA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886640"/>
        <c:axId val="339875272"/>
      </c:barChart>
      <c:lineChart>
        <c:grouping val="standard"/>
        <c:varyColors val="0"/>
        <c:ser>
          <c:idx val="1"/>
          <c:order val="1"/>
          <c:tx>
            <c:strRef>
              <c:f>[3]FILTROS_DINAMICOS!$Q$24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[3]FILTROS_DINAMICOS!$Q$25:$Q$27</c:f>
              <c:numCache>
                <c:formatCode>0.00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[3]FILTROS_DINAMICOS!$R$24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[3]FILTROS_DINAMICOS!$R$25:$R$27</c:f>
              <c:numCache>
                <c:formatCode>0.00%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881152"/>
        <c:axId val="339875664"/>
      </c:lineChart>
      <c:catAx>
        <c:axId val="33988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339875272"/>
        <c:crosses val="autoZero"/>
        <c:auto val="1"/>
        <c:lblAlgn val="ctr"/>
        <c:lblOffset val="100"/>
        <c:noMultiLvlLbl val="0"/>
      </c:catAx>
      <c:valAx>
        <c:axId val="3398752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39886640"/>
        <c:crosses val="autoZero"/>
        <c:crossBetween val="between"/>
      </c:valAx>
      <c:valAx>
        <c:axId val="3398756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339881152"/>
        <c:crosses val="max"/>
        <c:crossBetween val="between"/>
      </c:valAx>
      <c:catAx>
        <c:axId val="339881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398756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SECRETARIA/COORDENADORIA</a:t>
            </a:r>
            <a:endParaRPr lang="pt-BR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[3]FILTROS_DINAMICOS!$P$24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/>
              </a:solidFill>
            </c:spPr>
          </c:dPt>
          <c:dPt>
            <c:idx val="1"/>
            <c:invertIfNegative val="0"/>
            <c:bubble3D val="0"/>
            <c:spPr>
              <a:solidFill>
                <a:schemeClr val="accent6"/>
              </a:solidFill>
            </c:spPr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160"/>
        <c:axId val="464398336"/>
      </c:barChart>
      <c:lineChart>
        <c:grouping val="standard"/>
        <c:varyColors val="0"/>
        <c:ser>
          <c:idx val="1"/>
          <c:order val="1"/>
          <c:tx>
            <c:strRef>
              <c:f>[3]FILTROS_DINAMICOS!$Q$24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[3]FILTROS_DINAMICOS!$Q$25:$Q$27</c:f>
              <c:numCache>
                <c:formatCode>0.00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[3]FILTROS_DINAMICOS!$R$24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[3]FILTROS_DINAMICOS!$O$25:$O$27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[3]FILTROS_DINAMICOS!$R$25:$R$27</c:f>
              <c:numCache>
                <c:formatCode>0.00%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397552"/>
        <c:axId val="464399512"/>
      </c:lineChart>
      <c:catAx>
        <c:axId val="46439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37</a:t>
                </a:r>
                <a:r>
                  <a:rPr lang="pt-BR" baseline="0"/>
                  <a:t> PADS COLETADOS</a:t>
                </a:r>
                <a:endParaRPr lang="pt-BR"/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464398336"/>
        <c:crosses val="autoZero"/>
        <c:auto val="1"/>
        <c:lblAlgn val="ctr"/>
        <c:lblOffset val="100"/>
        <c:noMultiLvlLbl val="0"/>
      </c:catAx>
      <c:valAx>
        <c:axId val="464398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MÉDIA</a:t>
                </a:r>
                <a:r>
                  <a:rPr lang="pt-BR" baseline="0"/>
                  <a:t> DE DIAS</a:t>
                </a:r>
                <a:endParaRPr lang="pt-BR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64397160"/>
        <c:crosses val="autoZero"/>
        <c:crossBetween val="between"/>
      </c:valAx>
      <c:valAx>
        <c:axId val="46439951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crossAx val="464397552"/>
        <c:crosses val="max"/>
        <c:crossBetween val="between"/>
      </c:valAx>
      <c:catAx>
        <c:axId val="46439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43995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ATUAL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[1]FILTROS_DINAMICOS!$P$24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[1]FILTROS_DINAMICOS!$P$25:$P$27</c:f>
              <c:numCache>
                <c:formatCode>General</c:formatCode>
                <c:ptCount val="3"/>
                <c:pt idx="0">
                  <c:v>1.17</c:v>
                </c:pt>
                <c:pt idx="1">
                  <c:v>12.82</c:v>
                </c:pt>
                <c:pt idx="2">
                  <c:v>4.09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51592"/>
        <c:axId val="323251984"/>
      </c:barChart>
      <c:lineChart>
        <c:grouping val="standard"/>
        <c:varyColors val="0"/>
        <c:ser>
          <c:idx val="1"/>
          <c:order val="1"/>
          <c:tx>
            <c:strRef>
              <c:f>[1]FILTROS_DINAMICOS!$Q$24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[1]FILTROS_DINAMICOS!$Q$25:$Q$27</c:f>
              <c:numCache>
                <c:formatCode>General</c:formatCode>
                <c:ptCount val="3"/>
                <c:pt idx="0">
                  <c:v>1.17</c:v>
                </c:pt>
                <c:pt idx="1">
                  <c:v>13.99</c:v>
                </c:pt>
                <c:pt idx="2">
                  <c:v>18.079999999999998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[1]FILTROS_DINAMICOS!$R$24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[1]FILTROS_DINAMICOS!$O$25:$O$27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[1]FILTROS_DINAMICOS!$R$25:$R$27</c:f>
              <c:numCache>
                <c:formatCode>General</c:formatCode>
                <c:ptCount val="3"/>
                <c:pt idx="0">
                  <c:v>6.4712389380530977E-2</c:v>
                </c:pt>
                <c:pt idx="1">
                  <c:v>0.77378318584070804</c:v>
                </c:pt>
                <c:pt idx="2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55904"/>
        <c:axId val="323254728"/>
      </c:lineChart>
      <c:catAx>
        <c:axId val="323251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3251984"/>
        <c:crosses val="autoZero"/>
        <c:auto val="1"/>
        <c:lblAlgn val="ctr"/>
        <c:lblOffset val="100"/>
        <c:noMultiLvlLbl val="0"/>
      </c:catAx>
      <c:valAx>
        <c:axId val="3232519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251592"/>
        <c:crosses val="autoZero"/>
        <c:crossBetween val="between"/>
      </c:valAx>
      <c:valAx>
        <c:axId val="323254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23255904"/>
        <c:crosses val="max"/>
        <c:crossBetween val="between"/>
      </c:valAx>
      <c:catAx>
        <c:axId val="323255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25472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pt-BR"/>
              <a:t>GRÁFICO DE PARETO FUTURO(META) PARA  MÉDIA DE DIAS POR </a:t>
            </a:r>
            <a:r>
              <a:rPr lang="pt-BR" baseline="0"/>
              <a:t> SETOR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[1]FILTROS_DINAMICOS!$V$24</c:f>
              <c:strCache>
                <c:ptCount val="1"/>
                <c:pt idx="0">
                  <c:v>MEDIA DE DIAS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[1]FILTROS_DINAMICOS!$V$25:$V$27</c:f>
              <c:numCache>
                <c:formatCode>General</c:formatCode>
                <c:ptCount val="3"/>
                <c:pt idx="0">
                  <c:v>1</c:v>
                </c:pt>
                <c:pt idx="1">
                  <c:v>10.9</c:v>
                </c:pt>
                <c:pt idx="2">
                  <c:v>3.5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3256296"/>
        <c:axId val="323258256"/>
      </c:barChart>
      <c:lineChart>
        <c:grouping val="standard"/>
        <c:varyColors val="0"/>
        <c:ser>
          <c:idx val="1"/>
          <c:order val="1"/>
          <c:tx>
            <c:strRef>
              <c:f>[1]FILTROS_DINAMICOS!$W$24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[1]FILTROS_DINAMICOS!$W$25:$W$27</c:f>
              <c:numCache>
                <c:formatCode>General</c:formatCode>
                <c:ptCount val="3"/>
                <c:pt idx="0">
                  <c:v>1</c:v>
                </c:pt>
                <c:pt idx="1">
                  <c:v>11.9</c:v>
                </c:pt>
                <c:pt idx="2">
                  <c:v>15.4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[1]FILTROS_DINAMICOS!$X$24</c:f>
              <c:strCache>
                <c:ptCount val="1"/>
                <c:pt idx="0">
                  <c:v>% Cumulativo</c:v>
                </c:pt>
              </c:strCache>
            </c:strRef>
          </c:tx>
          <c:cat>
            <c:strRef>
              <c:f>[1]FILTROS_DINAMICOS!$U$25:$U$27</c:f>
              <c:strCache>
                <c:ptCount val="3"/>
                <c:pt idx="0">
                  <c:v>Secretaria de Gestão de Serviços</c:v>
                </c:pt>
                <c:pt idx="1">
                  <c:v>Coordenadoria de Infra Estrutura Predial</c:v>
                </c:pt>
                <c:pt idx="2">
                  <c:v>Coordenadoria de Segurança, Transporte e Apoio Administrativo</c:v>
                </c:pt>
              </c:strCache>
            </c:strRef>
          </c:cat>
          <c:val>
            <c:numRef>
              <c:f>[1]FILTROS_DINAMICOS!$X$25:$X$27</c:f>
              <c:numCache>
                <c:formatCode>General</c:formatCode>
                <c:ptCount val="3"/>
                <c:pt idx="0">
                  <c:v>5.5309734513274339E-2</c:v>
                </c:pt>
                <c:pt idx="1">
                  <c:v>0.65818584070796471</c:v>
                </c:pt>
                <c:pt idx="2">
                  <c:v>0.85176991150442483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455592"/>
        <c:axId val="323250808"/>
      </c:lineChart>
      <c:catAx>
        <c:axId val="3232562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23258256"/>
        <c:crosses val="autoZero"/>
        <c:auto val="1"/>
        <c:lblAlgn val="ctr"/>
        <c:lblOffset val="100"/>
        <c:noMultiLvlLbl val="0"/>
      </c:catAx>
      <c:valAx>
        <c:axId val="32325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3256296"/>
        <c:crosses val="autoZero"/>
        <c:crossBetween val="between"/>
      </c:valAx>
      <c:valAx>
        <c:axId val="3232508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14455592"/>
        <c:crosses val="max"/>
        <c:crossBetween val="between"/>
      </c:valAx>
      <c:catAx>
        <c:axId val="114455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25080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</a:t>
            </a:r>
            <a:r>
              <a:rPr lang="pt-BR" baseline="0"/>
              <a:t> Média de Dias Total de PADS x Médias de Dias  das unidades da SECGS</a:t>
            </a:r>
            <a:endParaRPr lang="pt-BR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#,##0.00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[3]FILTROS_DINAMICOS!$I$46:$I$50</c15:sqref>
                  </c15:fullRef>
                </c:ext>
              </c:extLst>
              <c:f>([3]FILTROS_DINAMICOS!$I$46,[3]FILTROS_DINAMICOS!$I$48:$I$50)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[3]FILTROS_DINAMICOS!$J$46:$J$50</c15:sqref>
                  </c15:fullRef>
                </c:ext>
              </c:extLst>
              <c:f>([3]FILTROS_DINAMICOS!$J$46,[3]FILTROS_DINAMICOS!$J$48:$J$50)</c:f>
              <c:numCache>
                <c:formatCode>0%</c:formatCode>
                <c:ptCount val="4"/>
                <c:pt idx="0" formatCode="General">
                  <c:v>171</c:v>
                </c:pt>
                <c:pt idx="1" formatCode="General">
                  <c:v>16.701428807219617</c:v>
                </c:pt>
                <c:pt idx="2" formatCode="General">
                  <c:v>19.648739773199551</c:v>
                </c:pt>
                <c:pt idx="3" formatCode="General">
                  <c:v>2.9473109659799341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89976"/>
        <c:axId val="323590368"/>
      </c:radarChart>
      <c:catAx>
        <c:axId val="323589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90368"/>
        <c:crosses val="autoZero"/>
        <c:auto val="1"/>
        <c:lblAlgn val="ctr"/>
        <c:lblOffset val="100"/>
        <c:noMultiLvlLbl val="0"/>
      </c:catAx>
      <c:valAx>
        <c:axId val="32359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MÉDIA</a:t>
            </a:r>
            <a:r>
              <a:rPr lang="pt-BR" baseline="0"/>
              <a:t> DE DIAS PARA AS UNIDADES DA SECGS (37 PADS)</a:t>
            </a:r>
            <a:endParaRPr lang="pt-BR"/>
          </a:p>
        </c:rich>
      </c:tx>
      <c:layout>
        <c:manualLayout>
          <c:xMode val="edge"/>
          <c:yMode val="edge"/>
          <c:x val="0.246773935866712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</c:pivotFmts>
    <c:plotArea>
      <c:layout/>
      <c:radarChart>
        <c:radarStyle val="marker"/>
        <c:varyColors val="0"/>
        <c:ser>
          <c:idx val="1"/>
          <c:order val="0"/>
          <c:tx>
            <c:v>Total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</c:v>
              </c:pt>
              <c:pt idx="1">
                <c:v>2.58442164179147</c:v>
              </c:pt>
              <c:pt idx="2">
                <c:v>3.9422594850940298</c:v>
              </c:pt>
              <c:pt idx="3">
                <c:v>15.1508333333331</c:v>
              </c:pt>
              <c:pt idx="4">
                <c:v>4.9671296296299996</c:v>
              </c:pt>
              <c:pt idx="5">
                <c:v>27.283391203703999</c:v>
              </c:pt>
              <c:pt idx="6">
                <c:v>2.3419704861112201</c:v>
              </c:pt>
              <c:pt idx="7">
                <c:v>1.7854166666656901</c:v>
              </c:pt>
              <c:pt idx="8">
                <c:v>16.479513888891201</c:v>
              </c:pt>
              <c:pt idx="9">
                <c:v>2.7852623456791501</c:v>
              </c:pt>
              <c:pt idx="10">
                <c:v>17.148148148148401</c:v>
              </c:pt>
              <c:pt idx="11">
                <c:v>18.778156565654999</c:v>
              </c:pt>
              <c:pt idx="12">
                <c:v>4.7939516129033102</c:v>
              </c:pt>
              <c:pt idx="13">
                <c:v>12.0087962962982</c:v>
              </c:pt>
              <c:pt idx="14">
                <c:v>22.838348765432201</c:v>
              </c:pt>
              <c:pt idx="15">
                <c:v>2.40444444444437</c:v>
              </c:pt>
              <c:pt idx="16">
                <c:v>4.3020833333309003</c:v>
              </c:pt>
              <c:pt idx="17">
                <c:v>0.14444444444961799</c:v>
              </c:pt>
            </c:numLit>
          </c:val>
        </c:ser>
        <c:ser>
          <c:idx val="0"/>
          <c:order val="1"/>
          <c:tx>
            <c:v>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8"/>
              <c:pt idx="0">
                <c:v>ASSISEG</c:v>
              </c:pt>
              <c:pt idx="1">
                <c:v>CAA</c:v>
              </c:pt>
              <c:pt idx="2">
                <c:v>CIP</c:v>
              </c:pt>
              <c:pt idx="3">
                <c:v>COGSA</c:v>
              </c:pt>
              <c:pt idx="4">
                <c:v>CSTA</c:v>
              </c:pt>
              <c:pt idx="5">
                <c:v>SAPRE</c:v>
              </c:pt>
              <c:pt idx="6">
                <c:v>SECGS</c:v>
              </c:pt>
              <c:pt idx="7">
                <c:v>SESEG</c:v>
              </c:pt>
              <c:pt idx="8">
                <c:v>SGACI</c:v>
              </c:pt>
              <c:pt idx="9">
                <c:v>SMI</c:v>
              </c:pt>
              <c:pt idx="10">
                <c:v>SMIC</c:v>
              </c:pt>
              <c:pt idx="11">
                <c:v>SMIN</c:v>
              </c:pt>
              <c:pt idx="12">
                <c:v>SMOEP</c:v>
              </c:pt>
              <c:pt idx="13">
                <c:v>SMOI</c:v>
              </c:pt>
              <c:pt idx="14">
                <c:v>SMOP</c:v>
              </c:pt>
              <c:pt idx="15">
                <c:v>SOP</c:v>
              </c:pt>
              <c:pt idx="16">
                <c:v>SST</c:v>
              </c:pt>
              <c:pt idx="17">
                <c:v>ST</c:v>
              </c:pt>
            </c:strLit>
          </c:cat>
          <c:val>
            <c:numLit>
              <c:formatCode>General</c:formatCode>
              <c:ptCount val="18"/>
              <c:pt idx="0">
                <c:v>11.841369047618562</c:v>
              </c:pt>
              <c:pt idx="1">
                <c:v>2.5844216417914794</c:v>
              </c:pt>
              <c:pt idx="2">
                <c:v>3.9422594850940387</c:v>
              </c:pt>
              <c:pt idx="3">
                <c:v>15.150833333333139</c:v>
              </c:pt>
              <c:pt idx="4">
                <c:v>4.9671296296300067</c:v>
              </c:pt>
              <c:pt idx="5">
                <c:v>27.283391203704014</c:v>
              </c:pt>
              <c:pt idx="6">
                <c:v>2.3419704861112223</c:v>
              </c:pt>
              <c:pt idx="7">
                <c:v>1.7854166666656965</c:v>
              </c:pt>
              <c:pt idx="8">
                <c:v>16.479513888891233</c:v>
              </c:pt>
              <c:pt idx="9">
                <c:v>2.7852623456791559</c:v>
              </c:pt>
              <c:pt idx="10">
                <c:v>17.148148148148419</c:v>
              </c:pt>
              <c:pt idx="11">
                <c:v>18.778156565655081</c:v>
              </c:pt>
              <c:pt idx="12">
                <c:v>4.7939516129033199</c:v>
              </c:pt>
              <c:pt idx="13">
                <c:v>12.008796296298291</c:v>
              </c:pt>
              <c:pt idx="14">
                <c:v>22.838348765432279</c:v>
              </c:pt>
              <c:pt idx="15">
                <c:v>2.4044444444443798</c:v>
              </c:pt>
              <c:pt idx="16">
                <c:v>4.3020833333309083</c:v>
              </c:pt>
              <c:pt idx="17">
                <c:v>0.14444444444961846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587232"/>
        <c:axId val="323587624"/>
      </c:radarChart>
      <c:catAx>
        <c:axId val="32358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7624"/>
        <c:crosses val="autoZero"/>
        <c:auto val="1"/>
        <c:lblAlgn val="ctr"/>
        <c:lblOffset val="100"/>
        <c:noMultiLvlLbl val="0"/>
      </c:catAx>
      <c:valAx>
        <c:axId val="32358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358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16</c:v>
                </c:pt>
                <c:pt idx="1">
                  <c:v>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10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checked="Checked" fmlaLink="Cores!$B$12" lockText="1"/>
</file>

<file path=xl/ctrlProps/ctrlProp12.xml><?xml version="1.0" encoding="utf-8"?>
<formControlPr xmlns="http://schemas.microsoft.com/office/spreadsheetml/2009/9/main" objectType="CheckBox" checked="Checked" fmlaLink="Cores!$B$16" lockText="1"/>
</file>

<file path=xl/ctrlProps/ctrlProp13.xml><?xml version="1.0" encoding="utf-8"?>
<formControlPr xmlns="http://schemas.microsoft.com/office/spreadsheetml/2009/9/main" objectType="CheckBox" checked="Checked" fmlaLink="Cores!$B$17" lockText="1"/>
</file>

<file path=xl/ctrlProps/ctrlProp14.xml><?xml version="1.0" encoding="utf-8"?>
<formControlPr xmlns="http://schemas.microsoft.com/office/spreadsheetml/2009/9/main" objectType="CheckBox" checked="Checked" fmlaLink="Cores!$B$18" lockText="1"/>
</file>

<file path=xl/ctrlProps/ctrlProp15.xml><?xml version="1.0" encoding="utf-8"?>
<formControlPr xmlns="http://schemas.microsoft.com/office/spreadsheetml/2009/9/main" objectType="CheckBox" checked="Checked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checked="Checked" fmlaLink="Cores!$B$21" lockText="1"/>
</file>

<file path=xl/ctrlProps/ctrlProp18.xml><?xml version="1.0" encoding="utf-8"?>
<formControlPr xmlns="http://schemas.microsoft.com/office/spreadsheetml/2009/9/main" objectType="CheckBox" checked="Checked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3">
  <dgm:title val=""/>
  <dgm:desc val=""/>
  <dgm:catLst>
    <dgm:cat type="accent3" pri="11300"/>
  </dgm:catLst>
  <dgm:styleLbl name="node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3">
        <a:shade val="80000"/>
      </a:schemeClr>
      <a:schemeClr val="accent3">
        <a:tint val="7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/>
    <dgm:txEffectClrLst/>
  </dgm:styleLbl>
  <dgm:styleLbl name="lnNode1">
    <dgm:fillClrLst>
      <a:schemeClr val="accent3">
        <a:shade val="80000"/>
      </a:schemeClr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3">
        <a:shade val="80000"/>
        <a:alpha val="50000"/>
      </a:schemeClr>
      <a:schemeClr val="accent3">
        <a:tint val="70000"/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3">
        <a:tint val="50000"/>
      </a:schemeClr>
      <a:schemeClr val="accent3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/>
    <dgm:txEffectClrLst/>
  </dgm:styleLbl>
  <dgm:styleLbl name="f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bgSibTrans2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lt1"/>
    </dgm:txFillClrLst>
    <dgm:txEffectClrLst/>
  </dgm:styleLbl>
  <dgm:styleLbl name="sibTrans1D1">
    <dgm:fillClrLst>
      <a:schemeClr val="accent3">
        <a:shade val="90000"/>
      </a:schemeClr>
      <a:schemeClr val="accent3">
        <a:tint val="70000"/>
      </a:schemeClr>
    </dgm:fillClrLst>
    <dgm:linClrLst>
      <a:schemeClr val="accent3">
        <a:shade val="90000"/>
      </a:schemeClr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3">
        <a:shade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3">
        <a:tint val="99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3">
        <a:tint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3">
        <a:tint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3">
        <a:tint val="90000"/>
      </a:schemeClr>
    </dgm:fillClrLst>
    <dgm:linClrLst meth="repeat">
      <a:schemeClr val="accent3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3">
        <a:tint val="50000"/>
      </a:schemeClr>
    </dgm:fillClrLst>
    <dgm:linClrLst meth="repeat">
      <a:schemeClr val="accent3">
        <a:tint val="50000"/>
      </a:schemeClr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>
        <a:shade val="8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>
        <a:tint val="99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>
        <a:tint val="8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>
        <a:tint val="7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3">
        <a:shade val="80000"/>
      </a:schemeClr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3">
        <a:alpha val="90000"/>
        <a:tint val="40000"/>
      </a:schemeClr>
    </dgm:fillClrLst>
    <dgm:linClrLst meth="repeat">
      <a:schemeClr val="accent3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3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3">
        <a:tint val="99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3">
        <a:tint val="8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3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AA30471-4DC3-4D29-B089-D29F0A7C8DCF}" type="doc">
      <dgm:prSet loTypeId="urn:microsoft.com/office/officeart/2008/layout/NameandTitleOrganizationalChart" loCatId="hierarchy" qsTypeId="urn:microsoft.com/office/officeart/2005/8/quickstyle/3d4" qsCatId="3D" csTypeId="urn:microsoft.com/office/officeart/2005/8/colors/accent3_3" csCatId="accent3" phldr="1"/>
      <dgm:spPr/>
      <dgm:t>
        <a:bodyPr/>
        <a:lstStyle/>
        <a:p>
          <a:endParaRPr lang="pt-BR"/>
        </a:p>
      </dgm:t>
    </dgm:pt>
    <dgm:pt modelId="{135EF147-7E60-4EF1-B26E-1AEC92F02C76}">
      <dgm:prSet phldrT="[Texto]"/>
      <dgm:spPr>
        <a:solidFill>
          <a:schemeClr val="accent1">
            <a:lumMod val="75000"/>
          </a:schemeClr>
        </a:solidFill>
      </dgm:spPr>
      <dgm:t>
        <a:bodyPr/>
        <a:lstStyle/>
        <a:p>
          <a:r>
            <a:rPr lang="pt-BR"/>
            <a:t>SECGS</a:t>
          </a:r>
        </a:p>
      </dgm:t>
    </dgm:pt>
    <dgm:pt modelId="{76C832B2-AB09-42D1-9614-EDDDFADD2AC9}" type="parTrans" cxnId="{3A6C13D0-FCBC-499C-9731-E34C44CEA176}">
      <dgm:prSet/>
      <dgm:spPr/>
      <dgm:t>
        <a:bodyPr/>
        <a:lstStyle/>
        <a:p>
          <a:endParaRPr lang="pt-BR"/>
        </a:p>
      </dgm:t>
    </dgm:pt>
    <dgm:pt modelId="{7622962D-0D70-43DD-868E-5F77B28BA92F}" type="sibTrans" cxnId="{3A6C13D0-FCBC-499C-9731-E34C44CEA176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19 dias -      15%=   16 dias</a:t>
          </a:r>
        </a:p>
      </dgm:t>
    </dgm:pt>
    <dgm:pt modelId="{BF221DDE-4F71-4903-AB0B-6FFFD5C973A7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CIP</a:t>
          </a:r>
        </a:p>
      </dgm:t>
    </dgm:pt>
    <dgm:pt modelId="{D9D3F215-3512-4667-8F51-69E4BCD03FD0}" type="parTrans" cxnId="{D65C5E86-0DE1-4D25-9189-A16409F888A4}">
      <dgm:prSet/>
      <dgm:spPr/>
      <dgm:t>
        <a:bodyPr/>
        <a:lstStyle/>
        <a:p>
          <a:endParaRPr lang="pt-BR"/>
        </a:p>
      </dgm:t>
    </dgm:pt>
    <dgm:pt modelId="{AB490AA3-1DE3-43C5-B6ED-BA109D31E6CA}" type="sibTrans" cxnId="{D65C5E86-0DE1-4D25-9189-A16409F888A4}">
      <dgm:prSet custT="1"/>
      <dgm:spPr/>
      <dgm:t>
        <a:bodyPr/>
        <a:lstStyle/>
        <a:p>
          <a:pPr algn="ctr"/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12,62 - 15% =   10,70 dias</a:t>
          </a:r>
        </a:p>
      </dgm:t>
    </dgm:pt>
    <dgm:pt modelId="{75051719-400E-4F9F-B15F-B3729F530692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CSTA</a:t>
          </a:r>
        </a:p>
      </dgm:t>
    </dgm:pt>
    <dgm:pt modelId="{561AD9CF-9C2D-4D3C-9428-E144306BF9AB}" type="parTrans" cxnId="{C17EE332-CD9F-4124-9695-D70D79DF0099}">
      <dgm:prSet/>
      <dgm:spPr/>
      <dgm:t>
        <a:bodyPr/>
        <a:lstStyle/>
        <a:p>
          <a:endParaRPr lang="pt-BR"/>
        </a:p>
      </dgm:t>
    </dgm:pt>
    <dgm:pt modelId="{B7B1EFDA-0007-4EF9-908F-E4288AFC3394}" type="sibTrans" cxnId="{C17EE332-CD9F-4124-9695-D70D79DF0099}">
      <dgm:prSet custT="1"/>
      <dgm:spPr/>
      <dgm:t>
        <a:bodyPr/>
        <a:lstStyle/>
        <a:p>
          <a:pPr algn="ctr"/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5,85 - 15% =    5 dias</a:t>
          </a:r>
        </a:p>
      </dgm:t>
    </dgm:pt>
    <dgm:pt modelId="{213A3BD9-A083-4F4A-9EAE-116525056F61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SAPRE</a:t>
          </a:r>
        </a:p>
      </dgm:t>
    </dgm:pt>
    <dgm:pt modelId="{448815A7-29E1-4D3A-96F4-FEC359D56794}" type="parTrans" cxnId="{37A35DB3-25C4-439F-B38C-2F2EA147E353}">
      <dgm:prSet/>
      <dgm:spPr/>
      <dgm:t>
        <a:bodyPr/>
        <a:lstStyle/>
        <a:p>
          <a:endParaRPr lang="pt-BR"/>
        </a:p>
      </dgm:t>
    </dgm:pt>
    <dgm:pt modelId="{45176B47-3D28-4687-9E90-50A5A65C9838}" type="sibTrans" cxnId="{37A35DB3-25C4-439F-B38C-2F2EA147E353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25,26 -20% = 20,21 diaas</a:t>
          </a:r>
        </a:p>
      </dgm:t>
    </dgm:pt>
    <dgm:pt modelId="{86A23336-AF9B-4827-9D4F-E59DDA17CC43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SMOP</a:t>
          </a:r>
        </a:p>
      </dgm:t>
    </dgm:pt>
    <dgm:pt modelId="{D18E83E1-A6B9-44D3-A11D-3E7687039E50}" type="parTrans" cxnId="{BFB8F891-5871-4E44-9099-724EEA390C17}">
      <dgm:prSet/>
      <dgm:spPr/>
      <dgm:t>
        <a:bodyPr/>
        <a:lstStyle/>
        <a:p>
          <a:endParaRPr lang="pt-BR"/>
        </a:p>
      </dgm:t>
    </dgm:pt>
    <dgm:pt modelId="{74F8E877-D606-4606-AB73-3B3E57EBACD6}" type="sibTrans" cxnId="{BFB8F891-5871-4E44-9099-724EEA390C17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22,84 -20% = 18,27 dias</a:t>
          </a:r>
        </a:p>
      </dgm:t>
    </dgm:pt>
    <dgm:pt modelId="{AD9C3E52-1B18-4F11-8E4B-FAE69B5F440D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SMOI</a:t>
          </a:r>
        </a:p>
      </dgm:t>
    </dgm:pt>
    <dgm:pt modelId="{449F9A01-E3E9-47F5-A09A-06E4F7AABB8B}" type="parTrans" cxnId="{23808611-AD62-4ABD-BA54-3B8F46454790}">
      <dgm:prSet/>
      <dgm:spPr/>
      <dgm:t>
        <a:bodyPr/>
        <a:lstStyle/>
        <a:p>
          <a:endParaRPr lang="pt-BR"/>
        </a:p>
      </dgm:t>
    </dgm:pt>
    <dgm:pt modelId="{A022CA67-41DE-467C-AFA3-14E1513C2F77}" type="sibTrans" cxnId="{23808611-AD62-4ABD-BA54-3B8F46454790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12 -15% = 10,21 dias</a:t>
          </a:r>
        </a:p>
      </dgm:t>
    </dgm:pt>
    <dgm:pt modelId="{A20CFE1F-FD46-4D54-B1A3-0F6A9AA8CD52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SGACI</a:t>
          </a:r>
        </a:p>
      </dgm:t>
    </dgm:pt>
    <dgm:pt modelId="{7F666C7B-A372-420E-BDEC-A173856F297A}" type="parTrans" cxnId="{48BE15DE-34D6-4E5C-AD94-75BB36CE55A8}">
      <dgm:prSet/>
      <dgm:spPr/>
      <dgm:t>
        <a:bodyPr/>
        <a:lstStyle/>
        <a:p>
          <a:endParaRPr lang="pt-BR"/>
        </a:p>
      </dgm:t>
    </dgm:pt>
    <dgm:pt modelId="{CFC66EA4-A3A6-4275-AE09-2BEA5CE8F5FD}" type="sibTrans" cxnId="{48BE15DE-34D6-4E5C-AD94-75BB36CE55A8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16,48 - 15% = 14 dias</a:t>
          </a:r>
        </a:p>
      </dgm:t>
    </dgm:pt>
    <dgm:pt modelId="{628814F0-559C-434A-A6CB-275541BB0C60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SMIC</a:t>
          </a:r>
        </a:p>
      </dgm:t>
    </dgm:pt>
    <dgm:pt modelId="{CFC28609-1B27-4A31-913C-43AB6A4CFC04}" type="parTrans" cxnId="{9FD1B40C-C613-46A4-9967-553B4E6812AB}">
      <dgm:prSet/>
      <dgm:spPr/>
      <dgm:t>
        <a:bodyPr/>
        <a:lstStyle/>
        <a:p>
          <a:endParaRPr lang="pt-BR"/>
        </a:p>
      </dgm:t>
    </dgm:pt>
    <dgm:pt modelId="{E9B87CA4-68C8-4A5B-B45A-E88124371EA4}" type="sibTrans" cxnId="{9FD1B40C-C613-46A4-9967-553B4E6812AB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17,15 - 15% = 14,58  dias</a:t>
          </a:r>
        </a:p>
      </dgm:t>
    </dgm:pt>
    <dgm:pt modelId="{C266664C-BDA7-4F2C-80E6-50CFB46026C8}" type="asst">
      <dgm:prSet phldrT="[Texto]"/>
      <dgm:spPr>
        <a:solidFill>
          <a:schemeClr val="accent2">
            <a:lumMod val="60000"/>
            <a:lumOff val="40000"/>
          </a:schemeClr>
        </a:solidFill>
      </dgm:spPr>
      <dgm:t>
        <a:bodyPr/>
        <a:lstStyle/>
        <a:p>
          <a:r>
            <a:rPr lang="pt-BR"/>
            <a:t>SMIN</a:t>
          </a:r>
        </a:p>
      </dgm:t>
    </dgm:pt>
    <dgm:pt modelId="{C8B814BF-4F4F-40B9-AB4E-8714E3A30CE1}" type="parTrans" cxnId="{B16C1FF3-C6F5-4B2B-94A7-5DBD00BEC72C}">
      <dgm:prSet/>
      <dgm:spPr/>
      <dgm:t>
        <a:bodyPr/>
        <a:lstStyle/>
        <a:p>
          <a:endParaRPr lang="pt-BR"/>
        </a:p>
      </dgm:t>
    </dgm:pt>
    <dgm:pt modelId="{737104AC-098A-4F75-A275-A0A432BC2322}" type="sibTrans" cxnId="{B16C1FF3-C6F5-4B2B-94A7-5DBD00BEC72C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-18,78 - 15% = 16 dias</a:t>
          </a:r>
        </a:p>
      </dgm:t>
    </dgm:pt>
    <dgm:pt modelId="{68510BB7-779E-4E54-8D8E-FB7020EE1D36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COGSA</a:t>
          </a:r>
        </a:p>
      </dgm:t>
    </dgm:pt>
    <dgm:pt modelId="{E8594818-F766-440F-B83F-2F442B9F34B4}" type="parTrans" cxnId="{81548BA6-8531-46B2-8C0E-C13CF4B780CA}">
      <dgm:prSet/>
      <dgm:spPr/>
      <dgm:t>
        <a:bodyPr/>
        <a:lstStyle/>
        <a:p>
          <a:endParaRPr lang="pt-BR"/>
        </a:p>
      </dgm:t>
    </dgm:pt>
    <dgm:pt modelId="{25A0C933-1110-4089-B148-29F0AC7CEAD4}" type="sibTrans" cxnId="{81548BA6-8531-46B2-8C0E-C13CF4B780CA}">
      <dgm:prSet custT="1"/>
      <dgm:spPr/>
      <dgm:t>
        <a:bodyPr/>
        <a:lstStyle/>
        <a:p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Média Atual 15,15 -19% = 12,27 dias</a:t>
          </a:r>
        </a:p>
      </dgm:t>
    </dgm:pt>
    <dgm:pt modelId="{A3A5595D-E9A8-4FD0-92AC-683B7DDCA8AB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ASSISEG</a:t>
          </a:r>
        </a:p>
      </dgm:t>
    </dgm:pt>
    <dgm:pt modelId="{7DC41630-D0D3-47FF-9DA9-491CA27C20B3}" type="parTrans" cxnId="{B6643DE4-AF2F-45F5-A1A2-19C6C75D9B3E}">
      <dgm:prSet/>
      <dgm:spPr/>
      <dgm:t>
        <a:bodyPr/>
        <a:lstStyle/>
        <a:p>
          <a:endParaRPr lang="pt-BR"/>
        </a:p>
      </dgm:t>
    </dgm:pt>
    <dgm:pt modelId="{FC8CBC2A-0142-493D-ADDB-43EB2A8C2143}" type="sibTrans" cxnId="{B6643DE4-AF2F-45F5-A1A2-19C6C75D9B3E}">
      <dgm:prSet custT="1"/>
      <dgm:spPr/>
      <dgm:t>
        <a:bodyPr/>
        <a:lstStyle/>
        <a:p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Média Atual </a:t>
          </a:r>
          <a:r>
            <a:rPr lang="pt-BR" sz="700">
              <a:latin typeface="Arial" panose="020B0604020202020204" pitchFamily="34" charset="0"/>
              <a:cs typeface="Arial" panose="020B0604020202020204" pitchFamily="34" charset="0"/>
            </a:rPr>
            <a:t>11,84</a:t>
          </a:r>
          <a:r>
            <a:rPr lang="pt-BR" sz="900">
              <a:latin typeface="Arial" panose="020B0604020202020204" pitchFamily="34" charset="0"/>
              <a:cs typeface="Arial" panose="020B0604020202020204" pitchFamily="34" charset="0"/>
            </a:rPr>
            <a:t> - 19% = 9,59 dias</a:t>
          </a:r>
        </a:p>
      </dgm:t>
    </dgm:pt>
    <dgm:pt modelId="{F9FA39B3-35C5-47E4-881B-600795D03695}" type="asst">
      <dgm:prSet phldrT="[Texto]"/>
      <dgm:spPr>
        <a:solidFill>
          <a:schemeClr val="accent6">
            <a:lumMod val="60000"/>
            <a:lumOff val="40000"/>
          </a:schemeClr>
        </a:solidFill>
      </dgm:spPr>
      <dgm:t>
        <a:bodyPr/>
        <a:lstStyle/>
        <a:p>
          <a:r>
            <a:rPr lang="pt-BR"/>
            <a:t>SST</a:t>
          </a:r>
        </a:p>
      </dgm:t>
    </dgm:pt>
    <dgm:pt modelId="{6A8839B5-6FBC-48E4-A3EA-15915D52E65F}" type="parTrans" cxnId="{3D758911-758E-43C4-A976-21E6A81CD627}">
      <dgm:prSet/>
      <dgm:spPr/>
      <dgm:t>
        <a:bodyPr/>
        <a:lstStyle/>
        <a:p>
          <a:endParaRPr lang="pt-BR"/>
        </a:p>
      </dgm:t>
    </dgm:pt>
    <dgm:pt modelId="{2CB0D3A2-D3CE-42FC-B916-F2C7D59B11E7}" type="sibTrans" cxnId="{3D758911-758E-43C4-A976-21E6A81CD627}">
      <dgm:prSet custT="1"/>
      <dgm:spPr/>
      <dgm:t>
        <a:bodyPr/>
        <a:lstStyle/>
        <a:p>
          <a:r>
            <a:rPr lang="pt-BR" sz="800">
              <a:latin typeface="Arial" panose="020B0604020202020204" pitchFamily="34" charset="0"/>
              <a:cs typeface="Arial" panose="020B0604020202020204" pitchFamily="34" charset="0"/>
            </a:rPr>
            <a:t>Média Atual 4,30 - 10% = 3,87 dias</a:t>
          </a:r>
        </a:p>
      </dgm:t>
    </dgm:pt>
    <dgm:pt modelId="{436D48CC-DDAC-4667-97A1-D3E1594227CF}" type="pres">
      <dgm:prSet presAssocID="{9AA30471-4DC3-4D29-B089-D29F0A7C8DCF}" presName="hierChild1" presStyleCnt="0">
        <dgm:presLayoutVars>
          <dgm:orgChart val="1"/>
          <dgm:chPref val="1"/>
          <dgm:dir/>
          <dgm:animOne val="branch"/>
          <dgm:animLvl val="lvl"/>
          <dgm:resizeHandles/>
        </dgm:presLayoutVars>
      </dgm:prSet>
      <dgm:spPr/>
      <dgm:t>
        <a:bodyPr/>
        <a:lstStyle/>
        <a:p>
          <a:endParaRPr lang="pt-BR"/>
        </a:p>
      </dgm:t>
    </dgm:pt>
    <dgm:pt modelId="{84DA8FEE-DD40-478B-9621-47D42219D0E3}" type="pres">
      <dgm:prSet presAssocID="{135EF147-7E60-4EF1-B26E-1AEC92F02C76}" presName="hierRoot1" presStyleCnt="0">
        <dgm:presLayoutVars>
          <dgm:hierBranch val="init"/>
        </dgm:presLayoutVars>
      </dgm:prSet>
      <dgm:spPr/>
    </dgm:pt>
    <dgm:pt modelId="{168A18DB-4775-4DA0-A5D7-A772CEEAE09B}" type="pres">
      <dgm:prSet presAssocID="{135EF147-7E60-4EF1-B26E-1AEC92F02C76}" presName="rootComposite1" presStyleCnt="0"/>
      <dgm:spPr/>
    </dgm:pt>
    <dgm:pt modelId="{3A89D813-C7B3-4C5F-A294-1F0DA5CBCB59}" type="pres">
      <dgm:prSet presAssocID="{135EF147-7E60-4EF1-B26E-1AEC92F02C76}" presName="rootText1" presStyleLbl="node0" presStyleIdx="0" presStyleCnt="1">
        <dgm:presLayoutVars>
          <dgm:chMax/>
          <dgm:chPref val="3"/>
        </dgm:presLayoutVars>
      </dgm:prSet>
      <dgm:spPr/>
      <dgm:t>
        <a:bodyPr/>
        <a:lstStyle/>
        <a:p>
          <a:endParaRPr lang="pt-BR"/>
        </a:p>
      </dgm:t>
    </dgm:pt>
    <dgm:pt modelId="{5F8F8BDA-A44A-43E4-8836-EB4A37A33C47}" type="pres">
      <dgm:prSet presAssocID="{135EF147-7E60-4EF1-B26E-1AEC92F02C76}" presName="titleText1" presStyleLbl="fgAcc0" presStyleIdx="0" presStyleCnt="1" custScaleX="144360" custScaleY="248605" custLinFactNeighborX="11681" custLinFactNeighborY="8562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C5C8032-0E19-486F-AE44-6334D27CAF1A}" type="pres">
      <dgm:prSet presAssocID="{135EF147-7E60-4EF1-B26E-1AEC92F02C76}" presName="rootConnector1" presStyleLbl="node1" presStyleIdx="0" presStyleCnt="0"/>
      <dgm:spPr/>
      <dgm:t>
        <a:bodyPr/>
        <a:lstStyle/>
        <a:p>
          <a:endParaRPr lang="pt-BR"/>
        </a:p>
      </dgm:t>
    </dgm:pt>
    <dgm:pt modelId="{FBB1F987-DE24-453F-BBC1-043DC8063605}" type="pres">
      <dgm:prSet presAssocID="{135EF147-7E60-4EF1-B26E-1AEC92F02C76}" presName="hierChild2" presStyleCnt="0"/>
      <dgm:spPr/>
    </dgm:pt>
    <dgm:pt modelId="{E5DCA871-FCC3-4D66-9159-5C31C710EFE6}" type="pres">
      <dgm:prSet presAssocID="{135EF147-7E60-4EF1-B26E-1AEC92F02C76}" presName="hierChild3" presStyleCnt="0"/>
      <dgm:spPr/>
    </dgm:pt>
    <dgm:pt modelId="{E91326DC-2B71-4753-BD62-3A30563DA756}" type="pres">
      <dgm:prSet presAssocID="{D9D3F215-3512-4667-8F51-69E4BCD03FD0}" presName="Name96" presStyleLbl="parChTrans1D2" presStyleIdx="0" presStyleCnt="2"/>
      <dgm:spPr/>
      <dgm:t>
        <a:bodyPr/>
        <a:lstStyle/>
        <a:p>
          <a:endParaRPr lang="pt-BR"/>
        </a:p>
      </dgm:t>
    </dgm:pt>
    <dgm:pt modelId="{961A8F50-A26F-4D9F-A784-8241185FAADC}" type="pres">
      <dgm:prSet presAssocID="{BF221DDE-4F71-4903-AB0B-6FFFD5C973A7}" presName="hierRoot3" presStyleCnt="0">
        <dgm:presLayoutVars>
          <dgm:hierBranch val="init"/>
        </dgm:presLayoutVars>
      </dgm:prSet>
      <dgm:spPr/>
    </dgm:pt>
    <dgm:pt modelId="{71355753-692B-460D-BCA9-27AFE11F7858}" type="pres">
      <dgm:prSet presAssocID="{BF221DDE-4F71-4903-AB0B-6FFFD5C973A7}" presName="rootComposite3" presStyleCnt="0"/>
      <dgm:spPr/>
    </dgm:pt>
    <dgm:pt modelId="{90EB68D5-14B2-4596-9478-C3C10B7807D5}" type="pres">
      <dgm:prSet presAssocID="{BF221DDE-4F71-4903-AB0B-6FFFD5C973A7}" presName="rootText3" presStyleLbl="asst1" presStyleIdx="0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9066B75-ED60-4CD0-A599-7A89A83526FF}" type="pres">
      <dgm:prSet presAssocID="{BF221DDE-4F71-4903-AB0B-6FFFD5C973A7}" presName="titleText3" presStyleLbl="fgAcc2" presStyleIdx="0" presStyleCnt="11" custScaleX="99304" custScaleY="248605" custLinFactNeighborX="24197" custLinFactNeighborY="401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B737CC4C-9548-45F3-B5DE-C4E20A98FE6C}" type="pres">
      <dgm:prSet presAssocID="{BF221DDE-4F71-4903-AB0B-6FFFD5C973A7}" presName="rootConnector3" presStyleLbl="asst1" presStyleIdx="0" presStyleCnt="11"/>
      <dgm:spPr/>
      <dgm:t>
        <a:bodyPr/>
        <a:lstStyle/>
        <a:p>
          <a:endParaRPr lang="pt-BR"/>
        </a:p>
      </dgm:t>
    </dgm:pt>
    <dgm:pt modelId="{1EF81898-84CB-4573-84ED-39F8EFCAA798}" type="pres">
      <dgm:prSet presAssocID="{BF221DDE-4F71-4903-AB0B-6FFFD5C973A7}" presName="hierChild6" presStyleCnt="0"/>
      <dgm:spPr/>
    </dgm:pt>
    <dgm:pt modelId="{F0DEC4E4-020F-4026-BD96-E0945FDA8F78}" type="pres">
      <dgm:prSet presAssocID="{BF221DDE-4F71-4903-AB0B-6FFFD5C973A7}" presName="hierChild7" presStyleCnt="0"/>
      <dgm:spPr/>
    </dgm:pt>
    <dgm:pt modelId="{246C112F-07F6-4E0A-8187-1B20DEFD4EF3}" type="pres">
      <dgm:prSet presAssocID="{448815A7-29E1-4D3A-96F4-FEC359D56794}" presName="Name96" presStyleLbl="parChTrans1D3" presStyleIdx="0" presStyleCnt="9"/>
      <dgm:spPr/>
      <dgm:t>
        <a:bodyPr/>
        <a:lstStyle/>
        <a:p>
          <a:endParaRPr lang="pt-BR"/>
        </a:p>
      </dgm:t>
    </dgm:pt>
    <dgm:pt modelId="{EB25C9C8-DF8B-4959-AE23-C84ACACE9867}" type="pres">
      <dgm:prSet presAssocID="{213A3BD9-A083-4F4A-9EAE-116525056F61}" presName="hierRoot3" presStyleCnt="0">
        <dgm:presLayoutVars>
          <dgm:hierBranch val="init"/>
        </dgm:presLayoutVars>
      </dgm:prSet>
      <dgm:spPr/>
    </dgm:pt>
    <dgm:pt modelId="{7902BC77-C3AB-4B4B-8CA7-6DC9932BC294}" type="pres">
      <dgm:prSet presAssocID="{213A3BD9-A083-4F4A-9EAE-116525056F61}" presName="rootComposite3" presStyleCnt="0"/>
      <dgm:spPr/>
    </dgm:pt>
    <dgm:pt modelId="{817BAA4B-02C2-4728-AB4F-D0A7F2099FDD}" type="pres">
      <dgm:prSet presAssocID="{213A3BD9-A083-4F4A-9EAE-116525056F61}" presName="rootText3" presStyleLbl="asst1" presStyleIdx="1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9EA2FCF8-6490-4DAE-BD43-9FF3EAFD0F8D}" type="pres">
      <dgm:prSet presAssocID="{213A3BD9-A083-4F4A-9EAE-116525056F61}" presName="titleText3" presStyleLbl="fgAcc2" presStyleIdx="1" presStyleCnt="11" custScaleX="99304" custScaleY="248605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8BE1EB7F-6FDA-4FBB-A756-5DD0AFC9E67C}" type="pres">
      <dgm:prSet presAssocID="{213A3BD9-A083-4F4A-9EAE-116525056F61}" presName="rootConnector3" presStyleLbl="asst1" presStyleIdx="1" presStyleCnt="11"/>
      <dgm:spPr/>
      <dgm:t>
        <a:bodyPr/>
        <a:lstStyle/>
        <a:p>
          <a:endParaRPr lang="pt-BR"/>
        </a:p>
      </dgm:t>
    </dgm:pt>
    <dgm:pt modelId="{07EB62A6-EB15-4F89-BCB7-BDF74EB29692}" type="pres">
      <dgm:prSet presAssocID="{213A3BD9-A083-4F4A-9EAE-116525056F61}" presName="hierChild6" presStyleCnt="0"/>
      <dgm:spPr/>
    </dgm:pt>
    <dgm:pt modelId="{7BA8ABA1-A87B-40A7-989B-A41FEEC162CF}" type="pres">
      <dgm:prSet presAssocID="{213A3BD9-A083-4F4A-9EAE-116525056F61}" presName="hierChild7" presStyleCnt="0"/>
      <dgm:spPr/>
    </dgm:pt>
    <dgm:pt modelId="{6746CB5C-EE73-4BDE-88BE-A0826BFAE6A8}" type="pres">
      <dgm:prSet presAssocID="{D18E83E1-A6B9-44D3-A11D-3E7687039E50}" presName="Name96" presStyleLbl="parChTrans1D3" presStyleIdx="1" presStyleCnt="9"/>
      <dgm:spPr/>
      <dgm:t>
        <a:bodyPr/>
        <a:lstStyle/>
        <a:p>
          <a:endParaRPr lang="pt-BR"/>
        </a:p>
      </dgm:t>
    </dgm:pt>
    <dgm:pt modelId="{8C0D0527-92E4-40A0-BE36-9CCCBCE77E38}" type="pres">
      <dgm:prSet presAssocID="{86A23336-AF9B-4827-9D4F-E59DDA17CC43}" presName="hierRoot3" presStyleCnt="0">
        <dgm:presLayoutVars>
          <dgm:hierBranch val="init"/>
        </dgm:presLayoutVars>
      </dgm:prSet>
      <dgm:spPr/>
    </dgm:pt>
    <dgm:pt modelId="{F9992D6F-D10E-4969-B34B-3411B14E66F6}" type="pres">
      <dgm:prSet presAssocID="{86A23336-AF9B-4827-9D4F-E59DDA17CC43}" presName="rootComposite3" presStyleCnt="0"/>
      <dgm:spPr/>
    </dgm:pt>
    <dgm:pt modelId="{885D295B-4B77-48F3-BAB8-B7C615D5E1E3}" type="pres">
      <dgm:prSet presAssocID="{86A23336-AF9B-4827-9D4F-E59DDA17CC43}" presName="rootText3" presStyleLbl="asst1" presStyleIdx="2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0829A839-1068-4DBE-96D4-885B72E4C5DD}" type="pres">
      <dgm:prSet presAssocID="{86A23336-AF9B-4827-9D4F-E59DDA17CC43}" presName="titleText3" presStyleLbl="fgAcc2" presStyleIdx="2" presStyleCnt="11" custScaleX="99304" custScaleY="248605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9C22EBB-0DEB-4466-A2D3-39857A3F5AC8}" type="pres">
      <dgm:prSet presAssocID="{86A23336-AF9B-4827-9D4F-E59DDA17CC43}" presName="rootConnector3" presStyleLbl="asst1" presStyleIdx="2" presStyleCnt="11"/>
      <dgm:spPr/>
      <dgm:t>
        <a:bodyPr/>
        <a:lstStyle/>
        <a:p>
          <a:endParaRPr lang="pt-BR"/>
        </a:p>
      </dgm:t>
    </dgm:pt>
    <dgm:pt modelId="{D19CBF30-B915-42D8-81D5-563299A61F02}" type="pres">
      <dgm:prSet presAssocID="{86A23336-AF9B-4827-9D4F-E59DDA17CC43}" presName="hierChild6" presStyleCnt="0"/>
      <dgm:spPr/>
    </dgm:pt>
    <dgm:pt modelId="{52079A72-4502-42AA-ABD2-67DE191F8703}" type="pres">
      <dgm:prSet presAssocID="{86A23336-AF9B-4827-9D4F-E59DDA17CC43}" presName="hierChild7" presStyleCnt="0"/>
      <dgm:spPr/>
    </dgm:pt>
    <dgm:pt modelId="{5C1F74BE-BB30-4CA4-8369-86DE29630D8B}" type="pres">
      <dgm:prSet presAssocID="{449F9A01-E3E9-47F5-A09A-06E4F7AABB8B}" presName="Name96" presStyleLbl="parChTrans1D3" presStyleIdx="2" presStyleCnt="9"/>
      <dgm:spPr/>
      <dgm:t>
        <a:bodyPr/>
        <a:lstStyle/>
        <a:p>
          <a:endParaRPr lang="pt-BR"/>
        </a:p>
      </dgm:t>
    </dgm:pt>
    <dgm:pt modelId="{B92A4077-1873-4D38-9127-7E07BF28F868}" type="pres">
      <dgm:prSet presAssocID="{AD9C3E52-1B18-4F11-8E4B-FAE69B5F440D}" presName="hierRoot3" presStyleCnt="0">
        <dgm:presLayoutVars>
          <dgm:hierBranch val="init"/>
        </dgm:presLayoutVars>
      </dgm:prSet>
      <dgm:spPr/>
    </dgm:pt>
    <dgm:pt modelId="{70C97AD3-5975-4F59-B954-7D1E70C627D5}" type="pres">
      <dgm:prSet presAssocID="{AD9C3E52-1B18-4F11-8E4B-FAE69B5F440D}" presName="rootComposite3" presStyleCnt="0"/>
      <dgm:spPr/>
    </dgm:pt>
    <dgm:pt modelId="{3BDA6BB7-E37E-4384-AB9F-CF42E2BA1C39}" type="pres">
      <dgm:prSet presAssocID="{AD9C3E52-1B18-4F11-8E4B-FAE69B5F440D}" presName="rootText3" presStyleLbl="asst1" presStyleIdx="3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7F8B9E1-028F-4261-BD63-BD2815D6F50F}" type="pres">
      <dgm:prSet presAssocID="{AD9C3E52-1B18-4F11-8E4B-FAE69B5F440D}" presName="titleText3" presStyleLbl="fgAcc2" presStyleIdx="3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6EBEE3B-545A-4D34-833F-70D91D001790}" type="pres">
      <dgm:prSet presAssocID="{AD9C3E52-1B18-4F11-8E4B-FAE69B5F440D}" presName="rootConnector3" presStyleLbl="asst1" presStyleIdx="3" presStyleCnt="11"/>
      <dgm:spPr/>
      <dgm:t>
        <a:bodyPr/>
        <a:lstStyle/>
        <a:p>
          <a:endParaRPr lang="pt-BR"/>
        </a:p>
      </dgm:t>
    </dgm:pt>
    <dgm:pt modelId="{F13EE1BB-3F9E-47F0-8214-5901928D9285}" type="pres">
      <dgm:prSet presAssocID="{AD9C3E52-1B18-4F11-8E4B-FAE69B5F440D}" presName="hierChild6" presStyleCnt="0"/>
      <dgm:spPr/>
    </dgm:pt>
    <dgm:pt modelId="{51F12B91-0B74-4EAF-AB74-3EE56CD90FED}" type="pres">
      <dgm:prSet presAssocID="{AD9C3E52-1B18-4F11-8E4B-FAE69B5F440D}" presName="hierChild7" presStyleCnt="0"/>
      <dgm:spPr/>
    </dgm:pt>
    <dgm:pt modelId="{DFA2947E-CA0F-4109-8419-D99893428979}" type="pres">
      <dgm:prSet presAssocID="{7F666C7B-A372-420E-BDEC-A173856F297A}" presName="Name96" presStyleLbl="parChTrans1D3" presStyleIdx="3" presStyleCnt="9"/>
      <dgm:spPr/>
      <dgm:t>
        <a:bodyPr/>
        <a:lstStyle/>
        <a:p>
          <a:endParaRPr lang="pt-BR"/>
        </a:p>
      </dgm:t>
    </dgm:pt>
    <dgm:pt modelId="{79F06CDD-AB3A-4B06-8F04-88D5DEAA0F5A}" type="pres">
      <dgm:prSet presAssocID="{A20CFE1F-FD46-4D54-B1A3-0F6A9AA8CD52}" presName="hierRoot3" presStyleCnt="0">
        <dgm:presLayoutVars>
          <dgm:hierBranch val="init"/>
        </dgm:presLayoutVars>
      </dgm:prSet>
      <dgm:spPr/>
    </dgm:pt>
    <dgm:pt modelId="{AE9E0B0D-63E2-4944-93D5-D3B1902F2CA3}" type="pres">
      <dgm:prSet presAssocID="{A20CFE1F-FD46-4D54-B1A3-0F6A9AA8CD52}" presName="rootComposite3" presStyleCnt="0"/>
      <dgm:spPr/>
    </dgm:pt>
    <dgm:pt modelId="{82ED10D4-FE88-4F4C-BCCD-9424F90AD4EC}" type="pres">
      <dgm:prSet presAssocID="{A20CFE1F-FD46-4D54-B1A3-0F6A9AA8CD52}" presName="rootText3" presStyleLbl="asst1" presStyleIdx="4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68D026DD-B176-45C9-AA1B-78AD472E14CD}" type="pres">
      <dgm:prSet presAssocID="{A20CFE1F-FD46-4D54-B1A3-0F6A9AA8CD52}" presName="titleText3" presStyleLbl="fgAcc2" presStyleIdx="4" presStyleCnt="11" custScaleX="99304" custScaleY="248605" custLinFactNeighborX="2988" custLinFactNeighborY="4015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74E93876-E9CC-4EE9-8AB4-E9528A8F617E}" type="pres">
      <dgm:prSet presAssocID="{A20CFE1F-FD46-4D54-B1A3-0F6A9AA8CD52}" presName="rootConnector3" presStyleLbl="asst1" presStyleIdx="4" presStyleCnt="11"/>
      <dgm:spPr/>
      <dgm:t>
        <a:bodyPr/>
        <a:lstStyle/>
        <a:p>
          <a:endParaRPr lang="pt-BR"/>
        </a:p>
      </dgm:t>
    </dgm:pt>
    <dgm:pt modelId="{C8BEDDA9-51E0-4CFD-9AA1-D9800E526D52}" type="pres">
      <dgm:prSet presAssocID="{A20CFE1F-FD46-4D54-B1A3-0F6A9AA8CD52}" presName="hierChild6" presStyleCnt="0"/>
      <dgm:spPr/>
    </dgm:pt>
    <dgm:pt modelId="{BCCF4CAA-5AF1-40C0-BECC-6BF6D7474F05}" type="pres">
      <dgm:prSet presAssocID="{A20CFE1F-FD46-4D54-B1A3-0F6A9AA8CD52}" presName="hierChild7" presStyleCnt="0"/>
      <dgm:spPr/>
    </dgm:pt>
    <dgm:pt modelId="{2189BF46-ABDC-4D32-9AE1-42F87B6F3EEF}" type="pres">
      <dgm:prSet presAssocID="{CFC28609-1B27-4A31-913C-43AB6A4CFC04}" presName="Name96" presStyleLbl="parChTrans1D3" presStyleIdx="4" presStyleCnt="9"/>
      <dgm:spPr/>
      <dgm:t>
        <a:bodyPr/>
        <a:lstStyle/>
        <a:p>
          <a:endParaRPr lang="pt-BR"/>
        </a:p>
      </dgm:t>
    </dgm:pt>
    <dgm:pt modelId="{156F3575-586A-454A-8E1A-83256CFFEC1A}" type="pres">
      <dgm:prSet presAssocID="{628814F0-559C-434A-A6CB-275541BB0C60}" presName="hierRoot3" presStyleCnt="0">
        <dgm:presLayoutVars>
          <dgm:hierBranch val="init"/>
        </dgm:presLayoutVars>
      </dgm:prSet>
      <dgm:spPr/>
    </dgm:pt>
    <dgm:pt modelId="{5FDF79E5-2561-416F-B827-5EAF0B0E0474}" type="pres">
      <dgm:prSet presAssocID="{628814F0-559C-434A-A6CB-275541BB0C60}" presName="rootComposite3" presStyleCnt="0"/>
      <dgm:spPr/>
    </dgm:pt>
    <dgm:pt modelId="{B561C0E7-BA5E-442D-AE8F-A7C895792FC3}" type="pres">
      <dgm:prSet presAssocID="{628814F0-559C-434A-A6CB-275541BB0C60}" presName="rootText3" presStyleLbl="asst1" presStyleIdx="5" presStyleCnt="11" custLinFactNeighborY="-15579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86917D4C-F2CC-4976-938A-B08B0F90E4B1}" type="pres">
      <dgm:prSet presAssocID="{628814F0-559C-434A-A6CB-275541BB0C60}" presName="titleText3" presStyleLbl="fgAcc2" presStyleIdx="5" presStyleCnt="11" custScaleX="98627" custScaleY="248605" custLinFactNeighborX="8605" custLinFactNeighborY="23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220CF8E-9F38-4DCC-A694-49B50A74A1F7}" type="pres">
      <dgm:prSet presAssocID="{628814F0-559C-434A-A6CB-275541BB0C60}" presName="rootConnector3" presStyleLbl="asst1" presStyleIdx="5" presStyleCnt="11"/>
      <dgm:spPr/>
      <dgm:t>
        <a:bodyPr/>
        <a:lstStyle/>
        <a:p>
          <a:endParaRPr lang="pt-BR"/>
        </a:p>
      </dgm:t>
    </dgm:pt>
    <dgm:pt modelId="{D0ED5F11-361A-42BB-81B4-B2628A97C7FF}" type="pres">
      <dgm:prSet presAssocID="{628814F0-559C-434A-A6CB-275541BB0C60}" presName="hierChild6" presStyleCnt="0"/>
      <dgm:spPr/>
    </dgm:pt>
    <dgm:pt modelId="{F4C2338F-2FD8-4E93-ADB7-AB9D80DEDD74}" type="pres">
      <dgm:prSet presAssocID="{628814F0-559C-434A-A6CB-275541BB0C60}" presName="hierChild7" presStyleCnt="0"/>
      <dgm:spPr/>
    </dgm:pt>
    <dgm:pt modelId="{F780898F-7DBE-49BF-B479-AA0BCE6E5FFD}" type="pres">
      <dgm:prSet presAssocID="{C8B814BF-4F4F-40B9-AB4E-8714E3A30CE1}" presName="Name96" presStyleLbl="parChTrans1D3" presStyleIdx="5" presStyleCnt="9"/>
      <dgm:spPr/>
      <dgm:t>
        <a:bodyPr/>
        <a:lstStyle/>
        <a:p>
          <a:endParaRPr lang="pt-BR"/>
        </a:p>
      </dgm:t>
    </dgm:pt>
    <dgm:pt modelId="{3B1471DF-9434-46AE-A654-430E0C8C08A8}" type="pres">
      <dgm:prSet presAssocID="{C266664C-BDA7-4F2C-80E6-50CFB46026C8}" presName="hierRoot3" presStyleCnt="0">
        <dgm:presLayoutVars>
          <dgm:hierBranch val="init"/>
        </dgm:presLayoutVars>
      </dgm:prSet>
      <dgm:spPr/>
    </dgm:pt>
    <dgm:pt modelId="{30E4667D-CE84-42E6-A113-B0A7A375190D}" type="pres">
      <dgm:prSet presAssocID="{C266664C-BDA7-4F2C-80E6-50CFB46026C8}" presName="rootComposite3" presStyleCnt="0"/>
      <dgm:spPr/>
    </dgm:pt>
    <dgm:pt modelId="{DF1BA0B7-3F57-4A53-92D8-53EAA58D4207}" type="pres">
      <dgm:prSet presAssocID="{C266664C-BDA7-4F2C-80E6-50CFB46026C8}" presName="rootText3" presStyleLbl="asst1" presStyleIdx="6" presStyleCnt="11" custLinFactNeighborY="-8655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322A62E-FA62-463F-9EAC-0373FB9453E5}" type="pres">
      <dgm:prSet presAssocID="{C266664C-BDA7-4F2C-80E6-50CFB46026C8}" presName="titleText3" presStyleLbl="fgAcc2" presStyleIdx="6" presStyleCnt="11" custScaleY="201736" custLinFactNeighborX="6972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25D8F7B1-420A-483C-831D-192AC916F9AF}" type="pres">
      <dgm:prSet presAssocID="{C266664C-BDA7-4F2C-80E6-50CFB46026C8}" presName="rootConnector3" presStyleLbl="asst1" presStyleIdx="6" presStyleCnt="11"/>
      <dgm:spPr/>
      <dgm:t>
        <a:bodyPr/>
        <a:lstStyle/>
        <a:p>
          <a:endParaRPr lang="pt-BR"/>
        </a:p>
      </dgm:t>
    </dgm:pt>
    <dgm:pt modelId="{591260A4-6368-4FB8-97C9-D91890B9DD9E}" type="pres">
      <dgm:prSet presAssocID="{C266664C-BDA7-4F2C-80E6-50CFB46026C8}" presName="hierChild6" presStyleCnt="0"/>
      <dgm:spPr/>
    </dgm:pt>
    <dgm:pt modelId="{04F7990E-CFDF-4402-AF17-212FC44D9B79}" type="pres">
      <dgm:prSet presAssocID="{C266664C-BDA7-4F2C-80E6-50CFB46026C8}" presName="hierChild7" presStyleCnt="0"/>
      <dgm:spPr/>
    </dgm:pt>
    <dgm:pt modelId="{8E528058-98A8-4A3A-9244-1A2C0256C7FC}" type="pres">
      <dgm:prSet presAssocID="{561AD9CF-9C2D-4D3C-9428-E144306BF9AB}" presName="Name96" presStyleLbl="parChTrans1D2" presStyleIdx="1" presStyleCnt="2"/>
      <dgm:spPr/>
      <dgm:t>
        <a:bodyPr/>
        <a:lstStyle/>
        <a:p>
          <a:endParaRPr lang="pt-BR"/>
        </a:p>
      </dgm:t>
    </dgm:pt>
    <dgm:pt modelId="{53414CF3-5630-469D-BD5A-97137180E3FC}" type="pres">
      <dgm:prSet presAssocID="{75051719-400E-4F9F-B15F-B3729F530692}" presName="hierRoot3" presStyleCnt="0">
        <dgm:presLayoutVars>
          <dgm:hierBranch val="init"/>
        </dgm:presLayoutVars>
      </dgm:prSet>
      <dgm:spPr/>
    </dgm:pt>
    <dgm:pt modelId="{CA4E964E-3809-4B82-8C3E-287396062B14}" type="pres">
      <dgm:prSet presAssocID="{75051719-400E-4F9F-B15F-B3729F530692}" presName="rootComposite3" presStyleCnt="0"/>
      <dgm:spPr/>
    </dgm:pt>
    <dgm:pt modelId="{CCA0075A-A7AE-49CF-83FB-62BB71135E84}" type="pres">
      <dgm:prSet presAssocID="{75051719-400E-4F9F-B15F-B3729F530692}" presName="rootText3" presStyleLbl="asst1" presStyleIdx="7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B75ED563-A8D5-4679-956D-D84CE042C32D}" type="pres">
      <dgm:prSet presAssocID="{75051719-400E-4F9F-B15F-B3729F530692}" presName="titleText3" presStyleLbl="fgAcc2" presStyleIdx="7" presStyleCnt="11" custScaleX="99304" custScaleY="248605" custLinFactNeighborX="9542" custLinFactNeighborY="3860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4C8BC104-26E9-466F-BE29-542017A0C33C}" type="pres">
      <dgm:prSet presAssocID="{75051719-400E-4F9F-B15F-B3729F530692}" presName="rootConnector3" presStyleLbl="asst1" presStyleIdx="7" presStyleCnt="11"/>
      <dgm:spPr/>
      <dgm:t>
        <a:bodyPr/>
        <a:lstStyle/>
        <a:p>
          <a:endParaRPr lang="pt-BR"/>
        </a:p>
      </dgm:t>
    </dgm:pt>
    <dgm:pt modelId="{1884FDC6-E5D2-4F71-8591-6FE09D1D6F53}" type="pres">
      <dgm:prSet presAssocID="{75051719-400E-4F9F-B15F-B3729F530692}" presName="hierChild6" presStyleCnt="0"/>
      <dgm:spPr/>
    </dgm:pt>
    <dgm:pt modelId="{22DE3C51-FC91-4F53-BE4C-A563123CEF84}" type="pres">
      <dgm:prSet presAssocID="{75051719-400E-4F9F-B15F-B3729F530692}" presName="hierChild7" presStyleCnt="0"/>
      <dgm:spPr/>
    </dgm:pt>
    <dgm:pt modelId="{844943A0-A634-4D6A-83F9-F3B0316C4E9D}" type="pres">
      <dgm:prSet presAssocID="{E8594818-F766-440F-B83F-2F442B9F34B4}" presName="Name96" presStyleLbl="parChTrans1D3" presStyleIdx="6" presStyleCnt="9"/>
      <dgm:spPr/>
      <dgm:t>
        <a:bodyPr/>
        <a:lstStyle/>
        <a:p>
          <a:endParaRPr lang="pt-BR"/>
        </a:p>
      </dgm:t>
    </dgm:pt>
    <dgm:pt modelId="{C47E93D5-E1DC-4759-B538-E9EB0FF583B5}" type="pres">
      <dgm:prSet presAssocID="{68510BB7-779E-4E54-8D8E-FB7020EE1D36}" presName="hierRoot3" presStyleCnt="0">
        <dgm:presLayoutVars>
          <dgm:hierBranch val="init"/>
        </dgm:presLayoutVars>
      </dgm:prSet>
      <dgm:spPr/>
    </dgm:pt>
    <dgm:pt modelId="{F220B77D-50BF-438A-8709-DE6CA23E7E65}" type="pres">
      <dgm:prSet presAssocID="{68510BB7-779E-4E54-8D8E-FB7020EE1D36}" presName="rootComposite3" presStyleCnt="0"/>
      <dgm:spPr/>
    </dgm:pt>
    <dgm:pt modelId="{286C7A59-4352-4FCA-84F5-253A435F44BA}" type="pres">
      <dgm:prSet presAssocID="{68510BB7-779E-4E54-8D8E-FB7020EE1D36}" presName="rootText3" presStyleLbl="asst1" presStyleIdx="8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AB65EDFC-78E2-4FEA-9072-E3A54DE54B92}" type="pres">
      <dgm:prSet presAssocID="{68510BB7-779E-4E54-8D8E-FB7020EE1D36}" presName="titleText3" presStyleLbl="fgAcc2" presStyleIdx="8" presStyleCnt="11" custScaleX="109762" custScaleY="253500" custLinFactNeighborX="1784" custLinFactNeighborY="49446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9A2E4332-DEF7-4EF2-80B8-F03BB55D25F8}" type="pres">
      <dgm:prSet presAssocID="{68510BB7-779E-4E54-8D8E-FB7020EE1D36}" presName="rootConnector3" presStyleLbl="asst1" presStyleIdx="8" presStyleCnt="11"/>
      <dgm:spPr/>
      <dgm:t>
        <a:bodyPr/>
        <a:lstStyle/>
        <a:p>
          <a:endParaRPr lang="pt-BR"/>
        </a:p>
      </dgm:t>
    </dgm:pt>
    <dgm:pt modelId="{4EE8A287-B21D-48FB-BC4A-07F24668CBA5}" type="pres">
      <dgm:prSet presAssocID="{68510BB7-779E-4E54-8D8E-FB7020EE1D36}" presName="hierChild6" presStyleCnt="0"/>
      <dgm:spPr/>
    </dgm:pt>
    <dgm:pt modelId="{344AB96F-1A8F-4417-9635-67D750EF2D5C}" type="pres">
      <dgm:prSet presAssocID="{68510BB7-779E-4E54-8D8E-FB7020EE1D36}" presName="hierChild7" presStyleCnt="0"/>
      <dgm:spPr/>
    </dgm:pt>
    <dgm:pt modelId="{7E6F6F5C-768E-4D90-86BD-E514F56B5A41}" type="pres">
      <dgm:prSet presAssocID="{7DC41630-D0D3-47FF-9DA9-491CA27C20B3}" presName="Name96" presStyleLbl="parChTrans1D3" presStyleIdx="7" presStyleCnt="9"/>
      <dgm:spPr/>
      <dgm:t>
        <a:bodyPr/>
        <a:lstStyle/>
        <a:p>
          <a:endParaRPr lang="pt-BR"/>
        </a:p>
      </dgm:t>
    </dgm:pt>
    <dgm:pt modelId="{665E2830-ABD2-4CD1-8840-FBD4C53AD526}" type="pres">
      <dgm:prSet presAssocID="{A3A5595D-E9A8-4FD0-92AC-683B7DDCA8AB}" presName="hierRoot3" presStyleCnt="0">
        <dgm:presLayoutVars>
          <dgm:hierBranch val="init"/>
        </dgm:presLayoutVars>
      </dgm:prSet>
      <dgm:spPr/>
    </dgm:pt>
    <dgm:pt modelId="{F86752D6-A507-4001-9709-BB96B39C9B26}" type="pres">
      <dgm:prSet presAssocID="{A3A5595D-E9A8-4FD0-92AC-683B7DDCA8AB}" presName="rootComposite3" presStyleCnt="0"/>
      <dgm:spPr/>
    </dgm:pt>
    <dgm:pt modelId="{0AD98C23-42DD-4BBB-BD15-56E22BF7FADE}" type="pres">
      <dgm:prSet presAssocID="{A3A5595D-E9A8-4FD0-92AC-683B7DDCA8AB}" presName="rootText3" presStyleLbl="asst1" presStyleIdx="9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284175D3-1BD7-4D23-ACE7-A1CB9EBF6713}" type="pres">
      <dgm:prSet presAssocID="{A3A5595D-E9A8-4FD0-92AC-683B7DDCA8AB}" presName="titleText3" presStyleLbl="fgAcc2" presStyleIdx="9" presStyleCnt="11" custScaleX="113257" custScaleY="237681" custLinFactNeighborX="787" custLinFactNeighborY="52164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A7517714-EE2E-4357-849E-A48828EE8286}" type="pres">
      <dgm:prSet presAssocID="{A3A5595D-E9A8-4FD0-92AC-683B7DDCA8AB}" presName="rootConnector3" presStyleLbl="asst1" presStyleIdx="9" presStyleCnt="11"/>
      <dgm:spPr/>
      <dgm:t>
        <a:bodyPr/>
        <a:lstStyle/>
        <a:p>
          <a:endParaRPr lang="pt-BR"/>
        </a:p>
      </dgm:t>
    </dgm:pt>
    <dgm:pt modelId="{00A1C795-2EA1-4BA3-BBD3-89EFD7772B7E}" type="pres">
      <dgm:prSet presAssocID="{A3A5595D-E9A8-4FD0-92AC-683B7DDCA8AB}" presName="hierChild6" presStyleCnt="0"/>
      <dgm:spPr/>
    </dgm:pt>
    <dgm:pt modelId="{D87F4ACA-21AD-4F52-A8DD-2B3CDE7B5831}" type="pres">
      <dgm:prSet presAssocID="{A3A5595D-E9A8-4FD0-92AC-683B7DDCA8AB}" presName="hierChild7" presStyleCnt="0"/>
      <dgm:spPr/>
    </dgm:pt>
    <dgm:pt modelId="{350DD3C7-E79A-4232-A463-2EFBA0C9EE21}" type="pres">
      <dgm:prSet presAssocID="{6A8839B5-6FBC-48E4-A3EA-15915D52E65F}" presName="Name96" presStyleLbl="parChTrans1D3" presStyleIdx="8" presStyleCnt="9"/>
      <dgm:spPr/>
      <dgm:t>
        <a:bodyPr/>
        <a:lstStyle/>
        <a:p>
          <a:endParaRPr lang="pt-BR"/>
        </a:p>
      </dgm:t>
    </dgm:pt>
    <dgm:pt modelId="{DD3B1999-5D8F-498B-AFE5-A65E78888D56}" type="pres">
      <dgm:prSet presAssocID="{F9FA39B3-35C5-47E4-881B-600795D03695}" presName="hierRoot3" presStyleCnt="0">
        <dgm:presLayoutVars>
          <dgm:hierBranch val="init"/>
        </dgm:presLayoutVars>
      </dgm:prSet>
      <dgm:spPr/>
    </dgm:pt>
    <dgm:pt modelId="{0795FC3E-6FCD-4090-99F3-0B5EA7C6B413}" type="pres">
      <dgm:prSet presAssocID="{F9FA39B3-35C5-47E4-881B-600795D03695}" presName="rootComposite3" presStyleCnt="0"/>
      <dgm:spPr/>
    </dgm:pt>
    <dgm:pt modelId="{3DC0C76E-838D-4E55-A06D-622573CD81C8}" type="pres">
      <dgm:prSet presAssocID="{F9FA39B3-35C5-47E4-881B-600795D03695}" presName="rootText3" presStyleLbl="asst1" presStyleIdx="10" presStyleCnt="11">
        <dgm:presLayoutVars>
          <dgm:chPref val="3"/>
        </dgm:presLayoutVars>
      </dgm:prSet>
      <dgm:spPr/>
      <dgm:t>
        <a:bodyPr/>
        <a:lstStyle/>
        <a:p>
          <a:endParaRPr lang="pt-BR"/>
        </a:p>
      </dgm:t>
    </dgm:pt>
    <dgm:pt modelId="{35F158D8-B88C-4BE6-B363-2A6DD2D2A0A9}" type="pres">
      <dgm:prSet presAssocID="{F9FA39B3-35C5-47E4-881B-600795D03695}" presName="titleText3" presStyleLbl="fgAcc2" presStyleIdx="10" presStyleCnt="11" custScaleX="99304" custScaleY="248605" custLinFactNeighborX="15936" custLinFactNeighborY="36048">
        <dgm:presLayoutVars>
          <dgm:chMax val="0"/>
          <dgm:chPref val="0"/>
        </dgm:presLayoutVars>
      </dgm:prSet>
      <dgm:spPr/>
      <dgm:t>
        <a:bodyPr/>
        <a:lstStyle/>
        <a:p>
          <a:endParaRPr lang="pt-BR"/>
        </a:p>
      </dgm:t>
    </dgm:pt>
    <dgm:pt modelId="{C861F4D9-7F14-42CE-BC27-B3D93AAFE0F6}" type="pres">
      <dgm:prSet presAssocID="{F9FA39B3-35C5-47E4-881B-600795D03695}" presName="rootConnector3" presStyleLbl="asst1" presStyleIdx="10" presStyleCnt="11"/>
      <dgm:spPr/>
      <dgm:t>
        <a:bodyPr/>
        <a:lstStyle/>
        <a:p>
          <a:endParaRPr lang="pt-BR"/>
        </a:p>
      </dgm:t>
    </dgm:pt>
    <dgm:pt modelId="{882CD2F2-D403-47A7-9410-8B2515FBF4F3}" type="pres">
      <dgm:prSet presAssocID="{F9FA39B3-35C5-47E4-881B-600795D03695}" presName="hierChild6" presStyleCnt="0"/>
      <dgm:spPr/>
    </dgm:pt>
    <dgm:pt modelId="{081D7123-1CF3-477C-8118-5D7ED9A9B957}" type="pres">
      <dgm:prSet presAssocID="{F9FA39B3-35C5-47E4-881B-600795D03695}" presName="hierChild7" presStyleCnt="0"/>
      <dgm:spPr/>
    </dgm:pt>
  </dgm:ptLst>
  <dgm:cxnLst>
    <dgm:cxn modelId="{2F452B74-AE4B-484F-85BF-AC42A4ED39E3}" type="presOf" srcId="{A022CA67-41DE-467C-AFA3-14E1513C2F77}" destId="{27F8B9E1-028F-4261-BD63-BD2815D6F50F}" srcOrd="0" destOrd="0" presId="urn:microsoft.com/office/officeart/2008/layout/NameandTitleOrganizationalChart"/>
    <dgm:cxn modelId="{94D5717C-BE93-4205-86F7-BB899EE89558}" type="presOf" srcId="{E9B87CA4-68C8-4A5B-B45A-E88124371EA4}" destId="{86917D4C-F2CC-4976-938A-B08B0F90E4B1}" srcOrd="0" destOrd="0" presId="urn:microsoft.com/office/officeart/2008/layout/NameandTitleOrganizationalChart"/>
    <dgm:cxn modelId="{3D758911-758E-43C4-A976-21E6A81CD627}" srcId="{75051719-400E-4F9F-B15F-B3729F530692}" destId="{F9FA39B3-35C5-47E4-881B-600795D03695}" srcOrd="2" destOrd="0" parTransId="{6A8839B5-6FBC-48E4-A3EA-15915D52E65F}" sibTransId="{2CB0D3A2-D3CE-42FC-B916-F2C7D59B11E7}"/>
    <dgm:cxn modelId="{74DAAA84-D044-41DF-93EE-431BA7ACC662}" type="presOf" srcId="{A20CFE1F-FD46-4D54-B1A3-0F6A9AA8CD52}" destId="{82ED10D4-FE88-4F4C-BCCD-9424F90AD4EC}" srcOrd="0" destOrd="0" presId="urn:microsoft.com/office/officeart/2008/layout/NameandTitleOrganizationalChart"/>
    <dgm:cxn modelId="{BFB8F891-5871-4E44-9099-724EEA390C17}" srcId="{BF221DDE-4F71-4903-AB0B-6FFFD5C973A7}" destId="{86A23336-AF9B-4827-9D4F-E59DDA17CC43}" srcOrd="1" destOrd="0" parTransId="{D18E83E1-A6B9-44D3-A11D-3E7687039E50}" sibTransId="{74F8E877-D606-4606-AB73-3B3E57EBACD6}"/>
    <dgm:cxn modelId="{CF924DF5-AD0A-48FC-A1CB-98549C268341}" type="presOf" srcId="{AD9C3E52-1B18-4F11-8E4B-FAE69B5F440D}" destId="{46EBEE3B-545A-4D34-833F-70D91D001790}" srcOrd="1" destOrd="0" presId="urn:microsoft.com/office/officeart/2008/layout/NameandTitleOrganizationalChart"/>
    <dgm:cxn modelId="{F81C4701-6380-45BF-B043-0498ADF14372}" type="presOf" srcId="{86A23336-AF9B-4827-9D4F-E59DDA17CC43}" destId="{99C22EBB-0DEB-4466-A2D3-39857A3F5AC8}" srcOrd="1" destOrd="0" presId="urn:microsoft.com/office/officeart/2008/layout/NameandTitleOrganizationalChart"/>
    <dgm:cxn modelId="{B16C1FF3-C6F5-4B2B-94A7-5DBD00BEC72C}" srcId="{BF221DDE-4F71-4903-AB0B-6FFFD5C973A7}" destId="{C266664C-BDA7-4F2C-80E6-50CFB46026C8}" srcOrd="5" destOrd="0" parTransId="{C8B814BF-4F4F-40B9-AB4E-8714E3A30CE1}" sibTransId="{737104AC-098A-4F75-A275-A0A432BC2322}"/>
    <dgm:cxn modelId="{724D770E-638B-4A2F-9E7C-A59E229DCF2F}" type="presOf" srcId="{BF221DDE-4F71-4903-AB0B-6FFFD5C973A7}" destId="{B737CC4C-9548-45F3-B5DE-C4E20A98FE6C}" srcOrd="1" destOrd="0" presId="urn:microsoft.com/office/officeart/2008/layout/NameandTitleOrganizationalChart"/>
    <dgm:cxn modelId="{22E7B886-176D-4106-801A-55ECF4CE0B63}" type="presOf" srcId="{7622962D-0D70-43DD-868E-5F77B28BA92F}" destId="{5F8F8BDA-A44A-43E4-8836-EB4A37A33C47}" srcOrd="0" destOrd="0" presId="urn:microsoft.com/office/officeart/2008/layout/NameandTitleOrganizationalChart"/>
    <dgm:cxn modelId="{E18647D1-3D89-4133-B293-CA5EB363571C}" type="presOf" srcId="{B7B1EFDA-0007-4EF9-908F-E4288AFC3394}" destId="{B75ED563-A8D5-4679-956D-D84CE042C32D}" srcOrd="0" destOrd="0" presId="urn:microsoft.com/office/officeart/2008/layout/NameandTitleOrganizationalChart"/>
    <dgm:cxn modelId="{B6643DE4-AF2F-45F5-A1A2-19C6C75D9B3E}" srcId="{75051719-400E-4F9F-B15F-B3729F530692}" destId="{A3A5595D-E9A8-4FD0-92AC-683B7DDCA8AB}" srcOrd="1" destOrd="0" parTransId="{7DC41630-D0D3-47FF-9DA9-491CA27C20B3}" sibTransId="{FC8CBC2A-0142-493D-ADDB-43EB2A8C2143}"/>
    <dgm:cxn modelId="{3CC0082C-7767-4DEA-BDDC-94D13601ADF8}" type="presOf" srcId="{448815A7-29E1-4D3A-96F4-FEC359D56794}" destId="{246C112F-07F6-4E0A-8187-1B20DEFD4EF3}" srcOrd="0" destOrd="0" presId="urn:microsoft.com/office/officeart/2008/layout/NameandTitleOrganizationalChart"/>
    <dgm:cxn modelId="{F9356102-7627-4C8E-A47F-FB61025C55FD}" type="presOf" srcId="{AB490AA3-1DE3-43C5-B6ED-BA109D31E6CA}" destId="{89066B75-ED60-4CD0-A599-7A89A83526FF}" srcOrd="0" destOrd="0" presId="urn:microsoft.com/office/officeart/2008/layout/NameandTitleOrganizationalChart"/>
    <dgm:cxn modelId="{64F167AD-CAAC-44F6-B655-EBA851834A95}" type="presOf" srcId="{135EF147-7E60-4EF1-B26E-1AEC92F02C76}" destId="{BC5C8032-0E19-486F-AE44-6334D27CAF1A}" srcOrd="1" destOrd="0" presId="urn:microsoft.com/office/officeart/2008/layout/NameandTitleOrganizationalChart"/>
    <dgm:cxn modelId="{81548BA6-8531-46B2-8C0E-C13CF4B780CA}" srcId="{75051719-400E-4F9F-B15F-B3729F530692}" destId="{68510BB7-779E-4E54-8D8E-FB7020EE1D36}" srcOrd="0" destOrd="0" parTransId="{E8594818-F766-440F-B83F-2F442B9F34B4}" sibTransId="{25A0C933-1110-4089-B148-29F0AC7CEAD4}"/>
    <dgm:cxn modelId="{520C4CC2-A509-41B0-A557-1AC28C5296DD}" type="presOf" srcId="{A3A5595D-E9A8-4FD0-92AC-683B7DDCA8AB}" destId="{0AD98C23-42DD-4BBB-BD15-56E22BF7FADE}" srcOrd="0" destOrd="0" presId="urn:microsoft.com/office/officeart/2008/layout/NameandTitleOrganizationalChart"/>
    <dgm:cxn modelId="{486F4DB8-9834-47E3-917F-1540F012CC39}" type="presOf" srcId="{2CB0D3A2-D3CE-42FC-B916-F2C7D59B11E7}" destId="{35F158D8-B88C-4BE6-B363-2A6DD2D2A0A9}" srcOrd="0" destOrd="0" presId="urn:microsoft.com/office/officeart/2008/layout/NameandTitleOrganizationalChart"/>
    <dgm:cxn modelId="{57728C80-271C-4275-8BA3-C1B8C3113080}" type="presOf" srcId="{F9FA39B3-35C5-47E4-881B-600795D03695}" destId="{3DC0C76E-838D-4E55-A06D-622573CD81C8}" srcOrd="0" destOrd="0" presId="urn:microsoft.com/office/officeart/2008/layout/NameandTitleOrganizationalChart"/>
    <dgm:cxn modelId="{47B6B78B-F9FD-4F53-87B6-12F8E537DFE9}" type="presOf" srcId="{68510BB7-779E-4E54-8D8E-FB7020EE1D36}" destId="{286C7A59-4352-4FCA-84F5-253A435F44BA}" srcOrd="0" destOrd="0" presId="urn:microsoft.com/office/officeart/2008/layout/NameandTitleOrganizationalChart"/>
    <dgm:cxn modelId="{23808611-AD62-4ABD-BA54-3B8F46454790}" srcId="{BF221DDE-4F71-4903-AB0B-6FFFD5C973A7}" destId="{AD9C3E52-1B18-4F11-8E4B-FAE69B5F440D}" srcOrd="2" destOrd="0" parTransId="{449F9A01-E3E9-47F5-A09A-06E4F7AABB8B}" sibTransId="{A022CA67-41DE-467C-AFA3-14E1513C2F77}"/>
    <dgm:cxn modelId="{679903EA-5FCC-4C0F-8BA9-C2869D59B1AE}" type="presOf" srcId="{9AA30471-4DC3-4D29-B089-D29F0A7C8DCF}" destId="{436D48CC-DDAC-4667-97A1-D3E1594227CF}" srcOrd="0" destOrd="0" presId="urn:microsoft.com/office/officeart/2008/layout/NameandTitleOrganizationalChart"/>
    <dgm:cxn modelId="{DCBE60AF-5767-4E29-B3DC-9F89A04A04D8}" type="presOf" srcId="{449F9A01-E3E9-47F5-A09A-06E4F7AABB8B}" destId="{5C1F74BE-BB30-4CA4-8369-86DE29630D8B}" srcOrd="0" destOrd="0" presId="urn:microsoft.com/office/officeart/2008/layout/NameandTitleOrganizationalChart"/>
    <dgm:cxn modelId="{CB55EEFC-2F01-4B14-8EE8-FF0ECC211018}" type="presOf" srcId="{86A23336-AF9B-4827-9D4F-E59DDA17CC43}" destId="{885D295B-4B77-48F3-BAB8-B7C615D5E1E3}" srcOrd="0" destOrd="0" presId="urn:microsoft.com/office/officeart/2008/layout/NameandTitleOrganizationalChart"/>
    <dgm:cxn modelId="{D65C5E86-0DE1-4D25-9189-A16409F888A4}" srcId="{135EF147-7E60-4EF1-B26E-1AEC92F02C76}" destId="{BF221DDE-4F71-4903-AB0B-6FFFD5C973A7}" srcOrd="0" destOrd="0" parTransId="{D9D3F215-3512-4667-8F51-69E4BCD03FD0}" sibTransId="{AB490AA3-1DE3-43C5-B6ED-BA109D31E6CA}"/>
    <dgm:cxn modelId="{43DF09C5-40CF-4980-AE81-46884245E673}" type="presOf" srcId="{E8594818-F766-440F-B83F-2F442B9F34B4}" destId="{844943A0-A634-4D6A-83F9-F3B0316C4E9D}" srcOrd="0" destOrd="0" presId="urn:microsoft.com/office/officeart/2008/layout/NameandTitleOrganizationalChart"/>
    <dgm:cxn modelId="{D768EF5B-0428-4093-83F4-714F918542C6}" type="presOf" srcId="{D18E83E1-A6B9-44D3-A11D-3E7687039E50}" destId="{6746CB5C-EE73-4BDE-88BE-A0826BFAE6A8}" srcOrd="0" destOrd="0" presId="urn:microsoft.com/office/officeart/2008/layout/NameandTitleOrganizationalChart"/>
    <dgm:cxn modelId="{ED167FFA-7249-4B2F-BF8A-422D8FD8DA58}" type="presOf" srcId="{213A3BD9-A083-4F4A-9EAE-116525056F61}" destId="{8BE1EB7F-6FDA-4FBB-A756-5DD0AFC9E67C}" srcOrd="1" destOrd="0" presId="urn:microsoft.com/office/officeart/2008/layout/NameandTitleOrganizationalChart"/>
    <dgm:cxn modelId="{3EC1D188-1250-47ED-81C0-6AA89A9D48EA}" type="presOf" srcId="{AD9C3E52-1B18-4F11-8E4B-FAE69B5F440D}" destId="{3BDA6BB7-E37E-4384-AB9F-CF42E2BA1C39}" srcOrd="0" destOrd="0" presId="urn:microsoft.com/office/officeart/2008/layout/NameandTitleOrganizationalChart"/>
    <dgm:cxn modelId="{8ED513C5-11A1-4A4E-93EC-E26F84782835}" type="presOf" srcId="{FC8CBC2A-0142-493D-ADDB-43EB2A8C2143}" destId="{284175D3-1BD7-4D23-ACE7-A1CB9EBF6713}" srcOrd="0" destOrd="0" presId="urn:microsoft.com/office/officeart/2008/layout/NameandTitleOrganizationalChart"/>
    <dgm:cxn modelId="{57D1A294-6665-4816-8757-01D9DF556CBB}" type="presOf" srcId="{7DC41630-D0D3-47FF-9DA9-491CA27C20B3}" destId="{7E6F6F5C-768E-4D90-86BD-E514F56B5A41}" srcOrd="0" destOrd="0" presId="urn:microsoft.com/office/officeart/2008/layout/NameandTitleOrganizationalChart"/>
    <dgm:cxn modelId="{C17EE332-CD9F-4124-9695-D70D79DF0099}" srcId="{135EF147-7E60-4EF1-B26E-1AEC92F02C76}" destId="{75051719-400E-4F9F-B15F-B3729F530692}" srcOrd="1" destOrd="0" parTransId="{561AD9CF-9C2D-4D3C-9428-E144306BF9AB}" sibTransId="{B7B1EFDA-0007-4EF9-908F-E4288AFC3394}"/>
    <dgm:cxn modelId="{71B3346F-7E07-45AB-9972-0C8B12543F28}" type="presOf" srcId="{C266664C-BDA7-4F2C-80E6-50CFB46026C8}" destId="{DF1BA0B7-3F57-4A53-92D8-53EAA58D4207}" srcOrd="0" destOrd="0" presId="urn:microsoft.com/office/officeart/2008/layout/NameandTitleOrganizationalChart"/>
    <dgm:cxn modelId="{4A7061DA-6E36-423C-9E95-AEEFD35EC845}" type="presOf" srcId="{75051719-400E-4F9F-B15F-B3729F530692}" destId="{4C8BC104-26E9-466F-BE29-542017A0C33C}" srcOrd="1" destOrd="0" presId="urn:microsoft.com/office/officeart/2008/layout/NameandTitleOrganizationalChart"/>
    <dgm:cxn modelId="{9FD1B40C-C613-46A4-9967-553B4E6812AB}" srcId="{BF221DDE-4F71-4903-AB0B-6FFFD5C973A7}" destId="{628814F0-559C-434A-A6CB-275541BB0C60}" srcOrd="4" destOrd="0" parTransId="{CFC28609-1B27-4A31-913C-43AB6A4CFC04}" sibTransId="{E9B87CA4-68C8-4A5B-B45A-E88124371EA4}"/>
    <dgm:cxn modelId="{CEEAF60C-FE63-45CD-98C8-11DCA8BFA1E6}" type="presOf" srcId="{D9D3F215-3512-4667-8F51-69E4BCD03FD0}" destId="{E91326DC-2B71-4753-BD62-3A30563DA756}" srcOrd="0" destOrd="0" presId="urn:microsoft.com/office/officeart/2008/layout/NameandTitleOrganizationalChart"/>
    <dgm:cxn modelId="{0576FA83-EDA7-4B5A-8691-6C55FF4B17BD}" type="presOf" srcId="{BF221DDE-4F71-4903-AB0B-6FFFD5C973A7}" destId="{90EB68D5-14B2-4596-9478-C3C10B7807D5}" srcOrd="0" destOrd="0" presId="urn:microsoft.com/office/officeart/2008/layout/NameandTitleOrganizationalChart"/>
    <dgm:cxn modelId="{58AC0B88-D706-4447-ABF1-F8F410239152}" type="presOf" srcId="{C266664C-BDA7-4F2C-80E6-50CFB46026C8}" destId="{25D8F7B1-420A-483C-831D-192AC916F9AF}" srcOrd="1" destOrd="0" presId="urn:microsoft.com/office/officeart/2008/layout/NameandTitleOrganizationalChart"/>
    <dgm:cxn modelId="{A10BBF13-CB31-4CD5-B0B1-528504F14CF0}" type="presOf" srcId="{25A0C933-1110-4089-B148-29F0AC7CEAD4}" destId="{AB65EDFC-78E2-4FEA-9072-E3A54DE54B92}" srcOrd="0" destOrd="0" presId="urn:microsoft.com/office/officeart/2008/layout/NameandTitleOrganizationalChart"/>
    <dgm:cxn modelId="{778E0B64-CD20-434B-8E2B-7437F8D4F8E5}" type="presOf" srcId="{C8B814BF-4F4F-40B9-AB4E-8714E3A30CE1}" destId="{F780898F-7DBE-49BF-B479-AA0BCE6E5FFD}" srcOrd="0" destOrd="0" presId="urn:microsoft.com/office/officeart/2008/layout/NameandTitleOrganizationalChart"/>
    <dgm:cxn modelId="{865423C0-8FD6-4D8E-80D4-37105B6764FD}" type="presOf" srcId="{75051719-400E-4F9F-B15F-B3729F530692}" destId="{CCA0075A-A7AE-49CF-83FB-62BB71135E84}" srcOrd="0" destOrd="0" presId="urn:microsoft.com/office/officeart/2008/layout/NameandTitleOrganizationalChart"/>
    <dgm:cxn modelId="{5B5ED8B9-7B23-419F-8EAE-519DC5A36AD4}" type="presOf" srcId="{628814F0-559C-434A-A6CB-275541BB0C60}" destId="{B561C0E7-BA5E-442D-AE8F-A7C895792FC3}" srcOrd="0" destOrd="0" presId="urn:microsoft.com/office/officeart/2008/layout/NameandTitleOrganizationalChart"/>
    <dgm:cxn modelId="{3A657B65-2CB3-4D74-B9E8-4C0E6FB70A30}" type="presOf" srcId="{CFC66EA4-A3A6-4275-AE09-2BEA5CE8F5FD}" destId="{68D026DD-B176-45C9-AA1B-78AD472E14CD}" srcOrd="0" destOrd="0" presId="urn:microsoft.com/office/officeart/2008/layout/NameandTitleOrganizationalChart"/>
    <dgm:cxn modelId="{ACCD9B6A-9A37-42C3-B6FF-C17ABE2E3B36}" type="presOf" srcId="{7F666C7B-A372-420E-BDEC-A173856F297A}" destId="{DFA2947E-CA0F-4109-8419-D99893428979}" srcOrd="0" destOrd="0" presId="urn:microsoft.com/office/officeart/2008/layout/NameandTitleOrganizationalChart"/>
    <dgm:cxn modelId="{89B932ED-87F8-493A-AC59-8F7180E235A0}" type="presOf" srcId="{45176B47-3D28-4687-9E90-50A5A65C9838}" destId="{9EA2FCF8-6490-4DAE-BD43-9FF3EAFD0F8D}" srcOrd="0" destOrd="0" presId="urn:microsoft.com/office/officeart/2008/layout/NameandTitleOrganizationalChart"/>
    <dgm:cxn modelId="{08FFDD84-F861-4DF8-A3E1-01BDE6896AEB}" type="presOf" srcId="{68510BB7-779E-4E54-8D8E-FB7020EE1D36}" destId="{9A2E4332-DEF7-4EF2-80B8-F03BB55D25F8}" srcOrd="1" destOrd="0" presId="urn:microsoft.com/office/officeart/2008/layout/NameandTitleOrganizationalChart"/>
    <dgm:cxn modelId="{A0C29CCE-B571-4C26-8063-D31ED0D76FA3}" type="presOf" srcId="{CFC28609-1B27-4A31-913C-43AB6A4CFC04}" destId="{2189BF46-ABDC-4D32-9AE1-42F87B6F3EEF}" srcOrd="0" destOrd="0" presId="urn:microsoft.com/office/officeart/2008/layout/NameandTitleOrganizationalChart"/>
    <dgm:cxn modelId="{DFA60101-D0BC-4A49-AED2-117E78B6B170}" type="presOf" srcId="{561AD9CF-9C2D-4D3C-9428-E144306BF9AB}" destId="{8E528058-98A8-4A3A-9244-1A2C0256C7FC}" srcOrd="0" destOrd="0" presId="urn:microsoft.com/office/officeart/2008/layout/NameandTitleOrganizationalChart"/>
    <dgm:cxn modelId="{46CF33A1-4A38-48E2-BABE-2808382E001C}" type="presOf" srcId="{F9FA39B3-35C5-47E4-881B-600795D03695}" destId="{C861F4D9-7F14-42CE-BC27-B3D93AAFE0F6}" srcOrd="1" destOrd="0" presId="urn:microsoft.com/office/officeart/2008/layout/NameandTitleOrganizationalChart"/>
    <dgm:cxn modelId="{F76BBCBA-DE14-45C9-8C1A-5FD04FE2E5AA}" type="presOf" srcId="{A20CFE1F-FD46-4D54-B1A3-0F6A9AA8CD52}" destId="{74E93876-E9CC-4EE9-8AB4-E9528A8F617E}" srcOrd="1" destOrd="0" presId="urn:microsoft.com/office/officeart/2008/layout/NameandTitleOrganizationalChart"/>
    <dgm:cxn modelId="{F3B46F50-B96A-4230-90DC-A2D5225A507F}" type="presOf" srcId="{6A8839B5-6FBC-48E4-A3EA-15915D52E65F}" destId="{350DD3C7-E79A-4232-A463-2EFBA0C9EE21}" srcOrd="0" destOrd="0" presId="urn:microsoft.com/office/officeart/2008/layout/NameandTitleOrganizationalChart"/>
    <dgm:cxn modelId="{6759DDBB-5312-48AC-8C02-70612545D18E}" type="presOf" srcId="{A3A5595D-E9A8-4FD0-92AC-683B7DDCA8AB}" destId="{A7517714-EE2E-4357-849E-A48828EE8286}" srcOrd="1" destOrd="0" presId="urn:microsoft.com/office/officeart/2008/layout/NameandTitleOrganizationalChart"/>
    <dgm:cxn modelId="{6414DEFD-600C-4699-A87C-35502FB9FE9B}" type="presOf" srcId="{135EF147-7E60-4EF1-B26E-1AEC92F02C76}" destId="{3A89D813-C7B3-4C5F-A294-1F0DA5CBCB59}" srcOrd="0" destOrd="0" presId="urn:microsoft.com/office/officeart/2008/layout/NameandTitleOrganizationalChart"/>
    <dgm:cxn modelId="{B21C67B4-76E5-49EC-8926-41CA124ECBB2}" type="presOf" srcId="{737104AC-098A-4F75-A275-A0A432BC2322}" destId="{2322A62E-FA62-463F-9EAC-0373FB9453E5}" srcOrd="0" destOrd="0" presId="urn:microsoft.com/office/officeart/2008/layout/NameandTitleOrganizationalChart"/>
    <dgm:cxn modelId="{48BE15DE-34D6-4E5C-AD94-75BB36CE55A8}" srcId="{BF221DDE-4F71-4903-AB0B-6FFFD5C973A7}" destId="{A20CFE1F-FD46-4D54-B1A3-0F6A9AA8CD52}" srcOrd="3" destOrd="0" parTransId="{7F666C7B-A372-420E-BDEC-A173856F297A}" sibTransId="{CFC66EA4-A3A6-4275-AE09-2BEA5CE8F5FD}"/>
    <dgm:cxn modelId="{D520CDBF-1C37-4794-8028-1B7618F6D873}" type="presOf" srcId="{213A3BD9-A083-4F4A-9EAE-116525056F61}" destId="{817BAA4B-02C2-4728-AB4F-D0A7F2099FDD}" srcOrd="0" destOrd="0" presId="urn:microsoft.com/office/officeart/2008/layout/NameandTitleOrganizationalChart"/>
    <dgm:cxn modelId="{4253CFCF-6C8B-4AE2-B495-7241E6195262}" type="presOf" srcId="{628814F0-559C-434A-A6CB-275541BB0C60}" destId="{4220CF8E-9F38-4DCC-A694-49B50A74A1F7}" srcOrd="1" destOrd="0" presId="urn:microsoft.com/office/officeart/2008/layout/NameandTitleOrganizationalChart"/>
    <dgm:cxn modelId="{37A35DB3-25C4-439F-B38C-2F2EA147E353}" srcId="{BF221DDE-4F71-4903-AB0B-6FFFD5C973A7}" destId="{213A3BD9-A083-4F4A-9EAE-116525056F61}" srcOrd="0" destOrd="0" parTransId="{448815A7-29E1-4D3A-96F4-FEC359D56794}" sibTransId="{45176B47-3D28-4687-9E90-50A5A65C9838}"/>
    <dgm:cxn modelId="{B46D7412-2E30-4EE8-8D30-44B14E1DBAD4}" type="presOf" srcId="{74F8E877-D606-4606-AB73-3B3E57EBACD6}" destId="{0829A839-1068-4DBE-96D4-885B72E4C5DD}" srcOrd="0" destOrd="0" presId="urn:microsoft.com/office/officeart/2008/layout/NameandTitleOrganizationalChart"/>
    <dgm:cxn modelId="{3A6C13D0-FCBC-499C-9731-E34C44CEA176}" srcId="{9AA30471-4DC3-4D29-B089-D29F0A7C8DCF}" destId="{135EF147-7E60-4EF1-B26E-1AEC92F02C76}" srcOrd="0" destOrd="0" parTransId="{76C832B2-AB09-42D1-9614-EDDDFADD2AC9}" sibTransId="{7622962D-0D70-43DD-868E-5F77B28BA92F}"/>
    <dgm:cxn modelId="{42B2D39D-5BE4-438D-8316-0D0CC6FCD6D8}" type="presParOf" srcId="{436D48CC-DDAC-4667-97A1-D3E1594227CF}" destId="{84DA8FEE-DD40-478B-9621-47D42219D0E3}" srcOrd="0" destOrd="0" presId="urn:microsoft.com/office/officeart/2008/layout/NameandTitleOrganizationalChart"/>
    <dgm:cxn modelId="{14C6B91C-7FA2-4C95-BFCF-F82BF0F0F580}" type="presParOf" srcId="{84DA8FEE-DD40-478B-9621-47D42219D0E3}" destId="{168A18DB-4775-4DA0-A5D7-A772CEEAE09B}" srcOrd="0" destOrd="0" presId="urn:microsoft.com/office/officeart/2008/layout/NameandTitleOrganizationalChart"/>
    <dgm:cxn modelId="{8B2FE5D0-D3B9-4AA4-AE64-E76B52CFFF04}" type="presParOf" srcId="{168A18DB-4775-4DA0-A5D7-A772CEEAE09B}" destId="{3A89D813-C7B3-4C5F-A294-1F0DA5CBCB59}" srcOrd="0" destOrd="0" presId="urn:microsoft.com/office/officeart/2008/layout/NameandTitleOrganizationalChart"/>
    <dgm:cxn modelId="{BA26DBFC-D175-4A38-B22E-F1192709BD68}" type="presParOf" srcId="{168A18DB-4775-4DA0-A5D7-A772CEEAE09B}" destId="{5F8F8BDA-A44A-43E4-8836-EB4A37A33C47}" srcOrd="1" destOrd="0" presId="urn:microsoft.com/office/officeart/2008/layout/NameandTitleOrganizationalChart"/>
    <dgm:cxn modelId="{FFA9CF41-1CC6-4386-B90D-D13E1FE2FAD7}" type="presParOf" srcId="{168A18DB-4775-4DA0-A5D7-A772CEEAE09B}" destId="{BC5C8032-0E19-486F-AE44-6334D27CAF1A}" srcOrd="2" destOrd="0" presId="urn:microsoft.com/office/officeart/2008/layout/NameandTitleOrganizationalChart"/>
    <dgm:cxn modelId="{21E871B5-9EC6-42F5-B599-F06075E5A4E3}" type="presParOf" srcId="{84DA8FEE-DD40-478B-9621-47D42219D0E3}" destId="{FBB1F987-DE24-453F-BBC1-043DC8063605}" srcOrd="1" destOrd="0" presId="urn:microsoft.com/office/officeart/2008/layout/NameandTitleOrganizationalChart"/>
    <dgm:cxn modelId="{2DCA829C-5317-42B6-841A-B180B428D26D}" type="presParOf" srcId="{84DA8FEE-DD40-478B-9621-47D42219D0E3}" destId="{E5DCA871-FCC3-4D66-9159-5C31C710EFE6}" srcOrd="2" destOrd="0" presId="urn:microsoft.com/office/officeart/2008/layout/NameandTitleOrganizationalChart"/>
    <dgm:cxn modelId="{B753135A-FBDB-490D-87CC-934BE5374385}" type="presParOf" srcId="{E5DCA871-FCC3-4D66-9159-5C31C710EFE6}" destId="{E91326DC-2B71-4753-BD62-3A30563DA756}" srcOrd="0" destOrd="0" presId="urn:microsoft.com/office/officeart/2008/layout/NameandTitleOrganizationalChart"/>
    <dgm:cxn modelId="{059EFF5A-0DEA-495A-85F5-97E2E82463DA}" type="presParOf" srcId="{E5DCA871-FCC3-4D66-9159-5C31C710EFE6}" destId="{961A8F50-A26F-4D9F-A784-8241185FAADC}" srcOrd="1" destOrd="0" presId="urn:microsoft.com/office/officeart/2008/layout/NameandTitleOrganizationalChart"/>
    <dgm:cxn modelId="{9A9C7ABB-A60C-4CD7-A343-3E5792088CCF}" type="presParOf" srcId="{961A8F50-A26F-4D9F-A784-8241185FAADC}" destId="{71355753-692B-460D-BCA9-27AFE11F7858}" srcOrd="0" destOrd="0" presId="urn:microsoft.com/office/officeart/2008/layout/NameandTitleOrganizationalChart"/>
    <dgm:cxn modelId="{8314F09B-FF8B-4CD3-A5BF-7AED6DA5705D}" type="presParOf" srcId="{71355753-692B-460D-BCA9-27AFE11F7858}" destId="{90EB68D5-14B2-4596-9478-C3C10B7807D5}" srcOrd="0" destOrd="0" presId="urn:microsoft.com/office/officeart/2008/layout/NameandTitleOrganizationalChart"/>
    <dgm:cxn modelId="{A9E0DEAC-F59C-48B6-BF93-D96BADA332FD}" type="presParOf" srcId="{71355753-692B-460D-BCA9-27AFE11F7858}" destId="{89066B75-ED60-4CD0-A599-7A89A83526FF}" srcOrd="1" destOrd="0" presId="urn:microsoft.com/office/officeart/2008/layout/NameandTitleOrganizationalChart"/>
    <dgm:cxn modelId="{1C87CFFB-3364-4FDE-AC62-3E6AE7379B87}" type="presParOf" srcId="{71355753-692B-460D-BCA9-27AFE11F7858}" destId="{B737CC4C-9548-45F3-B5DE-C4E20A98FE6C}" srcOrd="2" destOrd="0" presId="urn:microsoft.com/office/officeart/2008/layout/NameandTitleOrganizationalChart"/>
    <dgm:cxn modelId="{37AF33BC-A9DE-42B3-9401-55A305597428}" type="presParOf" srcId="{961A8F50-A26F-4D9F-A784-8241185FAADC}" destId="{1EF81898-84CB-4573-84ED-39F8EFCAA798}" srcOrd="1" destOrd="0" presId="urn:microsoft.com/office/officeart/2008/layout/NameandTitleOrganizationalChart"/>
    <dgm:cxn modelId="{E84C6A5C-89E8-4C3F-9C77-7599CF1D246A}" type="presParOf" srcId="{961A8F50-A26F-4D9F-A784-8241185FAADC}" destId="{F0DEC4E4-020F-4026-BD96-E0945FDA8F78}" srcOrd="2" destOrd="0" presId="urn:microsoft.com/office/officeart/2008/layout/NameandTitleOrganizationalChart"/>
    <dgm:cxn modelId="{5ADF370B-6624-49E3-8DFD-B4A5C89DF89A}" type="presParOf" srcId="{F0DEC4E4-020F-4026-BD96-E0945FDA8F78}" destId="{246C112F-07F6-4E0A-8187-1B20DEFD4EF3}" srcOrd="0" destOrd="0" presId="urn:microsoft.com/office/officeart/2008/layout/NameandTitleOrganizationalChart"/>
    <dgm:cxn modelId="{3742F774-6F1D-445B-9BC9-970B87AF472E}" type="presParOf" srcId="{F0DEC4E4-020F-4026-BD96-E0945FDA8F78}" destId="{EB25C9C8-DF8B-4959-AE23-C84ACACE9867}" srcOrd="1" destOrd="0" presId="urn:microsoft.com/office/officeart/2008/layout/NameandTitleOrganizationalChart"/>
    <dgm:cxn modelId="{2C98147B-76EA-4FE4-A2F5-B668E5AC7431}" type="presParOf" srcId="{EB25C9C8-DF8B-4959-AE23-C84ACACE9867}" destId="{7902BC77-C3AB-4B4B-8CA7-6DC9932BC294}" srcOrd="0" destOrd="0" presId="urn:microsoft.com/office/officeart/2008/layout/NameandTitleOrganizationalChart"/>
    <dgm:cxn modelId="{FE345448-4112-42C3-B4F1-3F75053F4693}" type="presParOf" srcId="{7902BC77-C3AB-4B4B-8CA7-6DC9932BC294}" destId="{817BAA4B-02C2-4728-AB4F-D0A7F2099FDD}" srcOrd="0" destOrd="0" presId="urn:microsoft.com/office/officeart/2008/layout/NameandTitleOrganizationalChart"/>
    <dgm:cxn modelId="{33B027F0-2278-49BB-9EE8-2A50BF7E8CFF}" type="presParOf" srcId="{7902BC77-C3AB-4B4B-8CA7-6DC9932BC294}" destId="{9EA2FCF8-6490-4DAE-BD43-9FF3EAFD0F8D}" srcOrd="1" destOrd="0" presId="urn:microsoft.com/office/officeart/2008/layout/NameandTitleOrganizationalChart"/>
    <dgm:cxn modelId="{3BBA39D6-AB74-4168-A8B5-9AFA679B4AFC}" type="presParOf" srcId="{7902BC77-C3AB-4B4B-8CA7-6DC9932BC294}" destId="{8BE1EB7F-6FDA-4FBB-A756-5DD0AFC9E67C}" srcOrd="2" destOrd="0" presId="urn:microsoft.com/office/officeart/2008/layout/NameandTitleOrganizationalChart"/>
    <dgm:cxn modelId="{40DD8244-E6E8-4160-839E-6D7C242078B7}" type="presParOf" srcId="{EB25C9C8-DF8B-4959-AE23-C84ACACE9867}" destId="{07EB62A6-EB15-4F89-BCB7-BDF74EB29692}" srcOrd="1" destOrd="0" presId="urn:microsoft.com/office/officeart/2008/layout/NameandTitleOrganizationalChart"/>
    <dgm:cxn modelId="{B959396F-DFA4-4CFF-A989-BE5F18897B1C}" type="presParOf" srcId="{EB25C9C8-DF8B-4959-AE23-C84ACACE9867}" destId="{7BA8ABA1-A87B-40A7-989B-A41FEEC162CF}" srcOrd="2" destOrd="0" presId="urn:microsoft.com/office/officeart/2008/layout/NameandTitleOrganizationalChart"/>
    <dgm:cxn modelId="{AAFFACA2-1E3F-4486-BB37-6207E43B98DF}" type="presParOf" srcId="{F0DEC4E4-020F-4026-BD96-E0945FDA8F78}" destId="{6746CB5C-EE73-4BDE-88BE-A0826BFAE6A8}" srcOrd="2" destOrd="0" presId="urn:microsoft.com/office/officeart/2008/layout/NameandTitleOrganizationalChart"/>
    <dgm:cxn modelId="{6C352FA2-DFAE-450A-9BDB-56A9E3F5EF15}" type="presParOf" srcId="{F0DEC4E4-020F-4026-BD96-E0945FDA8F78}" destId="{8C0D0527-92E4-40A0-BE36-9CCCBCE77E38}" srcOrd="3" destOrd="0" presId="urn:microsoft.com/office/officeart/2008/layout/NameandTitleOrganizationalChart"/>
    <dgm:cxn modelId="{052F9737-8D56-4D8D-956F-10A761F97853}" type="presParOf" srcId="{8C0D0527-92E4-40A0-BE36-9CCCBCE77E38}" destId="{F9992D6F-D10E-4969-B34B-3411B14E66F6}" srcOrd="0" destOrd="0" presId="urn:microsoft.com/office/officeart/2008/layout/NameandTitleOrganizationalChart"/>
    <dgm:cxn modelId="{DC935E6F-3C8B-4D9A-88C4-74A5A832191D}" type="presParOf" srcId="{F9992D6F-D10E-4969-B34B-3411B14E66F6}" destId="{885D295B-4B77-48F3-BAB8-B7C615D5E1E3}" srcOrd="0" destOrd="0" presId="urn:microsoft.com/office/officeart/2008/layout/NameandTitleOrganizationalChart"/>
    <dgm:cxn modelId="{BC91D207-B1FD-4C5E-BD79-DF4FFC895065}" type="presParOf" srcId="{F9992D6F-D10E-4969-B34B-3411B14E66F6}" destId="{0829A839-1068-4DBE-96D4-885B72E4C5DD}" srcOrd="1" destOrd="0" presId="urn:microsoft.com/office/officeart/2008/layout/NameandTitleOrganizationalChart"/>
    <dgm:cxn modelId="{33E25B0F-E348-47B2-AA15-89DC12C3E3B1}" type="presParOf" srcId="{F9992D6F-D10E-4969-B34B-3411B14E66F6}" destId="{99C22EBB-0DEB-4466-A2D3-39857A3F5AC8}" srcOrd="2" destOrd="0" presId="urn:microsoft.com/office/officeart/2008/layout/NameandTitleOrganizationalChart"/>
    <dgm:cxn modelId="{4CD50DB4-2E57-4DDF-9490-40CA62CC6964}" type="presParOf" srcId="{8C0D0527-92E4-40A0-BE36-9CCCBCE77E38}" destId="{D19CBF30-B915-42D8-81D5-563299A61F02}" srcOrd="1" destOrd="0" presId="urn:microsoft.com/office/officeart/2008/layout/NameandTitleOrganizationalChart"/>
    <dgm:cxn modelId="{C96DF7F4-4C26-4C94-8A26-226418682E27}" type="presParOf" srcId="{8C0D0527-92E4-40A0-BE36-9CCCBCE77E38}" destId="{52079A72-4502-42AA-ABD2-67DE191F8703}" srcOrd="2" destOrd="0" presId="urn:microsoft.com/office/officeart/2008/layout/NameandTitleOrganizationalChart"/>
    <dgm:cxn modelId="{E35A435A-E783-425E-9625-59F2DC967F82}" type="presParOf" srcId="{F0DEC4E4-020F-4026-BD96-E0945FDA8F78}" destId="{5C1F74BE-BB30-4CA4-8369-86DE29630D8B}" srcOrd="4" destOrd="0" presId="urn:microsoft.com/office/officeart/2008/layout/NameandTitleOrganizationalChart"/>
    <dgm:cxn modelId="{4BFBA859-EC9D-4A51-928A-E314B14BA02A}" type="presParOf" srcId="{F0DEC4E4-020F-4026-BD96-E0945FDA8F78}" destId="{B92A4077-1873-4D38-9127-7E07BF28F868}" srcOrd="5" destOrd="0" presId="urn:microsoft.com/office/officeart/2008/layout/NameandTitleOrganizationalChart"/>
    <dgm:cxn modelId="{6FFBB5BA-930D-4CE1-ABC7-481CDBD2FDF9}" type="presParOf" srcId="{B92A4077-1873-4D38-9127-7E07BF28F868}" destId="{70C97AD3-5975-4F59-B954-7D1E70C627D5}" srcOrd="0" destOrd="0" presId="urn:microsoft.com/office/officeart/2008/layout/NameandTitleOrganizationalChart"/>
    <dgm:cxn modelId="{229CDACA-4411-452B-9571-B0F2FC93B29F}" type="presParOf" srcId="{70C97AD3-5975-4F59-B954-7D1E70C627D5}" destId="{3BDA6BB7-E37E-4384-AB9F-CF42E2BA1C39}" srcOrd="0" destOrd="0" presId="urn:microsoft.com/office/officeart/2008/layout/NameandTitleOrganizationalChart"/>
    <dgm:cxn modelId="{71A96F58-EC4B-488E-8D23-231C820A157F}" type="presParOf" srcId="{70C97AD3-5975-4F59-B954-7D1E70C627D5}" destId="{27F8B9E1-028F-4261-BD63-BD2815D6F50F}" srcOrd="1" destOrd="0" presId="urn:microsoft.com/office/officeart/2008/layout/NameandTitleOrganizationalChart"/>
    <dgm:cxn modelId="{8E2080AC-418B-47F9-B66C-67FC259E97DC}" type="presParOf" srcId="{70C97AD3-5975-4F59-B954-7D1E70C627D5}" destId="{46EBEE3B-545A-4D34-833F-70D91D001790}" srcOrd="2" destOrd="0" presId="urn:microsoft.com/office/officeart/2008/layout/NameandTitleOrganizationalChart"/>
    <dgm:cxn modelId="{0FC6E294-BA86-45D1-BDC9-F87F7200613E}" type="presParOf" srcId="{B92A4077-1873-4D38-9127-7E07BF28F868}" destId="{F13EE1BB-3F9E-47F0-8214-5901928D9285}" srcOrd="1" destOrd="0" presId="urn:microsoft.com/office/officeart/2008/layout/NameandTitleOrganizationalChart"/>
    <dgm:cxn modelId="{637AAF1C-52E1-43E4-88E9-B170C2BA7AB8}" type="presParOf" srcId="{B92A4077-1873-4D38-9127-7E07BF28F868}" destId="{51F12B91-0B74-4EAF-AB74-3EE56CD90FED}" srcOrd="2" destOrd="0" presId="urn:microsoft.com/office/officeart/2008/layout/NameandTitleOrganizationalChart"/>
    <dgm:cxn modelId="{6176EA3C-49F0-40F1-89C5-B66C382C0026}" type="presParOf" srcId="{F0DEC4E4-020F-4026-BD96-E0945FDA8F78}" destId="{DFA2947E-CA0F-4109-8419-D99893428979}" srcOrd="6" destOrd="0" presId="urn:microsoft.com/office/officeart/2008/layout/NameandTitleOrganizationalChart"/>
    <dgm:cxn modelId="{583763C3-8AEC-4C75-B890-52C2FAFE7AE3}" type="presParOf" srcId="{F0DEC4E4-020F-4026-BD96-E0945FDA8F78}" destId="{79F06CDD-AB3A-4B06-8F04-88D5DEAA0F5A}" srcOrd="7" destOrd="0" presId="urn:microsoft.com/office/officeart/2008/layout/NameandTitleOrganizationalChart"/>
    <dgm:cxn modelId="{91BD3B18-6A69-46D9-8015-53E3C9ACB88C}" type="presParOf" srcId="{79F06CDD-AB3A-4B06-8F04-88D5DEAA0F5A}" destId="{AE9E0B0D-63E2-4944-93D5-D3B1902F2CA3}" srcOrd="0" destOrd="0" presId="urn:microsoft.com/office/officeart/2008/layout/NameandTitleOrganizationalChart"/>
    <dgm:cxn modelId="{AEB1695D-76E0-4995-99C1-7CF1E0DE105C}" type="presParOf" srcId="{AE9E0B0D-63E2-4944-93D5-D3B1902F2CA3}" destId="{82ED10D4-FE88-4F4C-BCCD-9424F90AD4EC}" srcOrd="0" destOrd="0" presId="urn:microsoft.com/office/officeart/2008/layout/NameandTitleOrganizationalChart"/>
    <dgm:cxn modelId="{C5340025-A8CF-4A33-9A00-54B60DAE9D74}" type="presParOf" srcId="{AE9E0B0D-63E2-4944-93D5-D3B1902F2CA3}" destId="{68D026DD-B176-45C9-AA1B-78AD472E14CD}" srcOrd="1" destOrd="0" presId="urn:microsoft.com/office/officeart/2008/layout/NameandTitleOrganizationalChart"/>
    <dgm:cxn modelId="{09DF3D93-C4EE-4FA3-83DD-62AFB4DA1841}" type="presParOf" srcId="{AE9E0B0D-63E2-4944-93D5-D3B1902F2CA3}" destId="{74E93876-E9CC-4EE9-8AB4-E9528A8F617E}" srcOrd="2" destOrd="0" presId="urn:microsoft.com/office/officeart/2008/layout/NameandTitleOrganizationalChart"/>
    <dgm:cxn modelId="{2A2E0499-E4E6-4331-873B-21D59BAA5E02}" type="presParOf" srcId="{79F06CDD-AB3A-4B06-8F04-88D5DEAA0F5A}" destId="{C8BEDDA9-51E0-4CFD-9AA1-D9800E526D52}" srcOrd="1" destOrd="0" presId="urn:microsoft.com/office/officeart/2008/layout/NameandTitleOrganizationalChart"/>
    <dgm:cxn modelId="{AEFC4DF7-30B5-4DDE-A1D3-670631CE2709}" type="presParOf" srcId="{79F06CDD-AB3A-4B06-8F04-88D5DEAA0F5A}" destId="{BCCF4CAA-5AF1-40C0-BECC-6BF6D7474F05}" srcOrd="2" destOrd="0" presId="urn:microsoft.com/office/officeart/2008/layout/NameandTitleOrganizationalChart"/>
    <dgm:cxn modelId="{60BE649D-3070-42D8-98A2-30C6343EF67A}" type="presParOf" srcId="{F0DEC4E4-020F-4026-BD96-E0945FDA8F78}" destId="{2189BF46-ABDC-4D32-9AE1-42F87B6F3EEF}" srcOrd="8" destOrd="0" presId="urn:microsoft.com/office/officeart/2008/layout/NameandTitleOrganizationalChart"/>
    <dgm:cxn modelId="{2DF8DB34-5188-48A7-9117-F0CE3E94875F}" type="presParOf" srcId="{F0DEC4E4-020F-4026-BD96-E0945FDA8F78}" destId="{156F3575-586A-454A-8E1A-83256CFFEC1A}" srcOrd="9" destOrd="0" presId="urn:microsoft.com/office/officeart/2008/layout/NameandTitleOrganizationalChart"/>
    <dgm:cxn modelId="{76A4A871-5250-46E1-8BA7-AFB8F1EA497F}" type="presParOf" srcId="{156F3575-586A-454A-8E1A-83256CFFEC1A}" destId="{5FDF79E5-2561-416F-B827-5EAF0B0E0474}" srcOrd="0" destOrd="0" presId="urn:microsoft.com/office/officeart/2008/layout/NameandTitleOrganizationalChart"/>
    <dgm:cxn modelId="{CBDF3D0D-2F07-4334-AF8E-644419D2B8DA}" type="presParOf" srcId="{5FDF79E5-2561-416F-B827-5EAF0B0E0474}" destId="{B561C0E7-BA5E-442D-AE8F-A7C895792FC3}" srcOrd="0" destOrd="0" presId="urn:microsoft.com/office/officeart/2008/layout/NameandTitleOrganizationalChart"/>
    <dgm:cxn modelId="{27BE46D6-3DE3-43B7-A0FA-0684D57F5BB8}" type="presParOf" srcId="{5FDF79E5-2561-416F-B827-5EAF0B0E0474}" destId="{86917D4C-F2CC-4976-938A-B08B0F90E4B1}" srcOrd="1" destOrd="0" presId="urn:microsoft.com/office/officeart/2008/layout/NameandTitleOrganizationalChart"/>
    <dgm:cxn modelId="{1EBCC66B-A44C-4AC5-B6C1-7E1B033BB2B8}" type="presParOf" srcId="{5FDF79E5-2561-416F-B827-5EAF0B0E0474}" destId="{4220CF8E-9F38-4DCC-A694-49B50A74A1F7}" srcOrd="2" destOrd="0" presId="urn:microsoft.com/office/officeart/2008/layout/NameandTitleOrganizationalChart"/>
    <dgm:cxn modelId="{C18535E0-9782-4E63-9226-884F1B0CAA5B}" type="presParOf" srcId="{156F3575-586A-454A-8E1A-83256CFFEC1A}" destId="{D0ED5F11-361A-42BB-81B4-B2628A97C7FF}" srcOrd="1" destOrd="0" presId="urn:microsoft.com/office/officeart/2008/layout/NameandTitleOrganizationalChart"/>
    <dgm:cxn modelId="{6B44E608-BE38-4F4B-89BF-5CA1D5DE6769}" type="presParOf" srcId="{156F3575-586A-454A-8E1A-83256CFFEC1A}" destId="{F4C2338F-2FD8-4E93-ADB7-AB9D80DEDD74}" srcOrd="2" destOrd="0" presId="urn:microsoft.com/office/officeart/2008/layout/NameandTitleOrganizationalChart"/>
    <dgm:cxn modelId="{9A35A84C-B76E-40AC-AA8C-E37024E87A7C}" type="presParOf" srcId="{F0DEC4E4-020F-4026-BD96-E0945FDA8F78}" destId="{F780898F-7DBE-49BF-B479-AA0BCE6E5FFD}" srcOrd="10" destOrd="0" presId="urn:microsoft.com/office/officeart/2008/layout/NameandTitleOrganizationalChart"/>
    <dgm:cxn modelId="{3380DA0D-0B3B-43C0-A5A6-DBD53099A656}" type="presParOf" srcId="{F0DEC4E4-020F-4026-BD96-E0945FDA8F78}" destId="{3B1471DF-9434-46AE-A654-430E0C8C08A8}" srcOrd="11" destOrd="0" presId="urn:microsoft.com/office/officeart/2008/layout/NameandTitleOrganizationalChart"/>
    <dgm:cxn modelId="{00DCE0C5-E8EB-4D53-9671-38C326207EAE}" type="presParOf" srcId="{3B1471DF-9434-46AE-A654-430E0C8C08A8}" destId="{30E4667D-CE84-42E6-A113-B0A7A375190D}" srcOrd="0" destOrd="0" presId="urn:microsoft.com/office/officeart/2008/layout/NameandTitleOrganizationalChart"/>
    <dgm:cxn modelId="{D0D85F1C-6B1F-4B76-A972-5D22B2067D94}" type="presParOf" srcId="{30E4667D-CE84-42E6-A113-B0A7A375190D}" destId="{DF1BA0B7-3F57-4A53-92D8-53EAA58D4207}" srcOrd="0" destOrd="0" presId="urn:microsoft.com/office/officeart/2008/layout/NameandTitleOrganizationalChart"/>
    <dgm:cxn modelId="{7848B1FB-2123-4B65-B098-590E899F7A1C}" type="presParOf" srcId="{30E4667D-CE84-42E6-A113-B0A7A375190D}" destId="{2322A62E-FA62-463F-9EAC-0373FB9453E5}" srcOrd="1" destOrd="0" presId="urn:microsoft.com/office/officeart/2008/layout/NameandTitleOrganizationalChart"/>
    <dgm:cxn modelId="{FF6499E6-574D-468E-AE5E-3E0519EF080F}" type="presParOf" srcId="{30E4667D-CE84-42E6-A113-B0A7A375190D}" destId="{25D8F7B1-420A-483C-831D-192AC916F9AF}" srcOrd="2" destOrd="0" presId="urn:microsoft.com/office/officeart/2008/layout/NameandTitleOrganizationalChart"/>
    <dgm:cxn modelId="{0B791D6B-6D47-4620-9485-011D64BFC9BF}" type="presParOf" srcId="{3B1471DF-9434-46AE-A654-430E0C8C08A8}" destId="{591260A4-6368-4FB8-97C9-D91890B9DD9E}" srcOrd="1" destOrd="0" presId="urn:microsoft.com/office/officeart/2008/layout/NameandTitleOrganizationalChart"/>
    <dgm:cxn modelId="{873F8B3E-8792-4CAA-9000-953A2D3E2CC1}" type="presParOf" srcId="{3B1471DF-9434-46AE-A654-430E0C8C08A8}" destId="{04F7990E-CFDF-4402-AF17-212FC44D9B79}" srcOrd="2" destOrd="0" presId="urn:microsoft.com/office/officeart/2008/layout/NameandTitleOrganizationalChart"/>
    <dgm:cxn modelId="{44FBA83C-75CF-4F13-B72F-856B5BB9DC38}" type="presParOf" srcId="{E5DCA871-FCC3-4D66-9159-5C31C710EFE6}" destId="{8E528058-98A8-4A3A-9244-1A2C0256C7FC}" srcOrd="2" destOrd="0" presId="urn:microsoft.com/office/officeart/2008/layout/NameandTitleOrganizationalChart"/>
    <dgm:cxn modelId="{E7E8AEC3-63D4-419D-A35A-AACDA4C7D2F1}" type="presParOf" srcId="{E5DCA871-FCC3-4D66-9159-5C31C710EFE6}" destId="{53414CF3-5630-469D-BD5A-97137180E3FC}" srcOrd="3" destOrd="0" presId="urn:microsoft.com/office/officeart/2008/layout/NameandTitleOrganizationalChart"/>
    <dgm:cxn modelId="{39381C9B-D419-4C6B-BA01-60F29AC52EAA}" type="presParOf" srcId="{53414CF3-5630-469D-BD5A-97137180E3FC}" destId="{CA4E964E-3809-4B82-8C3E-287396062B14}" srcOrd="0" destOrd="0" presId="urn:microsoft.com/office/officeart/2008/layout/NameandTitleOrganizationalChart"/>
    <dgm:cxn modelId="{F4B7EE23-F200-41EF-972F-EB88CFA11502}" type="presParOf" srcId="{CA4E964E-3809-4B82-8C3E-287396062B14}" destId="{CCA0075A-A7AE-49CF-83FB-62BB71135E84}" srcOrd="0" destOrd="0" presId="urn:microsoft.com/office/officeart/2008/layout/NameandTitleOrganizationalChart"/>
    <dgm:cxn modelId="{C2C803C3-3F9E-4F45-ABA1-7934842672F6}" type="presParOf" srcId="{CA4E964E-3809-4B82-8C3E-287396062B14}" destId="{B75ED563-A8D5-4679-956D-D84CE042C32D}" srcOrd="1" destOrd="0" presId="urn:microsoft.com/office/officeart/2008/layout/NameandTitleOrganizationalChart"/>
    <dgm:cxn modelId="{CAE6AF95-3093-4868-83B9-A7446EAC9913}" type="presParOf" srcId="{CA4E964E-3809-4B82-8C3E-287396062B14}" destId="{4C8BC104-26E9-466F-BE29-542017A0C33C}" srcOrd="2" destOrd="0" presId="urn:microsoft.com/office/officeart/2008/layout/NameandTitleOrganizationalChart"/>
    <dgm:cxn modelId="{11BD5AF7-83C8-4F13-AFD7-655BF3E0CB2B}" type="presParOf" srcId="{53414CF3-5630-469D-BD5A-97137180E3FC}" destId="{1884FDC6-E5D2-4F71-8591-6FE09D1D6F53}" srcOrd="1" destOrd="0" presId="urn:microsoft.com/office/officeart/2008/layout/NameandTitleOrganizationalChart"/>
    <dgm:cxn modelId="{B3FCFBE7-AA03-4A19-A9C7-344AB54D21A9}" type="presParOf" srcId="{53414CF3-5630-469D-BD5A-97137180E3FC}" destId="{22DE3C51-FC91-4F53-BE4C-A563123CEF84}" srcOrd="2" destOrd="0" presId="urn:microsoft.com/office/officeart/2008/layout/NameandTitleOrganizationalChart"/>
    <dgm:cxn modelId="{7E518713-CE73-4B8D-9A8E-1E5DD3B79B66}" type="presParOf" srcId="{22DE3C51-FC91-4F53-BE4C-A563123CEF84}" destId="{844943A0-A634-4D6A-83F9-F3B0316C4E9D}" srcOrd="0" destOrd="0" presId="urn:microsoft.com/office/officeart/2008/layout/NameandTitleOrganizationalChart"/>
    <dgm:cxn modelId="{17EE9624-8C62-4AE3-AD33-5E5110E8EB01}" type="presParOf" srcId="{22DE3C51-FC91-4F53-BE4C-A563123CEF84}" destId="{C47E93D5-E1DC-4759-B538-E9EB0FF583B5}" srcOrd="1" destOrd="0" presId="urn:microsoft.com/office/officeart/2008/layout/NameandTitleOrganizationalChart"/>
    <dgm:cxn modelId="{BD0D0EC5-7DED-4F3D-B293-848877E208EF}" type="presParOf" srcId="{C47E93D5-E1DC-4759-B538-E9EB0FF583B5}" destId="{F220B77D-50BF-438A-8709-DE6CA23E7E65}" srcOrd="0" destOrd="0" presId="urn:microsoft.com/office/officeart/2008/layout/NameandTitleOrganizationalChart"/>
    <dgm:cxn modelId="{4BF83FA9-0D86-4465-8DF5-D80934FE88AB}" type="presParOf" srcId="{F220B77D-50BF-438A-8709-DE6CA23E7E65}" destId="{286C7A59-4352-4FCA-84F5-253A435F44BA}" srcOrd="0" destOrd="0" presId="urn:microsoft.com/office/officeart/2008/layout/NameandTitleOrganizationalChart"/>
    <dgm:cxn modelId="{9F5ABD94-662B-4D81-9FDA-A8D8EF1BC4C0}" type="presParOf" srcId="{F220B77D-50BF-438A-8709-DE6CA23E7E65}" destId="{AB65EDFC-78E2-4FEA-9072-E3A54DE54B92}" srcOrd="1" destOrd="0" presId="urn:microsoft.com/office/officeart/2008/layout/NameandTitleOrganizationalChart"/>
    <dgm:cxn modelId="{7166B236-8577-4858-AA4D-FB196BD52A3F}" type="presParOf" srcId="{F220B77D-50BF-438A-8709-DE6CA23E7E65}" destId="{9A2E4332-DEF7-4EF2-80B8-F03BB55D25F8}" srcOrd="2" destOrd="0" presId="urn:microsoft.com/office/officeart/2008/layout/NameandTitleOrganizationalChart"/>
    <dgm:cxn modelId="{09C61F98-620B-44C9-BC47-86601F804BF2}" type="presParOf" srcId="{C47E93D5-E1DC-4759-B538-E9EB0FF583B5}" destId="{4EE8A287-B21D-48FB-BC4A-07F24668CBA5}" srcOrd="1" destOrd="0" presId="urn:microsoft.com/office/officeart/2008/layout/NameandTitleOrganizationalChart"/>
    <dgm:cxn modelId="{2FAE761C-C848-4DF9-B784-2CC5F7D7776B}" type="presParOf" srcId="{C47E93D5-E1DC-4759-B538-E9EB0FF583B5}" destId="{344AB96F-1A8F-4417-9635-67D750EF2D5C}" srcOrd="2" destOrd="0" presId="urn:microsoft.com/office/officeart/2008/layout/NameandTitleOrganizationalChart"/>
    <dgm:cxn modelId="{EF983457-415E-48E7-9CC6-BFC50FDD635F}" type="presParOf" srcId="{22DE3C51-FC91-4F53-BE4C-A563123CEF84}" destId="{7E6F6F5C-768E-4D90-86BD-E514F56B5A41}" srcOrd="2" destOrd="0" presId="urn:microsoft.com/office/officeart/2008/layout/NameandTitleOrganizationalChart"/>
    <dgm:cxn modelId="{42DA8A92-3E1A-4C27-9764-BB082B4131E2}" type="presParOf" srcId="{22DE3C51-FC91-4F53-BE4C-A563123CEF84}" destId="{665E2830-ABD2-4CD1-8840-FBD4C53AD526}" srcOrd="3" destOrd="0" presId="urn:microsoft.com/office/officeart/2008/layout/NameandTitleOrganizationalChart"/>
    <dgm:cxn modelId="{E014AD99-49B0-40C1-B1AA-963EA192450D}" type="presParOf" srcId="{665E2830-ABD2-4CD1-8840-FBD4C53AD526}" destId="{F86752D6-A507-4001-9709-BB96B39C9B26}" srcOrd="0" destOrd="0" presId="urn:microsoft.com/office/officeart/2008/layout/NameandTitleOrganizationalChart"/>
    <dgm:cxn modelId="{AFA11836-F258-4C2B-8EB3-51FE9A2F86A0}" type="presParOf" srcId="{F86752D6-A507-4001-9709-BB96B39C9B26}" destId="{0AD98C23-42DD-4BBB-BD15-56E22BF7FADE}" srcOrd="0" destOrd="0" presId="urn:microsoft.com/office/officeart/2008/layout/NameandTitleOrganizationalChart"/>
    <dgm:cxn modelId="{CA4A2AB5-CA55-4410-8266-AE525A43635C}" type="presParOf" srcId="{F86752D6-A507-4001-9709-BB96B39C9B26}" destId="{284175D3-1BD7-4D23-ACE7-A1CB9EBF6713}" srcOrd="1" destOrd="0" presId="urn:microsoft.com/office/officeart/2008/layout/NameandTitleOrganizationalChart"/>
    <dgm:cxn modelId="{D942F65C-DA99-4AD1-BCE1-8B9D71C7B77B}" type="presParOf" srcId="{F86752D6-A507-4001-9709-BB96B39C9B26}" destId="{A7517714-EE2E-4357-849E-A48828EE8286}" srcOrd="2" destOrd="0" presId="urn:microsoft.com/office/officeart/2008/layout/NameandTitleOrganizationalChart"/>
    <dgm:cxn modelId="{8D5F34D2-2703-42FB-8A63-79A6BF48D7DA}" type="presParOf" srcId="{665E2830-ABD2-4CD1-8840-FBD4C53AD526}" destId="{00A1C795-2EA1-4BA3-BBD3-89EFD7772B7E}" srcOrd="1" destOrd="0" presId="urn:microsoft.com/office/officeart/2008/layout/NameandTitleOrganizationalChart"/>
    <dgm:cxn modelId="{C1F75C62-5C24-4E28-A27E-03AE916FAC95}" type="presParOf" srcId="{665E2830-ABD2-4CD1-8840-FBD4C53AD526}" destId="{D87F4ACA-21AD-4F52-A8DD-2B3CDE7B5831}" srcOrd="2" destOrd="0" presId="urn:microsoft.com/office/officeart/2008/layout/NameandTitleOrganizationalChart"/>
    <dgm:cxn modelId="{39AAD54C-FEE4-4E3A-A4CC-4FCD392FBCFA}" type="presParOf" srcId="{22DE3C51-FC91-4F53-BE4C-A563123CEF84}" destId="{350DD3C7-E79A-4232-A463-2EFBA0C9EE21}" srcOrd="4" destOrd="0" presId="urn:microsoft.com/office/officeart/2008/layout/NameandTitleOrganizationalChart"/>
    <dgm:cxn modelId="{4C387018-944C-492D-B88A-034473CF202A}" type="presParOf" srcId="{22DE3C51-FC91-4F53-BE4C-A563123CEF84}" destId="{DD3B1999-5D8F-498B-AFE5-A65E78888D56}" srcOrd="5" destOrd="0" presId="urn:microsoft.com/office/officeart/2008/layout/NameandTitleOrganizationalChart"/>
    <dgm:cxn modelId="{89B5BD3F-E446-4657-8EF0-DB5A09120B0D}" type="presParOf" srcId="{DD3B1999-5D8F-498B-AFE5-A65E78888D56}" destId="{0795FC3E-6FCD-4090-99F3-0B5EA7C6B413}" srcOrd="0" destOrd="0" presId="urn:microsoft.com/office/officeart/2008/layout/NameandTitleOrganizationalChart"/>
    <dgm:cxn modelId="{D50B8177-F025-4B3A-B13A-8D362928D5A4}" type="presParOf" srcId="{0795FC3E-6FCD-4090-99F3-0B5EA7C6B413}" destId="{3DC0C76E-838D-4E55-A06D-622573CD81C8}" srcOrd="0" destOrd="0" presId="urn:microsoft.com/office/officeart/2008/layout/NameandTitleOrganizationalChart"/>
    <dgm:cxn modelId="{129988D2-6897-4C28-B7BE-7E1A2721A415}" type="presParOf" srcId="{0795FC3E-6FCD-4090-99F3-0B5EA7C6B413}" destId="{35F158D8-B88C-4BE6-B363-2A6DD2D2A0A9}" srcOrd="1" destOrd="0" presId="urn:microsoft.com/office/officeart/2008/layout/NameandTitleOrganizationalChart"/>
    <dgm:cxn modelId="{DF4CEB0F-C1E7-43BC-B954-FD7EB78F5743}" type="presParOf" srcId="{0795FC3E-6FCD-4090-99F3-0B5EA7C6B413}" destId="{C861F4D9-7F14-42CE-BC27-B3D93AAFE0F6}" srcOrd="2" destOrd="0" presId="urn:microsoft.com/office/officeart/2008/layout/NameandTitleOrganizationalChart"/>
    <dgm:cxn modelId="{76180519-5C1D-4DE3-BC4E-38BFC9CD296A}" type="presParOf" srcId="{DD3B1999-5D8F-498B-AFE5-A65E78888D56}" destId="{882CD2F2-D403-47A7-9410-8B2515FBF4F3}" srcOrd="1" destOrd="0" presId="urn:microsoft.com/office/officeart/2008/layout/NameandTitleOrganizationalChart"/>
    <dgm:cxn modelId="{7826BFAC-5385-4438-94B0-D5A9903F9ED5}" type="presParOf" srcId="{DD3B1999-5D8F-498B-AFE5-A65E78888D56}" destId="{081D7123-1CF3-477C-8118-5D7ED9A9B957}" srcOrd="2" destOrd="0" presId="urn:microsoft.com/office/officeart/2008/layout/NameandTitleOrganizationalChart"/>
  </dgm:cxnLst>
  <dgm:bg/>
  <dgm:whole/>
  <dgm:extLst>
    <a:ext uri="http://schemas.microsoft.com/office/drawing/2008/diagram">
      <dsp:dataModelExt xmlns:dsp="http://schemas.microsoft.com/office/drawing/2008/diagram" relId="rId11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NameandTitleOrganizationalChart">
  <dgm:title val=""/>
  <dgm:desc val=""/>
  <dgm:catLst>
    <dgm:cat type="hierarchy" pri="1250"/>
  </dgm:catLst>
  <dgm:sampData>
    <dgm:dataModel>
      <dgm:ptLst>
        <dgm:pt modelId="0" type="doc"/>
        <dgm:pt modelId="1">
          <dgm:prSet phldr="1"/>
        </dgm:pt>
        <dgm:pt modelId="2" type="asst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5" srcId="0" destId="1" srcOrd="0" destOrd="0"/>
        <dgm:cxn modelId="6" srcId="1" destId="2" srcOrd="0" destOrd="0"/>
        <dgm:cxn modelId="7" srcId="1" destId="3" srcOrd="1" destOrd="0"/>
        <dgm:cxn modelId="8" srcId="1" destId="4" srcOrd="2" destOrd="0"/>
        <dgm:cxn modelId="9" srcId="1" destId="5" srcOrd="3" destOrd="0"/>
      </dgm:cxnLst>
      <dgm:bg/>
      <dgm:whole/>
    </dgm:dataModel>
  </dgm:sampData>
  <dgm:styleData>
    <dgm:dataModel>
      <dgm:ptLst>
        <dgm:pt modelId="0" type="doc"/>
        <dgm:pt modelId="1"/>
        <dgm:pt modelId="12"/>
        <dgm:pt modelId="13"/>
      </dgm:ptLst>
      <dgm:cxnLst>
        <dgm:cxn modelId="2" srcId="0" destId="1" srcOrd="0" destOrd="0"/>
        <dgm:cxn modelId="16" srcId="1" destId="12" srcOrd="1" destOrd="0"/>
        <dgm:cxn modelId="17" srcId="1" destId="13" srcOrd="2" destOrd="0"/>
      </dgm:cxnLst>
      <dgm:bg/>
      <dgm:whole/>
    </dgm:dataModel>
  </dgm:styleData>
  <dgm:clrData>
    <dgm:dataModel>
      <dgm:ptLst>
        <dgm:pt modelId="0" type="doc"/>
        <dgm:pt modelId="1"/>
        <dgm:pt modelId="11" type="asst"/>
        <dgm:pt modelId="12"/>
        <dgm:pt modelId="13"/>
        <dgm:pt modelId="14"/>
      </dgm:ptLst>
      <dgm:cxnLst>
        <dgm:cxn modelId="2" srcId="0" destId="1" srcOrd="0" destOrd="0"/>
        <dgm:cxn modelId="15" srcId="1" destId="11" srcOrd="0" destOrd="0"/>
        <dgm:cxn modelId="16" srcId="1" destId="12" srcOrd="1" destOrd="0"/>
        <dgm:cxn modelId="17" srcId="1" destId="13" srcOrd="2" destOrd="0"/>
        <dgm:cxn modelId="18" srcId="1" destId="14" srcOrd="2" destOrd="0"/>
      </dgm:cxnLst>
      <dgm:bg/>
      <dgm:whole/>
    </dgm:dataModel>
  </dgm:clrData>
  <dgm:layoutNode name="hierChild1">
    <dgm:varLst>
      <dgm:orgChart val="1"/>
      <dgm:chPref val="1"/>
      <dgm:dir/>
      <dgm:animOne val="branch"/>
      <dgm:animLvl val="lvl"/>
      <dgm:resizeHandles/>
    </dgm:varLst>
    <dgm:choose name="Name0">
      <dgm:if name="Name1" func="var" arg="dir" op="equ" val="norm">
        <dgm:alg type="hierChild">
          <dgm:param type="linDir" val="fromL"/>
        </dgm:alg>
      </dgm:if>
      <dgm:else name="Name2">
        <dgm:alg type="hierChild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des" forName="rootComposite1" refType="w" fact="10"/>
      <dgm:constr type="h" for="des" forName="rootComposite1" refType="w" refFor="des" refForName="rootComposite1" fact="0.5"/>
      <dgm:constr type="w" for="des" forName="rootComposite" refType="w" fact="10"/>
      <dgm:constr type="h" for="des" forName="rootComposite" refType="w" refFor="des" refForName="rootComposite1" fact="0.5"/>
      <dgm:constr type="w" for="des" forName="rootComposite3" refType="w" fact="10"/>
      <dgm:constr type="h" for="des" forName="rootComposite3" refType="w" refFor="des" refForName="rootComposite1" fact="0.5"/>
      <dgm:constr type="primFontSz" for="des" ptType="node" op="equ"/>
      <dgm:constr type="sp" for="des" op="equ"/>
      <dgm:constr type="sp" for="des" forName="hierRoot1" refType="w" refFor="des" refForName="rootComposite1" fact="0.21"/>
      <dgm:constr type="sp" for="des" forName="hierRoot2" refType="sp" refFor="des" refForName="hierRoot1"/>
      <dgm:constr type="sp" for="des" forName="hierRoot3" refType="sp" refFor="des" refForName="hierRoot1"/>
      <dgm:constr type="sibSp" refType="w" refFor="des" refForName="rootComposite1" fact="0.21"/>
      <dgm:constr type="sibSp" for="des" forName="hierChild2" refType="sibSp"/>
      <dgm:constr type="sibSp" for="des" forName="hierChild3" refType="sibSp"/>
      <dgm:constr type="sibSp" for="des" forName="hierChild4" refType="sibSp"/>
      <dgm:constr type="sibSp" for="des" forName="hierChild5" refType="sibSp"/>
      <dgm:constr type="sibSp" for="des" forName="hierChild6" refType="sibSp"/>
      <dgm:constr type="sibSp" for="des" forName="hierChild7" refType="sibSp"/>
      <dgm:constr type="secSibSp" refType="w" refFor="des" refForName="rootComposite1" fact="0.21"/>
      <dgm:constr type="secSibSp" for="des" forName="hierChild2" refType="secSibSp"/>
      <dgm:constr type="secSibSp" for="des" forName="hierChild3" refType="secSibSp"/>
      <dgm:constr type="secSibSp" for="des" forName="hierChild4" refType="secSibSp"/>
      <dgm:constr type="secSibSp" for="des" forName="hierChild5" refType="secSibSp"/>
      <dgm:constr type="secSibSp" for="des" forName="hierChild6" refType="secSibSp"/>
      <dgm:constr type="secSibSp" for="des" forName="hierChild7" refType="secSibSp"/>
    </dgm:constrLst>
    <dgm:ruleLst/>
    <dgm:forEach name="Name3" axis="ch">
      <dgm:forEach name="Name4" axis="self" ptType="node">
        <dgm:layoutNode name="hierRoot1">
          <dgm:varLst>
            <dgm:hierBranch val="init"/>
          </dgm:varLst>
          <dgm:choose name="Name5">
            <dgm:if name="Name6" func="var" arg="hierBranch" op="equ" val="l">
              <dgm:choose name="Name7">
                <dgm:if name="Name8" axis="ch" ptType="asst" func="cnt" op="gte" val="1">
                  <dgm:alg type="hierRoot">
                    <dgm:param type="hierAlign" val="tR"/>
                  </dgm:alg>
                  <dgm:constrLst>
                    <dgm:constr type="alignOff" val="0.65"/>
                  </dgm:constrLst>
                </dgm:if>
                <dgm:else name="Name9">
                  <dgm:alg type="hierRoot">
                    <dgm:param type="hierAlign" val="tR"/>
                  </dgm:alg>
                  <dgm:constrLst>
                    <dgm:constr type="alignOff" val="0.25"/>
                  </dgm:constrLst>
                </dgm:else>
              </dgm:choose>
            </dgm:if>
            <dgm:if name="Name10" func="var" arg="hierBranch" op="equ" val="r">
              <dgm:choose name="Name11">
                <dgm:if name="Name12" axis="ch" ptType="asst" func="cnt" op="gte" val="1">
                  <dgm:alg type="hierRoot">
                    <dgm:param type="hierAlign" val="tL"/>
                  </dgm:alg>
                  <dgm:constrLst>
                    <dgm:constr type="alignOff" val="0.65"/>
                  </dgm:constrLst>
                </dgm:if>
                <dgm:else name="Name13">
                  <dgm:alg type="hierRoot">
                    <dgm:param type="hierAlign" val="tL"/>
                  </dgm:alg>
                  <dgm:constrLst>
                    <dgm:constr type="alignOff" val="0.25"/>
                  </dgm:constrLst>
                </dgm:else>
              </dgm:choose>
            </dgm:if>
            <dgm:if name="Name14" func="var" arg="hierBranch" op="equ" val="hang">
              <dgm:alg type="hierRoot"/>
              <dgm:constrLst>
                <dgm:constr type="alignOff" val="0.65"/>
              </dgm:constrLst>
            </dgm:if>
            <dgm:else name="Name15">
              <dgm:alg type="hierRoot"/>
              <dgm:constrLst>
                <dgm:constr type="alignOff"/>
                <dgm:constr type="bendDist" for="des" ptType="parTrans" refType="sp" fact="0.5"/>
              </dgm:constrLst>
            </dgm:else>
          </dgm:choose>
          <dgm:shape xmlns:r="http://schemas.openxmlformats.org/officeDocument/2006/relationships" r:blip="">
            <dgm:adjLst/>
          </dgm:shape>
          <dgm:presOf/>
          <dgm:ruleLst/>
          <dgm:layoutNode name="rootComposite1">
            <dgm:alg type="composite"/>
            <dgm:shape xmlns:r="http://schemas.openxmlformats.org/officeDocument/2006/relationships" r:blip="">
              <dgm:adjLst/>
            </dgm:shape>
            <dgm:presOf axis="self" ptType="node" cnt="1"/>
            <dgm:choose name="Name16">
              <dgm:if name="Name17" func="var" arg="hierBranch" op="equ" val="init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8" func="var" arg="hierBranch" op="equ" val="l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if name="Name19" func="var" arg="hierBranch" op="equ" val="r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l" for="ch" forName="rootConnector1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if>
              <dgm:else name="Name20">
                <dgm:constrLst>
                  <dgm:constr type="l" for="ch" forName="rootText1"/>
                  <dgm:constr type="t" for="ch" forName="rootText1"/>
                  <dgm:constr type="w" for="ch" forName="rootText1" refType="w"/>
                  <dgm:constr type="h" for="ch" forName="rootText1" refType="h" fact="0.9"/>
                  <dgm:constr type="l" for="ch" forName="titleText1" refType="w" fact="0.2"/>
                  <dgm:constr type="t" for="ch" forName="titleText1" refType="h" fact="0.7"/>
                  <dgm:constr type="w" for="ch" forName="titleText1" refType="w" fact="0.9"/>
                  <dgm:constr type="h" for="ch" forName="titleText1" refType="h" fact="0.3"/>
                  <dgm:constr type="primFontSz" for="des" forName="titleText1" refType="primFontSz" refFor="des" refForName="rootText1" op="lte"/>
                  <dgm:constr type="r" for="ch" forName="rootConnector1" refType="w"/>
                  <dgm:constr type="t" for="ch" forName="rootConnector1"/>
                  <dgm:constr type="w" for="ch" forName="rootConnector1" refType="w" refFor="ch" refForName="rootText1" fact="0.2"/>
                  <dgm:constr type="h" for="ch" forName="rootConnector1" refType="h" refFor="ch" refForName="rootText1"/>
                </dgm:constrLst>
              </dgm:else>
            </dgm:choose>
            <dgm:ruleLst/>
            <dgm:layoutNode name="rootText1" styleLbl="node0">
              <dgm:varLst>
                <dgm:chMax/>
                <dgm:chPref val="3"/>
              </dgm:varLst>
              <dgm:alg type="tx"/>
              <dgm:shape xmlns:r="http://schemas.openxmlformats.org/officeDocument/2006/relationships" type="rect" r:blip="">
                <dgm:adjLst/>
              </dgm:shape>
              <dgm:presOf axis="self" ptType="node" cnt="1"/>
              <dgm:constrLst>
                <dgm:constr type="primFontSz" val="65"/>
                <dgm:constr type="lMarg" refType="primFontSz" fact="0.05"/>
                <dgm:constr type="rMarg" refType="primFontSz" fact="0.05"/>
                <dgm:constr type="tMarg" refType="primFontSz" fact="0.05"/>
                <dgm:constr type="bMarg" refType="h" fact="0.4"/>
              </dgm:constrLst>
              <dgm:ruleLst>
                <dgm:rule type="primFontSz" val="5" fact="NaN" max="NaN"/>
              </dgm:ruleLst>
            </dgm:layoutNode>
            <dgm:layoutNode name="titleText1" styleLbl="fgAcc0">
              <dgm:varLst>
                <dgm:chMax val="0"/>
                <dgm:chPref val="0"/>
              </dgm:varLst>
              <dgm:alg type="tx">
                <dgm:param type="parTxLTRAlign" val="r"/>
              </dgm:alg>
              <dgm:shape xmlns:r="http://schemas.openxmlformats.org/officeDocument/2006/relationships" type="rect" r:blip="">
                <dgm:adjLst/>
              </dgm:shape>
              <dgm:presOf axis="followSib" ptType="sibTrans" hideLastTrans="0" cnt="1"/>
              <dgm:constrLst>
                <dgm:constr type="primFontSz" val="65"/>
                <dgm:constr type="lMarg" refType="primFontSz" fact="0.2"/>
                <dgm:constr type="rMarg" refType="primFontSz" fact="0.2"/>
                <dgm:constr type="tMarg" refType="primFontSz" fact="0.05"/>
                <dgm:constr type="bMarg" refType="primFontSz" fact="0.05"/>
              </dgm:constrLst>
              <dgm:ruleLst>
                <dgm:rule type="primFontSz" val="5" fact="NaN" max="NaN"/>
              </dgm:ruleLst>
            </dgm:layoutNode>
            <dgm:layoutNode name="rootConnector1" moveWith="rootText1">
              <dgm:alg type="sp"/>
              <dgm:shape xmlns:r="http://schemas.openxmlformats.org/officeDocument/2006/relationships" type="rect" r:blip="" hideGeom="1">
                <dgm:adjLst/>
              </dgm:shape>
              <dgm:presOf axis="self" ptType="node" cnt="1"/>
              <dgm:constrLst/>
              <dgm:ruleLst/>
            </dgm:layoutNode>
          </dgm:layoutNode>
          <dgm:layoutNode name="hierChild2">
            <dgm:choose name="Name21">
              <dgm:if name="Name22" func="var" arg="hierBranch" op="equ" val="l">
                <dgm:alg type="hierChild">
                  <dgm:param type="chAlign" val="r"/>
                  <dgm:param type="linDir" val="fromT"/>
                </dgm:alg>
              </dgm:if>
              <dgm:if name="Name23" func="var" arg="hierBranch" op="equ" val="r">
                <dgm:alg type="hierChild">
                  <dgm:param type="chAlign" val="l"/>
                  <dgm:param type="linDir" val="fromT"/>
                </dgm:alg>
              </dgm:if>
              <dgm:if name="Name24" func="var" arg="hierBranch" op="equ" val="hang">
                <dgm:choose name="Name25">
                  <dgm:if name="Name26" func="var" arg="dir" op="equ" val="norm">
                    <dgm:alg type="hierChild">
                      <dgm:param type="chAlign" val="l"/>
                      <dgm:param type="linDir" val="fromL"/>
                      <dgm:param type="secChAlign" val="t"/>
                      <dgm:param type="secLinDir" val="fromT"/>
                    </dgm:alg>
                  </dgm:if>
                  <dgm:else name="Name27">
                    <dgm:alg type="hierChild">
                      <dgm:param type="chAlign" val="l"/>
                      <dgm:param type="linDir" val="fromR"/>
                      <dgm:param type="secChAlign" val="t"/>
                      <dgm:param type="secLinDir" val="fromT"/>
                    </dgm:alg>
                  </dgm:else>
                </dgm:choose>
              </dgm:if>
              <dgm:else name="Name28">
                <dgm:choose name="Name29">
                  <dgm:if name="Name30" func="var" arg="dir" op="equ" val="norm">
                    <dgm:alg type="hierChild"/>
                  </dgm:if>
                  <dgm:else name="Name31">
                    <dgm:alg type="hierChild">
                      <dgm:param type="linDir" val="fromR"/>
                    </dgm:alg>
                  </dgm:else>
                </dgm:choose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a" axis="ch" ptType="nonAsst">
              <dgm:forEach name="Name32" axis="precedSib" ptType="parTrans" st="-1" cnt="1">
                <dgm:choose name="Name33">
                  <dgm:if name="Name34" func="var" arg="hierBranch" op="equ" val="std">
                    <dgm:layoutNode name="Name35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tCtr"/>
                        <dgm:param type="bendPt" val="end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36" func="var" arg="hierBranch" op="equ" val="init">
                    <dgm:layoutNode name="Name37">
                      <dgm:choose name="Name38">
                        <dgm:if name="Name39" axis="self" func="depth" op="lte" val="2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if>
                        <dgm:else name="Name40">
                          <dgm:alg type="conn">
                            <dgm:param type="connRout" val="bend"/>
                            <dgm:param type="dim" val="1D"/>
                            <dgm:param type="endSty" val="noArr"/>
                            <dgm:param type="begPts" val="bCtr"/>
                            <dgm:param type="endPts" val="tCtr"/>
                            <dgm:param type="bendPt" val="end"/>
                          </dgm:alg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if name="Name41" func="var" arg="hierBranch" op="equ" val="hang">
                    <dgm:layoutNode name="Name42">
                      <dgm:alg type="conn">
                        <dgm:param type="connRout" val="bend"/>
                        <dgm:param type="dim" val="1D"/>
                        <dgm:param type="endSty" val="noArr"/>
                        <dgm:param type="begPts" val="bCtr"/>
                        <dgm:param type="endPts" val="midL midR"/>
                      </dgm:alg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if>
                  <dgm:else name="Name43">
                    <dgm:layoutNode name="Name44">
                      <dgm:choose name="Name45">
                        <dgm:if name="Name46" axis="self" func="depth" op="lte" val="2">
                          <dgm:choose name="Name47">
                            <dgm:if name="Name48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49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1"/>
                              </dgm:alg>
                            </dgm:else>
                          </dgm:choose>
                        </dgm:if>
                        <dgm:else name="Name50">
                          <dgm:choose name="Name51">
                            <dgm:if name="Name52" axis="par ch" ptType="node asst" func="cnt" op="gte" val="1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</dgm:alg>
                            </dgm:if>
                            <dgm:else name="Name53">
                              <dgm:alg type="conn">
                                <dgm:param type="connRout" val="bend"/>
                                <dgm:param type="dim" val="1D"/>
                                <dgm:param type="endSty" val="noArr"/>
                                <dgm:param type="begPts" val="bCtr"/>
                                <dgm:param type="endPts" val="midL midR"/>
                                <dgm:param type="srcNode" val="rootConnector"/>
                              </dgm:alg>
                            </dgm:else>
                          </dgm:choose>
                        </dgm:else>
                      </dgm:choose>
                      <dgm:shape xmlns:r="http://schemas.openxmlformats.org/officeDocument/2006/relationships" type="conn" r:blip="" zOrderOff="-99999">
                        <dgm:adjLst/>
                      </dgm:shape>
                      <dgm:presOf axis="self"/>
                      <dgm:constrLst>
                        <dgm:constr type="begPad"/>
                        <dgm:constr type="endPad"/>
                      </dgm:constrLst>
                      <dgm:ruleLst/>
                    </dgm:layoutNode>
                  </dgm:else>
                </dgm:choose>
              </dgm:forEach>
              <dgm:layoutNode name="hierRoot2">
                <dgm:varLst>
                  <dgm:hierBranch val="init"/>
                </dgm:varLst>
                <dgm:choose name="Name54">
                  <dgm:if name="Name55" func="var" arg="hierBranch" op="equ" val="l">
                    <dgm:choose name="Name56">
                      <dgm:if name="Name57" axis="ch" ptType="asst" func="cnt" op="gte" val="1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58">
                        <dgm:alg type="hierRoot">
                          <dgm:param type="hierAlign" val="tR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59" func="var" arg="hierBranch" op="equ" val="r">
                    <dgm:choose name="Name60">
                      <dgm:if name="Name61" axis="ch" ptType="asst" func="cnt" op="gte" val="1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65"/>
                        </dgm:constrLst>
                      </dgm:if>
                      <dgm:else name="Name62">
                        <dgm:alg type="hierRoot">
                          <dgm:param type="hierAlign" val="tL"/>
                        </dgm:alg>
                        <dgm:shape xmlns:r="http://schemas.openxmlformats.org/officeDocument/2006/relationships" r:blip="">
                          <dgm:adjLst/>
                        </dgm:shape>
                        <dgm:presOf/>
                        <dgm:constrLst>
                          <dgm:constr type="alignOff" val="0.25"/>
                        </dgm:constrLst>
                      </dgm:else>
                    </dgm:choose>
                  </dgm:if>
                  <dgm:if name="Name63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64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65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else>
                </dgm:choose>
                <dgm:ruleLst/>
                <dgm:layoutNode name="rootComposite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66">
                    <dgm:if name="Name67" func="var" arg="hierBranch" op="equ" val="init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8" func="var" arg="hierBranch" op="equ" val="l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if name="Name69" func="var" arg="hierBranch" op="equ" val="r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l" for="ch" forName="rootConnector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if>
                    <dgm:else name="Name70">
                      <dgm:constrLst>
                        <dgm:constr type="l" for="ch" forName="rootText"/>
                        <dgm:constr type="t" for="ch" forName="rootText"/>
                        <dgm:constr type="w" for="ch" forName="rootText" refType="w"/>
                        <dgm:constr type="h" for="ch" forName="rootText" refType="h" fact="0.9"/>
                        <dgm:constr type="l" for="ch" forName="titleText2" refType="w" fact="0.2"/>
                        <dgm:constr type="t" for="ch" forName="titleText2" refType="h" fact="0.7"/>
                        <dgm:constr type="w" for="ch" forName="titleText2" refType="w" fact="0.9"/>
                        <dgm:constr type="h" for="ch" forName="titleText2" refType="h" fact="0.3"/>
                        <dgm:constr type="primFontSz" for="des" forName="titleText2" refType="primFontSz" refFor="des" refForName="rootText1" op="lte"/>
                        <dgm:constr type="r" for="ch" forName="rootConnector" refType="w"/>
                        <dgm:constr type="t" for="ch" forName="rootConnector"/>
                        <dgm:constr type="w" for="ch" forName="rootConnector" refType="w" refFor="ch" refForName="rootText" fact="0.2"/>
                        <dgm:constr type="h" for="ch" forName="rootConnector" refType="h" refFor="ch" refForName="rootText"/>
                      </dgm:constrLst>
                    </dgm:else>
                  </dgm:choose>
                  <dgm:ruleLst/>
                  <dgm:layoutNode name="rootText" styleLbl="node1">
                    <dgm:varLst>
                      <dgm:chMax/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2" styleLbl="fgAcc1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" moveWith="rootText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4">
                  <dgm:choose name="Name71">
                    <dgm:if name="Name72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73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74" func="var" arg="hierBranch" op="equ" val="hang">
                      <dgm:choose name="Name75">
                        <dgm:if name="Name76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77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78" func="var" arg="hierBranch" op="equ" val="std">
                      <dgm:choose name="Name79">
                        <dgm:if name="Name80" func="var" arg="dir" op="equ" val="norm">
                          <dgm:alg type="hierChild"/>
                        </dgm:if>
                        <dgm:else name="Name81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82" func="var" arg="hierBranch" op="equ" val="init">
                      <dgm:choose name="Name83">
                        <dgm:if name="Name84" func="var" arg="dir" op="equ" val="norm">
                          <dgm:alg type="hierChild"/>
                        </dgm:if>
                        <dgm:else name="Name85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else name="Name86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87" ref="rep2a"/>
                </dgm:layoutNode>
                <dgm:layoutNode name="hierChild5">
                  <dgm:choose name="Name88">
                    <dgm:if name="Name89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90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91" ref="rep2b"/>
                </dgm:layoutNode>
              </dgm:layoutNode>
            </dgm:forEach>
          </dgm:layoutNode>
          <dgm:layoutNode name="hierChild3">
            <dgm:choose name="Name92">
              <dgm:if name="Name93" func="var" arg="dir" op="equ" val="norm">
                <dgm:alg type="hierChild">
                  <dgm:param type="chAlign" val="l"/>
                  <dgm:param type="linDir" val="fromL"/>
                  <dgm:param type="secChAlign" val="t"/>
                  <dgm:param type="secLinDir" val="fromT"/>
                </dgm:alg>
              </dgm:if>
              <dgm:else name="Name94">
                <dgm:alg type="hierChild">
                  <dgm:param type="chAlign" val="l"/>
                  <dgm:param type="linDir" val="fromR"/>
                  <dgm:param type="secChAlign" val="t"/>
                  <dgm:param type="secLinDir" val="fromT"/>
                </dgm:alg>
              </dgm:else>
            </dgm:choose>
            <dgm:shape xmlns:r="http://schemas.openxmlformats.org/officeDocument/2006/relationships" r:blip="">
              <dgm:adjLst/>
            </dgm:shape>
            <dgm:presOf/>
            <dgm:constrLst/>
            <dgm:ruleLst/>
            <dgm:forEach name="rep2b" axis="ch" ptType="asst">
              <dgm:forEach name="Name95" axis="precedSib" ptType="parTrans" st="-1" cnt="1">
                <dgm:layoutNode name="Name96">
                  <dgm:alg type="conn">
                    <dgm:param type="connRout" val="bend"/>
                    <dgm:param type="dim" val="1D"/>
                    <dgm:param type="endSty" val="noArr"/>
                    <dgm:param type="begPts" val="bCtr"/>
                    <dgm:param type="endPts" val="midL midR"/>
                  </dgm:alg>
                  <dgm:shape xmlns:r="http://schemas.openxmlformats.org/officeDocument/2006/relationships" type="conn" r:blip="" zOrderOff="-99999">
                    <dgm:adjLst/>
                  </dgm:shape>
                  <dgm:presOf axis="self"/>
                  <dgm:constrLst>
                    <dgm:constr type="begPad"/>
                    <dgm:constr type="endPad"/>
                  </dgm:constrLst>
                  <dgm:ruleLst/>
                </dgm:layoutNode>
              </dgm:forEach>
              <dgm:layoutNode name="hierRoot3">
                <dgm:varLst>
                  <dgm:hierBranch val="init"/>
                </dgm:varLst>
                <dgm:choose name="Name97">
                  <dgm:if name="Name98" func="var" arg="hierBranch" op="equ" val="l">
                    <dgm:alg type="hierRoot">
                      <dgm:param type="hierAlign" val="tR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99" func="var" arg="hierBranch" op="equ" val="r">
                    <dgm:alg type="hierRoot">
                      <dgm:param type="hierAlign" val="tL"/>
                    </dgm:alg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0" func="var" arg="hierBranch" op="equ" val="hang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 val="0.65"/>
                    </dgm:constrLst>
                  </dgm:if>
                  <dgm:if name="Name101" func="var" arg="hierBranch" op="equ" val="std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if name="Name102" func="var" arg="hierBranch" op="equ" val="init">
                    <dgm:alg type="hierRoot"/>
                    <dgm:shape xmlns:r="http://schemas.openxmlformats.org/officeDocument/2006/relationships" r:blip="">
                      <dgm:adjLst/>
                    </dgm:shape>
                    <dgm:presOf/>
                    <dgm:constrLst>
                      <dgm:constr type="alignOff"/>
                      <dgm:constr type="bendDist" for="des" ptType="parTrans" refType="sp" fact="0.5"/>
                    </dgm:constrLst>
                  </dgm:if>
                  <dgm:else name="Name103"/>
                </dgm:choose>
                <dgm:ruleLst/>
                <dgm:layoutNode name="rootComposite3">
                  <dgm:alg type="composite"/>
                  <dgm:shape xmlns:r="http://schemas.openxmlformats.org/officeDocument/2006/relationships" r:blip="">
                    <dgm:adjLst/>
                  </dgm:shape>
                  <dgm:presOf axis="self" ptType="node" cnt="1"/>
                  <dgm:choose name="Name104">
                    <dgm:if name="Name105" func="var" arg="hierBranch" op="equ" val="init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6" func="var" arg="hierBranch" op="equ" val="l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if name="Name107" func="var" arg="hierBranch" op="equ" val="r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l" for="ch" forName="rootConnector3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if>
                    <dgm:else name="Name108">
                      <dgm:constrLst>
                        <dgm:constr type="l" for="ch" forName="rootText3"/>
                        <dgm:constr type="t" for="ch" forName="rootText3"/>
                        <dgm:constr type="w" for="ch" forName="rootText3" refType="w"/>
                        <dgm:constr type="h" for="ch" forName="rootText3" refType="h" fact="0.9"/>
                        <dgm:constr type="l" for="ch" forName="titleText3" refType="w" fact="0.2"/>
                        <dgm:constr type="t" for="ch" forName="titleText3" refType="h" fact="0.7"/>
                        <dgm:constr type="w" for="ch" forName="titleText3" refType="w" fact="0.9"/>
                        <dgm:constr type="h" for="ch" forName="titleText3" refType="h" fact="0.3"/>
                        <dgm:constr type="primFontSz" for="des" forName="titleText3" refType="primFontSz" refFor="des" refForName="rootText3" op="lte"/>
                        <dgm:constr type="r" for="ch" forName="rootConnector3" refType="w"/>
                        <dgm:constr type="t" for="ch" forName="rootConnector3"/>
                        <dgm:constr type="w" for="ch" forName="rootConnector3" refType="w" refFor="ch" refForName="rootText3" fact="0.2"/>
                        <dgm:constr type="h" for="ch" forName="rootConnector3" refType="h" refFor="ch" refForName="rootText3"/>
                      </dgm:constrLst>
                    </dgm:else>
                  </dgm:choose>
                  <dgm:ruleLst/>
                  <dgm:layoutNode name="rootText3" styleLbl="asst1">
                    <dgm:varLst>
                      <dgm:chPref val="3"/>
                    </dgm:varLst>
                    <dgm:alg type="tx"/>
                    <dgm:shape xmlns:r="http://schemas.openxmlformats.org/officeDocument/2006/relationships" type="rect" r:blip="">
                      <dgm:adjLst/>
                    </dgm:shape>
                    <dgm:presOf axis="self" ptType="node" cnt="1"/>
                    <dgm:constrLst>
                      <dgm:constr type="primFontSz" val="65"/>
                      <dgm:constr type="lMarg" refType="primFontSz" fact="0.05"/>
                      <dgm:constr type="rMarg" refType="primFontSz" fact="0.05"/>
                      <dgm:constr type="tMarg" refType="primFontSz" fact="0.05"/>
                      <dgm:constr type="bMarg" refType="h" fact="0.4"/>
                    </dgm:constrLst>
                    <dgm:ruleLst>
                      <dgm:rule type="primFontSz" val="5" fact="NaN" max="NaN"/>
                    </dgm:ruleLst>
                  </dgm:layoutNode>
                  <dgm:layoutNode name="titleText3" styleLbl="fgAcc2">
                    <dgm:varLst>
                      <dgm:chMax val="0"/>
                      <dgm:chPref val="0"/>
                    </dgm:varLst>
                    <dgm:alg type="tx">
                      <dgm:param type="parTxLTRAlign" val="r"/>
                    </dgm:alg>
                    <dgm:shape xmlns:r="http://schemas.openxmlformats.org/officeDocument/2006/relationships" type="rect" r:blip="">
                      <dgm:adjLst/>
                    </dgm:shape>
                    <dgm:presOf axis="followSib" ptType="sibTrans" hideLastTrans="0" cnt="1"/>
                    <dgm:constrLst>
                      <dgm:constr type="primFontSz" val="65"/>
                      <dgm:constr type="lMarg" refType="primFontSz" fact="0.2"/>
                      <dgm:constr type="rMarg" refType="primFontSz" fact="0.2"/>
                      <dgm:constr type="tMarg" refType="primFontSz" fact="0.05"/>
                      <dgm:constr type="bMarg" refType="primFontSz" fact="0.05"/>
                    </dgm:constrLst>
                    <dgm:ruleLst>
                      <dgm:rule type="primFontSz" val="5" fact="NaN" max="NaN"/>
                    </dgm:ruleLst>
                  </dgm:layoutNode>
                  <dgm:layoutNode name="rootConnector3" moveWith="rootText1">
                    <dgm:alg type="sp"/>
                    <dgm:shape xmlns:r="http://schemas.openxmlformats.org/officeDocument/2006/relationships" type="rect" r:blip="" hideGeom="1">
                      <dgm:adjLst/>
                    </dgm:shape>
                    <dgm:presOf axis="self" ptType="node" cnt="1"/>
                    <dgm:constrLst/>
                    <dgm:ruleLst/>
                  </dgm:layoutNode>
                </dgm:layoutNode>
                <dgm:layoutNode name="hierChild6">
                  <dgm:choose name="Name109">
                    <dgm:if name="Name110" func="var" arg="hierBranch" op="equ" val="l">
                      <dgm:alg type="hierChild">
                        <dgm:param type="chAlign" val="r"/>
                        <dgm:param type="linDir" val="fromT"/>
                      </dgm:alg>
                    </dgm:if>
                    <dgm:if name="Name111" func="var" arg="hierBranch" op="equ" val="r">
                      <dgm:alg type="hierChild">
                        <dgm:param type="chAlign" val="l"/>
                        <dgm:param type="linDir" val="fromT"/>
                      </dgm:alg>
                    </dgm:if>
                    <dgm:if name="Name112" func="var" arg="hierBranch" op="equ" val="hang">
                      <dgm:choose name="Name113">
                        <dgm:if name="Name114" func="var" arg="dir" op="equ" val="norm">
                          <dgm:alg type="hierChild">
                            <dgm:param type="chAlign" val="l"/>
                            <dgm:param type="linDir" val="fromL"/>
                            <dgm:param type="secChAlign" val="t"/>
                            <dgm:param type="secLinDir" val="fromT"/>
                          </dgm:alg>
                        </dgm:if>
                        <dgm:else name="Name115">
                          <dgm:alg type="hierChild">
                            <dgm:param type="chAlign" val="l"/>
                            <dgm:param type="linDir" val="fromR"/>
                            <dgm:param type="secChAlign" val="t"/>
                            <dgm:param type="secLinDir" val="fromT"/>
                          </dgm:alg>
                        </dgm:else>
                      </dgm:choose>
                    </dgm:if>
                    <dgm:if name="Name116" func="var" arg="hierBranch" op="equ" val="std">
                      <dgm:choose name="Name117">
                        <dgm:if name="Name118" func="var" arg="dir" op="equ" val="norm">
                          <dgm:alg type="hierChild"/>
                        </dgm:if>
                        <dgm:else name="Name119">
                          <dgm:alg type="hierChild">
                            <dgm:param type="linDir" val="fromR"/>
                          </dgm:alg>
                        </dgm:else>
                      </dgm:choose>
                    </dgm:if>
                    <dgm:if name="Name120" func="var" arg="hierBranch" op="equ" val="init">
                      <dgm:alg type="hierChild"/>
                    </dgm:if>
                    <dgm:else name="Name121"/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2" ref="rep2a"/>
                </dgm:layoutNode>
                <dgm:layoutNode name="hierChild7">
                  <dgm:choose name="Name123">
                    <dgm:if name="Name124" func="var" arg="dir" op="equ" val="norm">
                      <dgm:alg type="hierChild">
                        <dgm:param type="chAlign" val="l"/>
                        <dgm:param type="linDir" val="fromL"/>
                        <dgm:param type="secChAlign" val="t"/>
                        <dgm:param type="secLinDir" val="fromT"/>
                      </dgm:alg>
                    </dgm:if>
                    <dgm:else name="Name125">
                      <dgm:alg type="hierChild">
                        <dgm:param type="chAlign" val="l"/>
                        <dgm:param type="linDir" val="fromR"/>
                        <dgm:param type="secChAlign" val="t"/>
                        <dgm:param type="secLinDir" val="fromT"/>
                      </dgm:alg>
                    </dgm:else>
                  </dgm:choose>
                  <dgm:shape xmlns:r="http://schemas.openxmlformats.org/officeDocument/2006/relationships" r:blip="">
                    <dgm:adjLst/>
                  </dgm:shape>
                  <dgm:presOf/>
                  <dgm:constrLst/>
                  <dgm:ruleLst/>
                  <dgm:forEach name="Name126" ref="rep2b"/>
                </dgm:layoutNode>
              </dgm:layoutNode>
            </dgm:forEach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3d4">
  <dgm:title val=""/>
  <dgm:desc val=""/>
  <dgm:catLst>
    <dgm:cat type="3D" pri="11400"/>
  </dgm:catLst>
  <dgm:scene3d>
    <a:camera prst="orthographicFront"/>
    <a:lightRig rig="threePt" dir="t"/>
  </dgm:scene3d>
  <dgm:styleLbl name="node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chilly" dir="t"/>
    </dgm:scene3d>
    <dgm:sp3d z="12700" extrusionH="12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ImgPlace1">
    <dgm:scene3d>
      <a:camera prst="orthographicFront"/>
      <a:lightRig rig="chilly" dir="t"/>
    </dgm:scene3d>
    <dgm:sp3d z="-25700" extrusionH="63500" contourW="12700" prstMaterial="matte">
      <a:contourClr>
        <a:schemeClr val="lt1"/>
      </a:contourClr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chilly" dir="t"/>
    </dgm:scene3d>
    <dgm:sp3d z="-700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ibTrans2D1">
    <dgm:scene3d>
      <a:camera prst="orthographicFront"/>
      <a:lightRig rig="chilly" dir="t"/>
    </dgm:scene3d>
    <dgm:sp3d z="-25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1D1">
    <dgm:scene3d>
      <a:camera prst="orthographicFront"/>
      <a:lightRig rig="chilly" dir="t"/>
    </dgm:scene3d>
    <dgm:sp3d z="-40000" prstMaterial="matte"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chilly" dir="t"/>
    </dgm:scene3d>
    <dgm:sp3d z="127000" prstMaterial="matte"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chilly" dir="t"/>
    </dgm:scene3d>
    <dgm:sp3d prstMaterial="translucentPowder">
      <a:bevelT w="127000" h="25400" prst="softRound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2">
    <dgm:scene3d>
      <a:camera prst="orthographicFront"/>
      <a:lightRig rig="chilly" dir="t"/>
    </dgm:scene3d>
    <dgm:sp3d z="1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3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2D4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parChTrans1D1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chilly" dir="t"/>
    </dgm:scene3d>
    <dgm:sp3d z="-40000" prstMaterial="matte"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chilly" dir="t"/>
    </dgm:scene3d>
    <dgm:sp3d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chilly" dir="t"/>
    </dgm:scene3d>
    <dgm:sp3d prstMaterial="dkEdge">
      <a:bevelT w="127000" h="25400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chilly" dir="t"/>
    </dgm:scene3d>
    <dgm:sp3d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chilly" dir="t"/>
    </dgm:scene3d>
    <dgm:sp3d z="-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chilly" dir="t"/>
    </dgm:scene3d>
    <dgm:sp3d z="12700" extrusionH="1700" prstMaterial="dkEdge">
      <a:bevelT w="25400" h="6350" prst="softRound"/>
      <a:bevelB w="0" h="0" prst="convex"/>
    </dgm:sp3d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chilly" dir="t"/>
    </dgm:scene3d>
    <dgm:sp3d z="-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chilly" dir="t"/>
    </dgm:scene3d>
    <dgm:sp3d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chilly" dir="t"/>
    </dgm:scene3d>
    <dgm:sp3d z="-152400" prstMaterial="matte"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chilly" dir="t"/>
    </dgm:scene3d>
    <dgm:sp3d z="12700" extrusionH="1700" prstMaterial="translucentPowder">
      <a:bevelT w="25400" h="6350" prst="softRound"/>
      <a:bevelB w="0" h="0" prst="convex"/>
    </dgm:sp3d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chart" Target="../charts/chart5.xml"/><Relationship Id="rId5" Type="http://schemas.openxmlformats.org/officeDocument/2006/relationships/hyperlink" Target="#DEFINE_mapa!A13"/><Relationship Id="rId10" Type="http://schemas.openxmlformats.org/officeDocument/2006/relationships/chart" Target="../charts/chart4.xml"/><Relationship Id="rId4" Type="http://schemas.openxmlformats.org/officeDocument/2006/relationships/hyperlink" Target="#DEFINE_mapa!A1"/><Relationship Id="rId9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8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10" Type="http://schemas.openxmlformats.org/officeDocument/2006/relationships/image" Target="../media/image12.png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#MEASURE_mapa!A1"/><Relationship Id="rId7" Type="http://schemas.openxmlformats.org/officeDocument/2006/relationships/image" Target="../media/image13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Relationship Id="rId9" Type="http://schemas.openxmlformats.org/officeDocument/2006/relationships/image" Target="../media/image15.emf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hyperlink" Target="#MEASURE_mapa!A1"/><Relationship Id="rId7" Type="http://schemas.openxmlformats.org/officeDocument/2006/relationships/chart" Target="../charts/chart6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6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17.tmp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hyperlink" Target="#MEASURE_mapa!A1"/><Relationship Id="rId7" Type="http://schemas.openxmlformats.org/officeDocument/2006/relationships/image" Target="../media/image18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20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8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hyperlink" Target="#MEASURE_mapa!A13"/><Relationship Id="rId7" Type="http://schemas.openxmlformats.org/officeDocument/2006/relationships/image" Target="../media/image19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hyperlink" Target="#MEASURE_mapa!A25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openxmlformats.org/officeDocument/2006/relationships/image" Target="../media/image1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hyperlink" Target="#MEASURE_mapa!A49"/><Relationship Id="rId7" Type="http://schemas.openxmlformats.org/officeDocument/2006/relationships/chart" Target="../charts/chart10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3" Type="http://schemas.openxmlformats.org/officeDocument/2006/relationships/hyperlink" Target="#MEASURE_mapa!A61"/><Relationship Id="rId21" Type="http://schemas.openxmlformats.org/officeDocument/2006/relationships/image" Target="../media/image36.emf"/><Relationship Id="rId7" Type="http://schemas.openxmlformats.org/officeDocument/2006/relationships/image" Target="../media/image22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" Type="http://schemas.openxmlformats.org/officeDocument/2006/relationships/hyperlink" Target="#IMPROVE_mapa!A1"/><Relationship Id="rId16" Type="http://schemas.openxmlformats.org/officeDocument/2006/relationships/image" Target="../media/image31.emf"/><Relationship Id="rId20" Type="http://schemas.openxmlformats.org/officeDocument/2006/relationships/image" Target="../media/image35.emf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image" Target="../media/image26.emf"/><Relationship Id="rId5" Type="http://schemas.openxmlformats.org/officeDocument/2006/relationships/hyperlink" Target="#MEASURE_mapa!A1"/><Relationship Id="rId15" Type="http://schemas.openxmlformats.org/officeDocument/2006/relationships/image" Target="../media/image30.emf"/><Relationship Id="rId10" Type="http://schemas.openxmlformats.org/officeDocument/2006/relationships/image" Target="../media/image25.emf"/><Relationship Id="rId19" Type="http://schemas.openxmlformats.org/officeDocument/2006/relationships/image" Target="../media/image34.emf"/><Relationship Id="rId4" Type="http://schemas.openxmlformats.org/officeDocument/2006/relationships/hyperlink" Target="#DEFINE_mapa!A1"/><Relationship Id="rId9" Type="http://schemas.openxmlformats.org/officeDocument/2006/relationships/image" Target="../media/image2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diagramLayout" Target="../diagrams/layout1.xml"/><Relationship Id="rId3" Type="http://schemas.openxmlformats.org/officeDocument/2006/relationships/hyperlink" Target="#MEASURE_mapa!A85"/><Relationship Id="rId7" Type="http://schemas.openxmlformats.org/officeDocument/2006/relationships/diagramData" Target="../diagrams/data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microsoft.com/office/2007/relationships/diagramDrawing" Target="../diagrams/drawing1.xml"/><Relationship Id="rId5" Type="http://schemas.openxmlformats.org/officeDocument/2006/relationships/hyperlink" Target="#MEASURE_mapa!A1"/><Relationship Id="rId10" Type="http://schemas.openxmlformats.org/officeDocument/2006/relationships/diagramColors" Target="../diagrams/colors1.xml"/><Relationship Id="rId4" Type="http://schemas.openxmlformats.org/officeDocument/2006/relationships/hyperlink" Target="#DEFINE_mapa!A1"/><Relationship Id="rId9" Type="http://schemas.openxmlformats.org/officeDocument/2006/relationships/diagramQuickStyle" Target="../diagrams/quickStyle1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9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12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hyperlink" Target="#DEFINE_mapa!A1"/><Relationship Id="rId10" Type="http://schemas.openxmlformats.org/officeDocument/2006/relationships/chart" Target="../charts/chart15.xml"/><Relationship Id="rId4" Type="http://schemas.openxmlformats.org/officeDocument/2006/relationships/hyperlink" Target="#MEASURE_mapa!A1"/><Relationship Id="rId9" Type="http://schemas.openxmlformats.org/officeDocument/2006/relationships/chart" Target="../charts/chart14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F19B6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11</xdr:col>
      <xdr:colOff>95250</xdr:colOff>
      <xdr:row>12</xdr:row>
      <xdr:rowOff>66675</xdr:rowOff>
    </xdr:from>
    <xdr:to>
      <xdr:col>20</xdr:col>
      <xdr:colOff>333375</xdr:colOff>
      <xdr:row>28</xdr:row>
      <xdr:rowOff>114300</xdr:rowOff>
    </xdr:to>
    <xdr:graphicFrame macro="">
      <xdr:nvGraphicFramePr>
        <xdr:cNvPr id="54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12</xdr:row>
      <xdr:rowOff>85726</xdr:rowOff>
    </xdr:from>
    <xdr:to>
      <xdr:col>10</xdr:col>
      <xdr:colOff>438149</xdr:colOff>
      <xdr:row>28</xdr:row>
      <xdr:rowOff>114300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31</xdr:row>
      <xdr:rowOff>0</xdr:rowOff>
    </xdr:from>
    <xdr:to>
      <xdr:col>18</xdr:col>
      <xdr:colOff>349252</xdr:colOff>
      <xdr:row>50</xdr:row>
      <xdr:rowOff>156883</xdr:rowOff>
    </xdr:to>
    <xdr:graphicFrame macro="">
      <xdr:nvGraphicFramePr>
        <xdr:cNvPr id="56" name="Grá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53</xdr:row>
      <xdr:rowOff>0</xdr:rowOff>
    </xdr:from>
    <xdr:to>
      <xdr:col>18</xdr:col>
      <xdr:colOff>349252</xdr:colOff>
      <xdr:row>72</xdr:row>
      <xdr:rowOff>156883</xdr:rowOff>
    </xdr:to>
    <xdr:graphicFrame macro="">
      <xdr:nvGraphicFramePr>
        <xdr:cNvPr id="84" name="Gráfico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74</xdr:row>
      <xdr:rowOff>0</xdr:rowOff>
    </xdr:from>
    <xdr:to>
      <xdr:col>18</xdr:col>
      <xdr:colOff>349252</xdr:colOff>
      <xdr:row>93</xdr:row>
      <xdr:rowOff>156883</xdr:rowOff>
    </xdr:to>
    <xdr:graphicFrame macro="">
      <xdr:nvGraphicFramePr>
        <xdr:cNvPr id="85" name="Gráfico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28</xdr:row>
      <xdr:rowOff>0</xdr:rowOff>
    </xdr:from>
    <xdr:to>
      <xdr:col>19</xdr:col>
      <xdr:colOff>223939</xdr:colOff>
      <xdr:row>33</xdr:row>
      <xdr:rowOff>171450</xdr:rowOff>
    </xdr:to>
    <xdr:pic>
      <xdr:nvPicPr>
        <xdr:cNvPr id="17" name="Imagem 16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34000"/>
          <a:ext cx="9863239" cy="11239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8086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129</xdr:row>
      <xdr:rowOff>0</xdr:rowOff>
    </xdr:from>
    <xdr:to>
      <xdr:col>18</xdr:col>
      <xdr:colOff>313228</xdr:colOff>
      <xdr:row>146</xdr:row>
      <xdr:rowOff>132929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148</xdr:row>
      <xdr:rowOff>76200</xdr:rowOff>
    </xdr:from>
    <xdr:to>
      <xdr:col>18</xdr:col>
      <xdr:colOff>294181</xdr:colOff>
      <xdr:row>159</xdr:row>
      <xdr:rowOff>171176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24</xdr:col>
      <xdr:colOff>31233</xdr:colOff>
      <xdr:row>192</xdr:row>
      <xdr:rowOff>165100</xdr:rowOff>
    </xdr:to>
    <xdr:pic>
      <xdr:nvPicPr>
        <xdr:cNvPr id="50" name="Picture 2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1550" y="30861000"/>
          <a:ext cx="12032733" cy="5880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17423" y="571500"/>
          <a:ext cx="11892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6981" y="571500"/>
          <a:ext cx="1441582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61442" y="571500"/>
          <a:ext cx="1441583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8280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3142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45027" y="571500"/>
          <a:ext cx="1438440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14</xdr:row>
      <xdr:rowOff>0</xdr:rowOff>
    </xdr:from>
    <xdr:to>
      <xdr:col>11</xdr:col>
      <xdr:colOff>57978</xdr:colOff>
      <xdr:row>32</xdr:row>
      <xdr:rowOff>77779</xdr:rowOff>
    </xdr:to>
    <xdr:pic>
      <xdr:nvPicPr>
        <xdr:cNvPr id="52" name="Imagem 51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675283"/>
          <a:ext cx="5242891" cy="35067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3" name="Imagem 52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12776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37783" y="571500"/>
          <a:ext cx="117838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3587" y="571500"/>
          <a:ext cx="143075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45196" y="571500"/>
          <a:ext cx="143075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744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9391" y="571500"/>
          <a:ext cx="1430752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8282</xdr:colOff>
      <xdr:row>15</xdr:row>
      <xdr:rowOff>182217</xdr:rowOff>
    </xdr:from>
    <xdr:to>
      <xdr:col>18</xdr:col>
      <xdr:colOff>105087</xdr:colOff>
      <xdr:row>35</xdr:row>
      <xdr:rowOff>148600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33131</xdr:colOff>
      <xdr:row>37</xdr:row>
      <xdr:rowOff>0</xdr:rowOff>
    </xdr:from>
    <xdr:to>
      <xdr:col>18</xdr:col>
      <xdr:colOff>129936</xdr:colOff>
      <xdr:row>56</xdr:row>
      <xdr:rowOff>156883</xdr:rowOff>
    </xdr:to>
    <xdr:graphicFrame macro="">
      <xdr:nvGraphicFramePr>
        <xdr:cNvPr id="53" name="Gráfico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23</xdr:row>
      <xdr:rowOff>0</xdr:rowOff>
    </xdr:from>
    <xdr:to>
      <xdr:col>15</xdr:col>
      <xdr:colOff>256183</xdr:colOff>
      <xdr:row>39</xdr:row>
      <xdr:rowOff>180571</xdr:rowOff>
    </xdr:to>
    <xdr:pic>
      <xdr:nvPicPr>
        <xdr:cNvPr id="49" name="Picture 4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81500"/>
          <a:ext cx="7933333" cy="32285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13</xdr:row>
      <xdr:rowOff>0</xdr:rowOff>
    </xdr:from>
    <xdr:to>
      <xdr:col>15</xdr:col>
      <xdr:colOff>239230</xdr:colOff>
      <xdr:row>44</xdr:row>
      <xdr:rowOff>96088</xdr:rowOff>
    </xdr:to>
    <xdr:pic>
      <xdr:nvPicPr>
        <xdr:cNvPr id="16" name="Imagem 15" descr="Recorte de Tela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2476500"/>
          <a:ext cx="7916380" cy="600158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644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356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70</xdr:row>
      <xdr:rowOff>15324</xdr:rowOff>
    </xdr:from>
    <xdr:to>
      <xdr:col>9</xdr:col>
      <xdr:colOff>238124</xdr:colOff>
      <xdr:row>70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72</xdr:row>
      <xdr:rowOff>24849</xdr:rowOff>
    </xdr:from>
    <xdr:to>
      <xdr:col>9</xdr:col>
      <xdr:colOff>238124</xdr:colOff>
      <xdr:row>72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579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390525</xdr:colOff>
      <xdr:row>12</xdr:row>
      <xdr:rowOff>57150</xdr:rowOff>
    </xdr:from>
    <xdr:to>
      <xdr:col>17</xdr:col>
      <xdr:colOff>581025</xdr:colOff>
      <xdr:row>48</xdr:row>
      <xdr:rowOff>47625</xdr:rowOff>
    </xdr:to>
    <xdr:pic>
      <xdr:nvPicPr>
        <xdr:cNvPr id="56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2343150"/>
          <a:ext cx="8934450" cy="6848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381000</xdr:colOff>
      <xdr:row>13</xdr:row>
      <xdr:rowOff>104775</xdr:rowOff>
    </xdr:from>
    <xdr:to>
      <xdr:col>23</xdr:col>
      <xdr:colOff>561975</xdr:colOff>
      <xdr:row>59</xdr:row>
      <xdr:rowOff>123825</xdr:rowOff>
    </xdr:to>
    <xdr:pic>
      <xdr:nvPicPr>
        <xdr:cNvPr id="65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2581275"/>
          <a:ext cx="486727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134471</xdr:colOff>
      <xdr:row>32</xdr:row>
      <xdr:rowOff>100853</xdr:rowOff>
    </xdr:from>
    <xdr:to>
      <xdr:col>8</xdr:col>
      <xdr:colOff>526677</xdr:colOff>
      <xdr:row>47</xdr:row>
      <xdr:rowOff>78441</xdr:rowOff>
    </xdr:to>
    <xdr:sp macro="" textlink="">
      <xdr:nvSpPr>
        <xdr:cNvPr id="66" name="Retângulo 5"/>
        <xdr:cNvSpPr/>
      </xdr:nvSpPr>
      <xdr:spPr>
        <a:xfrm>
          <a:off x="2896721" y="6196853"/>
          <a:ext cx="1249456" cy="283508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8</xdr:col>
      <xdr:colOff>537883</xdr:colOff>
      <xdr:row>13</xdr:row>
      <xdr:rowOff>100853</xdr:rowOff>
    </xdr:from>
    <xdr:to>
      <xdr:col>17</xdr:col>
      <xdr:colOff>376518</xdr:colOff>
      <xdr:row>32</xdr:row>
      <xdr:rowOff>89647</xdr:rowOff>
    </xdr:to>
    <xdr:cxnSp macro="">
      <xdr:nvCxnSpPr>
        <xdr:cNvPr id="67" name="Conector reto 66"/>
        <xdr:cNvCxnSpPr/>
      </xdr:nvCxnSpPr>
      <xdr:spPr>
        <a:xfrm rot="10800000" flipV="1">
          <a:off x="4157383" y="2577353"/>
          <a:ext cx="5344085" cy="3608294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537883</xdr:colOff>
      <xdr:row>47</xdr:row>
      <xdr:rowOff>100853</xdr:rowOff>
    </xdr:from>
    <xdr:to>
      <xdr:col>17</xdr:col>
      <xdr:colOff>376518</xdr:colOff>
      <xdr:row>59</xdr:row>
      <xdr:rowOff>100853</xdr:rowOff>
    </xdr:to>
    <xdr:cxnSp macro="">
      <xdr:nvCxnSpPr>
        <xdr:cNvPr id="68" name="Conector reto 9"/>
        <xdr:cNvCxnSpPr/>
      </xdr:nvCxnSpPr>
      <xdr:spPr>
        <a:xfrm>
          <a:off x="4157383" y="9054353"/>
          <a:ext cx="5344085" cy="2286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378199</xdr:colOff>
      <xdr:row>13</xdr:row>
      <xdr:rowOff>100853</xdr:rowOff>
    </xdr:from>
    <xdr:to>
      <xdr:col>23</xdr:col>
      <xdr:colOff>560294</xdr:colOff>
      <xdr:row>59</xdr:row>
      <xdr:rowOff>112059</xdr:rowOff>
    </xdr:to>
    <xdr:sp macro="" textlink="">
      <xdr:nvSpPr>
        <xdr:cNvPr id="69" name="Retângulo 6"/>
        <xdr:cNvSpPr/>
      </xdr:nvSpPr>
      <xdr:spPr>
        <a:xfrm>
          <a:off x="9503149" y="2577353"/>
          <a:ext cx="4868395" cy="8774206"/>
        </a:xfrm>
        <a:prstGeom prst="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25</xdr:col>
      <xdr:colOff>745874</xdr:colOff>
      <xdr:row>72</xdr:row>
      <xdr:rowOff>24849</xdr:rowOff>
    </xdr:from>
    <xdr:to>
      <xdr:col>26</xdr:col>
      <xdr:colOff>238124</xdr:colOff>
      <xdr:row>72</xdr:row>
      <xdr:rowOff>149088</xdr:rowOff>
    </xdr:to>
    <xdr:sp macro="" textlink="">
      <xdr:nvSpPr>
        <xdr:cNvPr id="70" name="Triângulo isósceles 69"/>
        <xdr:cNvSpPr/>
      </xdr:nvSpPr>
      <xdr:spPr>
        <a:xfrm rot="10800000">
          <a:off x="4365374" y="1701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74</xdr:row>
      <xdr:rowOff>24849</xdr:rowOff>
    </xdr:from>
    <xdr:to>
      <xdr:col>26</xdr:col>
      <xdr:colOff>238125</xdr:colOff>
      <xdr:row>74</xdr:row>
      <xdr:rowOff>149088</xdr:rowOff>
    </xdr:to>
    <xdr:sp macro="" textlink="">
      <xdr:nvSpPr>
        <xdr:cNvPr id="71" name="Triângulo isósceles 70"/>
        <xdr:cNvSpPr/>
      </xdr:nvSpPr>
      <xdr:spPr>
        <a:xfrm rot="10800000">
          <a:off x="4365375" y="2310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76</xdr:row>
      <xdr:rowOff>24849</xdr:rowOff>
    </xdr:from>
    <xdr:to>
      <xdr:col>26</xdr:col>
      <xdr:colOff>238125</xdr:colOff>
      <xdr:row>76</xdr:row>
      <xdr:rowOff>149088</xdr:rowOff>
    </xdr:to>
    <xdr:sp macro="" textlink="">
      <xdr:nvSpPr>
        <xdr:cNvPr id="72" name="Triângulo isósceles 71"/>
        <xdr:cNvSpPr/>
      </xdr:nvSpPr>
      <xdr:spPr>
        <a:xfrm rot="10800000">
          <a:off x="4365375" y="29204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78</xdr:row>
      <xdr:rowOff>24849</xdr:rowOff>
    </xdr:from>
    <xdr:to>
      <xdr:col>26</xdr:col>
      <xdr:colOff>238125</xdr:colOff>
      <xdr:row>78</xdr:row>
      <xdr:rowOff>149088</xdr:rowOff>
    </xdr:to>
    <xdr:sp macro="" textlink="">
      <xdr:nvSpPr>
        <xdr:cNvPr id="73" name="Triângulo isósceles 72"/>
        <xdr:cNvSpPr/>
      </xdr:nvSpPr>
      <xdr:spPr>
        <a:xfrm rot="10800000">
          <a:off x="4365375" y="35300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80</xdr:row>
      <xdr:rowOff>24849</xdr:rowOff>
    </xdr:from>
    <xdr:to>
      <xdr:col>26</xdr:col>
      <xdr:colOff>238125</xdr:colOff>
      <xdr:row>80</xdr:row>
      <xdr:rowOff>149088</xdr:rowOff>
    </xdr:to>
    <xdr:sp macro="" textlink="">
      <xdr:nvSpPr>
        <xdr:cNvPr id="74" name="Triângulo isósceles 73"/>
        <xdr:cNvSpPr/>
      </xdr:nvSpPr>
      <xdr:spPr>
        <a:xfrm rot="10800000">
          <a:off x="4365375" y="41396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82</xdr:row>
      <xdr:rowOff>24849</xdr:rowOff>
    </xdr:from>
    <xdr:to>
      <xdr:col>26</xdr:col>
      <xdr:colOff>238125</xdr:colOff>
      <xdr:row>82</xdr:row>
      <xdr:rowOff>149088</xdr:rowOff>
    </xdr:to>
    <xdr:sp macro="" textlink="">
      <xdr:nvSpPr>
        <xdr:cNvPr id="75" name="Triângulo isósceles 74"/>
        <xdr:cNvSpPr/>
      </xdr:nvSpPr>
      <xdr:spPr>
        <a:xfrm rot="10800000">
          <a:off x="4365375" y="47492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745875</xdr:colOff>
      <xdr:row>84</xdr:row>
      <xdr:rowOff>24849</xdr:rowOff>
    </xdr:from>
    <xdr:to>
      <xdr:col>26</xdr:col>
      <xdr:colOff>238125</xdr:colOff>
      <xdr:row>84</xdr:row>
      <xdr:rowOff>149088</xdr:rowOff>
    </xdr:to>
    <xdr:sp macro="" textlink="">
      <xdr:nvSpPr>
        <xdr:cNvPr id="76" name="Triângulo isósceles 75"/>
        <xdr:cNvSpPr/>
      </xdr:nvSpPr>
      <xdr:spPr>
        <a:xfrm rot="10800000">
          <a:off x="4365375" y="5358849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25</xdr:col>
      <xdr:colOff>728870</xdr:colOff>
      <xdr:row>86</xdr:row>
      <xdr:rowOff>16566</xdr:rowOff>
    </xdr:from>
    <xdr:to>
      <xdr:col>26</xdr:col>
      <xdr:colOff>221120</xdr:colOff>
      <xdr:row>86</xdr:row>
      <xdr:rowOff>140805</xdr:rowOff>
    </xdr:to>
    <xdr:sp macro="" textlink="">
      <xdr:nvSpPr>
        <xdr:cNvPr id="77" name="Triângulo isósceles 76"/>
        <xdr:cNvSpPr/>
      </xdr:nvSpPr>
      <xdr:spPr>
        <a:xfrm rot="10800000">
          <a:off x="4348370" y="5960166"/>
          <a:ext cx="5304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74</xdr:row>
      <xdr:rowOff>24849</xdr:rowOff>
    </xdr:from>
    <xdr:to>
      <xdr:col>9</xdr:col>
      <xdr:colOff>238125</xdr:colOff>
      <xdr:row>74</xdr:row>
      <xdr:rowOff>149088</xdr:rowOff>
    </xdr:to>
    <xdr:sp macro="" textlink="">
      <xdr:nvSpPr>
        <xdr:cNvPr id="78" name="Triângulo isósceles 77"/>
        <xdr:cNvSpPr/>
      </xdr:nvSpPr>
      <xdr:spPr>
        <a:xfrm rot="10800000">
          <a:off x="15585825" y="1469334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76</xdr:row>
      <xdr:rowOff>24849</xdr:rowOff>
    </xdr:from>
    <xdr:to>
      <xdr:col>9</xdr:col>
      <xdr:colOff>238125</xdr:colOff>
      <xdr:row>76</xdr:row>
      <xdr:rowOff>149088</xdr:rowOff>
    </xdr:to>
    <xdr:sp macro="" textlink="">
      <xdr:nvSpPr>
        <xdr:cNvPr id="79" name="Triângulo isósceles 78"/>
        <xdr:cNvSpPr/>
      </xdr:nvSpPr>
      <xdr:spPr>
        <a:xfrm rot="10800000">
          <a:off x="15585825" y="153600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78</xdr:row>
      <xdr:rowOff>24849</xdr:rowOff>
    </xdr:from>
    <xdr:to>
      <xdr:col>9</xdr:col>
      <xdr:colOff>238125</xdr:colOff>
      <xdr:row>78</xdr:row>
      <xdr:rowOff>149088</xdr:rowOff>
    </xdr:to>
    <xdr:sp macro="" textlink="">
      <xdr:nvSpPr>
        <xdr:cNvPr id="80" name="Triângulo isósceles 79"/>
        <xdr:cNvSpPr/>
      </xdr:nvSpPr>
      <xdr:spPr>
        <a:xfrm rot="10800000">
          <a:off x="15585825" y="159696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80</xdr:row>
      <xdr:rowOff>24849</xdr:rowOff>
    </xdr:from>
    <xdr:to>
      <xdr:col>9</xdr:col>
      <xdr:colOff>238125</xdr:colOff>
      <xdr:row>80</xdr:row>
      <xdr:rowOff>149088</xdr:rowOff>
    </xdr:to>
    <xdr:sp macro="" textlink="">
      <xdr:nvSpPr>
        <xdr:cNvPr id="81" name="Triângulo isósceles 80"/>
        <xdr:cNvSpPr/>
      </xdr:nvSpPr>
      <xdr:spPr>
        <a:xfrm rot="10800000">
          <a:off x="15585825" y="165792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82</xdr:row>
      <xdr:rowOff>24849</xdr:rowOff>
    </xdr:from>
    <xdr:to>
      <xdr:col>9</xdr:col>
      <xdr:colOff>238125</xdr:colOff>
      <xdr:row>82</xdr:row>
      <xdr:rowOff>149088</xdr:rowOff>
    </xdr:to>
    <xdr:sp macro="" textlink="">
      <xdr:nvSpPr>
        <xdr:cNvPr id="82" name="Triângulo isósceles 81"/>
        <xdr:cNvSpPr/>
      </xdr:nvSpPr>
      <xdr:spPr>
        <a:xfrm rot="10800000">
          <a:off x="15585825" y="171888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84</xdr:row>
      <xdr:rowOff>24849</xdr:rowOff>
    </xdr:from>
    <xdr:to>
      <xdr:col>9</xdr:col>
      <xdr:colOff>238125</xdr:colOff>
      <xdr:row>84</xdr:row>
      <xdr:rowOff>149088</xdr:rowOff>
    </xdr:to>
    <xdr:sp macro="" textlink="">
      <xdr:nvSpPr>
        <xdr:cNvPr id="83" name="Triângulo isósceles 82"/>
        <xdr:cNvSpPr/>
      </xdr:nvSpPr>
      <xdr:spPr>
        <a:xfrm rot="10800000">
          <a:off x="15585825" y="17798499"/>
          <a:ext cx="2352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728870</xdr:colOff>
      <xdr:row>86</xdr:row>
      <xdr:rowOff>16566</xdr:rowOff>
    </xdr:from>
    <xdr:to>
      <xdr:col>9</xdr:col>
      <xdr:colOff>221120</xdr:colOff>
      <xdr:row>86</xdr:row>
      <xdr:rowOff>140805</xdr:rowOff>
    </xdr:to>
    <xdr:sp macro="" textlink="">
      <xdr:nvSpPr>
        <xdr:cNvPr id="84" name="Triângulo isósceles 83"/>
        <xdr:cNvSpPr/>
      </xdr:nvSpPr>
      <xdr:spPr>
        <a:xfrm rot="10800000">
          <a:off x="15578345" y="18399816"/>
          <a:ext cx="225675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08794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18094" y="571500"/>
          <a:ext cx="1451409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8424" y="571500"/>
          <a:ext cx="1471579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7311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89294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7</xdr:col>
      <xdr:colOff>1512794</xdr:colOff>
      <xdr:row>37</xdr:row>
      <xdr:rowOff>257735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83</xdr:row>
      <xdr:rowOff>19051</xdr:rowOff>
    </xdr:from>
    <xdr:to>
      <xdr:col>7</xdr:col>
      <xdr:colOff>11999</xdr:colOff>
      <xdr:row>83</xdr:row>
      <xdr:rowOff>19051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483850" y="15878176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83</xdr:row>
          <xdr:rowOff>38100</xdr:rowOff>
        </xdr:from>
        <xdr:to>
          <xdr:col>5</xdr:col>
          <xdr:colOff>523875</xdr:colOff>
          <xdr:row>84</xdr:row>
          <xdr:rowOff>28575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97</xdr:row>
      <xdr:rowOff>152400</xdr:rowOff>
    </xdr:from>
    <xdr:to>
      <xdr:col>7</xdr:col>
      <xdr:colOff>11999</xdr:colOff>
      <xdr:row>97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483850" y="18688050"/>
          <a:ext cx="8618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97</xdr:row>
          <xdr:rowOff>152400</xdr:rowOff>
        </xdr:from>
        <xdr:to>
          <xdr:col>5</xdr:col>
          <xdr:colOff>523875</xdr:colOff>
          <xdr:row>98</xdr:row>
          <xdr:rowOff>152400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460875</xdr:colOff>
      <xdr:row>62</xdr:row>
      <xdr:rowOff>148500</xdr:rowOff>
    </xdr:from>
    <xdr:to>
      <xdr:col>3</xdr:col>
      <xdr:colOff>460875</xdr:colOff>
      <xdr:row>81</xdr:row>
      <xdr:rowOff>47625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32425" y="11997600"/>
          <a:ext cx="0" cy="35281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85</xdr:row>
      <xdr:rowOff>5625</xdr:rowOff>
    </xdr:from>
    <xdr:to>
      <xdr:col>3</xdr:col>
      <xdr:colOff>460875</xdr:colOff>
      <xdr:row>95</xdr:row>
      <xdr:rowOff>180975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32425" y="16255275"/>
          <a:ext cx="0" cy="208035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460875</xdr:colOff>
      <xdr:row>99</xdr:row>
      <xdr:rowOff>148500</xdr:rowOff>
    </xdr:from>
    <xdr:to>
      <xdr:col>3</xdr:col>
      <xdr:colOff>470400</xdr:colOff>
      <xdr:row>107</xdr:row>
      <xdr:rowOff>49681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32425" y="19065150"/>
          <a:ext cx="9525" cy="142518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107</xdr:row>
      <xdr:rowOff>28575</xdr:rowOff>
    </xdr:from>
    <xdr:to>
      <xdr:col>4</xdr:col>
      <xdr:colOff>461321</xdr:colOff>
      <xdr:row>110</xdr:row>
      <xdr:rowOff>177700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20478750"/>
          <a:ext cx="11629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8F1D1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81</xdr:row>
      <xdr:rowOff>47625</xdr:rowOff>
    </xdr:from>
    <xdr:to>
      <xdr:col>5</xdr:col>
      <xdr:colOff>331200</xdr:colOff>
      <xdr:row>85</xdr:row>
      <xdr:rowOff>5625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5525750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180975</xdr:rowOff>
    </xdr:from>
    <xdr:to>
      <xdr:col>5</xdr:col>
      <xdr:colOff>331200</xdr:colOff>
      <xdr:row>99</xdr:row>
      <xdr:rowOff>138975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8335625"/>
          <a:ext cx="2102850" cy="729525"/>
        </a:xfrm>
        <a:prstGeom prst="roundRect">
          <a:avLst/>
        </a:prstGeom>
        <a:solidFill>
          <a:srgbClr val="8F1D1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76200</xdr:colOff>
      <xdr:row>12</xdr:row>
      <xdr:rowOff>104775</xdr:rowOff>
    </xdr:from>
    <xdr:to>
      <xdr:col>10</xdr:col>
      <xdr:colOff>9525</xdr:colOff>
      <xdr:row>58</xdr:row>
      <xdr:rowOff>123825</xdr:rowOff>
    </xdr:to>
    <xdr:pic>
      <xdr:nvPicPr>
        <xdr:cNvPr id="49" name="Picture 3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2390775"/>
          <a:ext cx="4848225" cy="8782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333375</xdr:colOff>
      <xdr:row>12</xdr:row>
      <xdr:rowOff>152400</xdr:rowOff>
    </xdr:from>
    <xdr:to>
      <xdr:col>21</xdr:col>
      <xdr:colOff>152400</xdr:colOff>
      <xdr:row>38</xdr:row>
      <xdr:rowOff>23813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17</xdr:row>
      <xdr:rowOff>0</xdr:rowOff>
    </xdr:from>
    <xdr:to>
      <xdr:col>14</xdr:col>
      <xdr:colOff>66675</xdr:colOff>
      <xdr:row>125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18</xdr:col>
      <xdr:colOff>313228</xdr:colOff>
      <xdr:row>145</xdr:row>
      <xdr:rowOff>132929</xdr:rowOff>
    </xdr:to>
    <xdr:pic>
      <xdr:nvPicPr>
        <xdr:cNvPr id="50" name="Imagem 49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71550" y="24574500"/>
          <a:ext cx="8771428" cy="33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147</xdr:row>
      <xdr:rowOff>76200</xdr:rowOff>
    </xdr:from>
    <xdr:to>
      <xdr:col>18</xdr:col>
      <xdr:colOff>294181</xdr:colOff>
      <xdr:row>158</xdr:row>
      <xdr:rowOff>171176</xdr:rowOff>
    </xdr:to>
    <xdr:pic>
      <xdr:nvPicPr>
        <xdr:cNvPr id="51" name="Imagem 50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71550" y="28270200"/>
          <a:ext cx="8752381" cy="219047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29500" y="571500"/>
          <a:ext cx="11770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10</xdr:col>
      <xdr:colOff>591910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71910" y="571500"/>
          <a:ext cx="142483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3606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43125" y="571500"/>
          <a:ext cx="142937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05250" y="571500"/>
          <a:ext cx="142937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14</xdr:row>
      <xdr:rowOff>0</xdr:rowOff>
    </xdr:from>
    <xdr:to>
      <xdr:col>12</xdr:col>
      <xdr:colOff>9525</xdr:colOff>
      <xdr:row>39</xdr:row>
      <xdr:rowOff>61913</xdr:rowOff>
    </xdr:to>
    <xdr:graphicFrame macro="">
      <xdr:nvGraphicFramePr>
        <xdr:cNvPr id="50" name="Gráfico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0</xdr:colOff>
      <xdr:row>45</xdr:row>
      <xdr:rowOff>54237</xdr:rowOff>
    </xdr:from>
    <xdr:to>
      <xdr:col>10</xdr:col>
      <xdr:colOff>3174</xdr:colOff>
      <xdr:row>63</xdr:row>
      <xdr:rowOff>95250</xdr:rowOff>
    </xdr:to>
    <xdr:pic>
      <xdr:nvPicPr>
        <xdr:cNvPr id="16" name="Imagem 15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-236" b="-236"/>
        <a:stretch/>
      </xdr:blipFill>
      <xdr:spPr>
        <a:xfrm>
          <a:off x="381000" y="3118112"/>
          <a:ext cx="4702174" cy="347001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24750" y="571500"/>
          <a:ext cx="1192875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38813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51943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66938" y="571500"/>
          <a:ext cx="1445246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52875" y="571500"/>
          <a:ext cx="144524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82</xdr:row>
      <xdr:rowOff>0</xdr:rowOff>
    </xdr:from>
    <xdr:to>
      <xdr:col>11</xdr:col>
      <xdr:colOff>85090</xdr:colOff>
      <xdr:row>100</xdr:row>
      <xdr:rowOff>170815</xdr:rowOff>
    </xdr:to>
    <xdr:pic>
      <xdr:nvPicPr>
        <xdr:cNvPr id="49" name="Imagem 48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899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102</xdr:row>
      <xdr:rowOff>0</xdr:rowOff>
    </xdr:from>
    <xdr:to>
      <xdr:col>11</xdr:col>
      <xdr:colOff>85090</xdr:colOff>
      <xdr:row>120</xdr:row>
      <xdr:rowOff>161290</xdr:rowOff>
    </xdr:to>
    <xdr:pic>
      <xdr:nvPicPr>
        <xdr:cNvPr id="50" name="Imagem 49"/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2801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123</xdr:row>
      <xdr:rowOff>0</xdr:rowOff>
    </xdr:from>
    <xdr:to>
      <xdr:col>11</xdr:col>
      <xdr:colOff>85090</xdr:colOff>
      <xdr:row>141</xdr:row>
      <xdr:rowOff>170815</xdr:rowOff>
    </xdr:to>
    <xdr:pic>
      <xdr:nvPicPr>
        <xdr:cNvPr id="51" name="Imagem 50"/>
        <xdr:cNvPicPr/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16811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105410</xdr:colOff>
      <xdr:row>187</xdr:row>
      <xdr:rowOff>180975</xdr:rowOff>
    </xdr:from>
    <xdr:to>
      <xdr:col>11</xdr:col>
      <xdr:colOff>0</xdr:colOff>
      <xdr:row>206</xdr:row>
      <xdr:rowOff>161290</xdr:rowOff>
    </xdr:to>
    <xdr:pic>
      <xdr:nvPicPr>
        <xdr:cNvPr id="52" name="Imagem 51"/>
        <xdr:cNvPicPr/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" y="20802600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</xdr:col>
      <xdr:colOff>62548</xdr:colOff>
      <xdr:row>143</xdr:row>
      <xdr:rowOff>19685</xdr:rowOff>
    </xdr:from>
    <xdr:to>
      <xdr:col>10</xdr:col>
      <xdr:colOff>547688</xdr:colOff>
      <xdr:row>162</xdr:row>
      <xdr:rowOff>0</xdr:rowOff>
    </xdr:to>
    <xdr:pic>
      <xdr:nvPicPr>
        <xdr:cNvPr id="53" name="Imagem 52"/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048" y="16402685"/>
          <a:ext cx="54381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153035</xdr:colOff>
      <xdr:row>164</xdr:row>
      <xdr:rowOff>91123</xdr:rowOff>
    </xdr:from>
    <xdr:to>
      <xdr:col>10</xdr:col>
      <xdr:colOff>452438</xdr:colOff>
      <xdr:row>183</xdr:row>
      <xdr:rowOff>71438</xdr:rowOff>
    </xdr:to>
    <xdr:pic>
      <xdr:nvPicPr>
        <xdr:cNvPr id="54" name="Imagem 53"/>
        <xdr:cNvPicPr/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035" y="20474623"/>
          <a:ext cx="5442903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209</xdr:row>
      <xdr:rowOff>0</xdr:rowOff>
    </xdr:from>
    <xdr:to>
      <xdr:col>11</xdr:col>
      <xdr:colOff>85090</xdr:colOff>
      <xdr:row>227</xdr:row>
      <xdr:rowOff>170815</xdr:rowOff>
    </xdr:to>
    <xdr:pic>
      <xdr:nvPicPr>
        <xdr:cNvPr id="55" name="Imagem 54"/>
        <xdr:cNvPicPr/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3194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230</xdr:row>
      <xdr:rowOff>0</xdr:rowOff>
    </xdr:from>
    <xdr:to>
      <xdr:col>11</xdr:col>
      <xdr:colOff>85090</xdr:colOff>
      <xdr:row>248</xdr:row>
      <xdr:rowOff>170815</xdr:rowOff>
    </xdr:to>
    <xdr:pic>
      <xdr:nvPicPr>
        <xdr:cNvPr id="56" name="Imagem 55"/>
        <xdr:cNvPicPr/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7195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252</xdr:row>
      <xdr:rowOff>0</xdr:rowOff>
    </xdr:from>
    <xdr:to>
      <xdr:col>11</xdr:col>
      <xdr:colOff>85090</xdr:colOff>
      <xdr:row>270</xdr:row>
      <xdr:rowOff>170815</xdr:rowOff>
    </xdr:to>
    <xdr:pic>
      <xdr:nvPicPr>
        <xdr:cNvPr id="57" name="Imagem 56"/>
        <xdr:cNvPicPr/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1386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274</xdr:row>
      <xdr:rowOff>0</xdr:rowOff>
    </xdr:from>
    <xdr:to>
      <xdr:col>11</xdr:col>
      <xdr:colOff>85090</xdr:colOff>
      <xdr:row>292</xdr:row>
      <xdr:rowOff>170815</xdr:rowOff>
    </xdr:to>
    <xdr:pic>
      <xdr:nvPicPr>
        <xdr:cNvPr id="58" name="Imagem 57"/>
        <xdr:cNvPicPr/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5577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295</xdr:row>
      <xdr:rowOff>0</xdr:rowOff>
    </xdr:from>
    <xdr:to>
      <xdr:col>11</xdr:col>
      <xdr:colOff>85090</xdr:colOff>
      <xdr:row>313</xdr:row>
      <xdr:rowOff>170815</xdr:rowOff>
    </xdr:to>
    <xdr:pic>
      <xdr:nvPicPr>
        <xdr:cNvPr id="59" name="Imagem 58"/>
        <xdr:cNvPicPr/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4957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315</xdr:row>
      <xdr:rowOff>0</xdr:rowOff>
    </xdr:from>
    <xdr:to>
      <xdr:col>11</xdr:col>
      <xdr:colOff>85090</xdr:colOff>
      <xdr:row>333</xdr:row>
      <xdr:rowOff>170815</xdr:rowOff>
    </xdr:to>
    <xdr:pic>
      <xdr:nvPicPr>
        <xdr:cNvPr id="60" name="Imagem 59"/>
        <xdr:cNvPicPr/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338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335</xdr:row>
      <xdr:rowOff>0</xdr:rowOff>
    </xdr:from>
    <xdr:to>
      <xdr:col>11</xdr:col>
      <xdr:colOff>85090</xdr:colOff>
      <xdr:row>353</xdr:row>
      <xdr:rowOff>170815</xdr:rowOff>
    </xdr:to>
    <xdr:pic>
      <xdr:nvPicPr>
        <xdr:cNvPr id="61" name="Imagem 60"/>
        <xdr:cNvPicPr/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719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355</xdr:row>
      <xdr:rowOff>0</xdr:rowOff>
    </xdr:from>
    <xdr:to>
      <xdr:col>11</xdr:col>
      <xdr:colOff>85090</xdr:colOff>
      <xdr:row>373</xdr:row>
      <xdr:rowOff>170815</xdr:rowOff>
    </xdr:to>
    <xdr:pic>
      <xdr:nvPicPr>
        <xdr:cNvPr id="62" name="Imagem 61"/>
        <xdr:cNvPicPr/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1007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376</xdr:row>
      <xdr:rowOff>0</xdr:rowOff>
    </xdr:from>
    <xdr:to>
      <xdr:col>11</xdr:col>
      <xdr:colOff>85090</xdr:colOff>
      <xdr:row>394</xdr:row>
      <xdr:rowOff>170815</xdr:rowOff>
    </xdr:to>
    <xdr:pic>
      <xdr:nvPicPr>
        <xdr:cNvPr id="63" name="Imagem 62"/>
        <xdr:cNvPicPr/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50081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0</xdr:colOff>
      <xdr:row>397</xdr:row>
      <xdr:rowOff>0</xdr:rowOff>
    </xdr:from>
    <xdr:to>
      <xdr:col>11</xdr:col>
      <xdr:colOff>85090</xdr:colOff>
      <xdr:row>415</xdr:row>
      <xdr:rowOff>170815</xdr:rowOff>
    </xdr:to>
    <xdr:pic>
      <xdr:nvPicPr>
        <xdr:cNvPr id="64" name="Imagem 63"/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69008625"/>
          <a:ext cx="5400040" cy="359981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1593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2693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591207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957" y="571500"/>
          <a:ext cx="143506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247650</xdr:colOff>
      <xdr:row>11</xdr:row>
      <xdr:rowOff>185735</xdr:rowOff>
    </xdr:from>
    <xdr:to>
      <xdr:col>15</xdr:col>
      <xdr:colOff>476249</xdr:colOff>
      <xdr:row>40</xdr:row>
      <xdr:rowOff>47625</xdr:rowOff>
    </xdr:to>
    <xdr:graphicFrame macro="">
      <xdr:nvGraphicFramePr>
        <xdr:cNvPr id="16" name="Diagrama 15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7" r:lo="rId8" r:qs="rId9" r:cs="rId10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47725" y="14735175"/>
          <a:ext cx="11629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695950" y="571500"/>
          <a:ext cx="14357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1833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TRE_Dados_MapaRaciocinio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Documents/TCC/Banco%20de%20Dados%20de%20PADS/Banco_Dados_PA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/>
      <sheetData sheetId="1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  <cell r="V24" t="str">
            <v>MEDIA DE DIAS</v>
          </cell>
          <cell r="W24" t="str">
            <v>Cumulativo</v>
          </cell>
          <cell r="X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  <cell r="U25" t="str">
            <v>Secretaria de Gestão de Serviços</v>
          </cell>
          <cell r="V25">
            <v>1</v>
          </cell>
          <cell r="W25">
            <v>1</v>
          </cell>
          <cell r="X25">
            <v>5.5309734513274339E-2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  <cell r="U26" t="str">
            <v>Coordenadoria de Infra Estrutura Predial</v>
          </cell>
          <cell r="V26">
            <v>10.9</v>
          </cell>
          <cell r="W26">
            <v>11.9</v>
          </cell>
          <cell r="X26">
            <v>0.65818584070796471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  <cell r="U27" t="str">
            <v>Coordenadoria de Segurança, Transporte e Apoio Administrativo</v>
          </cell>
          <cell r="V27">
            <v>3.5</v>
          </cell>
          <cell r="W27">
            <v>15.4</v>
          </cell>
          <cell r="X27">
            <v>0.85176991150442483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 Historicos x Categoria"/>
      <sheetName val="Graficos"/>
      <sheetName val="Atas das Reuniões"/>
      <sheetName val="PROCESSO PADRÃO"/>
      <sheetName val="Controle do Projeto"/>
      <sheetName val="ÁREAS PADRÃO"/>
    </sheetNames>
    <sheetDataSet>
      <sheetData sheetId="0"/>
      <sheetData sheetId="1">
        <row r="2">
          <cell r="E2" t="str">
            <v>MÉDIA GERAL</v>
          </cell>
        </row>
        <row r="3">
          <cell r="B3" t="str">
            <v>MÉDIA</v>
          </cell>
          <cell r="D3" t="str">
            <v>Média para Coordenadoria de Segurança , Transporte e Apoio Administrativo</v>
          </cell>
          <cell r="E3">
            <v>170</v>
          </cell>
        </row>
        <row r="4">
          <cell r="A4" t="str">
            <v>Licitação</v>
          </cell>
          <cell r="B4">
            <v>248</v>
          </cell>
          <cell r="D4" t="str">
            <v>Média para Coordenadoria de Infraestrutura Predial</v>
          </cell>
          <cell r="E4">
            <v>173</v>
          </cell>
        </row>
        <row r="5">
          <cell r="A5" t="str">
            <v>Dispensa</v>
          </cell>
          <cell r="B5">
            <v>106.6</v>
          </cell>
          <cell r="D5" t="str">
            <v>Média Geral(2 Coordenadorias)</v>
          </cell>
          <cell r="E5">
            <v>171.5</v>
          </cell>
        </row>
        <row r="6">
          <cell r="A6" t="str">
            <v>Registro Preços</v>
          </cell>
          <cell r="B6">
            <v>135.14285714285714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LISTA_TRAMITES_SETORES_REL"/>
      <sheetName val="FILTROS_DINAMICOS"/>
      <sheetName val="GRAFICOS DINAMICOS-DEFINE"/>
      <sheetName val="GRAFICOS DINAMICOS -MEASURE"/>
      <sheetName val="Plan1"/>
    </sheetNames>
    <sheetDataSet>
      <sheetData sheetId="0"/>
      <sheetData sheetId="1"/>
      <sheetData sheetId="2">
        <row r="16">
          <cell r="B16" t="str">
            <v>MEDIA DE DIAS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24">
          <cell r="P24" t="str">
            <v>MEDIA DE DIAS</v>
          </cell>
          <cell r="Q24" t="str">
            <v>Cumulativo</v>
          </cell>
          <cell r="R24" t="str">
            <v>% Cumulativo</v>
          </cell>
        </row>
        <row r="25">
          <cell r="O25" t="str">
            <v>Secretaria de Gestão de Serviços</v>
          </cell>
          <cell r="P25">
            <v>1.17</v>
          </cell>
          <cell r="Q25">
            <v>1.17</v>
          </cell>
          <cell r="R25">
            <v>6.4712389380530977E-2</v>
          </cell>
        </row>
        <row r="26">
          <cell r="O26" t="str">
            <v>Coordenadoria de Infra Estrutura Predial</v>
          </cell>
          <cell r="P26">
            <v>12.82</v>
          </cell>
          <cell r="Q26">
            <v>13.99</v>
          </cell>
          <cell r="R26">
            <v>0.77378318584070804</v>
          </cell>
        </row>
        <row r="27">
          <cell r="O27" t="str">
            <v>Coordenadoria de Segurança, Transporte e Apoio Administrativo</v>
          </cell>
          <cell r="P27">
            <v>4.09</v>
          </cell>
          <cell r="Q27">
            <v>18.079999999999998</v>
          </cell>
          <cell r="R27">
            <v>1</v>
          </cell>
        </row>
        <row r="46">
          <cell r="I46" t="str">
            <v xml:space="preserve">MÉDIA GERAL DE DIAS </v>
          </cell>
          <cell r="J46">
            <v>171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16.701428807219617</v>
          </cell>
        </row>
        <row r="49">
          <cell r="I49" t="str">
            <v>MÉDIA ATUAL SECGS</v>
          </cell>
          <cell r="J49">
            <v>19.648739773199551</v>
          </cell>
        </row>
        <row r="50">
          <cell r="I50" t="str">
            <v>GANHO POR DIA/PAD</v>
          </cell>
          <cell r="J50">
            <v>2.9473109659799341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Escritório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Escritório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Escritório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/>
  <cols>
    <col min="1" max="2" width="2.85546875" customWidth="1"/>
    <col min="3" max="3" width="9.140625" customWidth="1"/>
  </cols>
  <sheetData>
    <row r="4" spans="1:2" ht="15" customHeight="1">
      <c r="A4" s="1"/>
      <c r="B4" s="1"/>
    </row>
    <row r="5" spans="1:2" ht="15" customHeight="1">
      <c r="A5" s="1"/>
      <c r="B5" s="1"/>
    </row>
    <row r="6" spans="1:2" ht="15" customHeight="1">
      <c r="A6" s="1"/>
      <c r="B6" s="1"/>
    </row>
    <row r="7" spans="1:2" ht="15" customHeight="1">
      <c r="A7" s="1"/>
      <c r="B7" s="1"/>
    </row>
    <row r="8" spans="1:2" ht="15" customHeight="1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topLeftCell="A4" zoomScale="106" zoomScaleNormal="130" zoomScalePageLayoutView="130" workbookViewId="0"/>
  </sheetViews>
  <sheetFormatPr defaultColWidth="0" defaultRowHeight="15" zeroHeight="1"/>
  <cols>
    <col min="1" max="17" width="9.140625" customWidth="1"/>
    <col min="18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/>
  <cols>
    <col min="1" max="18" width="9.140625" customWidth="1"/>
    <col min="19" max="20" width="0" hidden="1" customWidth="1"/>
    <col min="21" max="16384" width="9.140625" hidden="1"/>
  </cols>
  <sheetData>
    <row r="1" spans="1:18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/>
  <cols>
    <col min="1" max="12" width="9.140625" customWidth="1"/>
    <col min="13" max="16384" width="9.140625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S132"/>
  <sheetViews>
    <sheetView showGridLines="0" showRowColHeaders="0" topLeftCell="A4" workbookViewId="0">
      <selection activeCell="H13" sqref="H13:P20"/>
    </sheetView>
  </sheetViews>
  <sheetFormatPr defaultColWidth="8.85546875" defaultRowHeight="1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>
      <c r="A1" s="10" t="s">
        <v>12</v>
      </c>
    </row>
    <row r="2" spans="1:17">
      <c r="A2" s="10" t="s">
        <v>15</v>
      </c>
    </row>
    <row r="3" spans="1:17">
      <c r="A3" s="10" t="s">
        <v>16</v>
      </c>
    </row>
    <row r="4" spans="1:17">
      <c r="A4" s="10" t="s">
        <v>17</v>
      </c>
    </row>
    <row r="5" spans="1:17">
      <c r="A5" s="10" t="s">
        <v>18</v>
      </c>
    </row>
    <row r="6" spans="1:17">
      <c r="A6" s="10" t="s">
        <v>19</v>
      </c>
    </row>
    <row r="7" spans="1:17">
      <c r="A7" s="10" t="s">
        <v>20</v>
      </c>
    </row>
    <row r="8" spans="1:17">
      <c r="A8" s="10" t="s">
        <v>22</v>
      </c>
    </row>
    <row r="9" spans="1:17">
      <c r="A9" s="10" t="s">
        <v>24</v>
      </c>
    </row>
    <row r="10" spans="1:17">
      <c r="A10" s="10" t="s">
        <v>26</v>
      </c>
    </row>
    <row r="11" spans="1:17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10" t="s">
        <v>30</v>
      </c>
      <c r="B12" s="16"/>
      <c r="C12" s="16"/>
      <c r="D12" s="16"/>
      <c r="E12" s="16"/>
      <c r="F12" s="16"/>
      <c r="G12" s="16"/>
      <c r="H12" s="25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>
      <c r="A13" s="10" t="s">
        <v>31</v>
      </c>
      <c r="B13" s="16"/>
      <c r="C13" s="16"/>
      <c r="D13" s="16"/>
      <c r="E13" s="16"/>
      <c r="F13" s="16"/>
      <c r="G13" s="16"/>
      <c r="H13" s="385" t="s">
        <v>347</v>
      </c>
      <c r="I13" s="147"/>
      <c r="J13" s="147"/>
      <c r="K13" s="147"/>
      <c r="L13" s="147"/>
      <c r="M13" s="147"/>
      <c r="N13" s="147"/>
      <c r="O13" s="147"/>
      <c r="P13" s="148"/>
      <c r="Q13" s="16"/>
    </row>
    <row r="14" spans="1:17">
      <c r="A14" s="10"/>
      <c r="B14" s="16"/>
      <c r="C14" s="16"/>
      <c r="D14" s="16"/>
      <c r="E14" s="16"/>
      <c r="F14" s="16"/>
      <c r="G14" s="16"/>
      <c r="H14" s="149"/>
      <c r="I14" s="150"/>
      <c r="J14" s="150"/>
      <c r="K14" s="150"/>
      <c r="L14" s="150"/>
      <c r="M14" s="150"/>
      <c r="N14" s="150"/>
      <c r="O14" s="150"/>
      <c r="P14" s="151"/>
      <c r="Q14" s="16"/>
    </row>
    <row r="15" spans="1:17">
      <c r="A15" s="10"/>
      <c r="B15" s="16"/>
      <c r="C15" s="16"/>
      <c r="D15" s="16"/>
      <c r="E15" s="16"/>
      <c r="F15" s="16"/>
      <c r="G15" s="16"/>
      <c r="H15" s="149"/>
      <c r="I15" s="150"/>
      <c r="J15" s="150"/>
      <c r="K15" s="150"/>
      <c r="L15" s="150"/>
      <c r="M15" s="150"/>
      <c r="N15" s="150"/>
      <c r="O15" s="150"/>
      <c r="P15" s="151"/>
      <c r="Q15" s="16"/>
    </row>
    <row r="16" spans="1:17">
      <c r="A16" s="10"/>
      <c r="B16" s="16"/>
      <c r="C16" s="16"/>
      <c r="D16" s="16"/>
      <c r="E16" s="16"/>
      <c r="F16" s="16"/>
      <c r="G16" s="16"/>
      <c r="H16" s="149"/>
      <c r="I16" s="150"/>
      <c r="J16" s="150"/>
      <c r="K16" s="150"/>
      <c r="L16" s="150"/>
      <c r="M16" s="150"/>
      <c r="N16" s="150"/>
      <c r="O16" s="150"/>
      <c r="P16" s="151"/>
      <c r="Q16" s="16"/>
    </row>
    <row r="17" spans="2:17">
      <c r="B17" s="16"/>
      <c r="C17" s="16"/>
      <c r="D17" s="16"/>
      <c r="E17" s="16"/>
      <c r="F17" s="16"/>
      <c r="G17" s="16"/>
      <c r="H17" s="149"/>
      <c r="I17" s="150"/>
      <c r="J17" s="150"/>
      <c r="K17" s="150"/>
      <c r="L17" s="150"/>
      <c r="M17" s="150"/>
      <c r="N17" s="150"/>
      <c r="O17" s="150"/>
      <c r="P17" s="151"/>
      <c r="Q17" s="16"/>
    </row>
    <row r="18" spans="2:17">
      <c r="B18" s="16"/>
      <c r="C18" s="16"/>
      <c r="D18" s="16"/>
      <c r="E18" s="16"/>
      <c r="F18" s="16"/>
      <c r="G18" s="16"/>
      <c r="H18" s="149"/>
      <c r="I18" s="150"/>
      <c r="J18" s="150"/>
      <c r="K18" s="150"/>
      <c r="L18" s="150"/>
      <c r="M18" s="150"/>
      <c r="N18" s="150"/>
      <c r="O18" s="150"/>
      <c r="P18" s="151"/>
      <c r="Q18" s="16"/>
    </row>
    <row r="19" spans="2:17">
      <c r="B19" s="16"/>
      <c r="C19" s="16"/>
      <c r="D19" s="16"/>
      <c r="E19" s="16"/>
      <c r="F19" s="16"/>
      <c r="G19" s="16"/>
      <c r="H19" s="149"/>
      <c r="I19" s="150"/>
      <c r="J19" s="150"/>
      <c r="K19" s="150"/>
      <c r="L19" s="150"/>
      <c r="M19" s="150"/>
      <c r="N19" s="150"/>
      <c r="O19" s="150"/>
      <c r="P19" s="151"/>
      <c r="Q19" s="16"/>
    </row>
    <row r="20" spans="2:17">
      <c r="B20" s="16"/>
      <c r="C20" s="16"/>
      <c r="D20" s="16"/>
      <c r="E20" s="16"/>
      <c r="F20" s="16"/>
      <c r="G20" s="16"/>
      <c r="H20" s="152"/>
      <c r="I20" s="153"/>
      <c r="J20" s="153"/>
      <c r="K20" s="153"/>
      <c r="L20" s="153"/>
      <c r="M20" s="153"/>
      <c r="N20" s="153"/>
      <c r="O20" s="153"/>
      <c r="P20" s="154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25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>
      <c r="B24" s="16"/>
      <c r="C24" s="16"/>
      <c r="D24" s="16"/>
      <c r="E24" s="16"/>
      <c r="F24" s="16"/>
      <c r="G24" s="16"/>
      <c r="H24" s="146" t="s">
        <v>296</v>
      </c>
      <c r="I24" s="155"/>
      <c r="J24" s="155"/>
      <c r="K24" s="155"/>
      <c r="L24" s="155"/>
      <c r="M24" s="155"/>
      <c r="N24" s="155"/>
      <c r="O24" s="155"/>
      <c r="P24" s="156"/>
      <c r="Q24" s="16"/>
    </row>
    <row r="25" spans="2:17">
      <c r="B25" s="16"/>
      <c r="C25" s="16"/>
      <c r="D25" s="16"/>
      <c r="E25" s="16"/>
      <c r="F25" s="16"/>
      <c r="G25" s="16"/>
      <c r="H25" s="157"/>
      <c r="I25" s="158"/>
      <c r="J25" s="158"/>
      <c r="K25" s="158"/>
      <c r="L25" s="158"/>
      <c r="M25" s="158"/>
      <c r="N25" s="158"/>
      <c r="O25" s="158"/>
      <c r="P25" s="159"/>
      <c r="Q25" s="16"/>
    </row>
    <row r="26" spans="2:17">
      <c r="B26" s="16"/>
      <c r="C26" s="16"/>
      <c r="D26" s="16"/>
      <c r="E26" s="16"/>
      <c r="F26" s="16"/>
      <c r="G26" s="16"/>
      <c r="H26" s="157"/>
      <c r="I26" s="158"/>
      <c r="J26" s="158"/>
      <c r="K26" s="158"/>
      <c r="L26" s="158"/>
      <c r="M26" s="158"/>
      <c r="N26" s="158"/>
      <c r="O26" s="158"/>
      <c r="P26" s="159"/>
      <c r="Q26" s="16"/>
    </row>
    <row r="27" spans="2:17">
      <c r="B27" s="16"/>
      <c r="C27" s="16"/>
      <c r="D27" s="16"/>
      <c r="E27" s="16"/>
      <c r="F27" s="16"/>
      <c r="G27" s="16"/>
      <c r="H27" s="157"/>
      <c r="I27" s="158"/>
      <c r="J27" s="158"/>
      <c r="K27" s="158"/>
      <c r="L27" s="158"/>
      <c r="M27" s="158"/>
      <c r="N27" s="158"/>
      <c r="O27" s="158"/>
      <c r="P27" s="159"/>
      <c r="Q27" s="16"/>
    </row>
    <row r="28" spans="2:17">
      <c r="B28" s="16"/>
      <c r="C28" s="16"/>
      <c r="D28" s="16"/>
      <c r="E28" s="16"/>
      <c r="F28" s="16"/>
      <c r="G28" s="16"/>
      <c r="H28" s="157"/>
      <c r="I28" s="158"/>
      <c r="J28" s="158"/>
      <c r="K28" s="158"/>
      <c r="L28" s="158"/>
      <c r="M28" s="158"/>
      <c r="N28" s="158"/>
      <c r="O28" s="158"/>
      <c r="P28" s="159"/>
      <c r="Q28" s="16"/>
    </row>
    <row r="29" spans="2:17">
      <c r="B29" s="16"/>
      <c r="C29" s="16"/>
      <c r="D29" s="16"/>
      <c r="E29" s="16"/>
      <c r="F29" s="16"/>
      <c r="G29" s="16"/>
      <c r="H29" s="157"/>
      <c r="I29" s="158"/>
      <c r="J29" s="158"/>
      <c r="K29" s="158"/>
      <c r="L29" s="158"/>
      <c r="M29" s="158"/>
      <c r="N29" s="158"/>
      <c r="O29" s="158"/>
      <c r="P29" s="159"/>
      <c r="Q29" s="16"/>
    </row>
    <row r="30" spans="2:17">
      <c r="B30" s="16"/>
      <c r="C30" s="16"/>
      <c r="D30" s="16"/>
      <c r="E30" s="16"/>
      <c r="F30" s="16"/>
      <c r="G30" s="16"/>
      <c r="H30" s="157"/>
      <c r="I30" s="158"/>
      <c r="J30" s="158"/>
      <c r="K30" s="158"/>
      <c r="L30" s="158"/>
      <c r="M30" s="158"/>
      <c r="N30" s="158"/>
      <c r="O30" s="158"/>
      <c r="P30" s="159"/>
      <c r="Q30" s="16"/>
    </row>
    <row r="31" spans="2:17">
      <c r="B31" s="16"/>
      <c r="C31" s="16"/>
      <c r="D31" s="16"/>
      <c r="E31" s="16"/>
      <c r="F31" s="16"/>
      <c r="G31" s="16"/>
      <c r="H31" s="160"/>
      <c r="I31" s="161"/>
      <c r="J31" s="161"/>
      <c r="K31" s="161"/>
      <c r="L31" s="161"/>
      <c r="M31" s="161"/>
      <c r="N31" s="161"/>
      <c r="O31" s="161"/>
      <c r="P31" s="162"/>
      <c r="Q31" s="16"/>
    </row>
    <row r="32" spans="2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25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46" t="s">
        <v>294</v>
      </c>
      <c r="I35" s="155"/>
      <c r="J35" s="155"/>
      <c r="K35" s="155"/>
      <c r="L35" s="155"/>
      <c r="M35" s="155"/>
      <c r="N35" s="155"/>
      <c r="O35" s="155"/>
      <c r="P35" s="156"/>
      <c r="Q35" s="16"/>
    </row>
    <row r="36" spans="2:17">
      <c r="B36" s="16"/>
      <c r="C36" s="16"/>
      <c r="D36" s="16"/>
      <c r="E36" s="16"/>
      <c r="F36" s="16"/>
      <c r="G36" s="16"/>
      <c r="H36" s="157"/>
      <c r="I36" s="158"/>
      <c r="J36" s="158"/>
      <c r="K36" s="158"/>
      <c r="L36" s="158"/>
      <c r="M36" s="158"/>
      <c r="N36" s="158"/>
      <c r="O36" s="158"/>
      <c r="P36" s="159"/>
      <c r="Q36" s="16"/>
    </row>
    <row r="37" spans="2:17">
      <c r="B37" s="16"/>
      <c r="C37" s="16"/>
      <c r="D37" s="16"/>
      <c r="E37" s="16"/>
      <c r="F37" s="16"/>
      <c r="G37" s="16"/>
      <c r="H37" s="157"/>
      <c r="I37" s="158"/>
      <c r="J37" s="158"/>
      <c r="K37" s="158"/>
      <c r="L37" s="158"/>
      <c r="M37" s="158"/>
      <c r="N37" s="158"/>
      <c r="O37" s="158"/>
      <c r="P37" s="159"/>
      <c r="Q37" s="16"/>
    </row>
    <row r="38" spans="2:17">
      <c r="B38" s="16"/>
      <c r="C38" s="16"/>
      <c r="D38" s="16"/>
      <c r="E38" s="16"/>
      <c r="F38" s="16"/>
      <c r="G38" s="16"/>
      <c r="H38" s="157"/>
      <c r="I38" s="158"/>
      <c r="J38" s="158"/>
      <c r="K38" s="158"/>
      <c r="L38" s="158"/>
      <c r="M38" s="158"/>
      <c r="N38" s="158"/>
      <c r="O38" s="158"/>
      <c r="P38" s="159"/>
      <c r="Q38" s="16"/>
    </row>
    <row r="39" spans="2:17">
      <c r="B39" s="16"/>
      <c r="C39" s="16"/>
      <c r="D39" s="16"/>
      <c r="E39" s="16"/>
      <c r="F39" s="16"/>
      <c r="G39" s="16"/>
      <c r="H39" s="157"/>
      <c r="I39" s="158"/>
      <c r="J39" s="158"/>
      <c r="K39" s="158"/>
      <c r="L39" s="158"/>
      <c r="M39" s="158"/>
      <c r="N39" s="158"/>
      <c r="O39" s="158"/>
      <c r="P39" s="159"/>
      <c r="Q39" s="16"/>
    </row>
    <row r="40" spans="2:17">
      <c r="B40" s="16"/>
      <c r="C40" s="16"/>
      <c r="D40" s="16"/>
      <c r="E40" s="16"/>
      <c r="F40" s="16"/>
      <c r="G40" s="16"/>
      <c r="H40" s="157"/>
      <c r="I40" s="158"/>
      <c r="J40" s="158"/>
      <c r="K40" s="158"/>
      <c r="L40" s="158"/>
      <c r="M40" s="158"/>
      <c r="N40" s="158"/>
      <c r="O40" s="158"/>
      <c r="P40" s="159"/>
      <c r="Q40" s="16"/>
    </row>
    <row r="41" spans="2:17">
      <c r="B41" s="16"/>
      <c r="C41" s="16"/>
      <c r="D41" s="16"/>
      <c r="E41" s="16"/>
      <c r="F41" s="16"/>
      <c r="G41" s="16"/>
      <c r="H41" s="157"/>
      <c r="I41" s="158"/>
      <c r="J41" s="158"/>
      <c r="K41" s="158"/>
      <c r="L41" s="158"/>
      <c r="M41" s="158"/>
      <c r="N41" s="158"/>
      <c r="O41" s="158"/>
      <c r="P41" s="159"/>
      <c r="Q41" s="16"/>
    </row>
    <row r="42" spans="2:17">
      <c r="B42" s="16"/>
      <c r="C42" s="16"/>
      <c r="D42" s="16"/>
      <c r="E42" s="16"/>
      <c r="F42" s="16"/>
      <c r="G42" s="16"/>
      <c r="H42" s="160"/>
      <c r="I42" s="161"/>
      <c r="J42" s="161"/>
      <c r="K42" s="161"/>
      <c r="L42" s="161"/>
      <c r="M42" s="161"/>
      <c r="N42" s="161"/>
      <c r="O42" s="161"/>
      <c r="P42" s="162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25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46" t="s">
        <v>298</v>
      </c>
      <c r="I46" s="155"/>
      <c r="J46" s="155"/>
      <c r="K46" s="155"/>
      <c r="L46" s="155"/>
      <c r="M46" s="155"/>
      <c r="N46" s="155"/>
      <c r="O46" s="155"/>
      <c r="P46" s="156"/>
      <c r="Q46" s="16"/>
    </row>
    <row r="47" spans="2:17">
      <c r="B47" s="16"/>
      <c r="C47" s="16"/>
      <c r="D47" s="16"/>
      <c r="E47" s="16"/>
      <c r="F47" s="16"/>
      <c r="G47" s="16"/>
      <c r="H47" s="157"/>
      <c r="I47" s="158"/>
      <c r="J47" s="158"/>
      <c r="K47" s="158"/>
      <c r="L47" s="158"/>
      <c r="M47" s="158"/>
      <c r="N47" s="158"/>
      <c r="O47" s="158"/>
      <c r="P47" s="159"/>
      <c r="Q47" s="16"/>
    </row>
    <row r="48" spans="2:17">
      <c r="B48" s="16"/>
      <c r="C48" s="16"/>
      <c r="D48" s="16"/>
      <c r="E48" s="16"/>
      <c r="F48" s="16"/>
      <c r="G48" s="16"/>
      <c r="H48" s="157"/>
      <c r="I48" s="158"/>
      <c r="J48" s="158"/>
      <c r="K48" s="158"/>
      <c r="L48" s="158"/>
      <c r="M48" s="158"/>
      <c r="N48" s="158"/>
      <c r="O48" s="158"/>
      <c r="P48" s="159"/>
      <c r="Q48" s="16"/>
    </row>
    <row r="49" spans="2:17">
      <c r="B49" s="16"/>
      <c r="C49" s="16"/>
      <c r="D49" s="16"/>
      <c r="E49" s="16"/>
      <c r="F49" s="16"/>
      <c r="G49" s="16"/>
      <c r="H49" s="157"/>
      <c r="I49" s="158"/>
      <c r="J49" s="158"/>
      <c r="K49" s="158"/>
      <c r="L49" s="158"/>
      <c r="M49" s="158"/>
      <c r="N49" s="158"/>
      <c r="O49" s="158"/>
      <c r="P49" s="159"/>
      <c r="Q49" s="16"/>
    </row>
    <row r="50" spans="2:17">
      <c r="B50" s="16"/>
      <c r="C50" s="16"/>
      <c r="D50" s="16"/>
      <c r="E50" s="16"/>
      <c r="F50" s="16"/>
      <c r="G50" s="16"/>
      <c r="H50" s="157"/>
      <c r="I50" s="158"/>
      <c r="J50" s="158"/>
      <c r="K50" s="158"/>
      <c r="L50" s="158"/>
      <c r="M50" s="158"/>
      <c r="N50" s="158"/>
      <c r="O50" s="158"/>
      <c r="P50" s="159"/>
      <c r="Q50" s="16"/>
    </row>
    <row r="51" spans="2:17">
      <c r="B51" s="16"/>
      <c r="C51" s="16"/>
      <c r="D51" s="16"/>
      <c r="E51" s="16"/>
      <c r="F51" s="16"/>
      <c r="G51" s="16"/>
      <c r="H51" s="157"/>
      <c r="I51" s="158"/>
      <c r="J51" s="158"/>
      <c r="K51" s="158"/>
      <c r="L51" s="158"/>
      <c r="M51" s="158"/>
      <c r="N51" s="158"/>
      <c r="O51" s="158"/>
      <c r="P51" s="159"/>
      <c r="Q51" s="16"/>
    </row>
    <row r="52" spans="2:17">
      <c r="B52" s="16"/>
      <c r="C52" s="16"/>
      <c r="D52" s="16"/>
      <c r="E52" s="16"/>
      <c r="F52" s="16"/>
      <c r="G52" s="16"/>
      <c r="H52" s="157"/>
      <c r="I52" s="158"/>
      <c r="J52" s="158"/>
      <c r="K52" s="158"/>
      <c r="L52" s="158"/>
      <c r="M52" s="158"/>
      <c r="N52" s="158"/>
      <c r="O52" s="158"/>
      <c r="P52" s="159"/>
      <c r="Q52" s="16"/>
    </row>
    <row r="53" spans="2:17">
      <c r="B53" s="16"/>
      <c r="C53" s="16"/>
      <c r="D53" s="16"/>
      <c r="E53" s="16"/>
      <c r="F53" s="16"/>
      <c r="G53" s="16"/>
      <c r="H53" s="160"/>
      <c r="I53" s="161"/>
      <c r="J53" s="161"/>
      <c r="K53" s="161"/>
      <c r="L53" s="161"/>
      <c r="M53" s="161"/>
      <c r="N53" s="161"/>
      <c r="O53" s="161"/>
      <c r="P53" s="162"/>
      <c r="Q53" s="16"/>
    </row>
    <row r="54" spans="2:17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>
      <c r="B56" s="16"/>
      <c r="C56" s="16"/>
      <c r="D56" s="16"/>
      <c r="E56" s="16"/>
      <c r="F56" s="16"/>
      <c r="G56" s="16"/>
      <c r="H56" s="25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>
      <c r="B57" s="16"/>
      <c r="C57" s="16"/>
      <c r="D57" s="16"/>
      <c r="E57" s="16"/>
      <c r="F57" s="16"/>
      <c r="G57" s="16"/>
      <c r="H57" s="146" t="s">
        <v>299</v>
      </c>
      <c r="I57" s="155"/>
      <c r="J57" s="155"/>
      <c r="K57" s="155"/>
      <c r="L57" s="155"/>
      <c r="M57" s="155"/>
      <c r="N57" s="155"/>
      <c r="O57" s="155"/>
      <c r="P57" s="156"/>
      <c r="Q57" s="16"/>
    </row>
    <row r="58" spans="2:17">
      <c r="B58" s="16"/>
      <c r="C58" s="16"/>
      <c r="D58" s="16"/>
      <c r="E58" s="16"/>
      <c r="F58" s="16"/>
      <c r="G58" s="16"/>
      <c r="H58" s="157"/>
      <c r="I58" s="158"/>
      <c r="J58" s="158"/>
      <c r="K58" s="158"/>
      <c r="L58" s="158"/>
      <c r="M58" s="158"/>
      <c r="N58" s="158"/>
      <c r="O58" s="158"/>
      <c r="P58" s="159"/>
      <c r="Q58" s="16"/>
    </row>
    <row r="59" spans="2:17">
      <c r="B59" s="16"/>
      <c r="C59" s="16"/>
      <c r="D59" s="16"/>
      <c r="E59" s="16"/>
      <c r="F59" s="16"/>
      <c r="G59" s="16"/>
      <c r="H59" s="157"/>
      <c r="I59" s="158"/>
      <c r="J59" s="158"/>
      <c r="K59" s="158"/>
      <c r="L59" s="158"/>
      <c r="M59" s="158"/>
      <c r="N59" s="158"/>
      <c r="O59" s="158"/>
      <c r="P59" s="159"/>
      <c r="Q59" s="16"/>
    </row>
    <row r="60" spans="2:17">
      <c r="B60" s="16"/>
      <c r="C60" s="16"/>
      <c r="D60" s="16"/>
      <c r="E60" s="16"/>
      <c r="F60" s="16"/>
      <c r="G60" s="16"/>
      <c r="H60" s="157"/>
      <c r="I60" s="158"/>
      <c r="J60" s="158"/>
      <c r="K60" s="158"/>
      <c r="L60" s="158"/>
      <c r="M60" s="158"/>
      <c r="N60" s="158"/>
      <c r="O60" s="158"/>
      <c r="P60" s="159"/>
      <c r="Q60" s="16"/>
    </row>
    <row r="61" spans="2:17">
      <c r="B61" s="16"/>
      <c r="C61" s="16"/>
      <c r="D61" s="16"/>
      <c r="E61" s="16"/>
      <c r="F61" s="16"/>
      <c r="G61" s="16"/>
      <c r="H61" s="157"/>
      <c r="I61" s="158"/>
      <c r="J61" s="158"/>
      <c r="K61" s="158"/>
      <c r="L61" s="158"/>
      <c r="M61" s="158"/>
      <c r="N61" s="158"/>
      <c r="O61" s="158"/>
      <c r="P61" s="159"/>
      <c r="Q61" s="16"/>
    </row>
    <row r="62" spans="2:17">
      <c r="B62" s="16"/>
      <c r="C62" s="16"/>
      <c r="D62" s="16"/>
      <c r="E62" s="16"/>
      <c r="F62" s="16"/>
      <c r="G62" s="16"/>
      <c r="H62" s="157"/>
      <c r="I62" s="158"/>
      <c r="J62" s="158"/>
      <c r="K62" s="158"/>
      <c r="L62" s="158"/>
      <c r="M62" s="158"/>
      <c r="N62" s="158"/>
      <c r="O62" s="158"/>
      <c r="P62" s="159"/>
      <c r="Q62" s="16"/>
    </row>
    <row r="63" spans="2:17">
      <c r="B63" s="16"/>
      <c r="C63" s="16"/>
      <c r="D63" s="16"/>
      <c r="E63" s="16"/>
      <c r="F63" s="16"/>
      <c r="G63" s="16"/>
      <c r="H63" s="157"/>
      <c r="I63" s="158"/>
      <c r="J63" s="158"/>
      <c r="K63" s="158"/>
      <c r="L63" s="158"/>
      <c r="M63" s="158"/>
      <c r="N63" s="158"/>
      <c r="O63" s="158"/>
      <c r="P63" s="159"/>
      <c r="Q63" s="16"/>
    </row>
    <row r="64" spans="2:17">
      <c r="B64" s="16"/>
      <c r="C64" s="16"/>
      <c r="D64" s="16"/>
      <c r="E64" s="16"/>
      <c r="F64" s="16"/>
      <c r="G64" s="16"/>
      <c r="H64" s="160"/>
      <c r="I64" s="161"/>
      <c r="J64" s="161"/>
      <c r="K64" s="161"/>
      <c r="L64" s="161"/>
      <c r="M64" s="161"/>
      <c r="N64" s="161"/>
      <c r="O64" s="161"/>
      <c r="P64" s="162"/>
      <c r="Q64" s="16"/>
    </row>
    <row r="65" spans="2:17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>
      <c r="B67" s="16"/>
      <c r="C67" s="16"/>
      <c r="D67" s="16"/>
      <c r="E67" s="16"/>
      <c r="F67" s="16"/>
      <c r="G67" s="16"/>
      <c r="H67" s="25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>
      <c r="B68" s="16"/>
      <c r="C68" s="16"/>
      <c r="D68" s="16"/>
      <c r="E68" s="16"/>
      <c r="F68" s="16"/>
      <c r="G68" s="16"/>
      <c r="H68" s="137" t="s">
        <v>300</v>
      </c>
      <c r="I68" s="138"/>
      <c r="J68" s="138"/>
      <c r="K68" s="138"/>
      <c r="L68" s="138"/>
      <c r="M68" s="138"/>
      <c r="N68" s="138"/>
      <c r="O68" s="138"/>
      <c r="P68" s="139"/>
      <c r="Q68" s="16"/>
    </row>
    <row r="69" spans="2:17">
      <c r="B69" s="16"/>
      <c r="C69" s="16"/>
      <c r="D69" s="16"/>
      <c r="E69" s="16"/>
      <c r="F69" s="16"/>
      <c r="G69" s="16"/>
      <c r="H69" s="140"/>
      <c r="I69" s="141"/>
      <c r="J69" s="141"/>
      <c r="K69" s="141"/>
      <c r="L69" s="141"/>
      <c r="M69" s="141"/>
      <c r="N69" s="141"/>
      <c r="O69" s="141"/>
      <c r="P69" s="142"/>
      <c r="Q69" s="16"/>
    </row>
    <row r="70" spans="2:17">
      <c r="B70" s="16"/>
      <c r="C70" s="16"/>
      <c r="D70" s="16"/>
      <c r="E70" s="16"/>
      <c r="F70" s="16"/>
      <c r="G70" s="16"/>
      <c r="H70" s="140"/>
      <c r="I70" s="141"/>
      <c r="J70" s="141"/>
      <c r="K70" s="141"/>
      <c r="L70" s="141"/>
      <c r="M70" s="141"/>
      <c r="N70" s="141"/>
      <c r="O70" s="141"/>
      <c r="P70" s="142"/>
      <c r="Q70" s="16"/>
    </row>
    <row r="71" spans="2:17">
      <c r="B71" s="16"/>
      <c r="C71" s="16"/>
      <c r="D71" s="16"/>
      <c r="E71" s="16"/>
      <c r="F71" s="16"/>
      <c r="G71" s="16"/>
      <c r="H71" s="140"/>
      <c r="I71" s="141"/>
      <c r="J71" s="141"/>
      <c r="K71" s="141"/>
      <c r="L71" s="141"/>
      <c r="M71" s="141"/>
      <c r="N71" s="141"/>
      <c r="O71" s="141"/>
      <c r="P71" s="142"/>
      <c r="Q71" s="16"/>
    </row>
    <row r="72" spans="2:17">
      <c r="B72" s="16"/>
      <c r="C72" s="16"/>
      <c r="D72" s="16"/>
      <c r="E72" s="16"/>
      <c r="F72" s="16"/>
      <c r="G72" s="16"/>
      <c r="H72" s="140"/>
      <c r="I72" s="141"/>
      <c r="J72" s="141"/>
      <c r="K72" s="141"/>
      <c r="L72" s="141"/>
      <c r="M72" s="141"/>
      <c r="N72" s="141"/>
      <c r="O72" s="141"/>
      <c r="P72" s="142"/>
      <c r="Q72" s="16"/>
    </row>
    <row r="73" spans="2:17">
      <c r="B73" s="16"/>
      <c r="C73" s="16"/>
      <c r="D73" s="16"/>
      <c r="E73" s="16"/>
      <c r="F73" s="16"/>
      <c r="G73" s="16"/>
      <c r="H73" s="140"/>
      <c r="I73" s="141"/>
      <c r="J73" s="141"/>
      <c r="K73" s="141"/>
      <c r="L73" s="141"/>
      <c r="M73" s="141"/>
      <c r="N73" s="141"/>
      <c r="O73" s="141"/>
      <c r="P73" s="142"/>
      <c r="Q73" s="16"/>
    </row>
    <row r="74" spans="2:17">
      <c r="B74" s="16"/>
      <c r="C74" s="16"/>
      <c r="D74" s="16"/>
      <c r="E74" s="16"/>
      <c r="F74" s="16"/>
      <c r="G74" s="16"/>
      <c r="H74" s="140"/>
      <c r="I74" s="141"/>
      <c r="J74" s="141"/>
      <c r="K74" s="141"/>
      <c r="L74" s="141"/>
      <c r="M74" s="141"/>
      <c r="N74" s="141"/>
      <c r="O74" s="141"/>
      <c r="P74" s="142"/>
      <c r="Q74" s="16"/>
    </row>
    <row r="75" spans="2:17">
      <c r="B75" s="16"/>
      <c r="C75" s="16"/>
      <c r="D75" s="16"/>
      <c r="E75" s="16"/>
      <c r="F75" s="16"/>
      <c r="G75" s="16"/>
      <c r="H75" s="143"/>
      <c r="I75" s="144"/>
      <c r="J75" s="144"/>
      <c r="K75" s="144"/>
      <c r="L75" s="144"/>
      <c r="M75" s="144"/>
      <c r="N75" s="144"/>
      <c r="O75" s="144"/>
      <c r="P75" s="145"/>
      <c r="Q75" s="16"/>
    </row>
    <row r="76" spans="2:17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>
      <c r="B78" s="16"/>
      <c r="C78" s="16"/>
      <c r="D78" s="16"/>
      <c r="E78" s="16"/>
      <c r="F78" s="16"/>
      <c r="G78" s="16"/>
      <c r="H78" s="25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>
      <c r="B79" s="16"/>
      <c r="C79" s="16"/>
      <c r="D79" s="16"/>
      <c r="E79" s="16"/>
      <c r="F79" s="16"/>
      <c r="G79" s="16"/>
      <c r="H79" s="146" t="s">
        <v>301</v>
      </c>
      <c r="I79" s="155"/>
      <c r="J79" s="155"/>
      <c r="K79" s="155"/>
      <c r="L79" s="155"/>
      <c r="M79" s="155"/>
      <c r="N79" s="155"/>
      <c r="O79" s="155"/>
      <c r="P79" s="156"/>
      <c r="Q79" s="16"/>
    </row>
    <row r="80" spans="2:17">
      <c r="B80" s="16"/>
      <c r="C80" s="16"/>
      <c r="D80" s="16"/>
      <c r="E80" s="16"/>
      <c r="F80" s="16"/>
      <c r="G80" s="16"/>
      <c r="H80" s="157"/>
      <c r="I80" s="158"/>
      <c r="J80" s="158"/>
      <c r="K80" s="158"/>
      <c r="L80" s="158"/>
      <c r="M80" s="158"/>
      <c r="N80" s="158"/>
      <c r="O80" s="158"/>
      <c r="P80" s="159"/>
      <c r="Q80" s="16"/>
    </row>
    <row r="81" spans="2:19">
      <c r="B81" s="16"/>
      <c r="C81" s="16"/>
      <c r="D81" s="16"/>
      <c r="E81" s="16"/>
      <c r="F81" s="16"/>
      <c r="G81" s="16"/>
      <c r="H81" s="157"/>
      <c r="I81" s="158"/>
      <c r="J81" s="158"/>
      <c r="K81" s="158"/>
      <c r="L81" s="158"/>
      <c r="M81" s="158"/>
      <c r="N81" s="158"/>
      <c r="O81" s="158"/>
      <c r="P81" s="159"/>
      <c r="Q81" s="16"/>
    </row>
    <row r="82" spans="2:19">
      <c r="B82" s="16"/>
      <c r="C82" s="16"/>
      <c r="D82" s="16"/>
      <c r="E82" s="16"/>
      <c r="F82" s="16"/>
      <c r="G82" s="16"/>
      <c r="H82" s="157"/>
      <c r="I82" s="158"/>
      <c r="J82" s="158"/>
      <c r="K82" s="158"/>
      <c r="L82" s="158"/>
      <c r="M82" s="158"/>
      <c r="N82" s="158"/>
      <c r="O82" s="158"/>
      <c r="P82" s="159"/>
      <c r="Q82" s="16"/>
    </row>
    <row r="83" spans="2:19">
      <c r="B83" s="16"/>
      <c r="C83" s="16"/>
      <c r="D83" s="16"/>
      <c r="E83" s="16"/>
      <c r="F83" s="16"/>
      <c r="G83" s="16"/>
      <c r="H83" s="157"/>
      <c r="I83" s="158"/>
      <c r="J83" s="158"/>
      <c r="K83" s="158"/>
      <c r="L83" s="158"/>
      <c r="M83" s="158"/>
      <c r="N83" s="158"/>
      <c r="O83" s="158"/>
      <c r="P83" s="159"/>
      <c r="Q83" s="16"/>
    </row>
    <row r="84" spans="2:19">
      <c r="B84" s="16"/>
      <c r="C84" s="16"/>
      <c r="D84" s="16"/>
      <c r="E84" s="16"/>
      <c r="F84" s="16"/>
      <c r="G84" s="16"/>
      <c r="H84" s="157"/>
      <c r="I84" s="158"/>
      <c r="J84" s="158"/>
      <c r="K84" s="158"/>
      <c r="L84" s="158"/>
      <c r="M84" s="158"/>
      <c r="N84" s="158"/>
      <c r="O84" s="158"/>
      <c r="P84" s="159"/>
      <c r="Q84" s="16"/>
    </row>
    <row r="85" spans="2:19">
      <c r="B85" s="16"/>
      <c r="C85" s="16"/>
      <c r="D85" s="16"/>
      <c r="E85" s="16"/>
      <c r="F85" s="16"/>
      <c r="G85" s="16"/>
      <c r="H85" s="157"/>
      <c r="I85" s="158"/>
      <c r="J85" s="158"/>
      <c r="K85" s="158"/>
      <c r="L85" s="158"/>
      <c r="M85" s="158"/>
      <c r="N85" s="158"/>
      <c r="O85" s="158"/>
      <c r="P85" s="159"/>
      <c r="Q85" s="16"/>
    </row>
    <row r="86" spans="2:19">
      <c r="B86" s="16"/>
      <c r="C86" s="16"/>
      <c r="D86" s="16"/>
      <c r="E86" s="16"/>
      <c r="F86" s="16"/>
      <c r="G86" s="16"/>
      <c r="H86" s="160"/>
      <c r="I86" s="161"/>
      <c r="J86" s="161"/>
      <c r="K86" s="161"/>
      <c r="L86" s="161"/>
      <c r="M86" s="161"/>
      <c r="N86" s="161"/>
      <c r="O86" s="161"/>
      <c r="P86" s="162"/>
      <c r="Q86" s="16"/>
    </row>
    <row r="87" spans="2:19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9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9">
      <c r="B89" s="16"/>
      <c r="C89" s="16"/>
      <c r="D89" s="16"/>
      <c r="E89" s="16"/>
      <c r="F89" s="16"/>
      <c r="G89" s="16"/>
      <c r="H89" s="25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9" ht="15" customHeight="1">
      <c r="B90" s="16"/>
      <c r="C90" s="16"/>
      <c r="D90" s="16"/>
      <c r="E90" s="16"/>
      <c r="F90" s="16"/>
      <c r="G90" s="16"/>
      <c r="H90" s="137" t="s">
        <v>348</v>
      </c>
      <c r="I90" s="138"/>
      <c r="J90" s="138"/>
      <c r="K90" s="138"/>
      <c r="L90" s="138"/>
      <c r="M90" s="138"/>
      <c r="N90" s="138"/>
      <c r="O90" s="138"/>
      <c r="P90" s="139"/>
      <c r="Q90" s="16"/>
    </row>
    <row r="91" spans="2:19">
      <c r="B91" s="16"/>
      <c r="C91" s="16"/>
      <c r="D91" s="16"/>
      <c r="E91" s="16"/>
      <c r="F91" s="16"/>
      <c r="G91" s="16"/>
      <c r="H91" s="140"/>
      <c r="I91" s="141"/>
      <c r="J91" s="141"/>
      <c r="K91" s="141"/>
      <c r="L91" s="141"/>
      <c r="M91" s="141"/>
      <c r="N91" s="141"/>
      <c r="O91" s="141"/>
      <c r="P91" s="142"/>
      <c r="Q91" s="16"/>
      <c r="S91" t="s">
        <v>349</v>
      </c>
    </row>
    <row r="92" spans="2:19">
      <c r="B92" s="16"/>
      <c r="C92" s="16"/>
      <c r="D92" s="16"/>
      <c r="E92" s="16"/>
      <c r="F92" s="16"/>
      <c r="G92" s="16"/>
      <c r="H92" s="140"/>
      <c r="I92" s="141"/>
      <c r="J92" s="141"/>
      <c r="K92" s="141"/>
      <c r="L92" s="141"/>
      <c r="M92" s="141"/>
      <c r="N92" s="141"/>
      <c r="O92" s="141"/>
      <c r="P92" s="142"/>
      <c r="Q92" s="16"/>
    </row>
    <row r="93" spans="2:19">
      <c r="B93" s="16"/>
      <c r="C93" s="16"/>
      <c r="D93" s="16"/>
      <c r="E93" s="16"/>
      <c r="F93" s="16"/>
      <c r="G93" s="16"/>
      <c r="H93" s="140"/>
      <c r="I93" s="141"/>
      <c r="J93" s="141"/>
      <c r="K93" s="141"/>
      <c r="L93" s="141"/>
      <c r="M93" s="141"/>
      <c r="N93" s="141"/>
      <c r="O93" s="141"/>
      <c r="P93" s="142"/>
      <c r="Q93" s="16"/>
    </row>
    <row r="94" spans="2:19">
      <c r="B94" s="16"/>
      <c r="C94" s="16"/>
      <c r="D94" s="16"/>
      <c r="E94" s="16"/>
      <c r="F94" s="16"/>
      <c r="G94" s="16"/>
      <c r="H94" s="140"/>
      <c r="I94" s="141"/>
      <c r="J94" s="141"/>
      <c r="K94" s="141"/>
      <c r="L94" s="141"/>
      <c r="M94" s="141"/>
      <c r="N94" s="141"/>
      <c r="O94" s="141"/>
      <c r="P94" s="142"/>
      <c r="Q94" s="16"/>
    </row>
    <row r="95" spans="2:19">
      <c r="B95" s="16"/>
      <c r="C95" s="16"/>
      <c r="D95" s="16"/>
      <c r="E95" s="16"/>
      <c r="F95" s="16"/>
      <c r="G95" s="16"/>
      <c r="H95" s="140"/>
      <c r="I95" s="141"/>
      <c r="J95" s="141"/>
      <c r="K95" s="141"/>
      <c r="L95" s="141"/>
      <c r="M95" s="141"/>
      <c r="N95" s="141"/>
      <c r="O95" s="141"/>
      <c r="P95" s="142"/>
      <c r="Q95" s="16"/>
    </row>
    <row r="96" spans="2:19">
      <c r="B96" s="16"/>
      <c r="C96" s="16"/>
      <c r="D96" s="16"/>
      <c r="E96" s="16"/>
      <c r="F96" s="16"/>
      <c r="G96" s="16"/>
      <c r="H96" s="140"/>
      <c r="I96" s="141"/>
      <c r="J96" s="141"/>
      <c r="K96" s="141"/>
      <c r="L96" s="141"/>
      <c r="M96" s="141"/>
      <c r="N96" s="141"/>
      <c r="O96" s="141"/>
      <c r="P96" s="142"/>
      <c r="Q96" s="16"/>
    </row>
    <row r="97" spans="2:17">
      <c r="B97" s="16"/>
      <c r="C97" s="16"/>
      <c r="D97" s="16"/>
      <c r="E97" s="16"/>
      <c r="F97" s="16"/>
      <c r="G97" s="16"/>
      <c r="H97" s="143"/>
      <c r="I97" s="144"/>
      <c r="J97" s="144"/>
      <c r="K97" s="144"/>
      <c r="L97" s="144"/>
      <c r="M97" s="144"/>
      <c r="N97" s="144"/>
      <c r="O97" s="144"/>
      <c r="P97" s="145"/>
      <c r="Q97" s="16"/>
    </row>
    <row r="98" spans="2:17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>
      <c r="B100" s="16"/>
      <c r="C100" s="16"/>
      <c r="D100" s="16"/>
      <c r="E100" s="16"/>
      <c r="F100" s="16"/>
      <c r="G100" s="16"/>
      <c r="H100" s="25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>
      <c r="B101" s="16"/>
      <c r="C101" s="16"/>
      <c r="D101" s="16"/>
      <c r="E101" s="16"/>
      <c r="F101" s="16"/>
      <c r="G101" s="16"/>
      <c r="H101" s="146" t="s">
        <v>302</v>
      </c>
      <c r="I101" s="155"/>
      <c r="J101" s="155"/>
      <c r="K101" s="155"/>
      <c r="L101" s="155"/>
      <c r="M101" s="155"/>
      <c r="N101" s="155"/>
      <c r="O101" s="155"/>
      <c r="P101" s="156"/>
      <c r="Q101" s="16"/>
    </row>
    <row r="102" spans="2:17">
      <c r="B102" s="16"/>
      <c r="C102" s="16"/>
      <c r="D102" s="16"/>
      <c r="E102" s="16"/>
      <c r="F102" s="16"/>
      <c r="G102" s="16"/>
      <c r="H102" s="157"/>
      <c r="I102" s="158"/>
      <c r="J102" s="158"/>
      <c r="K102" s="158"/>
      <c r="L102" s="158"/>
      <c r="M102" s="158"/>
      <c r="N102" s="158"/>
      <c r="O102" s="158"/>
      <c r="P102" s="159"/>
      <c r="Q102" s="16"/>
    </row>
    <row r="103" spans="2:17">
      <c r="B103" s="16"/>
      <c r="C103" s="16"/>
      <c r="D103" s="16"/>
      <c r="E103" s="16"/>
      <c r="F103" s="16"/>
      <c r="G103" s="16"/>
      <c r="H103" s="157"/>
      <c r="I103" s="158"/>
      <c r="J103" s="158"/>
      <c r="K103" s="158"/>
      <c r="L103" s="158"/>
      <c r="M103" s="158"/>
      <c r="N103" s="158"/>
      <c r="O103" s="158"/>
      <c r="P103" s="159"/>
      <c r="Q103" s="16"/>
    </row>
    <row r="104" spans="2:17">
      <c r="B104" s="16"/>
      <c r="C104" s="16"/>
      <c r="D104" s="16"/>
      <c r="E104" s="16"/>
      <c r="F104" s="16"/>
      <c r="G104" s="16"/>
      <c r="H104" s="157"/>
      <c r="I104" s="158"/>
      <c r="J104" s="158"/>
      <c r="K104" s="158"/>
      <c r="L104" s="158"/>
      <c r="M104" s="158"/>
      <c r="N104" s="158"/>
      <c r="O104" s="158"/>
      <c r="P104" s="159"/>
      <c r="Q104" s="16"/>
    </row>
    <row r="105" spans="2:17">
      <c r="B105" s="16"/>
      <c r="C105" s="16"/>
      <c r="D105" s="16"/>
      <c r="E105" s="16"/>
      <c r="F105" s="16"/>
      <c r="G105" s="16"/>
      <c r="H105" s="157"/>
      <c r="I105" s="158"/>
      <c r="J105" s="158"/>
      <c r="K105" s="158"/>
      <c r="L105" s="158"/>
      <c r="M105" s="158"/>
      <c r="N105" s="158"/>
      <c r="O105" s="158"/>
      <c r="P105" s="159"/>
      <c r="Q105" s="16"/>
    </row>
    <row r="106" spans="2:17">
      <c r="B106" s="16"/>
      <c r="C106" s="16"/>
      <c r="D106" s="16"/>
      <c r="E106" s="16"/>
      <c r="F106" s="16"/>
      <c r="G106" s="16"/>
      <c r="H106" s="157"/>
      <c r="I106" s="158"/>
      <c r="J106" s="158"/>
      <c r="K106" s="158"/>
      <c r="L106" s="158"/>
      <c r="M106" s="158"/>
      <c r="N106" s="158"/>
      <c r="O106" s="158"/>
      <c r="P106" s="159"/>
      <c r="Q106" s="16"/>
    </row>
    <row r="107" spans="2:17">
      <c r="B107" s="16"/>
      <c r="C107" s="16"/>
      <c r="D107" s="16"/>
      <c r="E107" s="16"/>
      <c r="F107" s="16"/>
      <c r="G107" s="16"/>
      <c r="H107" s="157"/>
      <c r="I107" s="158"/>
      <c r="J107" s="158"/>
      <c r="K107" s="158"/>
      <c r="L107" s="158"/>
      <c r="M107" s="158"/>
      <c r="N107" s="158"/>
      <c r="O107" s="158"/>
      <c r="P107" s="159"/>
      <c r="Q107" s="16"/>
    </row>
    <row r="108" spans="2:17">
      <c r="B108" s="16"/>
      <c r="C108" s="16"/>
      <c r="D108" s="16"/>
      <c r="E108" s="16"/>
      <c r="F108" s="16"/>
      <c r="G108" s="16"/>
      <c r="H108" s="160"/>
      <c r="I108" s="161"/>
      <c r="J108" s="161"/>
      <c r="K108" s="161"/>
      <c r="L108" s="161"/>
      <c r="M108" s="161"/>
      <c r="N108" s="161"/>
      <c r="O108" s="161"/>
      <c r="P108" s="162"/>
      <c r="Q108" s="16"/>
    </row>
    <row r="109" spans="2:17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>
      <c r="B111" s="16"/>
      <c r="C111" s="16"/>
      <c r="D111" s="16"/>
      <c r="E111" s="16"/>
      <c r="F111" s="16"/>
      <c r="G111" s="16"/>
      <c r="H111" s="25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>
      <c r="B112" s="16"/>
      <c r="C112" s="16"/>
      <c r="D112" s="16"/>
      <c r="E112" s="16"/>
      <c r="F112" s="16"/>
      <c r="G112" s="16"/>
      <c r="H112" s="146" t="s">
        <v>303</v>
      </c>
      <c r="I112" s="155"/>
      <c r="J112" s="155"/>
      <c r="K112" s="155"/>
      <c r="L112" s="155"/>
      <c r="M112" s="155"/>
      <c r="N112" s="155"/>
      <c r="O112" s="155"/>
      <c r="P112" s="156"/>
      <c r="Q112" s="16"/>
    </row>
    <row r="113" spans="2:19">
      <c r="B113" s="16"/>
      <c r="C113" s="16"/>
      <c r="D113" s="16"/>
      <c r="E113" s="16"/>
      <c r="F113" s="16"/>
      <c r="G113" s="16"/>
      <c r="H113" s="157"/>
      <c r="I113" s="158"/>
      <c r="J113" s="158"/>
      <c r="K113" s="158"/>
      <c r="L113" s="158"/>
      <c r="M113" s="158"/>
      <c r="N113" s="158"/>
      <c r="O113" s="158"/>
      <c r="P113" s="159"/>
      <c r="Q113" s="16"/>
    </row>
    <row r="114" spans="2:19">
      <c r="B114" s="16"/>
      <c r="C114" s="16"/>
      <c r="D114" s="16"/>
      <c r="E114" s="16"/>
      <c r="F114" s="16"/>
      <c r="G114" s="16"/>
      <c r="H114" s="157"/>
      <c r="I114" s="158"/>
      <c r="J114" s="158"/>
      <c r="K114" s="158"/>
      <c r="L114" s="158"/>
      <c r="M114" s="158"/>
      <c r="N114" s="158"/>
      <c r="O114" s="158"/>
      <c r="P114" s="159"/>
      <c r="Q114" s="16"/>
    </row>
    <row r="115" spans="2:19">
      <c r="B115" s="16"/>
      <c r="C115" s="16"/>
      <c r="D115" s="16"/>
      <c r="E115" s="16"/>
      <c r="F115" s="16"/>
      <c r="G115" s="16"/>
      <c r="H115" s="157"/>
      <c r="I115" s="158"/>
      <c r="J115" s="158"/>
      <c r="K115" s="158"/>
      <c r="L115" s="158"/>
      <c r="M115" s="158"/>
      <c r="N115" s="158"/>
      <c r="O115" s="158"/>
      <c r="P115" s="159"/>
      <c r="Q115" s="16"/>
    </row>
    <row r="116" spans="2:19">
      <c r="B116" s="16"/>
      <c r="C116" s="16"/>
      <c r="D116" s="16"/>
      <c r="E116" s="16"/>
      <c r="F116" s="16"/>
      <c r="G116" s="16"/>
      <c r="H116" s="157"/>
      <c r="I116" s="158"/>
      <c r="J116" s="158"/>
      <c r="K116" s="158"/>
      <c r="L116" s="158"/>
      <c r="M116" s="158"/>
      <c r="N116" s="158"/>
      <c r="O116" s="158"/>
      <c r="P116" s="159"/>
      <c r="Q116" s="16"/>
    </row>
    <row r="117" spans="2:19">
      <c r="B117" s="16"/>
      <c r="C117" s="16"/>
      <c r="D117" s="16"/>
      <c r="E117" s="16"/>
      <c r="F117" s="16"/>
      <c r="G117" s="16"/>
      <c r="H117" s="157"/>
      <c r="I117" s="158"/>
      <c r="J117" s="158"/>
      <c r="K117" s="158"/>
      <c r="L117" s="158"/>
      <c r="M117" s="158"/>
      <c r="N117" s="158"/>
      <c r="O117" s="158"/>
      <c r="P117" s="159"/>
      <c r="Q117" s="16"/>
    </row>
    <row r="118" spans="2:19">
      <c r="B118" s="16"/>
      <c r="C118" s="16"/>
      <c r="D118" s="16"/>
      <c r="E118" s="16"/>
      <c r="F118" s="16"/>
      <c r="G118" s="16"/>
      <c r="H118" s="157"/>
      <c r="I118" s="158"/>
      <c r="J118" s="158"/>
      <c r="K118" s="158"/>
      <c r="L118" s="158"/>
      <c r="M118" s="158"/>
      <c r="N118" s="158"/>
      <c r="O118" s="158"/>
      <c r="P118" s="159"/>
      <c r="Q118" s="16"/>
    </row>
    <row r="119" spans="2:19">
      <c r="B119" s="16"/>
      <c r="C119" s="16"/>
      <c r="D119" s="16"/>
      <c r="E119" s="16"/>
      <c r="F119" s="16"/>
      <c r="G119" s="16"/>
      <c r="H119" s="160"/>
      <c r="I119" s="161"/>
      <c r="J119" s="161"/>
      <c r="K119" s="161"/>
      <c r="L119" s="161"/>
      <c r="M119" s="161"/>
      <c r="N119" s="161"/>
      <c r="O119" s="161"/>
      <c r="P119" s="162"/>
      <c r="Q119" s="16"/>
    </row>
    <row r="120" spans="2:19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9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9">
      <c r="B122" s="16"/>
      <c r="C122" s="16"/>
      <c r="D122" s="16"/>
      <c r="E122" s="16"/>
      <c r="F122" s="16"/>
      <c r="G122" s="16"/>
      <c r="H122" s="25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9">
      <c r="B123" s="16"/>
      <c r="C123" s="16"/>
      <c r="D123" s="16"/>
      <c r="E123" s="16"/>
      <c r="F123" s="16"/>
      <c r="G123" s="16"/>
      <c r="H123" s="146" t="s">
        <v>304</v>
      </c>
      <c r="I123" s="155"/>
      <c r="J123" s="155"/>
      <c r="K123" s="155"/>
      <c r="L123" s="155"/>
      <c r="M123" s="155"/>
      <c r="N123" s="155"/>
      <c r="O123" s="155"/>
      <c r="P123" s="156"/>
      <c r="Q123" s="16"/>
    </row>
    <row r="124" spans="2:19">
      <c r="B124" s="16"/>
      <c r="C124" s="16"/>
      <c r="D124" s="16"/>
      <c r="E124" s="16"/>
      <c r="F124" s="16"/>
      <c r="G124" s="16"/>
      <c r="H124" s="157"/>
      <c r="I124" s="158"/>
      <c r="J124" s="158"/>
      <c r="K124" s="158"/>
      <c r="L124" s="158"/>
      <c r="M124" s="158"/>
      <c r="N124" s="158"/>
      <c r="O124" s="158"/>
      <c r="P124" s="159"/>
      <c r="Q124" s="16"/>
    </row>
    <row r="125" spans="2:19">
      <c r="B125" s="16"/>
      <c r="C125" s="16"/>
      <c r="D125" s="16"/>
      <c r="E125" s="16"/>
      <c r="F125" s="16"/>
      <c r="G125" s="16"/>
      <c r="H125" s="157"/>
      <c r="I125" s="158"/>
      <c r="J125" s="158"/>
      <c r="K125" s="158"/>
      <c r="L125" s="158"/>
      <c r="M125" s="158"/>
      <c r="N125" s="158"/>
      <c r="O125" s="158"/>
      <c r="P125" s="159"/>
      <c r="Q125" s="16"/>
      <c r="S125" t="s">
        <v>396</v>
      </c>
    </row>
    <row r="126" spans="2:19">
      <c r="B126" s="16"/>
      <c r="C126" s="16"/>
      <c r="D126" s="16"/>
      <c r="E126" s="16"/>
      <c r="F126" s="16"/>
      <c r="G126" s="16"/>
      <c r="H126" s="157"/>
      <c r="I126" s="158"/>
      <c r="J126" s="158"/>
      <c r="K126" s="158"/>
      <c r="L126" s="158"/>
      <c r="M126" s="158"/>
      <c r="N126" s="158"/>
      <c r="O126" s="158"/>
      <c r="P126" s="159"/>
      <c r="Q126" s="16"/>
    </row>
    <row r="127" spans="2:19">
      <c r="B127" s="16"/>
      <c r="C127" s="16"/>
      <c r="D127" s="16"/>
      <c r="E127" s="16"/>
      <c r="F127" s="16"/>
      <c r="G127" s="16"/>
      <c r="H127" s="157"/>
      <c r="I127" s="158"/>
      <c r="J127" s="158"/>
      <c r="K127" s="158"/>
      <c r="L127" s="158"/>
      <c r="M127" s="158"/>
      <c r="N127" s="158"/>
      <c r="O127" s="158"/>
      <c r="P127" s="159"/>
      <c r="Q127" s="16"/>
    </row>
    <row r="128" spans="2:19">
      <c r="B128" s="16"/>
      <c r="C128" s="16"/>
      <c r="D128" s="16"/>
      <c r="E128" s="16"/>
      <c r="F128" s="16"/>
      <c r="G128" s="16"/>
      <c r="H128" s="157"/>
      <c r="I128" s="158"/>
      <c r="J128" s="158"/>
      <c r="K128" s="158"/>
      <c r="L128" s="158"/>
      <c r="M128" s="158"/>
      <c r="N128" s="158"/>
      <c r="O128" s="158"/>
      <c r="P128" s="159"/>
      <c r="Q128" s="16"/>
    </row>
    <row r="129" spans="2:17">
      <c r="B129" s="16"/>
      <c r="C129" s="16"/>
      <c r="D129" s="16"/>
      <c r="E129" s="16"/>
      <c r="F129" s="16"/>
      <c r="G129" s="16"/>
      <c r="H129" s="157"/>
      <c r="I129" s="158"/>
      <c r="J129" s="158"/>
      <c r="K129" s="158"/>
      <c r="L129" s="158"/>
      <c r="M129" s="158"/>
      <c r="N129" s="158"/>
      <c r="O129" s="158"/>
      <c r="P129" s="159"/>
      <c r="Q129" s="16"/>
    </row>
    <row r="130" spans="2:17">
      <c r="B130" s="16"/>
      <c r="C130" s="16"/>
      <c r="D130" s="16"/>
      <c r="E130" s="16"/>
      <c r="F130" s="16"/>
      <c r="G130" s="16"/>
      <c r="H130" s="160"/>
      <c r="I130" s="161"/>
      <c r="J130" s="161"/>
      <c r="K130" s="161"/>
      <c r="L130" s="161"/>
      <c r="M130" s="161"/>
      <c r="N130" s="161"/>
      <c r="O130" s="161"/>
      <c r="P130" s="162"/>
      <c r="Q130" s="16"/>
    </row>
    <row r="131" spans="2:17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79:P86"/>
    <mergeCell ref="H90:P97"/>
    <mergeCell ref="H101:P108"/>
    <mergeCell ref="H112:P119"/>
    <mergeCell ref="H123:P130"/>
    <mergeCell ref="H68:P75"/>
    <mergeCell ref="H13:P20"/>
    <mergeCell ref="H24:P31"/>
    <mergeCell ref="H35:P42"/>
    <mergeCell ref="H46:P53"/>
    <mergeCell ref="H57:P64"/>
  </mergeCells>
  <pageMargins left="0.25" right="0.25" top="0.75" bottom="0.75" header="0.3" footer="0.3"/>
  <pageSetup paperSize="9" scale="67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abSelected="1" topLeftCell="A7" zoomScaleNormal="100" workbookViewId="0">
      <selection activeCell="W68" sqref="W6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44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48"/>
  <sheetViews>
    <sheetView showGridLines="0" showRowColHeaders="0" topLeftCell="A4" workbookViewId="0">
      <selection activeCell="A11" sqref="A11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15" t="s">
        <v>310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t="s">
        <v>344</v>
      </c>
      <c r="N15" s="37"/>
      <c r="O15" s="37"/>
      <c r="P15" s="37"/>
      <c r="Q15" s="16"/>
    </row>
    <row r="16" spans="1:17">
      <c r="A16" s="9"/>
      <c r="B16" s="16"/>
      <c r="N16" s="37"/>
      <c r="O16" s="37"/>
      <c r="P16" s="37"/>
      <c r="Q16" s="16"/>
    </row>
    <row r="17" spans="1:17">
      <c r="A17" s="9"/>
      <c r="B17" s="16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15" t="s">
        <v>314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t="s">
        <v>345</v>
      </c>
      <c r="O21" s="37"/>
      <c r="P21" s="37"/>
      <c r="Q21" s="16"/>
    </row>
    <row r="22" spans="1:17">
      <c r="B22" s="16"/>
      <c r="C22" t="s">
        <v>346</v>
      </c>
      <c r="O22" s="37"/>
      <c r="P22" s="37"/>
      <c r="Q22" s="16"/>
    </row>
    <row r="23" spans="1:17">
      <c r="B23" s="16"/>
      <c r="O23" s="37"/>
      <c r="P23" s="37"/>
      <c r="Q23" s="16"/>
    </row>
    <row r="24" spans="1:17">
      <c r="B24" s="16"/>
      <c r="O24" s="37"/>
      <c r="P24" s="37"/>
      <c r="Q24" s="16"/>
    </row>
    <row r="25" spans="1:17">
      <c r="B25" s="16"/>
      <c r="C25" s="16"/>
      <c r="D25" s="16"/>
      <c r="E25" s="16"/>
      <c r="F25" s="16"/>
      <c r="G25" s="16"/>
      <c r="H25" s="37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B26" s="16"/>
      <c r="C26" s="115" t="s">
        <v>319</v>
      </c>
      <c r="D26" s="16"/>
      <c r="E26" s="16"/>
      <c r="F26" s="16"/>
      <c r="G26" s="16"/>
      <c r="H26" s="37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B27" s="16"/>
      <c r="C27" s="16"/>
      <c r="D27" s="16"/>
      <c r="E27" s="16"/>
      <c r="F27" s="16"/>
      <c r="G27" s="16"/>
      <c r="H27" s="37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B28" s="16"/>
      <c r="C28" s="44"/>
      <c r="D28" s="16"/>
      <c r="E28" s="16"/>
      <c r="F28" s="16"/>
      <c r="G28" s="16"/>
      <c r="H28" s="37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B29" s="16"/>
      <c r="C29" s="44"/>
      <c r="D29" s="16"/>
      <c r="E29" s="16"/>
      <c r="F29" s="16"/>
      <c r="G29" s="16"/>
      <c r="H29" s="37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B30" s="16"/>
      <c r="C30" s="44"/>
      <c r="D30" s="16"/>
      <c r="E30" s="16"/>
      <c r="F30" s="16"/>
      <c r="G30" s="16"/>
      <c r="H30" s="37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B31" s="16"/>
      <c r="C31" s="44"/>
      <c r="D31" s="16"/>
      <c r="E31" s="16"/>
      <c r="F31" s="16"/>
      <c r="G31" s="16"/>
      <c r="H31" s="37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B32" s="16"/>
      <c r="C32" s="44"/>
      <c r="D32" s="16"/>
      <c r="E32" s="16"/>
      <c r="F32" s="16"/>
      <c r="G32" s="16"/>
      <c r="H32" s="37"/>
      <c r="I32" s="37"/>
      <c r="J32" s="37"/>
      <c r="K32" s="37"/>
      <c r="L32" s="37"/>
      <c r="M32" s="37"/>
      <c r="N32" s="37"/>
      <c r="O32" s="37"/>
      <c r="P32" s="37"/>
      <c r="Q32" s="16"/>
    </row>
    <row r="33" spans="2:17">
      <c r="B33" s="16"/>
      <c r="C33" s="44"/>
      <c r="D33" s="16"/>
      <c r="E33" s="16"/>
      <c r="F33" s="16"/>
      <c r="G33" s="16"/>
      <c r="H33" s="37"/>
      <c r="I33" s="37"/>
      <c r="J33" s="37"/>
      <c r="K33" s="37"/>
      <c r="L33" s="37"/>
      <c r="M33" s="37"/>
      <c r="N33" s="37"/>
      <c r="O33" s="37"/>
      <c r="P33" s="37"/>
      <c r="Q33" s="16"/>
    </row>
    <row r="34" spans="2:17">
      <c r="B34" s="16"/>
      <c r="C34" s="44"/>
      <c r="D34" s="16"/>
      <c r="E34" s="16"/>
      <c r="F34" s="16"/>
      <c r="G34" s="16"/>
      <c r="H34" s="37"/>
      <c r="I34" s="37"/>
      <c r="J34" s="37"/>
      <c r="K34" s="37"/>
      <c r="L34" s="37"/>
      <c r="M34" s="37"/>
      <c r="N34" s="37"/>
      <c r="O34" s="37"/>
      <c r="P34" s="37"/>
      <c r="Q34" s="16"/>
    </row>
    <row r="35" spans="2:17">
      <c r="B35" s="16"/>
      <c r="C35" s="44"/>
      <c r="D35" s="16"/>
      <c r="E35" s="16"/>
      <c r="F35" s="16"/>
      <c r="G35" s="16"/>
      <c r="H35" s="37"/>
      <c r="I35" s="37"/>
      <c r="J35" s="37"/>
      <c r="K35" s="37"/>
      <c r="L35" s="37"/>
      <c r="M35" s="37"/>
      <c r="N35" s="37"/>
      <c r="O35" s="37"/>
      <c r="P35" s="37"/>
      <c r="Q35" s="16"/>
    </row>
    <row r="36" spans="2:17">
      <c r="B36" s="16"/>
      <c r="C36" s="44"/>
      <c r="D36" s="16"/>
      <c r="E36" s="16"/>
      <c r="F36" s="16"/>
      <c r="G36" s="16"/>
      <c r="H36" s="37"/>
      <c r="I36" s="37"/>
      <c r="J36" s="37"/>
      <c r="K36" s="37"/>
      <c r="L36" s="37"/>
      <c r="M36" s="37"/>
      <c r="N36" s="37"/>
      <c r="O36" s="37"/>
      <c r="P36" s="37"/>
      <c r="Q36" s="16"/>
    </row>
    <row r="37" spans="2:17">
      <c r="B37" s="16"/>
      <c r="C37" s="44"/>
      <c r="D37" s="16"/>
      <c r="E37" s="16"/>
      <c r="F37" s="16"/>
      <c r="G37" s="16"/>
      <c r="H37" s="37"/>
      <c r="I37" s="37"/>
      <c r="J37" s="37"/>
      <c r="K37" s="37"/>
      <c r="L37" s="37"/>
      <c r="M37" s="37"/>
      <c r="N37" s="37"/>
      <c r="O37" s="37"/>
      <c r="P37" s="37"/>
      <c r="Q37" s="16"/>
    </row>
    <row r="38" spans="2:17">
      <c r="B38" s="16"/>
      <c r="C38" s="44"/>
      <c r="D38" s="16"/>
      <c r="E38" s="16"/>
      <c r="F38" s="16"/>
      <c r="G38" s="16"/>
      <c r="H38" s="37"/>
      <c r="I38" s="37"/>
      <c r="J38" s="37"/>
      <c r="K38" s="37"/>
      <c r="L38" s="37"/>
      <c r="M38" s="37"/>
      <c r="N38" s="37"/>
      <c r="O38" s="37"/>
      <c r="P38" s="37"/>
      <c r="Q38" s="16"/>
    </row>
    <row r="39" spans="2:17">
      <c r="B39" s="16"/>
      <c r="C39" s="44"/>
      <c r="D39" s="16"/>
      <c r="E39" s="16"/>
      <c r="F39" s="16"/>
      <c r="G39" s="16"/>
      <c r="H39" s="37"/>
      <c r="I39" s="37"/>
      <c r="J39" s="37"/>
      <c r="K39" s="37"/>
      <c r="L39" s="37"/>
      <c r="M39" s="37"/>
      <c r="N39" s="37"/>
      <c r="O39" s="37"/>
      <c r="P39" s="37"/>
      <c r="Q39" s="16"/>
    </row>
    <row r="40" spans="2:17">
      <c r="C40" s="44"/>
      <c r="D40" s="16"/>
      <c r="E40" s="16"/>
      <c r="F40" s="16"/>
      <c r="G40" s="16"/>
      <c r="H40" s="37"/>
      <c r="I40" s="37"/>
      <c r="J40" s="37"/>
      <c r="K40" s="37"/>
      <c r="L40" s="37"/>
      <c r="M40" s="37"/>
      <c r="N40" s="37"/>
      <c r="O40" s="37"/>
      <c r="P40" s="37"/>
    </row>
    <row r="41" spans="2:17">
      <c r="C41" s="44"/>
      <c r="D41" s="16"/>
      <c r="E41" s="16"/>
      <c r="F41" s="16"/>
      <c r="G41" s="16"/>
      <c r="H41" s="37"/>
      <c r="I41" s="37"/>
      <c r="J41" s="37"/>
      <c r="K41" s="37"/>
      <c r="L41" s="37"/>
      <c r="M41" s="37"/>
      <c r="N41" s="37"/>
      <c r="O41" s="37"/>
      <c r="P41" s="37"/>
    </row>
    <row r="42" spans="2:17">
      <c r="C42" s="44"/>
      <c r="D42" s="16"/>
      <c r="E42" s="16"/>
      <c r="F42" s="16"/>
      <c r="G42" s="16"/>
      <c r="H42" s="37"/>
      <c r="I42" s="37"/>
      <c r="J42" s="37"/>
      <c r="K42" s="37"/>
      <c r="L42" s="37"/>
      <c r="M42" s="37"/>
      <c r="N42" s="37"/>
      <c r="O42" s="37"/>
      <c r="P42" s="37"/>
    </row>
    <row r="43" spans="2:17">
      <c r="C43" s="44"/>
      <c r="D43" s="16"/>
      <c r="E43" s="16"/>
      <c r="F43" s="16"/>
      <c r="G43" s="16"/>
      <c r="H43" s="37"/>
      <c r="I43" s="37"/>
      <c r="J43" s="37"/>
      <c r="K43" s="37"/>
      <c r="L43" s="37"/>
      <c r="M43" s="37"/>
      <c r="N43" s="37"/>
      <c r="O43" s="37"/>
      <c r="P43" s="37"/>
    </row>
    <row r="44" spans="2:17">
      <c r="C44" s="44"/>
      <c r="D44" s="16"/>
      <c r="E44" s="16"/>
      <c r="F44" s="16"/>
      <c r="G44" s="16"/>
      <c r="H44" s="37"/>
      <c r="I44" s="37"/>
      <c r="J44" s="37"/>
      <c r="K44" s="37"/>
      <c r="L44" s="37"/>
      <c r="M44" s="37"/>
      <c r="N44" s="37"/>
      <c r="O44" s="37"/>
      <c r="P44" s="37"/>
    </row>
    <row r="45" spans="2:17">
      <c r="C45" s="44"/>
      <c r="D45" s="16"/>
      <c r="E45" s="16"/>
      <c r="F45" s="16"/>
      <c r="G45" s="16"/>
      <c r="H45" s="37"/>
      <c r="I45" s="37"/>
      <c r="J45" s="37"/>
      <c r="K45" s="37"/>
      <c r="L45" s="37"/>
      <c r="M45" s="37"/>
      <c r="N45" s="37"/>
      <c r="O45" s="37"/>
      <c r="P45" s="37"/>
    </row>
    <row r="46" spans="2:17">
      <c r="C46" s="44"/>
      <c r="D46" s="16"/>
      <c r="E46" s="16"/>
      <c r="F46" s="16"/>
      <c r="G46" s="16"/>
      <c r="H46" s="37"/>
      <c r="I46" s="37"/>
      <c r="J46" s="37"/>
      <c r="K46" s="37"/>
      <c r="L46" s="37"/>
      <c r="M46" s="37"/>
      <c r="N46" s="37"/>
      <c r="O46" s="37"/>
      <c r="P46" s="37"/>
    </row>
    <row r="47" spans="2:17">
      <c r="C47" s="44"/>
      <c r="D47" s="16"/>
      <c r="E47" s="16"/>
      <c r="F47" s="16"/>
      <c r="G47" s="16"/>
      <c r="H47" s="37"/>
      <c r="I47" s="37"/>
      <c r="J47" s="37"/>
      <c r="K47" s="37"/>
      <c r="L47" s="37"/>
      <c r="M47" s="37"/>
      <c r="N47" s="37"/>
      <c r="O47" s="37"/>
      <c r="P47" s="37"/>
    </row>
    <row r="48" spans="2:17">
      <c r="C48" s="44"/>
      <c r="D48" s="16"/>
      <c r="E48" s="16"/>
      <c r="F48" s="16"/>
      <c r="G48" s="16"/>
      <c r="H48" s="37"/>
      <c r="I48" s="37"/>
      <c r="J48" s="37"/>
      <c r="K48" s="37"/>
      <c r="L48" s="37"/>
      <c r="M48" s="37"/>
      <c r="N48" s="37"/>
      <c r="O48" s="37"/>
      <c r="P48" s="37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zoomScale="115" zoomScaleNormal="115" workbookViewId="0">
      <selection activeCell="C17" sqref="C17:V19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98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44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44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 ht="15" customHeight="1">
      <c r="A15" s="9"/>
      <c r="B15" s="16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16"/>
    </row>
    <row r="16" spans="1:17">
      <c r="A16" s="9"/>
      <c r="B16" s="16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16"/>
    </row>
    <row r="17" spans="1:17">
      <c r="A17" s="9"/>
      <c r="B17" s="16"/>
      <c r="C17" s="16" t="s">
        <v>295</v>
      </c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zoomScale="130" zoomScaleNormal="130" workbookViewId="0"/>
  </sheetViews>
  <sheetFormatPr defaultColWidth="8.85546875" defaultRowHeight="15" outlineLevelRow="2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>
      <c r="A11" s="9"/>
      <c r="B11" s="16"/>
      <c r="C11" s="33" t="s">
        <v>99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72"/>
      <c r="N15" s="173"/>
      <c r="O15" s="173"/>
      <c r="P15" s="173"/>
      <c r="Q15" s="174"/>
      <c r="R15" s="16"/>
    </row>
    <row r="16" spans="1:18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75"/>
      <c r="N16" s="176"/>
      <c r="O16" s="176"/>
      <c r="P16" s="176"/>
      <c r="Q16" s="177"/>
      <c r="R16" s="16"/>
    </row>
    <row r="17" spans="1:18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75"/>
      <c r="N17" s="176"/>
      <c r="O17" s="176"/>
      <c r="P17" s="176"/>
      <c r="Q17" s="177"/>
      <c r="R17" s="16"/>
    </row>
    <row r="18" spans="1:18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75"/>
      <c r="N18" s="176"/>
      <c r="O18" s="176"/>
      <c r="P18" s="176"/>
      <c r="Q18" s="177"/>
      <c r="R18" s="16"/>
    </row>
    <row r="19" spans="1:18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75"/>
      <c r="N19" s="176"/>
      <c r="O19" s="176"/>
      <c r="P19" s="176"/>
      <c r="Q19" s="177"/>
      <c r="R19" s="16"/>
    </row>
    <row r="20" spans="1:18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75"/>
      <c r="N20" s="176"/>
      <c r="O20" s="176"/>
      <c r="P20" s="176"/>
      <c r="Q20" s="177"/>
      <c r="R20" s="16"/>
    </row>
    <row r="21" spans="1:18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75"/>
      <c r="N21" s="176"/>
      <c r="O21" s="176"/>
      <c r="P21" s="176"/>
      <c r="Q21" s="177"/>
      <c r="R21" s="16"/>
    </row>
    <row r="22" spans="1:18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75"/>
      <c r="N22" s="176"/>
      <c r="O22" s="176"/>
      <c r="P22" s="176"/>
      <c r="Q22" s="177"/>
      <c r="R22" s="16"/>
    </row>
    <row r="23" spans="1:18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75"/>
      <c r="N23" s="176"/>
      <c r="O23" s="176"/>
      <c r="P23" s="176"/>
      <c r="Q23" s="177"/>
      <c r="R23" s="16"/>
    </row>
    <row r="24" spans="1:18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75"/>
      <c r="N24" s="176"/>
      <c r="O24" s="176"/>
      <c r="P24" s="176"/>
      <c r="Q24" s="177"/>
      <c r="R24" s="16"/>
    </row>
    <row r="25" spans="1:18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75"/>
      <c r="N25" s="176"/>
      <c r="O25" s="176"/>
      <c r="P25" s="176"/>
      <c r="Q25" s="177"/>
      <c r="R25" s="16"/>
    </row>
    <row r="26" spans="1:18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75"/>
      <c r="N26" s="176"/>
      <c r="O26" s="176"/>
      <c r="P26" s="176"/>
      <c r="Q26" s="177"/>
      <c r="R26" s="16"/>
    </row>
    <row r="27" spans="1:18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75"/>
      <c r="N27" s="176"/>
      <c r="O27" s="176"/>
      <c r="P27" s="176"/>
      <c r="Q27" s="177"/>
      <c r="R27" s="16"/>
    </row>
    <row r="28" spans="1:18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75"/>
      <c r="N28" s="176"/>
      <c r="O28" s="176"/>
      <c r="P28" s="176"/>
      <c r="Q28" s="177"/>
      <c r="R28" s="16"/>
    </row>
    <row r="29" spans="1:18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75"/>
      <c r="N29" s="176"/>
      <c r="O29" s="176"/>
      <c r="P29" s="176"/>
      <c r="Q29" s="177"/>
      <c r="R29" s="16"/>
    </row>
    <row r="30" spans="1:18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75"/>
      <c r="N30" s="176"/>
      <c r="O30" s="176"/>
      <c r="P30" s="176"/>
      <c r="Q30" s="177"/>
      <c r="R30" s="16"/>
    </row>
    <row r="31" spans="1:18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78"/>
      <c r="N31" s="179"/>
      <c r="O31" s="179"/>
      <c r="P31" s="179"/>
      <c r="Q31" s="180"/>
      <c r="R31" s="16"/>
    </row>
    <row r="32" spans="1:18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72"/>
      <c r="N36" s="173"/>
      <c r="O36" s="173"/>
      <c r="P36" s="173"/>
      <c r="Q36" s="174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75"/>
      <c r="N37" s="176"/>
      <c r="O37" s="176"/>
      <c r="P37" s="176"/>
      <c r="Q37" s="177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75"/>
      <c r="N38" s="176"/>
      <c r="O38" s="176"/>
      <c r="P38" s="176"/>
      <c r="Q38" s="177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75"/>
      <c r="N39" s="176"/>
      <c r="O39" s="176"/>
      <c r="P39" s="176"/>
      <c r="Q39" s="177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75"/>
      <c r="N40" s="176"/>
      <c r="O40" s="176"/>
      <c r="P40" s="176"/>
      <c r="Q40" s="177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75"/>
      <c r="N41" s="176"/>
      <c r="O41" s="176"/>
      <c r="P41" s="176"/>
      <c r="Q41" s="177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75"/>
      <c r="N42" s="176"/>
      <c r="O42" s="176"/>
      <c r="P42" s="176"/>
      <c r="Q42" s="177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75"/>
      <c r="N43" s="176"/>
      <c r="O43" s="176"/>
      <c r="P43" s="176"/>
      <c r="Q43" s="177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75"/>
      <c r="N44" s="176"/>
      <c r="O44" s="176"/>
      <c r="P44" s="176"/>
      <c r="Q44" s="177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75"/>
      <c r="N45" s="176"/>
      <c r="O45" s="176"/>
      <c r="P45" s="176"/>
      <c r="Q45" s="177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75"/>
      <c r="N46" s="176"/>
      <c r="O46" s="176"/>
      <c r="P46" s="176"/>
      <c r="Q46" s="177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75"/>
      <c r="N47" s="176"/>
      <c r="O47" s="176"/>
      <c r="P47" s="176"/>
      <c r="Q47" s="177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75"/>
      <c r="N48" s="176"/>
      <c r="O48" s="176"/>
      <c r="P48" s="176"/>
      <c r="Q48" s="177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75"/>
      <c r="N49" s="176"/>
      <c r="O49" s="176"/>
      <c r="P49" s="176"/>
      <c r="Q49" s="177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75"/>
      <c r="N50" s="176"/>
      <c r="O50" s="176"/>
      <c r="P50" s="176"/>
      <c r="Q50" s="177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8"/>
      <c r="N52" s="179"/>
      <c r="O52" s="179"/>
      <c r="P52" s="179"/>
      <c r="Q52" s="180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297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72"/>
      <c r="N57" s="173"/>
      <c r="O57" s="173"/>
      <c r="P57" s="173"/>
      <c r="Q57" s="174"/>
      <c r="R57" s="16"/>
    </row>
    <row r="58" spans="1:18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75"/>
      <c r="N58" s="176"/>
      <c r="O58" s="176"/>
      <c r="P58" s="176"/>
      <c r="Q58" s="177"/>
      <c r="R58" s="16"/>
    </row>
    <row r="59" spans="1:18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75"/>
      <c r="N59" s="176"/>
      <c r="O59" s="176"/>
      <c r="P59" s="176"/>
      <c r="Q59" s="177"/>
      <c r="R59" s="16"/>
    </row>
    <row r="60" spans="1:18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75"/>
      <c r="N60" s="176"/>
      <c r="O60" s="176"/>
      <c r="P60" s="176"/>
      <c r="Q60" s="177"/>
      <c r="R60" s="16"/>
    </row>
    <row r="61" spans="1:18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75"/>
      <c r="N61" s="176"/>
      <c r="O61" s="176"/>
      <c r="P61" s="176"/>
      <c r="Q61" s="177"/>
      <c r="R61" s="16"/>
    </row>
    <row r="62" spans="1:18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5"/>
      <c r="N62" s="176"/>
      <c r="O62" s="176"/>
      <c r="P62" s="176"/>
      <c r="Q62" s="177"/>
      <c r="R62" s="16"/>
    </row>
    <row r="63" spans="1:18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75"/>
      <c r="N63" s="176"/>
      <c r="O63" s="176"/>
      <c r="P63" s="176"/>
      <c r="Q63" s="177"/>
      <c r="R63" s="16"/>
    </row>
    <row r="64" spans="1:18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75"/>
      <c r="N64" s="176"/>
      <c r="O64" s="176"/>
      <c r="P64" s="176"/>
      <c r="Q64" s="177"/>
      <c r="R64" s="16"/>
    </row>
    <row r="65" spans="2:18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75"/>
      <c r="N65" s="176"/>
      <c r="O65" s="176"/>
      <c r="P65" s="176"/>
      <c r="Q65" s="177"/>
      <c r="R65" s="16"/>
    </row>
    <row r="66" spans="2:18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75"/>
      <c r="N66" s="176"/>
      <c r="O66" s="176"/>
      <c r="P66" s="176"/>
      <c r="Q66" s="177"/>
      <c r="R66" s="16"/>
    </row>
    <row r="67" spans="2:18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75"/>
      <c r="N67" s="176"/>
      <c r="O67" s="176"/>
      <c r="P67" s="176"/>
      <c r="Q67" s="177"/>
      <c r="R67" s="16"/>
    </row>
    <row r="68" spans="2:18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75"/>
      <c r="N68" s="176"/>
      <c r="O68" s="176"/>
      <c r="P68" s="176"/>
      <c r="Q68" s="177"/>
      <c r="R68" s="16"/>
    </row>
    <row r="69" spans="2:18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75"/>
      <c r="N69" s="176"/>
      <c r="O69" s="176"/>
      <c r="P69" s="176"/>
      <c r="Q69" s="177"/>
      <c r="R69" s="16"/>
    </row>
    <row r="70" spans="2:18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75"/>
      <c r="N70" s="176"/>
      <c r="O70" s="176"/>
      <c r="P70" s="176"/>
      <c r="Q70" s="177"/>
      <c r="R70" s="16"/>
    </row>
    <row r="71" spans="2:18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75"/>
      <c r="N71" s="176"/>
      <c r="O71" s="176"/>
      <c r="P71" s="176"/>
      <c r="Q71" s="177"/>
      <c r="R71" s="16"/>
    </row>
    <row r="72" spans="2:18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2:18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8"/>
      <c r="N73" s="179"/>
      <c r="O73" s="179"/>
      <c r="P73" s="179"/>
      <c r="Q73" s="180"/>
      <c r="R73" s="16"/>
    </row>
    <row r="74" spans="2:18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3"/>
      <c r="N79" s="164"/>
      <c r="O79" s="164"/>
      <c r="P79" s="164"/>
      <c r="Q79" s="165"/>
      <c r="R79" s="16"/>
    </row>
    <row r="80" spans="2:18" outlineLevel="1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6"/>
      <c r="N80" s="167"/>
      <c r="O80" s="167"/>
      <c r="P80" s="167"/>
      <c r="Q80" s="168"/>
      <c r="R80" s="16"/>
    </row>
    <row r="81" spans="2:18" outlineLevel="1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6"/>
      <c r="N81" s="167"/>
      <c r="O81" s="167"/>
      <c r="P81" s="167"/>
      <c r="Q81" s="168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6"/>
      <c r="N82" s="167"/>
      <c r="O82" s="167"/>
      <c r="P82" s="167"/>
      <c r="Q82" s="168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6"/>
      <c r="N83" s="167"/>
      <c r="O83" s="167"/>
      <c r="P83" s="167"/>
      <c r="Q83" s="168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6"/>
      <c r="N84" s="167"/>
      <c r="O84" s="167"/>
      <c r="P84" s="167"/>
      <c r="Q84" s="168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6"/>
      <c r="N85" s="167"/>
      <c r="O85" s="167"/>
      <c r="P85" s="167"/>
      <c r="Q85" s="168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6"/>
      <c r="N86" s="167"/>
      <c r="O86" s="167"/>
      <c r="P86" s="167"/>
      <c r="Q86" s="168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6"/>
      <c r="N87" s="167"/>
      <c r="O87" s="167"/>
      <c r="P87" s="167"/>
      <c r="Q87" s="168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6"/>
      <c r="N88" s="167"/>
      <c r="O88" s="167"/>
      <c r="P88" s="167"/>
      <c r="Q88" s="168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6"/>
      <c r="N89" s="167"/>
      <c r="O89" s="167"/>
      <c r="P89" s="167"/>
      <c r="Q89" s="168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6"/>
      <c r="N90" s="167"/>
      <c r="O90" s="167"/>
      <c r="P90" s="167"/>
      <c r="Q90" s="168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6"/>
      <c r="N91" s="167"/>
      <c r="O91" s="167"/>
      <c r="P91" s="167"/>
      <c r="Q91" s="168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6"/>
      <c r="N92" s="167"/>
      <c r="O92" s="167"/>
      <c r="P92" s="167"/>
      <c r="Q92" s="168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6"/>
      <c r="N93" s="167"/>
      <c r="O93" s="167"/>
      <c r="P93" s="167"/>
      <c r="Q93" s="168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6"/>
      <c r="N94" s="167"/>
      <c r="O94" s="167"/>
      <c r="P94" s="167"/>
      <c r="Q94" s="168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6"/>
      <c r="N95" s="167"/>
      <c r="O95" s="167"/>
      <c r="P95" s="167"/>
      <c r="Q95" s="168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6"/>
      <c r="N96" s="167"/>
      <c r="O96" s="167"/>
      <c r="P96" s="167"/>
      <c r="Q96" s="168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9"/>
      <c r="N97" s="170"/>
      <c r="O97" s="170"/>
      <c r="P97" s="170"/>
      <c r="Q97" s="171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>
      <c r="B99" s="16"/>
      <c r="C99" s="47" t="s">
        <v>151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>
      <c r="B100" s="16"/>
      <c r="C100" s="47" t="s">
        <v>146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47" t="s">
        <v>145</v>
      </c>
      <c r="N100" s="16"/>
      <c r="O100" s="16"/>
      <c r="P100" s="16"/>
      <c r="Q100" s="16"/>
      <c r="R100" s="16"/>
    </row>
    <row r="101" spans="2:18" hidden="1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3"/>
      <c r="N101" s="164"/>
      <c r="O101" s="164"/>
      <c r="P101" s="164"/>
      <c r="Q101" s="165"/>
      <c r="R101" s="16"/>
    </row>
    <row r="102" spans="2:18" hidden="1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6"/>
      <c r="N102" s="167"/>
      <c r="O102" s="167"/>
      <c r="P102" s="167"/>
      <c r="Q102" s="168"/>
      <c r="R102" s="16"/>
    </row>
    <row r="103" spans="2:18" hidden="1" outlineLevel="2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6"/>
      <c r="N103" s="167"/>
      <c r="O103" s="167"/>
      <c r="P103" s="167"/>
      <c r="Q103" s="168"/>
      <c r="R103" s="16"/>
    </row>
    <row r="104" spans="2:18" hidden="1" outlineLevel="2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6"/>
      <c r="N104" s="167"/>
      <c r="O104" s="167"/>
      <c r="P104" s="167"/>
      <c r="Q104" s="168"/>
      <c r="R104" s="16"/>
    </row>
    <row r="105" spans="2:18" hidden="1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6"/>
      <c r="N105" s="167"/>
      <c r="O105" s="167"/>
      <c r="P105" s="167"/>
      <c r="Q105" s="168"/>
      <c r="R105" s="16"/>
    </row>
    <row r="106" spans="2:18" hidden="1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6"/>
      <c r="N106" s="167"/>
      <c r="O106" s="167"/>
      <c r="P106" s="167"/>
      <c r="Q106" s="168"/>
      <c r="R106" s="16"/>
    </row>
    <row r="107" spans="2:18" hidden="1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6"/>
      <c r="N107" s="167"/>
      <c r="O107" s="167"/>
      <c r="P107" s="167"/>
      <c r="Q107" s="168"/>
      <c r="R107" s="16"/>
    </row>
    <row r="108" spans="2:18" hidden="1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6"/>
      <c r="N108" s="167"/>
      <c r="O108" s="167"/>
      <c r="P108" s="167"/>
      <c r="Q108" s="168"/>
      <c r="R108" s="16"/>
    </row>
    <row r="109" spans="2:18" hidden="1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6"/>
      <c r="N109" s="167"/>
      <c r="O109" s="167"/>
      <c r="P109" s="167"/>
      <c r="Q109" s="168"/>
      <c r="R109" s="16"/>
    </row>
    <row r="110" spans="2:18" hidden="1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6"/>
      <c r="N110" s="167"/>
      <c r="O110" s="167"/>
      <c r="P110" s="167"/>
      <c r="Q110" s="168"/>
      <c r="R110" s="16"/>
    </row>
    <row r="111" spans="2:18" hidden="1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6"/>
      <c r="N111" s="167"/>
      <c r="O111" s="167"/>
      <c r="P111" s="167"/>
      <c r="Q111" s="168"/>
      <c r="R111" s="16"/>
    </row>
    <row r="112" spans="2:18" hidden="1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6"/>
      <c r="N112" s="167"/>
      <c r="O112" s="167"/>
      <c r="P112" s="167"/>
      <c r="Q112" s="168"/>
      <c r="R112" s="16"/>
    </row>
    <row r="113" spans="2:18" hidden="1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6"/>
      <c r="N113" s="167"/>
      <c r="O113" s="167"/>
      <c r="P113" s="167"/>
      <c r="Q113" s="168"/>
      <c r="R113" s="16"/>
    </row>
    <row r="114" spans="2:18" hidden="1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6"/>
      <c r="N114" s="167"/>
      <c r="O114" s="167"/>
      <c r="P114" s="167"/>
      <c r="Q114" s="168"/>
      <c r="R114" s="16"/>
    </row>
    <row r="115" spans="2:18" hidden="1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6"/>
      <c r="N115" s="167"/>
      <c r="O115" s="167"/>
      <c r="P115" s="167"/>
      <c r="Q115" s="168"/>
      <c r="R115" s="16"/>
    </row>
    <row r="116" spans="2:18" hidden="1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6"/>
      <c r="N116" s="167"/>
      <c r="O116" s="167"/>
      <c r="P116" s="167"/>
      <c r="Q116" s="168"/>
      <c r="R116" s="16"/>
    </row>
    <row r="117" spans="2:18" hidden="1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6"/>
      <c r="N117" s="167"/>
      <c r="O117" s="167"/>
      <c r="P117" s="167"/>
      <c r="Q117" s="168"/>
      <c r="R117" s="16"/>
    </row>
    <row r="118" spans="2:18" hidden="1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6"/>
      <c r="N118" s="167"/>
      <c r="O118" s="167"/>
      <c r="P118" s="167"/>
      <c r="Q118" s="168"/>
      <c r="R118" s="16"/>
    </row>
    <row r="119" spans="2:18" hidden="1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9"/>
      <c r="N119" s="170"/>
      <c r="O119" s="170"/>
      <c r="P119" s="170"/>
      <c r="Q119" s="171"/>
      <c r="R119" s="16"/>
    </row>
    <row r="120" spans="2:18" hidden="1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>
      <c r="B121" s="16"/>
      <c r="C121" s="47" t="s">
        <v>150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>
      <c r="B122" s="16"/>
      <c r="C122" s="47" t="s">
        <v>146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47" t="s">
        <v>145</v>
      </c>
      <c r="N122" s="16"/>
      <c r="O122" s="16"/>
      <c r="P122" s="16"/>
      <c r="Q122" s="16"/>
      <c r="R122" s="16"/>
    </row>
    <row r="123" spans="2:18" hidden="1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3"/>
      <c r="N123" s="164"/>
      <c r="O123" s="164"/>
      <c r="P123" s="164"/>
      <c r="Q123" s="165"/>
      <c r="R123" s="16"/>
    </row>
    <row r="124" spans="2:18" hidden="1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6"/>
      <c r="N124" s="167"/>
      <c r="O124" s="167"/>
      <c r="P124" s="167"/>
      <c r="Q124" s="168"/>
      <c r="R124" s="16"/>
    </row>
    <row r="125" spans="2:18" hidden="1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6"/>
      <c r="N125" s="167"/>
      <c r="O125" s="167"/>
      <c r="P125" s="167"/>
      <c r="Q125" s="168"/>
      <c r="R125" s="16"/>
    </row>
    <row r="126" spans="2:18" hidden="1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6"/>
      <c r="N126" s="167"/>
      <c r="O126" s="167"/>
      <c r="P126" s="167"/>
      <c r="Q126" s="168"/>
      <c r="R126" s="16"/>
    </row>
    <row r="127" spans="2:18" hidden="1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6"/>
      <c r="N127" s="167"/>
      <c r="O127" s="167"/>
      <c r="P127" s="167"/>
      <c r="Q127" s="168"/>
      <c r="R127" s="16"/>
    </row>
    <row r="128" spans="2:18" hidden="1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6"/>
      <c r="N128" s="167"/>
      <c r="O128" s="167"/>
      <c r="P128" s="167"/>
      <c r="Q128" s="168"/>
      <c r="R128" s="16"/>
    </row>
    <row r="129" spans="2:18" hidden="1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6"/>
      <c r="N129" s="167"/>
      <c r="O129" s="167"/>
      <c r="P129" s="167"/>
      <c r="Q129" s="168"/>
      <c r="R129" s="16"/>
    </row>
    <row r="130" spans="2:18" hidden="1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6"/>
      <c r="N130" s="167"/>
      <c r="O130" s="167"/>
      <c r="P130" s="167"/>
      <c r="Q130" s="168"/>
      <c r="R130" s="16"/>
    </row>
    <row r="131" spans="2:18" hidden="1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6"/>
      <c r="N131" s="167"/>
      <c r="O131" s="167"/>
      <c r="P131" s="167"/>
      <c r="Q131" s="168"/>
      <c r="R131" s="16"/>
    </row>
    <row r="132" spans="2:18" hidden="1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6"/>
      <c r="N132" s="167"/>
      <c r="O132" s="167"/>
      <c r="P132" s="167"/>
      <c r="Q132" s="168"/>
      <c r="R132" s="16"/>
    </row>
    <row r="133" spans="2:18" hidden="1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6"/>
      <c r="N133" s="167"/>
      <c r="O133" s="167"/>
      <c r="P133" s="167"/>
      <c r="Q133" s="168"/>
      <c r="R133" s="16"/>
    </row>
    <row r="134" spans="2:18" hidden="1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6"/>
      <c r="N134" s="167"/>
      <c r="O134" s="167"/>
      <c r="P134" s="167"/>
      <c r="Q134" s="168"/>
      <c r="R134" s="16"/>
    </row>
    <row r="135" spans="2:18" hidden="1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6"/>
      <c r="N135" s="167"/>
      <c r="O135" s="167"/>
      <c r="P135" s="167"/>
      <c r="Q135" s="168"/>
      <c r="R135" s="16"/>
    </row>
    <row r="136" spans="2:18" hidden="1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6"/>
      <c r="N136" s="167"/>
      <c r="O136" s="167"/>
      <c r="P136" s="167"/>
      <c r="Q136" s="168"/>
      <c r="R136" s="16"/>
    </row>
    <row r="137" spans="2:18" hidden="1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6"/>
      <c r="N137" s="167"/>
      <c r="O137" s="167"/>
      <c r="P137" s="167"/>
      <c r="Q137" s="168"/>
      <c r="R137" s="16"/>
    </row>
    <row r="138" spans="2:18" hidden="1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6"/>
      <c r="N138" s="167"/>
      <c r="O138" s="167"/>
      <c r="P138" s="167"/>
      <c r="Q138" s="168"/>
      <c r="R138" s="16"/>
    </row>
    <row r="139" spans="2:18" hidden="1" outlineLevel="2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6"/>
      <c r="N139" s="167"/>
      <c r="O139" s="167"/>
      <c r="P139" s="167"/>
      <c r="Q139" s="168"/>
      <c r="R139" s="16"/>
    </row>
    <row r="140" spans="2:18" hidden="1" outlineLevel="2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6"/>
      <c r="N140" s="167"/>
      <c r="O140" s="167"/>
      <c r="P140" s="167"/>
      <c r="Q140" s="168"/>
      <c r="R140" s="16"/>
    </row>
    <row r="141" spans="2:18" hidden="1" outlineLevel="2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9"/>
      <c r="N141" s="170"/>
      <c r="O141" s="170"/>
      <c r="P141" s="170"/>
      <c r="Q141" s="171"/>
      <c r="R141" s="16"/>
    </row>
    <row r="142" spans="2:18" outlineLevel="1" collapsed="1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>
      <c r="B144" s="16"/>
      <c r="C144" s="47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>
      <c r="B145" s="16"/>
      <c r="C145" s="47"/>
      <c r="D145" s="16"/>
      <c r="E145" s="16"/>
      <c r="F145" s="16"/>
      <c r="G145" s="16"/>
      <c r="H145" s="16"/>
      <c r="I145" s="16"/>
      <c r="J145" s="16"/>
      <c r="K145" s="16"/>
      <c r="L145" s="16"/>
      <c r="M145" s="47"/>
      <c r="N145" s="16"/>
      <c r="O145" s="16"/>
      <c r="P145" s="16"/>
      <c r="Q145" s="16"/>
      <c r="R145" s="16"/>
    </row>
    <row r="146" spans="2:18" outlineLevel="1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7"/>
      <c r="N146" s="167"/>
      <c r="O146" s="167"/>
      <c r="P146" s="167"/>
      <c r="Q146" s="167"/>
      <c r="R146" s="16"/>
    </row>
    <row r="147" spans="2:18" outlineLevel="1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7"/>
      <c r="N147" s="167"/>
      <c r="O147" s="167"/>
      <c r="P147" s="167"/>
      <c r="Q147" s="167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7"/>
      <c r="N148" s="167"/>
      <c r="O148" s="167"/>
      <c r="P148" s="167"/>
      <c r="Q148" s="167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7"/>
      <c r="N149" s="167"/>
      <c r="O149" s="167"/>
      <c r="P149" s="167"/>
      <c r="Q149" s="167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7"/>
      <c r="N150" s="167"/>
      <c r="O150" s="167"/>
      <c r="P150" s="167"/>
      <c r="Q150" s="167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7"/>
      <c r="N151" s="167"/>
      <c r="O151" s="167"/>
      <c r="P151" s="167"/>
      <c r="Q151" s="167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7"/>
      <c r="N152" s="167"/>
      <c r="O152" s="167"/>
      <c r="P152" s="167"/>
      <c r="Q152" s="167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7"/>
      <c r="N153" s="167"/>
      <c r="O153" s="167"/>
      <c r="P153" s="167"/>
      <c r="Q153" s="167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7"/>
      <c r="N154" s="167"/>
      <c r="O154" s="167"/>
      <c r="P154" s="167"/>
      <c r="Q154" s="167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7"/>
      <c r="N155" s="167"/>
      <c r="O155" s="167"/>
      <c r="P155" s="167"/>
      <c r="Q155" s="167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7"/>
      <c r="N156" s="167"/>
      <c r="O156" s="167"/>
      <c r="P156" s="167"/>
      <c r="Q156" s="167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7"/>
      <c r="N157" s="167"/>
      <c r="O157" s="167"/>
      <c r="P157" s="167"/>
      <c r="Q157" s="167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7"/>
      <c r="N158" s="167"/>
      <c r="O158" s="167"/>
      <c r="P158" s="167"/>
      <c r="Q158" s="167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7"/>
      <c r="N159" s="167"/>
      <c r="O159" s="167"/>
      <c r="P159" s="167"/>
      <c r="Q159" s="167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7"/>
      <c r="N160" s="167"/>
      <c r="O160" s="167"/>
      <c r="P160" s="167"/>
      <c r="Q160" s="167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7"/>
      <c r="N161" s="167"/>
      <c r="O161" s="167"/>
      <c r="P161" s="167"/>
      <c r="Q161" s="167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7"/>
      <c r="N162" s="167"/>
      <c r="O162" s="167"/>
      <c r="P162" s="167"/>
      <c r="Q162" s="167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7"/>
      <c r="N163" s="167"/>
      <c r="O163" s="167"/>
      <c r="P163" s="167"/>
      <c r="Q163" s="167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7"/>
      <c r="N164" s="167"/>
      <c r="O164" s="167"/>
      <c r="P164" s="167"/>
      <c r="Q164" s="167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>
      <c r="B167" s="16"/>
      <c r="C167" s="48" t="s">
        <v>152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>
      <c r="A168" s="9"/>
      <c r="B168" s="16"/>
      <c r="C168" s="47" t="s">
        <v>146</v>
      </c>
      <c r="D168" s="16"/>
      <c r="E168" s="16"/>
      <c r="F168" s="16"/>
      <c r="G168" s="16"/>
      <c r="H168" s="37"/>
      <c r="I168" s="37"/>
      <c r="J168" s="37"/>
      <c r="K168" s="37"/>
      <c r="L168" s="37"/>
      <c r="M168" s="46"/>
      <c r="N168" s="37"/>
      <c r="O168" s="37"/>
      <c r="P168" s="37"/>
      <c r="Q168" s="37"/>
      <c r="R168" s="16"/>
    </row>
    <row r="169" spans="1:18" outlineLevel="1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>
      <c r="B203" s="16"/>
      <c r="C203" s="46" t="s">
        <v>145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>
      <c r="B204" s="16"/>
      <c r="C204" s="163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4"/>
      <c r="P204" s="164"/>
      <c r="Q204" s="165"/>
      <c r="R204" s="16"/>
    </row>
    <row r="205" spans="2:18" outlineLevel="1">
      <c r="B205" s="16"/>
      <c r="C205" s="166"/>
      <c r="D205" s="167"/>
      <c r="E205" s="167"/>
      <c r="F205" s="167"/>
      <c r="G205" s="167"/>
      <c r="H205" s="167"/>
      <c r="I205" s="167"/>
      <c r="J205" s="167"/>
      <c r="K205" s="167"/>
      <c r="L205" s="167"/>
      <c r="M205" s="167"/>
      <c r="N205" s="167"/>
      <c r="O205" s="167"/>
      <c r="P205" s="167"/>
      <c r="Q205" s="168"/>
      <c r="R205" s="16"/>
    </row>
    <row r="206" spans="2:18" outlineLevel="1">
      <c r="B206" s="16"/>
      <c r="C206" s="166"/>
      <c r="D206" s="167"/>
      <c r="E206" s="167"/>
      <c r="F206" s="167"/>
      <c r="G206" s="167"/>
      <c r="H206" s="167"/>
      <c r="I206" s="167"/>
      <c r="J206" s="167"/>
      <c r="K206" s="167"/>
      <c r="L206" s="167"/>
      <c r="M206" s="167"/>
      <c r="N206" s="167"/>
      <c r="O206" s="167"/>
      <c r="P206" s="167"/>
      <c r="Q206" s="168"/>
      <c r="R206" s="16"/>
    </row>
    <row r="207" spans="2:18" outlineLevel="1">
      <c r="B207" s="16"/>
      <c r="C207" s="166"/>
      <c r="D207" s="167"/>
      <c r="E207" s="167"/>
      <c r="F207" s="167"/>
      <c r="G207" s="167"/>
      <c r="H207" s="167"/>
      <c r="I207" s="167"/>
      <c r="J207" s="167"/>
      <c r="K207" s="167"/>
      <c r="L207" s="167"/>
      <c r="M207" s="167"/>
      <c r="N207" s="167"/>
      <c r="O207" s="167"/>
      <c r="P207" s="167"/>
      <c r="Q207" s="168"/>
      <c r="R207" s="16"/>
    </row>
    <row r="208" spans="2:18" outlineLevel="1">
      <c r="B208" s="16"/>
      <c r="C208" s="166"/>
      <c r="D208" s="167"/>
      <c r="E208" s="167"/>
      <c r="F208" s="167"/>
      <c r="G208" s="167"/>
      <c r="H208" s="167"/>
      <c r="I208" s="167"/>
      <c r="J208" s="167"/>
      <c r="K208" s="167"/>
      <c r="L208" s="167"/>
      <c r="M208" s="167"/>
      <c r="N208" s="167"/>
      <c r="O208" s="167"/>
      <c r="P208" s="167"/>
      <c r="Q208" s="168"/>
      <c r="R208" s="16"/>
    </row>
    <row r="209" spans="2:18" outlineLevel="1">
      <c r="B209" s="16"/>
      <c r="C209" s="166"/>
      <c r="D209" s="167"/>
      <c r="E209" s="167"/>
      <c r="F209" s="167"/>
      <c r="G209" s="167"/>
      <c r="H209" s="167"/>
      <c r="I209" s="167"/>
      <c r="J209" s="167"/>
      <c r="K209" s="167"/>
      <c r="L209" s="167"/>
      <c r="M209" s="167"/>
      <c r="N209" s="167"/>
      <c r="O209" s="167"/>
      <c r="P209" s="167"/>
      <c r="Q209" s="168"/>
      <c r="R209" s="16"/>
    </row>
    <row r="210" spans="2:18" outlineLevel="1">
      <c r="B210" s="16"/>
      <c r="C210" s="166"/>
      <c r="D210" s="167"/>
      <c r="E210" s="167"/>
      <c r="F210" s="167"/>
      <c r="G210" s="167"/>
      <c r="H210" s="167"/>
      <c r="I210" s="167"/>
      <c r="J210" s="167"/>
      <c r="K210" s="167"/>
      <c r="L210" s="167"/>
      <c r="M210" s="167"/>
      <c r="N210" s="167"/>
      <c r="O210" s="167"/>
      <c r="P210" s="167"/>
      <c r="Q210" s="168"/>
      <c r="R210" s="16"/>
    </row>
    <row r="211" spans="2:18" outlineLevel="1">
      <c r="B211" s="16"/>
      <c r="C211" s="169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1"/>
      <c r="R211" s="16"/>
    </row>
    <row r="212" spans="2:18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15:Q31"/>
    <mergeCell ref="C15:K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topLeftCell="A10" zoomScale="115" zoomScaleNormal="115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47" t="s">
        <v>341</v>
      </c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47" t="s">
        <v>342</v>
      </c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47" t="s">
        <v>343</v>
      </c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topLeftCell="A10" workbookViewId="0">
      <selection activeCell="B18" sqref="B18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 t="s">
        <v>311</v>
      </c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117"/>
      <c r="B15" s="16"/>
      <c r="C15" s="47" t="s">
        <v>312</v>
      </c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117"/>
      <c r="B16" s="16"/>
      <c r="C16" s="116" t="s">
        <v>313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 t="s">
        <v>315</v>
      </c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47" t="s">
        <v>316</v>
      </c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47" t="s">
        <v>317</v>
      </c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47" t="s">
        <v>318</v>
      </c>
      <c r="D21" s="16"/>
      <c r="E21" s="16"/>
      <c r="F21" s="16"/>
      <c r="G21" s="16"/>
      <c r="H21" s="37"/>
      <c r="I21" s="37"/>
      <c r="J21" s="37"/>
      <c r="K21" s="37"/>
      <c r="L21" s="37"/>
      <c r="M21" s="37"/>
      <c r="N21" s="37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37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AG118"/>
  <sheetViews>
    <sheetView topLeftCell="A4" zoomScale="60" zoomScaleNormal="60" workbookViewId="0"/>
  </sheetViews>
  <sheetFormatPr defaultColWidth="8.85546875" defaultRowHeight="1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>
      <c r="A11" s="9"/>
      <c r="B11" s="16"/>
      <c r="C11" s="33" t="s">
        <v>292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25"/>
      <c r="I12" s="16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25"/>
      <c r="I13" s="16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25"/>
      <c r="I14" s="16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25"/>
      <c r="I15" s="16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25"/>
      <c r="I16" s="16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25"/>
      <c r="I17" s="16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25"/>
      <c r="I18" s="16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25"/>
      <c r="I19" s="16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25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25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25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25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25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25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25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25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25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A29" s="9"/>
      <c r="B29" s="16"/>
      <c r="C29" s="16"/>
      <c r="D29" s="16"/>
      <c r="E29" s="16"/>
      <c r="F29" s="16"/>
      <c r="G29" s="16"/>
      <c r="H29" s="25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A30" s="9"/>
      <c r="B30" s="16"/>
      <c r="C30" s="16"/>
      <c r="D30" s="16"/>
      <c r="E30" s="16"/>
      <c r="F30" s="16"/>
      <c r="G30" s="16"/>
      <c r="H30" s="25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A31" s="9"/>
      <c r="B31" s="16"/>
      <c r="C31" s="16"/>
      <c r="D31" s="16"/>
      <c r="E31" s="16"/>
      <c r="F31" s="16"/>
      <c r="G31" s="16"/>
      <c r="H31" s="25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A32" s="9"/>
      <c r="B32" s="16"/>
      <c r="C32" s="16"/>
      <c r="D32" s="16"/>
      <c r="E32" s="16"/>
      <c r="F32" s="16"/>
      <c r="G32" s="16"/>
      <c r="H32" s="25"/>
      <c r="I32" s="16"/>
      <c r="J32" s="16"/>
      <c r="K32" s="16"/>
      <c r="L32" s="16"/>
      <c r="M32" s="16"/>
      <c r="N32" s="16"/>
      <c r="O32" s="16"/>
      <c r="P32" s="16"/>
      <c r="Q32" s="16"/>
    </row>
    <row r="33" spans="1:17">
      <c r="A33" s="9"/>
      <c r="B33" s="16"/>
      <c r="C33" s="16"/>
      <c r="D33" s="16"/>
      <c r="E33" s="16"/>
      <c r="F33" s="16"/>
      <c r="G33" s="16"/>
      <c r="H33" s="25"/>
      <c r="I33" s="16"/>
      <c r="J33" s="16"/>
      <c r="K33" s="16"/>
      <c r="L33" s="16"/>
      <c r="M33" s="16"/>
      <c r="N33" s="16"/>
      <c r="O33" s="16"/>
      <c r="P33" s="16"/>
      <c r="Q33" s="16"/>
    </row>
    <row r="34" spans="1:17">
      <c r="A34" s="9"/>
      <c r="B34" s="16"/>
      <c r="C34" s="16"/>
      <c r="D34" s="16"/>
      <c r="E34" s="16"/>
      <c r="F34" s="16"/>
      <c r="G34" s="16"/>
      <c r="H34" s="25"/>
      <c r="I34" s="16"/>
      <c r="J34" s="16"/>
      <c r="K34" s="16"/>
      <c r="L34" s="16"/>
      <c r="M34" s="16"/>
      <c r="N34" s="16"/>
      <c r="O34" s="16"/>
      <c r="P34" s="16"/>
      <c r="Q34" s="16"/>
    </row>
    <row r="35" spans="1:17">
      <c r="A35" s="9"/>
      <c r="B35" s="16"/>
      <c r="C35" s="16"/>
      <c r="D35" s="16"/>
      <c r="E35" s="16"/>
      <c r="F35" s="16"/>
      <c r="G35" s="16"/>
      <c r="H35" s="25"/>
      <c r="I35" s="16"/>
      <c r="J35" s="16"/>
      <c r="K35" s="16"/>
      <c r="L35" s="16"/>
      <c r="M35" s="16"/>
      <c r="N35" s="16"/>
      <c r="O35" s="16"/>
      <c r="P35" s="16"/>
      <c r="Q35" s="16"/>
    </row>
    <row r="36" spans="1:17">
      <c r="A36" s="9"/>
      <c r="B36" s="16"/>
      <c r="C36" s="16"/>
      <c r="D36" s="16"/>
      <c r="E36" s="16"/>
      <c r="F36" s="16"/>
      <c r="G36" s="16"/>
      <c r="H36" s="25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A37" s="9"/>
      <c r="B37" s="16"/>
      <c r="C37" s="16"/>
      <c r="D37" s="16"/>
      <c r="E37" s="16"/>
      <c r="F37" s="16"/>
      <c r="G37" s="16"/>
      <c r="H37" s="25"/>
      <c r="I37" s="16"/>
      <c r="J37" s="16"/>
      <c r="K37" s="16"/>
      <c r="L37" s="16"/>
      <c r="M37" s="16"/>
      <c r="N37" s="16"/>
      <c r="O37" s="16"/>
      <c r="P37" s="16"/>
      <c r="Q37" s="16"/>
    </row>
    <row r="38" spans="1:17">
      <c r="A38" s="9"/>
      <c r="B38" s="16"/>
      <c r="C38" s="16"/>
      <c r="D38" s="16"/>
      <c r="E38" s="16"/>
      <c r="F38" s="16"/>
      <c r="G38" s="16"/>
      <c r="H38" s="25"/>
      <c r="I38" s="16"/>
      <c r="J38" s="16"/>
      <c r="K38" s="16"/>
      <c r="L38" s="16"/>
      <c r="M38" s="16"/>
      <c r="N38" s="16"/>
      <c r="O38" s="16"/>
      <c r="P38" s="16"/>
      <c r="Q38" s="16"/>
    </row>
    <row r="39" spans="1:17">
      <c r="A39" s="9"/>
      <c r="B39" s="16"/>
      <c r="C39" s="16"/>
      <c r="D39" s="16"/>
      <c r="E39" s="16"/>
      <c r="F39" s="16"/>
      <c r="G39" s="16"/>
      <c r="H39" s="25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A40" s="9"/>
      <c r="B40" s="16"/>
      <c r="C40" s="16"/>
      <c r="D40" s="16"/>
      <c r="E40" s="16"/>
      <c r="F40" s="16"/>
      <c r="G40" s="16"/>
      <c r="H40" s="25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A41" s="9"/>
      <c r="B41" s="16"/>
      <c r="C41" s="16"/>
      <c r="D41" s="16"/>
      <c r="E41" s="16"/>
      <c r="F41" s="16"/>
      <c r="G41" s="16"/>
      <c r="H41" s="25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A42" s="9"/>
      <c r="B42" s="16"/>
      <c r="C42" s="16"/>
      <c r="D42" s="16"/>
      <c r="E42" s="16"/>
      <c r="F42" s="16"/>
      <c r="G42" s="16"/>
      <c r="H42" s="25"/>
      <c r="I42" s="16"/>
      <c r="J42" s="16"/>
      <c r="K42" s="16"/>
      <c r="L42" s="16"/>
      <c r="M42" s="16"/>
      <c r="N42" s="16"/>
      <c r="O42" s="16"/>
      <c r="P42" s="16"/>
      <c r="Q42" s="16"/>
    </row>
    <row r="43" spans="1:17">
      <c r="A43" s="9"/>
      <c r="B43" s="16"/>
      <c r="C43" s="16"/>
      <c r="D43" s="16"/>
      <c r="E43" s="16"/>
      <c r="F43" s="16"/>
      <c r="G43" s="16"/>
      <c r="H43" s="25"/>
      <c r="I43" s="16"/>
      <c r="J43" s="16"/>
      <c r="K43" s="16"/>
      <c r="L43" s="16"/>
      <c r="M43" s="16"/>
      <c r="N43" s="16"/>
      <c r="O43" s="16"/>
      <c r="P43" s="16"/>
      <c r="Q43" s="16"/>
    </row>
    <row r="44" spans="1:17">
      <c r="A44" s="9"/>
      <c r="B44" s="16"/>
      <c r="C44" s="16"/>
      <c r="D44" s="16"/>
      <c r="E44" s="16"/>
      <c r="F44" s="16"/>
      <c r="G44" s="16"/>
      <c r="H44" s="25"/>
      <c r="I44" s="16"/>
      <c r="J44" s="16"/>
      <c r="K44" s="16"/>
      <c r="L44" s="16"/>
      <c r="M44" s="16"/>
      <c r="N44" s="16"/>
      <c r="O44" s="16"/>
      <c r="P44" s="16"/>
      <c r="Q44" s="16"/>
    </row>
    <row r="45" spans="1:17">
      <c r="A45" s="9"/>
      <c r="B45" s="16"/>
      <c r="C45" s="16"/>
      <c r="D45" s="16"/>
      <c r="E45" s="16"/>
      <c r="F45" s="16"/>
      <c r="G45" s="16"/>
      <c r="H45" s="25"/>
      <c r="I45" s="16"/>
      <c r="J45" s="16"/>
      <c r="K45" s="16"/>
      <c r="L45" s="16"/>
      <c r="M45" s="16"/>
      <c r="N45" s="16"/>
      <c r="O45" s="16"/>
      <c r="P45" s="16"/>
      <c r="Q45" s="16"/>
    </row>
    <row r="46" spans="1:17">
      <c r="A46" s="9"/>
      <c r="B46" s="16"/>
      <c r="C46" s="16"/>
      <c r="D46" s="16"/>
      <c r="E46" s="16"/>
      <c r="F46" s="16"/>
      <c r="G46" s="16"/>
      <c r="H46" s="25"/>
      <c r="I46" s="16"/>
      <c r="J46" s="16"/>
      <c r="K46" s="16"/>
      <c r="L46" s="16"/>
      <c r="M46" s="16"/>
      <c r="N46" s="16"/>
      <c r="O46" s="16"/>
      <c r="P46" s="16"/>
      <c r="Q46" s="16"/>
    </row>
    <row r="47" spans="1:17">
      <c r="A47" s="9"/>
      <c r="B47" s="16"/>
      <c r="C47" s="16"/>
      <c r="D47" s="16"/>
      <c r="E47" s="16"/>
      <c r="F47" s="16"/>
      <c r="G47" s="16"/>
      <c r="H47" s="25"/>
      <c r="I47" s="16"/>
      <c r="J47" s="16"/>
      <c r="K47" s="16"/>
      <c r="L47" s="16"/>
      <c r="M47" s="16"/>
      <c r="N47" s="16"/>
      <c r="O47" s="16"/>
      <c r="P47" s="16"/>
      <c r="Q47" s="16"/>
    </row>
    <row r="48" spans="1:17">
      <c r="A48" s="9"/>
      <c r="B48" s="16"/>
      <c r="C48" s="16"/>
      <c r="D48" s="16"/>
      <c r="E48" s="16"/>
      <c r="F48" s="16"/>
      <c r="G48" s="16"/>
      <c r="H48" s="25"/>
      <c r="I48" s="16"/>
      <c r="J48" s="16"/>
      <c r="K48" s="16"/>
      <c r="L48" s="16"/>
      <c r="M48" s="16"/>
      <c r="N48" s="16"/>
      <c r="O48" s="16"/>
      <c r="P48" s="16"/>
      <c r="Q48" s="16"/>
    </row>
    <row r="49" spans="1:17">
      <c r="A49" s="9"/>
      <c r="B49" s="16"/>
      <c r="C49" s="16"/>
      <c r="D49" s="16"/>
      <c r="E49" s="16"/>
      <c r="F49" s="16"/>
      <c r="G49" s="16"/>
      <c r="H49" s="25"/>
      <c r="I49" s="16"/>
      <c r="J49" s="16"/>
      <c r="K49" s="16"/>
      <c r="L49" s="16"/>
      <c r="M49" s="16"/>
      <c r="N49" s="16"/>
      <c r="O49" s="16"/>
      <c r="P49" s="16"/>
      <c r="Q49" s="16"/>
    </row>
    <row r="50" spans="1:17">
      <c r="A50" s="9"/>
      <c r="B50" s="16"/>
      <c r="C50" s="16"/>
      <c r="D50" s="16"/>
      <c r="E50" s="16"/>
      <c r="F50" s="16"/>
      <c r="G50" s="16"/>
      <c r="H50" s="25"/>
      <c r="I50" s="16"/>
      <c r="J50" s="16"/>
      <c r="K50" s="16"/>
      <c r="L50" s="16"/>
      <c r="M50" s="16"/>
      <c r="N50" s="16"/>
      <c r="O50" s="16"/>
      <c r="P50" s="16"/>
      <c r="Q50" s="16"/>
    </row>
    <row r="51" spans="1:17">
      <c r="A51" s="9"/>
      <c r="B51" s="16"/>
      <c r="C51" s="16"/>
      <c r="D51" s="16"/>
      <c r="E51" s="16"/>
      <c r="F51" s="16"/>
      <c r="G51" s="16"/>
      <c r="H51" s="25"/>
      <c r="I51" s="16"/>
      <c r="J51" s="16"/>
      <c r="K51" s="16"/>
      <c r="L51" s="16"/>
      <c r="M51" s="16"/>
      <c r="N51" s="16"/>
      <c r="O51" s="16"/>
      <c r="P51" s="16"/>
      <c r="Q51" s="16"/>
    </row>
    <row r="52" spans="1:17">
      <c r="A52" s="9"/>
      <c r="B52" s="16"/>
      <c r="C52" s="16"/>
      <c r="D52" s="16"/>
      <c r="E52" s="16"/>
      <c r="F52" s="16"/>
      <c r="G52" s="16"/>
      <c r="H52" s="25"/>
      <c r="I52" s="16"/>
      <c r="J52" s="16"/>
      <c r="K52" s="16"/>
      <c r="L52" s="16"/>
      <c r="M52" s="16"/>
      <c r="N52" s="16"/>
      <c r="O52" s="16"/>
      <c r="P52" s="16"/>
      <c r="Q52" s="16"/>
    </row>
    <row r="53" spans="1:17">
      <c r="A53" s="9"/>
      <c r="B53" s="16"/>
      <c r="C53" s="16"/>
      <c r="D53" s="16"/>
      <c r="E53" s="16"/>
      <c r="F53" s="16"/>
      <c r="G53" s="16"/>
      <c r="H53" s="25"/>
      <c r="I53" s="16"/>
      <c r="J53" s="16"/>
      <c r="K53" s="16"/>
      <c r="L53" s="16"/>
      <c r="M53" s="16"/>
      <c r="N53" s="16"/>
      <c r="O53" s="16"/>
      <c r="P53" s="16"/>
      <c r="Q53" s="16"/>
    </row>
    <row r="54" spans="1:17">
      <c r="A54" s="9"/>
      <c r="B54" s="16"/>
      <c r="C54" s="16"/>
      <c r="D54" s="16"/>
      <c r="E54" s="16"/>
      <c r="F54" s="16"/>
      <c r="G54" s="16"/>
      <c r="H54" s="25"/>
      <c r="I54" s="16"/>
      <c r="J54" s="16"/>
      <c r="K54" s="16"/>
      <c r="L54" s="16"/>
      <c r="M54" s="16"/>
      <c r="N54" s="16"/>
      <c r="O54" s="16"/>
      <c r="P54" s="16"/>
      <c r="Q54" s="16"/>
    </row>
    <row r="55" spans="1:17">
      <c r="A55" s="9"/>
      <c r="B55" s="16"/>
      <c r="C55" s="16"/>
      <c r="D55" s="16"/>
      <c r="E55" s="16"/>
      <c r="F55" s="16"/>
      <c r="G55" s="16"/>
      <c r="H55" s="25"/>
      <c r="I55" s="16"/>
      <c r="J55" s="16"/>
      <c r="K55" s="16"/>
      <c r="L55" s="16"/>
      <c r="M55" s="16"/>
      <c r="N55" s="16"/>
      <c r="O55" s="16"/>
      <c r="P55" s="16"/>
      <c r="Q55" s="16"/>
    </row>
    <row r="56" spans="1:17">
      <c r="A56" s="9"/>
      <c r="B56" s="16"/>
      <c r="C56" s="16"/>
      <c r="D56" s="16"/>
      <c r="E56" s="16"/>
      <c r="F56" s="16"/>
      <c r="G56" s="16"/>
      <c r="H56" s="25"/>
      <c r="I56" s="16"/>
      <c r="J56" s="16"/>
      <c r="K56" s="16"/>
      <c r="L56" s="16"/>
      <c r="M56" s="16"/>
      <c r="N56" s="16"/>
      <c r="O56" s="16"/>
      <c r="P56" s="16"/>
      <c r="Q56" s="16"/>
    </row>
    <row r="57" spans="1:17">
      <c r="A57" s="9"/>
      <c r="B57" s="16"/>
      <c r="C57" s="16"/>
      <c r="D57" s="16"/>
      <c r="E57" s="16"/>
      <c r="F57" s="16"/>
      <c r="G57" s="16"/>
      <c r="H57" s="25"/>
      <c r="I57" s="16"/>
      <c r="J57" s="16"/>
      <c r="K57" s="16"/>
      <c r="L57" s="16"/>
      <c r="M57" s="16"/>
      <c r="N57" s="16"/>
      <c r="O57" s="16"/>
      <c r="P57" s="16"/>
      <c r="Q57" s="16"/>
    </row>
    <row r="58" spans="1:17">
      <c r="A58" s="9"/>
      <c r="B58" s="16"/>
      <c r="C58" s="16"/>
      <c r="D58" s="16"/>
      <c r="E58" s="16"/>
      <c r="F58" s="16"/>
      <c r="G58" s="16"/>
      <c r="H58" s="25"/>
      <c r="I58" s="16"/>
      <c r="J58" s="16"/>
      <c r="K58" s="16"/>
      <c r="L58" s="16"/>
      <c r="M58" s="16"/>
      <c r="N58" s="16"/>
      <c r="O58" s="16"/>
      <c r="P58" s="16"/>
      <c r="Q58" s="16"/>
    </row>
    <row r="59" spans="1:17">
      <c r="A59" s="9"/>
      <c r="B59" s="16"/>
      <c r="C59" s="16"/>
      <c r="D59" s="16"/>
      <c r="E59" s="16"/>
      <c r="F59" s="16"/>
      <c r="G59" s="16"/>
      <c r="H59" s="25"/>
      <c r="I59" s="16"/>
      <c r="J59" s="16"/>
      <c r="K59" s="16"/>
      <c r="L59" s="16"/>
      <c r="M59" s="16"/>
      <c r="N59" s="16"/>
      <c r="O59" s="16"/>
      <c r="P59" s="16"/>
      <c r="Q59" s="16"/>
    </row>
    <row r="60" spans="1:17">
      <c r="A60" s="9"/>
      <c r="B60" s="16"/>
      <c r="C60" s="16"/>
      <c r="D60" s="16"/>
      <c r="E60" s="16"/>
      <c r="F60" s="16"/>
      <c r="G60" s="16"/>
      <c r="H60" s="25"/>
      <c r="I60" s="16"/>
      <c r="J60" s="16"/>
      <c r="K60" s="16"/>
      <c r="L60" s="16"/>
      <c r="M60" s="16"/>
      <c r="N60" s="16"/>
      <c r="O60" s="16"/>
      <c r="P60" s="16"/>
      <c r="Q60" s="16"/>
    </row>
    <row r="61" spans="1:17">
      <c r="A61" s="9"/>
      <c r="B61" s="16"/>
      <c r="C61" s="16"/>
      <c r="D61" s="16"/>
      <c r="E61" s="16"/>
      <c r="F61" s="16"/>
      <c r="G61" s="16"/>
      <c r="H61" s="25"/>
      <c r="I61" s="16"/>
      <c r="J61" s="16"/>
      <c r="K61" s="16"/>
      <c r="L61" s="16"/>
      <c r="M61" s="16"/>
      <c r="N61" s="16"/>
      <c r="O61" s="16"/>
      <c r="P61" s="16"/>
      <c r="Q61" s="16"/>
    </row>
    <row r="62" spans="1:17">
      <c r="A62" s="9"/>
      <c r="B62" s="16"/>
      <c r="C62" s="16"/>
      <c r="D62" s="16"/>
      <c r="E62" s="16"/>
      <c r="F62" s="16"/>
      <c r="G62" s="16"/>
      <c r="H62" s="25"/>
      <c r="I62" s="16"/>
      <c r="J62" s="16"/>
      <c r="K62" s="16"/>
      <c r="L62" s="16"/>
      <c r="M62" s="16"/>
      <c r="N62" s="16"/>
      <c r="O62" s="16"/>
      <c r="P62" s="16"/>
      <c r="Q62" s="16"/>
    </row>
    <row r="63" spans="1:17">
      <c r="A63" s="9"/>
      <c r="B63" s="16"/>
      <c r="C63" s="16"/>
      <c r="D63" s="16"/>
      <c r="E63" s="16"/>
      <c r="F63" s="16"/>
      <c r="G63" s="16"/>
      <c r="H63" s="25"/>
      <c r="I63" s="16"/>
      <c r="J63" s="16"/>
      <c r="K63" s="16"/>
      <c r="L63" s="16"/>
      <c r="M63" s="16"/>
      <c r="N63" s="16"/>
      <c r="O63" s="16"/>
      <c r="P63" s="16"/>
      <c r="Q63" s="16"/>
    </row>
    <row r="64" spans="1:17">
      <c r="A64" s="9"/>
      <c r="B64" s="16"/>
      <c r="C64" s="16"/>
      <c r="D64" s="16"/>
      <c r="E64" s="16"/>
      <c r="F64" s="16"/>
      <c r="G64" s="16"/>
      <c r="H64" s="25"/>
      <c r="I64" s="114" t="s">
        <v>309</v>
      </c>
      <c r="J64" s="16"/>
      <c r="K64" s="16"/>
      <c r="L64" s="16"/>
      <c r="M64" s="16"/>
      <c r="N64" s="16"/>
      <c r="O64" s="16"/>
      <c r="P64" s="16"/>
      <c r="Q64" s="16"/>
    </row>
    <row r="65" spans="1:33">
      <c r="A65" s="9"/>
      <c r="B65" s="16"/>
      <c r="C65" s="16"/>
      <c r="D65" s="16"/>
      <c r="E65" s="16"/>
      <c r="F65" s="16"/>
      <c r="G65" s="16"/>
      <c r="H65" s="25"/>
      <c r="I65" s="16"/>
      <c r="J65" s="16"/>
      <c r="K65" s="16"/>
      <c r="L65" s="16"/>
      <c r="M65" s="16"/>
      <c r="N65" s="16"/>
      <c r="O65" s="16"/>
      <c r="P65" s="16"/>
      <c r="Q65" s="16"/>
    </row>
    <row r="66" spans="1:33">
      <c r="A66" s="9"/>
      <c r="B66" s="16"/>
      <c r="C66" s="16"/>
      <c r="D66" s="16"/>
      <c r="E66" s="16"/>
      <c r="F66" s="16"/>
      <c r="G66" s="16"/>
      <c r="H66" s="25"/>
      <c r="I66" s="16"/>
      <c r="J66" s="16"/>
      <c r="K66" s="16"/>
      <c r="L66" s="16"/>
      <c r="M66" s="16"/>
      <c r="N66" s="16"/>
      <c r="O66" s="16"/>
      <c r="P66" s="16"/>
      <c r="Q66" s="16"/>
    </row>
    <row r="67" spans="1:33">
      <c r="A67" s="9"/>
      <c r="B67" s="16"/>
      <c r="C67" s="16"/>
      <c r="D67" s="16"/>
      <c r="E67" s="16"/>
      <c r="F67" s="16"/>
      <c r="G67" s="16"/>
      <c r="H67" s="25"/>
      <c r="I67" s="16"/>
      <c r="J67" s="16"/>
      <c r="K67" s="16"/>
      <c r="L67" s="16"/>
      <c r="M67" s="16"/>
      <c r="N67" s="16"/>
      <c r="O67" s="16"/>
      <c r="P67" s="16"/>
      <c r="Q67" s="16"/>
    </row>
    <row r="68" spans="1:33" ht="15.75" thickBot="1">
      <c r="A68" s="9"/>
      <c r="B68" s="16"/>
      <c r="C68" s="16"/>
      <c r="D68" s="16"/>
      <c r="E68" s="16"/>
      <c r="F68" s="16"/>
      <c r="G68" s="16"/>
      <c r="H68" s="25"/>
      <c r="I68" s="16"/>
      <c r="J68" s="16"/>
      <c r="K68" s="16"/>
      <c r="L68" s="16"/>
      <c r="M68" s="16"/>
      <c r="N68" s="16"/>
      <c r="O68" s="16"/>
      <c r="P68" s="16"/>
      <c r="Q68" s="16"/>
    </row>
    <row r="69" spans="1:33" ht="16.5" thickTop="1">
      <c r="A69" s="9"/>
      <c r="B69" s="16"/>
      <c r="C69" s="185" t="s">
        <v>106</v>
      </c>
      <c r="D69" s="186"/>
      <c r="E69" s="29"/>
      <c r="F69" s="185" t="s">
        <v>107</v>
      </c>
      <c r="G69" s="186"/>
      <c r="H69" s="29"/>
      <c r="I69" s="190" t="s">
        <v>108</v>
      </c>
      <c r="J69" s="191"/>
      <c r="K69" s="30"/>
      <c r="L69" s="185" t="s">
        <v>109</v>
      </c>
      <c r="M69" s="186"/>
      <c r="N69" s="30"/>
      <c r="O69" s="185" t="s">
        <v>110</v>
      </c>
      <c r="P69" s="186"/>
      <c r="Q69" s="26"/>
    </row>
    <row r="70" spans="1:33" ht="21.75" thickBot="1">
      <c r="A70" s="9"/>
      <c r="B70" s="16"/>
      <c r="C70" s="189" t="s">
        <v>111</v>
      </c>
      <c r="D70" s="188"/>
      <c r="E70" s="29"/>
      <c r="F70" s="189" t="s">
        <v>112</v>
      </c>
      <c r="G70" s="188"/>
      <c r="H70" s="29"/>
      <c r="I70" s="192" t="s">
        <v>113</v>
      </c>
      <c r="J70" s="193"/>
      <c r="K70" s="31"/>
      <c r="L70" s="189" t="s">
        <v>114</v>
      </c>
      <c r="M70" s="188"/>
      <c r="N70" s="31"/>
      <c r="O70" s="187" t="s">
        <v>115</v>
      </c>
      <c r="P70" s="188"/>
      <c r="Q70" s="27"/>
    </row>
    <row r="71" spans="1:33" s="24" customFormat="1" ht="12" customHeight="1" thickBot="1">
      <c r="A71" s="23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</row>
    <row r="72" spans="1:33" s="24" customFormat="1" ht="36" customHeight="1" thickTop="1" thickBot="1">
      <c r="A72" s="23"/>
      <c r="B72" s="28"/>
      <c r="C72" s="181" t="s">
        <v>286</v>
      </c>
      <c r="D72" s="182"/>
      <c r="E72" s="106"/>
      <c r="F72" s="181" t="s">
        <v>287</v>
      </c>
      <c r="G72" s="182"/>
      <c r="H72" s="106"/>
      <c r="I72" s="183" t="s">
        <v>293</v>
      </c>
      <c r="J72" s="184"/>
      <c r="K72" s="107"/>
      <c r="L72" s="181" t="s">
        <v>288</v>
      </c>
      <c r="M72" s="182"/>
      <c r="N72" s="107"/>
      <c r="O72" s="181" t="s">
        <v>289</v>
      </c>
      <c r="P72" s="182"/>
      <c r="Q72" s="2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</row>
    <row r="73" spans="1:33" s="24" customFormat="1" ht="12" customHeight="1" thickBot="1">
      <c r="A73" s="23"/>
      <c r="B73" s="28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6"/>
      <c r="Q73" s="28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</row>
    <row r="74" spans="1:33" s="24" customFormat="1" ht="36" customHeight="1" thickTop="1" thickBot="1">
      <c r="A74" s="23"/>
      <c r="B74" s="28"/>
      <c r="C74" s="181" t="s">
        <v>289</v>
      </c>
      <c r="D74" s="182"/>
      <c r="E74" s="106"/>
      <c r="F74" s="181" t="s">
        <v>320</v>
      </c>
      <c r="G74" s="182"/>
      <c r="H74" s="106"/>
      <c r="I74" s="183" t="s">
        <v>281</v>
      </c>
      <c r="J74" s="184"/>
      <c r="K74" s="107"/>
      <c r="L74" s="181" t="s">
        <v>291</v>
      </c>
      <c r="M74" s="182"/>
      <c r="N74" s="107"/>
      <c r="O74" s="181" t="s">
        <v>321</v>
      </c>
      <c r="P74" s="182"/>
      <c r="Q74" s="22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</row>
    <row r="75" spans="1:33" s="24" customFormat="1" ht="16.5" customHeight="1" thickBot="1">
      <c r="A75" s="23"/>
      <c r="B75" s="28"/>
      <c r="C75" s="106"/>
      <c r="D75" s="106"/>
      <c r="E75" s="106"/>
      <c r="F75" s="106"/>
      <c r="G75" s="106"/>
      <c r="H75" s="106"/>
      <c r="I75" s="106"/>
      <c r="J75" s="106"/>
      <c r="K75" s="106"/>
      <c r="L75" s="106"/>
      <c r="M75" s="106"/>
      <c r="N75" s="106"/>
      <c r="O75" s="106"/>
      <c r="P75" s="106"/>
      <c r="Q75" s="28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</row>
    <row r="76" spans="1:33" s="24" customFormat="1" ht="36" customHeight="1" thickTop="1" thickBot="1">
      <c r="A76" s="23"/>
      <c r="B76" s="28"/>
      <c r="C76" s="181" t="s">
        <v>321</v>
      </c>
      <c r="D76" s="182"/>
      <c r="E76" s="106"/>
      <c r="F76" s="181" t="s">
        <v>322</v>
      </c>
      <c r="G76" s="182"/>
      <c r="H76" s="106"/>
      <c r="I76" s="183" t="s">
        <v>282</v>
      </c>
      <c r="J76" s="184"/>
      <c r="K76" s="107"/>
      <c r="L76" s="181" t="s">
        <v>323</v>
      </c>
      <c r="M76" s="182"/>
      <c r="N76" s="107"/>
      <c r="O76" s="181" t="s">
        <v>289</v>
      </c>
      <c r="P76" s="182"/>
      <c r="Q76" s="22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</row>
    <row r="77" spans="1:33" s="24" customFormat="1" ht="12" customHeight="1" thickBot="1">
      <c r="A77" s="23"/>
      <c r="B77" s="28"/>
      <c r="C77" s="106"/>
      <c r="D77" s="106"/>
      <c r="E77" s="106"/>
      <c r="F77" s="106"/>
      <c r="G77" s="106"/>
      <c r="H77" s="106"/>
      <c r="I77" s="106"/>
      <c r="J77" s="106"/>
      <c r="K77" s="106"/>
      <c r="L77" s="106"/>
      <c r="M77" s="106"/>
      <c r="N77" s="106"/>
      <c r="O77" s="106"/>
      <c r="P77" s="106"/>
      <c r="Q77" s="28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</row>
    <row r="78" spans="1:33" s="24" customFormat="1" ht="36" customHeight="1" thickTop="1" thickBot="1">
      <c r="B78" s="28"/>
      <c r="C78" s="181" t="s">
        <v>289</v>
      </c>
      <c r="D78" s="182"/>
      <c r="E78" s="106"/>
      <c r="F78" s="181" t="s">
        <v>324</v>
      </c>
      <c r="G78" s="182"/>
      <c r="H78" s="106"/>
      <c r="I78" s="183" t="s">
        <v>285</v>
      </c>
      <c r="J78" s="184"/>
      <c r="K78" s="107"/>
      <c r="L78" s="181" t="s">
        <v>325</v>
      </c>
      <c r="M78" s="182"/>
      <c r="N78" s="107"/>
      <c r="O78" s="181" t="s">
        <v>326</v>
      </c>
      <c r="P78" s="182"/>
      <c r="Q78" s="22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</row>
    <row r="79" spans="1:33" s="24" customFormat="1" ht="12" customHeight="1" thickBot="1">
      <c r="B79" s="28"/>
      <c r="C79" s="106"/>
      <c r="D79" s="106"/>
      <c r="E79" s="106"/>
      <c r="F79" s="106"/>
      <c r="G79" s="106"/>
      <c r="H79" s="106"/>
      <c r="I79" s="106"/>
      <c r="J79" s="106"/>
      <c r="K79" s="106"/>
      <c r="L79" s="106"/>
      <c r="M79" s="106"/>
      <c r="N79" s="106"/>
      <c r="O79" s="106"/>
      <c r="P79" s="106"/>
      <c r="Q79" s="28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</row>
    <row r="80" spans="1:33" s="24" customFormat="1" ht="36" customHeight="1" thickTop="1" thickBot="1">
      <c r="B80" s="28"/>
      <c r="C80" s="181" t="s">
        <v>326</v>
      </c>
      <c r="D80" s="182"/>
      <c r="E80" s="106"/>
      <c r="F80" s="181" t="s">
        <v>322</v>
      </c>
      <c r="G80" s="182"/>
      <c r="H80" s="106"/>
      <c r="I80" s="183" t="s">
        <v>290</v>
      </c>
      <c r="J80" s="184"/>
      <c r="K80" s="107"/>
      <c r="L80" s="181" t="s">
        <v>327</v>
      </c>
      <c r="M80" s="182"/>
      <c r="N80" s="107"/>
      <c r="O80" s="181" t="s">
        <v>289</v>
      </c>
      <c r="P80" s="182"/>
      <c r="Q80" s="22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</row>
    <row r="81" spans="2:33" s="24" customFormat="1" ht="12" customHeight="1" thickBot="1">
      <c r="B81" s="28"/>
      <c r="C81" s="106"/>
      <c r="D81" s="106"/>
      <c r="E81" s="106"/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28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</row>
    <row r="82" spans="2:33" s="24" customFormat="1" ht="36" customHeight="1" thickTop="1" thickBot="1">
      <c r="B82" s="28"/>
      <c r="C82" s="181" t="s">
        <v>289</v>
      </c>
      <c r="D82" s="182"/>
      <c r="E82" s="106"/>
      <c r="F82" s="181" t="s">
        <v>328</v>
      </c>
      <c r="G82" s="182"/>
      <c r="H82" s="106"/>
      <c r="I82" s="183" t="s">
        <v>329</v>
      </c>
      <c r="J82" s="184"/>
      <c r="K82" s="107"/>
      <c r="L82" s="181" t="s">
        <v>328</v>
      </c>
      <c r="M82" s="182"/>
      <c r="N82" s="107"/>
      <c r="O82" s="181" t="s">
        <v>321</v>
      </c>
      <c r="P82" s="182"/>
      <c r="Q82" s="2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</row>
    <row r="83" spans="2:33" s="24" customFormat="1" ht="12" customHeight="1" thickBot="1">
      <c r="B83" s="28"/>
      <c r="C83" s="106"/>
      <c r="D83" s="106"/>
      <c r="E83" s="106"/>
      <c r="F83" s="106"/>
      <c r="G83" s="106"/>
      <c r="H83" s="106"/>
      <c r="I83" s="106"/>
      <c r="J83" s="106"/>
      <c r="K83" s="106"/>
      <c r="L83" s="106"/>
      <c r="M83" s="106"/>
      <c r="N83" s="106"/>
      <c r="O83" s="106"/>
      <c r="P83" s="106"/>
      <c r="Q83" s="28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</row>
    <row r="84" spans="2:33" s="24" customFormat="1" ht="36" customHeight="1" thickTop="1" thickBot="1">
      <c r="B84" s="28"/>
      <c r="C84" s="181" t="s">
        <v>321</v>
      </c>
      <c r="D84" s="182"/>
      <c r="E84" s="106"/>
      <c r="F84" s="181" t="s">
        <v>330</v>
      </c>
      <c r="G84" s="182"/>
      <c r="H84" s="106"/>
      <c r="I84" s="183" t="s">
        <v>331</v>
      </c>
      <c r="J84" s="184"/>
      <c r="K84" s="107"/>
      <c r="L84" s="181" t="s">
        <v>330</v>
      </c>
      <c r="M84" s="182"/>
      <c r="N84" s="107"/>
      <c r="O84" s="181" t="s">
        <v>283</v>
      </c>
      <c r="P84" s="182"/>
      <c r="Q84" s="10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</row>
    <row r="85" spans="2:33" s="24" customFormat="1" ht="12" customHeight="1" thickBot="1">
      <c r="B85" s="28"/>
      <c r="C85" s="106"/>
      <c r="D85" s="106"/>
      <c r="E85" s="106"/>
      <c r="F85" s="106"/>
      <c r="G85" s="106"/>
      <c r="H85" s="106"/>
      <c r="I85" s="106"/>
      <c r="J85" s="106"/>
      <c r="K85" s="106"/>
      <c r="L85" s="106"/>
      <c r="M85" s="106"/>
      <c r="N85" s="106"/>
      <c r="O85" s="106"/>
      <c r="P85" s="106"/>
      <c r="Q85" s="28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</row>
    <row r="86" spans="2:33" s="24" customFormat="1" ht="36" customHeight="1" thickTop="1" thickBot="1">
      <c r="B86" s="28"/>
      <c r="C86" s="181" t="s">
        <v>283</v>
      </c>
      <c r="D86" s="182"/>
      <c r="E86" s="106"/>
      <c r="F86" s="181" t="s">
        <v>332</v>
      </c>
      <c r="G86" s="182"/>
      <c r="H86" s="106"/>
      <c r="I86" s="183" t="s">
        <v>333</v>
      </c>
      <c r="J86" s="184"/>
      <c r="K86" s="107"/>
      <c r="L86" s="181" t="s">
        <v>284</v>
      </c>
      <c r="M86" s="182"/>
      <c r="N86" s="107"/>
      <c r="O86" s="181" t="s">
        <v>334</v>
      </c>
      <c r="P86" s="182"/>
      <c r="Q86" s="22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</row>
    <row r="87" spans="2:33" ht="15.75" thickBot="1"/>
    <row r="88" spans="2:33" s="24" customFormat="1" ht="36" customHeight="1" thickTop="1" thickBot="1">
      <c r="B88" s="28"/>
      <c r="C88" s="181" t="s">
        <v>335</v>
      </c>
      <c r="D88" s="182"/>
      <c r="E88" s="106"/>
      <c r="F88" s="112" t="s">
        <v>330</v>
      </c>
      <c r="G88" s="113"/>
      <c r="H88" s="106"/>
      <c r="I88" s="183" t="s">
        <v>336</v>
      </c>
      <c r="J88" s="184"/>
      <c r="K88" s="107"/>
      <c r="L88" s="181" t="s">
        <v>337</v>
      </c>
      <c r="M88" s="182"/>
      <c r="N88" s="107"/>
      <c r="O88" s="181" t="s">
        <v>338</v>
      </c>
      <c r="P88" s="182"/>
      <c r="Q88" s="105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</row>
    <row r="89" spans="2:33" ht="15.75" thickBot="1">
      <c r="C89" s="106"/>
      <c r="D89" s="106"/>
      <c r="E89" s="106"/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</row>
    <row r="90" spans="2:33" s="24" customFormat="1" ht="36" customHeight="1" thickTop="1" thickBot="1">
      <c r="B90" s="28"/>
      <c r="C90" s="181" t="s">
        <v>338</v>
      </c>
      <c r="D90" s="182"/>
      <c r="E90" s="106"/>
      <c r="F90" s="112" t="s">
        <v>332</v>
      </c>
      <c r="G90" s="113"/>
      <c r="H90" s="106"/>
      <c r="I90" s="183" t="s">
        <v>339</v>
      </c>
      <c r="J90" s="184"/>
      <c r="K90" s="107"/>
      <c r="L90" s="181" t="s">
        <v>340</v>
      </c>
      <c r="M90" s="182"/>
      <c r="N90" s="107"/>
      <c r="O90" s="181" t="s">
        <v>334</v>
      </c>
      <c r="P90" s="182"/>
      <c r="Q90" s="105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</row>
    <row r="91" spans="2:33" ht="15.75" thickBot="1">
      <c r="C91" s="106"/>
      <c r="D91" s="106"/>
      <c r="E91" s="106"/>
      <c r="F91" s="106"/>
      <c r="G91" s="106"/>
      <c r="H91" s="106"/>
      <c r="I91" s="106"/>
      <c r="J91" s="106"/>
      <c r="K91" s="106"/>
      <c r="L91" s="106"/>
      <c r="M91" s="106"/>
      <c r="N91" s="106"/>
      <c r="O91" s="106"/>
      <c r="P91" s="106"/>
      <c r="Q91" s="106"/>
    </row>
    <row r="92" spans="2:33" s="24" customFormat="1" ht="36" customHeight="1" thickTop="1" thickBot="1">
      <c r="B92" s="28"/>
      <c r="C92" s="108"/>
      <c r="D92" s="109"/>
      <c r="E92" s="106"/>
      <c r="F92" s="108"/>
      <c r="G92" s="109"/>
      <c r="H92" s="106"/>
      <c r="I92" s="110"/>
      <c r="J92" s="111"/>
      <c r="K92" s="107"/>
      <c r="L92" s="108"/>
      <c r="M92" s="109"/>
      <c r="N92" s="107"/>
      <c r="O92" s="108"/>
      <c r="P92" s="109"/>
      <c r="Q92" s="105"/>
    </row>
    <row r="93" spans="2:33" ht="15.75" thickBot="1">
      <c r="C93" s="106"/>
      <c r="D93" s="106"/>
      <c r="E93" s="106"/>
      <c r="F93" s="106"/>
      <c r="G93" s="106"/>
      <c r="H93" s="106"/>
      <c r="I93" s="106"/>
      <c r="J93" s="106"/>
      <c r="K93" s="106"/>
      <c r="L93" s="106"/>
      <c r="M93" s="106"/>
      <c r="N93" s="106"/>
      <c r="O93" s="106"/>
      <c r="P93" s="106"/>
      <c r="Q93" s="106"/>
    </row>
    <row r="94" spans="2:33" s="24" customFormat="1" ht="36" customHeight="1" thickTop="1" thickBot="1">
      <c r="B94" s="28"/>
      <c r="C94" s="108"/>
      <c r="D94" s="109"/>
      <c r="E94" s="106"/>
      <c r="F94" s="108"/>
      <c r="G94" s="109"/>
      <c r="H94" s="106"/>
      <c r="I94" s="110"/>
      <c r="J94" s="111"/>
      <c r="K94" s="107"/>
      <c r="L94" s="108"/>
      <c r="M94" s="109"/>
      <c r="N94" s="107"/>
      <c r="O94" s="108"/>
      <c r="P94" s="109"/>
      <c r="Q94" s="105"/>
    </row>
    <row r="95" spans="2:33" ht="15.75" thickBot="1">
      <c r="C95" s="106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</row>
    <row r="96" spans="2:33" s="24" customFormat="1" ht="36" customHeight="1" thickTop="1" thickBot="1">
      <c r="B96" s="28"/>
      <c r="C96" s="108"/>
      <c r="D96" s="109"/>
      <c r="E96" s="106"/>
      <c r="F96" s="108"/>
      <c r="G96" s="109"/>
      <c r="H96" s="106"/>
      <c r="I96" s="110"/>
      <c r="J96" s="111"/>
      <c r="K96" s="107"/>
      <c r="L96" s="108"/>
      <c r="M96" s="109"/>
      <c r="N96" s="107"/>
      <c r="O96" s="108"/>
      <c r="P96" s="109"/>
      <c r="Q96" s="105"/>
    </row>
    <row r="97" spans="2:17" ht="15.75" thickBot="1"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</row>
    <row r="98" spans="2:17" s="24" customFormat="1" ht="36" customHeight="1" thickTop="1" thickBot="1">
      <c r="B98" s="28"/>
      <c r="C98" s="108"/>
      <c r="D98" s="109"/>
      <c r="E98" s="106"/>
      <c r="F98" s="108"/>
      <c r="G98" s="109"/>
      <c r="H98" s="106"/>
      <c r="I98" s="110"/>
      <c r="J98" s="111"/>
      <c r="K98" s="107"/>
      <c r="L98" s="108"/>
      <c r="M98" s="109"/>
      <c r="N98" s="107"/>
      <c r="O98" s="108"/>
      <c r="P98" s="109"/>
      <c r="Q98" s="105"/>
    </row>
    <row r="99" spans="2:17" ht="15.75" thickBot="1">
      <c r="C99" s="106"/>
      <c r="D99" s="106"/>
      <c r="E99" s="106"/>
      <c r="F99" s="106"/>
      <c r="G99" s="106"/>
      <c r="H99" s="106"/>
      <c r="I99" s="106"/>
      <c r="J99" s="106"/>
      <c r="K99" s="106"/>
      <c r="L99" s="106"/>
      <c r="M99" s="106"/>
      <c r="N99" s="106"/>
      <c r="O99" s="106"/>
      <c r="P99" s="106"/>
      <c r="Q99" s="106"/>
    </row>
    <row r="100" spans="2:17" s="24" customFormat="1" ht="36" customHeight="1" thickTop="1" thickBot="1">
      <c r="B100" s="28"/>
      <c r="C100" s="108"/>
      <c r="D100" s="109"/>
      <c r="E100" s="106"/>
      <c r="F100" s="108"/>
      <c r="G100" s="109"/>
      <c r="H100" s="106"/>
      <c r="I100" s="110"/>
      <c r="J100" s="111"/>
      <c r="K100" s="107"/>
      <c r="L100" s="108"/>
      <c r="M100" s="109"/>
      <c r="N100" s="107"/>
      <c r="O100" s="108"/>
      <c r="P100" s="109"/>
      <c r="Q100" s="105"/>
    </row>
    <row r="101" spans="2:17" ht="15.75" thickBot="1">
      <c r="C101" s="106"/>
      <c r="D101" s="106"/>
      <c r="E101" s="106"/>
      <c r="F101" s="106"/>
      <c r="G101" s="106"/>
      <c r="H101" s="106"/>
      <c r="I101" s="106"/>
      <c r="J101" s="106"/>
      <c r="K101" s="106"/>
      <c r="L101" s="106"/>
      <c r="M101" s="106"/>
      <c r="N101" s="106"/>
      <c r="O101" s="106"/>
      <c r="P101" s="106"/>
      <c r="Q101" s="106"/>
    </row>
    <row r="102" spans="2:17" s="24" customFormat="1" ht="36" customHeight="1" thickTop="1" thickBot="1">
      <c r="B102" s="28"/>
      <c r="C102" s="108"/>
      <c r="D102" s="109"/>
      <c r="E102" s="106"/>
      <c r="F102" s="108"/>
      <c r="G102" s="109"/>
      <c r="H102" s="106"/>
      <c r="I102" s="110"/>
      <c r="J102" s="111"/>
      <c r="K102" s="107"/>
      <c r="L102" s="108"/>
      <c r="M102" s="109"/>
      <c r="N102" s="107"/>
      <c r="O102" s="108"/>
      <c r="P102" s="109"/>
      <c r="Q102" s="105"/>
    </row>
    <row r="103" spans="2:17" ht="15.75" thickBot="1">
      <c r="C103" s="106"/>
      <c r="D103" s="106"/>
      <c r="E103" s="106"/>
      <c r="F103" s="106"/>
      <c r="G103" s="106"/>
      <c r="H103" s="106"/>
      <c r="I103" s="106"/>
      <c r="J103" s="106"/>
      <c r="K103" s="106"/>
      <c r="L103" s="106"/>
      <c r="M103" s="106"/>
      <c r="N103" s="106"/>
      <c r="O103" s="106"/>
      <c r="P103" s="106"/>
      <c r="Q103" s="106"/>
    </row>
    <row r="104" spans="2:17" s="24" customFormat="1" ht="36" customHeight="1" thickTop="1" thickBot="1">
      <c r="B104" s="28"/>
      <c r="C104" s="108"/>
      <c r="D104" s="109"/>
      <c r="E104" s="106"/>
      <c r="F104" s="108"/>
      <c r="G104" s="109"/>
      <c r="H104" s="106"/>
      <c r="I104" s="110"/>
      <c r="J104" s="111"/>
      <c r="K104" s="107"/>
      <c r="L104" s="108"/>
      <c r="M104" s="109"/>
      <c r="N104" s="107"/>
      <c r="O104" s="108"/>
      <c r="P104" s="109"/>
      <c r="Q104" s="105"/>
    </row>
    <row r="105" spans="2:17" ht="15.75" thickBot="1">
      <c r="C105" s="106"/>
      <c r="D105" s="106"/>
      <c r="E105" s="106"/>
      <c r="F105" s="106"/>
      <c r="G105" s="106"/>
      <c r="H105" s="106"/>
      <c r="I105" s="106"/>
      <c r="J105" s="106"/>
      <c r="K105" s="106"/>
      <c r="L105" s="106"/>
      <c r="M105" s="106"/>
      <c r="N105" s="106"/>
      <c r="O105" s="106"/>
      <c r="P105" s="106"/>
      <c r="Q105" s="106"/>
    </row>
    <row r="106" spans="2:17" s="24" customFormat="1" ht="36" customHeight="1" thickTop="1" thickBot="1">
      <c r="B106" s="28"/>
      <c r="C106" s="108"/>
      <c r="D106" s="109"/>
      <c r="E106" s="106"/>
      <c r="F106" s="108"/>
      <c r="G106" s="109"/>
      <c r="H106" s="106"/>
      <c r="I106" s="110"/>
      <c r="J106" s="111"/>
      <c r="K106" s="107"/>
      <c r="L106" s="108"/>
      <c r="M106" s="109"/>
      <c r="N106" s="107"/>
      <c r="O106" s="108"/>
      <c r="P106" s="109"/>
      <c r="Q106" s="105"/>
    </row>
    <row r="107" spans="2:17" ht="15.75" thickBot="1">
      <c r="C107" s="106"/>
      <c r="D107" s="106"/>
      <c r="E107" s="106"/>
      <c r="F107" s="106"/>
      <c r="G107" s="106"/>
      <c r="H107" s="106"/>
      <c r="I107" s="106"/>
      <c r="J107" s="106"/>
      <c r="K107" s="106"/>
      <c r="L107" s="106"/>
      <c r="M107" s="106"/>
      <c r="N107" s="106"/>
      <c r="O107" s="106"/>
      <c r="P107" s="106"/>
      <c r="Q107" s="106"/>
    </row>
    <row r="108" spans="2:17" s="24" customFormat="1" ht="36" customHeight="1" thickTop="1" thickBot="1">
      <c r="B108" s="28"/>
      <c r="C108" s="108"/>
      <c r="D108" s="109"/>
      <c r="E108" s="106"/>
      <c r="F108" s="108"/>
      <c r="G108" s="109"/>
      <c r="H108" s="106"/>
      <c r="I108" s="110"/>
      <c r="J108" s="111"/>
      <c r="K108" s="107"/>
      <c r="L108" s="108"/>
      <c r="M108" s="109"/>
      <c r="N108" s="107"/>
      <c r="O108" s="108"/>
      <c r="P108" s="109"/>
      <c r="Q108" s="105"/>
    </row>
    <row r="109" spans="2:17" ht="15.75" thickBot="1">
      <c r="C109" s="106"/>
      <c r="D109" s="106"/>
      <c r="E109" s="106"/>
      <c r="F109" s="106"/>
      <c r="G109" s="106"/>
      <c r="H109" s="106"/>
      <c r="I109" s="106"/>
      <c r="J109" s="106"/>
      <c r="K109" s="106"/>
      <c r="L109" s="106"/>
      <c r="M109" s="106"/>
      <c r="N109" s="106"/>
      <c r="O109" s="106"/>
      <c r="P109" s="106"/>
      <c r="Q109" s="106"/>
    </row>
    <row r="110" spans="2:17" s="24" customFormat="1" ht="36" customHeight="1" thickTop="1" thickBot="1">
      <c r="B110" s="28"/>
      <c r="C110" s="108"/>
      <c r="D110" s="109"/>
      <c r="E110" s="106"/>
      <c r="F110" s="108"/>
      <c r="G110" s="109"/>
      <c r="H110" s="106"/>
      <c r="I110" s="110"/>
      <c r="J110" s="111"/>
      <c r="K110" s="107"/>
      <c r="L110" s="108"/>
      <c r="M110" s="109"/>
      <c r="N110" s="107"/>
      <c r="O110" s="108"/>
      <c r="P110" s="109"/>
      <c r="Q110" s="105"/>
    </row>
    <row r="111" spans="2:17" ht="15.75" thickBot="1">
      <c r="C111" s="106"/>
      <c r="D111" s="106"/>
      <c r="E111" s="106"/>
      <c r="F111" s="106"/>
      <c r="G111" s="106"/>
      <c r="H111" s="106"/>
      <c r="I111" s="106"/>
      <c r="J111" s="106"/>
      <c r="K111" s="106"/>
      <c r="L111" s="106"/>
      <c r="M111" s="106"/>
      <c r="N111" s="106"/>
      <c r="O111" s="106"/>
      <c r="P111" s="106"/>
      <c r="Q111" s="106"/>
    </row>
    <row r="112" spans="2:17" s="24" customFormat="1" ht="36" customHeight="1" thickTop="1" thickBot="1">
      <c r="B112" s="28"/>
      <c r="C112" s="108"/>
      <c r="D112" s="109"/>
      <c r="E112" s="106"/>
      <c r="F112" s="108"/>
      <c r="G112" s="109"/>
      <c r="H112" s="106"/>
      <c r="I112" s="110"/>
      <c r="J112" s="111"/>
      <c r="K112" s="107"/>
      <c r="L112" s="108"/>
      <c r="M112" s="109"/>
      <c r="N112" s="107"/>
      <c r="O112" s="108"/>
      <c r="P112" s="109"/>
      <c r="Q112" s="105"/>
    </row>
    <row r="113" spans="2:17" ht="15.75" thickBot="1">
      <c r="C113" s="106"/>
      <c r="D113" s="106"/>
      <c r="E113" s="106"/>
      <c r="F113" s="106"/>
      <c r="G113" s="106"/>
      <c r="H113" s="106"/>
      <c r="I113" s="106"/>
      <c r="J113" s="106"/>
      <c r="K113" s="106"/>
      <c r="L113" s="106"/>
      <c r="M113" s="106"/>
      <c r="N113" s="106"/>
      <c r="O113" s="106"/>
      <c r="P113" s="106"/>
      <c r="Q113" s="106"/>
    </row>
    <row r="114" spans="2:17" s="24" customFormat="1" ht="36" customHeight="1" thickTop="1" thickBot="1">
      <c r="B114" s="28"/>
      <c r="C114" s="108"/>
      <c r="D114" s="109"/>
      <c r="E114" s="106"/>
      <c r="F114" s="108"/>
      <c r="G114" s="109"/>
      <c r="H114" s="106"/>
      <c r="I114" s="110"/>
      <c r="J114" s="111"/>
      <c r="K114" s="107"/>
      <c r="L114" s="108"/>
      <c r="M114" s="109"/>
      <c r="N114" s="107"/>
      <c r="O114" s="108"/>
      <c r="P114" s="109"/>
      <c r="Q114" s="105"/>
    </row>
    <row r="115" spans="2:17" ht="15.75" thickBot="1">
      <c r="C115" s="106"/>
      <c r="D115" s="106"/>
      <c r="E115" s="106"/>
      <c r="F115" s="106"/>
      <c r="G115" s="106"/>
      <c r="H115" s="106"/>
      <c r="I115" s="106"/>
      <c r="J115" s="106"/>
      <c r="K115" s="106"/>
      <c r="L115" s="106"/>
      <c r="M115" s="106"/>
      <c r="N115" s="106"/>
      <c r="O115" s="106"/>
      <c r="P115" s="106"/>
      <c r="Q115" s="106"/>
    </row>
    <row r="116" spans="2:17" s="24" customFormat="1" ht="36" customHeight="1" thickTop="1" thickBot="1">
      <c r="B116" s="28"/>
      <c r="C116" s="108"/>
      <c r="D116" s="109"/>
      <c r="E116" s="106"/>
      <c r="F116" s="108"/>
      <c r="G116" s="109"/>
      <c r="H116" s="106"/>
      <c r="I116" s="110"/>
      <c r="J116" s="111"/>
      <c r="K116" s="107"/>
      <c r="L116" s="108"/>
      <c r="M116" s="109"/>
      <c r="N116" s="107"/>
      <c r="O116" s="108"/>
      <c r="P116" s="109"/>
      <c r="Q116" s="105"/>
    </row>
    <row r="117" spans="2:17" ht="15.75" thickBot="1">
      <c r="C117" s="106"/>
      <c r="D117" s="106"/>
      <c r="E117" s="106"/>
      <c r="F117" s="106"/>
      <c r="G117" s="106"/>
      <c r="H117" s="106"/>
      <c r="I117" s="106"/>
      <c r="J117" s="106"/>
      <c r="K117" s="106"/>
      <c r="L117" s="106"/>
      <c r="M117" s="106"/>
      <c r="N117" s="106"/>
      <c r="O117" s="106"/>
      <c r="P117" s="106"/>
      <c r="Q117" s="106"/>
    </row>
    <row r="118" spans="2:17" s="24" customFormat="1" ht="36" customHeight="1" thickTop="1" thickBot="1">
      <c r="B118" s="28"/>
      <c r="C118" s="108"/>
      <c r="D118" s="109"/>
      <c r="E118" s="106"/>
      <c r="F118" s="108"/>
      <c r="G118" s="109"/>
      <c r="H118" s="106"/>
      <c r="I118" s="110"/>
      <c r="J118" s="111"/>
      <c r="K118" s="107"/>
      <c r="L118" s="108"/>
      <c r="M118" s="109"/>
      <c r="N118" s="107"/>
      <c r="O118" s="108"/>
      <c r="P118" s="109"/>
      <c r="Q118" s="105"/>
    </row>
  </sheetData>
  <mergeCells count="58">
    <mergeCell ref="C80:D80"/>
    <mergeCell ref="F69:G69"/>
    <mergeCell ref="F70:G70"/>
    <mergeCell ref="C69:D69"/>
    <mergeCell ref="C70:D70"/>
    <mergeCell ref="C72:D72"/>
    <mergeCell ref="C74:D74"/>
    <mergeCell ref="C76:D76"/>
    <mergeCell ref="C78:D78"/>
    <mergeCell ref="I78:J78"/>
    <mergeCell ref="I80:J80"/>
    <mergeCell ref="L69:M69"/>
    <mergeCell ref="F72:G72"/>
    <mergeCell ref="F74:G74"/>
    <mergeCell ref="F76:G76"/>
    <mergeCell ref="F78:G78"/>
    <mergeCell ref="F80:G80"/>
    <mergeCell ref="I69:J69"/>
    <mergeCell ref="I70:J70"/>
    <mergeCell ref="I72:J72"/>
    <mergeCell ref="I74:J74"/>
    <mergeCell ref="I76:J76"/>
    <mergeCell ref="O78:P78"/>
    <mergeCell ref="O80:P80"/>
    <mergeCell ref="L70:M70"/>
    <mergeCell ref="L72:M72"/>
    <mergeCell ref="L74:M74"/>
    <mergeCell ref="L76:M76"/>
    <mergeCell ref="L78:M78"/>
    <mergeCell ref="L80:M80"/>
    <mergeCell ref="O69:P69"/>
    <mergeCell ref="O70:P70"/>
    <mergeCell ref="O72:P72"/>
    <mergeCell ref="O74:P74"/>
    <mergeCell ref="O76:P76"/>
    <mergeCell ref="O84:P84"/>
    <mergeCell ref="L84:M84"/>
    <mergeCell ref="I84:J84"/>
    <mergeCell ref="F84:G84"/>
    <mergeCell ref="C84:D84"/>
    <mergeCell ref="O82:P82"/>
    <mergeCell ref="L82:M82"/>
    <mergeCell ref="I82:J82"/>
    <mergeCell ref="F82:G82"/>
    <mergeCell ref="C82:D82"/>
    <mergeCell ref="O86:P86"/>
    <mergeCell ref="L86:M86"/>
    <mergeCell ref="I86:J86"/>
    <mergeCell ref="F86:G86"/>
    <mergeCell ref="C86:D86"/>
    <mergeCell ref="C88:D88"/>
    <mergeCell ref="I88:J88"/>
    <mergeCell ref="L88:M88"/>
    <mergeCell ref="O88:P88"/>
    <mergeCell ref="C90:D90"/>
    <mergeCell ref="I90:J90"/>
    <mergeCell ref="L90:M90"/>
    <mergeCell ref="O90:P9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zoomScale="85" zoomScaleNormal="85" workbookViewId="0">
      <selection activeCell="I31" sqref="I31:L38"/>
    </sheetView>
  </sheetViews>
  <sheetFormatPr defaultColWidth="8.85546875" defaultRowHeight="1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>
      <c r="A11" s="9"/>
      <c r="B11" s="16"/>
      <c r="C11" s="33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</row>
    <row r="13" spans="1:13" ht="6.75" customHeight="1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>
      <c r="A14" s="9"/>
      <c r="B14" s="16"/>
      <c r="C14" s="59"/>
      <c r="D14" s="60"/>
      <c r="E14" s="196" t="s">
        <v>153</v>
      </c>
      <c r="F14" s="196"/>
      <c r="G14" s="196"/>
      <c r="H14" s="196"/>
      <c r="I14" s="196"/>
      <c r="J14" s="196"/>
      <c r="K14" s="196"/>
      <c r="L14" s="16"/>
      <c r="M14" s="16"/>
    </row>
    <row r="15" spans="1:13" ht="15" customHeight="1">
      <c r="A15" s="9"/>
      <c r="B15" s="16"/>
      <c r="C15" s="16"/>
      <c r="D15" s="60"/>
      <c r="E15" s="196"/>
      <c r="F15" s="196"/>
      <c r="G15" s="196"/>
      <c r="H15" s="196"/>
      <c r="I15" s="196"/>
      <c r="J15" s="196"/>
      <c r="K15" s="196"/>
      <c r="L15" s="16"/>
      <c r="M15" s="16"/>
    </row>
    <row r="16" spans="1:13" ht="11.25" customHeight="1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>
      <c r="A17" s="9"/>
      <c r="B17" s="16"/>
      <c r="C17" s="251" t="s">
        <v>154</v>
      </c>
      <c r="D17" s="251"/>
      <c r="E17" s="251"/>
      <c r="F17" s="252" t="s">
        <v>305</v>
      </c>
      <c r="G17" s="253"/>
      <c r="H17" s="253"/>
      <c r="I17" s="253"/>
      <c r="J17" s="253"/>
      <c r="K17" s="253"/>
      <c r="L17" s="253"/>
      <c r="M17" s="16"/>
    </row>
    <row r="18" spans="1:13" ht="18.75">
      <c r="A18" s="9"/>
      <c r="B18" s="16"/>
      <c r="C18" s="254" t="s">
        <v>155</v>
      </c>
      <c r="D18" s="254"/>
      <c r="E18" s="254"/>
      <c r="F18" s="252" t="s">
        <v>306</v>
      </c>
      <c r="G18" s="253"/>
      <c r="H18" s="253"/>
      <c r="I18" s="253"/>
      <c r="J18" s="253"/>
      <c r="K18" s="253"/>
      <c r="L18" s="253"/>
      <c r="M18" s="16"/>
    </row>
    <row r="19" spans="1:13" ht="18.75">
      <c r="A19" s="9"/>
      <c r="B19" s="16"/>
      <c r="C19" s="254" t="s">
        <v>156</v>
      </c>
      <c r="D19" s="254"/>
      <c r="E19" s="254"/>
      <c r="F19" s="252" t="s">
        <v>307</v>
      </c>
      <c r="G19" s="253"/>
      <c r="H19" s="253"/>
      <c r="I19" s="253"/>
      <c r="J19" s="253"/>
      <c r="K19" s="253"/>
      <c r="L19" s="253"/>
      <c r="M19" s="16"/>
    </row>
    <row r="20" spans="1:13" ht="5.25" customHeight="1">
      <c r="A20" s="9"/>
      <c r="B20" s="16"/>
      <c r="C20" s="58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>
      <c r="A21" s="9"/>
      <c r="B21" s="16"/>
      <c r="C21" s="228" t="s">
        <v>157</v>
      </c>
      <c r="D21" s="229"/>
      <c r="E21" s="229"/>
      <c r="F21" s="229"/>
      <c r="G21" s="229"/>
      <c r="H21" s="229"/>
      <c r="I21" s="229"/>
      <c r="J21" s="229"/>
      <c r="K21" s="229"/>
      <c r="L21" s="230"/>
      <c r="M21" s="16"/>
    </row>
    <row r="22" spans="1:13">
      <c r="B22" s="16"/>
      <c r="C22" s="231" t="s">
        <v>351</v>
      </c>
      <c r="D22" s="232"/>
      <c r="E22" s="232"/>
      <c r="F22" s="232"/>
      <c r="G22" s="232"/>
      <c r="H22" s="232"/>
      <c r="I22" s="232"/>
      <c r="J22" s="232"/>
      <c r="K22" s="232"/>
      <c r="L22" s="233"/>
      <c r="M22" s="16"/>
    </row>
    <row r="23" spans="1:13">
      <c r="B23" s="16"/>
      <c r="C23" s="234"/>
      <c r="D23" s="235"/>
      <c r="E23" s="235"/>
      <c r="F23" s="235"/>
      <c r="G23" s="235"/>
      <c r="H23" s="235"/>
      <c r="I23" s="235"/>
      <c r="J23" s="235"/>
      <c r="K23" s="235"/>
      <c r="L23" s="236"/>
      <c r="M23" s="16"/>
    </row>
    <row r="24" spans="1:13">
      <c r="B24" s="16"/>
      <c r="C24" s="237"/>
      <c r="D24" s="238"/>
      <c r="E24" s="238"/>
      <c r="F24" s="238"/>
      <c r="G24" s="238"/>
      <c r="H24" s="238"/>
      <c r="I24" s="238"/>
      <c r="J24" s="238"/>
      <c r="K24" s="238"/>
      <c r="L24" s="239"/>
      <c r="M24" s="16"/>
    </row>
    <row r="25" spans="1:13" ht="5.25" customHeight="1">
      <c r="B25" s="16"/>
      <c r="C25" s="58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>
      <c r="B26" s="16"/>
      <c r="C26" s="209" t="s">
        <v>158</v>
      </c>
      <c r="D26" s="210"/>
      <c r="E26" s="210"/>
      <c r="F26" s="210"/>
      <c r="G26" s="210"/>
      <c r="H26" s="210"/>
      <c r="I26" s="210"/>
      <c r="J26" s="210"/>
      <c r="K26" s="210"/>
      <c r="L26" s="211"/>
      <c r="M26" s="16"/>
    </row>
    <row r="27" spans="1:13">
      <c r="B27" s="16"/>
      <c r="C27" s="240" t="s">
        <v>352</v>
      </c>
      <c r="D27" s="232"/>
      <c r="E27" s="232"/>
      <c r="F27" s="232"/>
      <c r="G27" s="232"/>
      <c r="H27" s="232"/>
      <c r="I27" s="232"/>
      <c r="J27" s="232"/>
      <c r="K27" s="232"/>
      <c r="L27" s="233"/>
      <c r="M27" s="16"/>
    </row>
    <row r="28" spans="1:13">
      <c r="B28" s="16"/>
      <c r="C28" s="237"/>
      <c r="D28" s="238"/>
      <c r="E28" s="238"/>
      <c r="F28" s="238"/>
      <c r="G28" s="238"/>
      <c r="H28" s="238"/>
      <c r="I28" s="238"/>
      <c r="J28" s="238"/>
      <c r="K28" s="238"/>
      <c r="L28" s="239"/>
      <c r="M28" s="16"/>
    </row>
    <row r="29" spans="1:13" ht="5.25" customHeight="1">
      <c r="B29" s="16"/>
      <c r="C29" s="58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>
      <c r="B30" s="16"/>
      <c r="C30" s="209" t="s">
        <v>159</v>
      </c>
      <c r="D30" s="210"/>
      <c r="E30" s="210"/>
      <c r="F30" s="210"/>
      <c r="G30" s="210"/>
      <c r="H30" s="210"/>
      <c r="I30" s="210"/>
      <c r="J30" s="210"/>
      <c r="K30" s="210"/>
      <c r="L30" s="211"/>
      <c r="M30" s="16"/>
    </row>
    <row r="31" spans="1:13" ht="21" customHeight="1">
      <c r="B31" s="16"/>
      <c r="C31" s="241"/>
      <c r="D31" s="232"/>
      <c r="E31" s="232"/>
      <c r="F31" s="232"/>
      <c r="G31" s="232"/>
      <c r="H31" s="233"/>
      <c r="I31" s="242" t="s">
        <v>353</v>
      </c>
      <c r="J31" s="243"/>
      <c r="K31" s="243"/>
      <c r="L31" s="244"/>
      <c r="M31" s="16"/>
    </row>
    <row r="32" spans="1:13" ht="21" customHeight="1">
      <c r="B32" s="16"/>
      <c r="C32" s="234"/>
      <c r="D32" s="235"/>
      <c r="E32" s="235"/>
      <c r="F32" s="235"/>
      <c r="G32" s="235"/>
      <c r="H32" s="236"/>
      <c r="I32" s="245"/>
      <c r="J32" s="246"/>
      <c r="K32" s="246"/>
      <c r="L32" s="247"/>
      <c r="M32" s="16"/>
    </row>
    <row r="33" spans="2:13" ht="33" customHeight="1">
      <c r="B33" s="16"/>
      <c r="C33" s="234"/>
      <c r="D33" s="235"/>
      <c r="E33" s="235"/>
      <c r="F33" s="235"/>
      <c r="G33" s="235"/>
      <c r="H33" s="236"/>
      <c r="I33" s="245"/>
      <c r="J33" s="246"/>
      <c r="K33" s="246"/>
      <c r="L33" s="247"/>
      <c r="M33" s="16"/>
    </row>
    <row r="34" spans="2:13" ht="33" customHeight="1">
      <c r="B34" s="16"/>
      <c r="C34" s="234"/>
      <c r="D34" s="235"/>
      <c r="E34" s="235"/>
      <c r="F34" s="235"/>
      <c r="G34" s="235"/>
      <c r="H34" s="236"/>
      <c r="I34" s="245"/>
      <c r="J34" s="246"/>
      <c r="K34" s="246"/>
      <c r="L34" s="247"/>
      <c r="M34" s="16"/>
    </row>
    <row r="35" spans="2:13" ht="33" customHeight="1">
      <c r="B35" s="16"/>
      <c r="C35" s="234"/>
      <c r="D35" s="235"/>
      <c r="E35" s="235"/>
      <c r="F35" s="235"/>
      <c r="G35" s="235"/>
      <c r="H35" s="236"/>
      <c r="I35" s="245"/>
      <c r="J35" s="246"/>
      <c r="K35" s="246"/>
      <c r="L35" s="247"/>
      <c r="M35" s="16"/>
    </row>
    <row r="36" spans="2:13" ht="33" customHeight="1">
      <c r="B36" s="16"/>
      <c r="C36" s="234"/>
      <c r="D36" s="235"/>
      <c r="E36" s="235"/>
      <c r="F36" s="235"/>
      <c r="G36" s="235"/>
      <c r="H36" s="236"/>
      <c r="I36" s="245"/>
      <c r="J36" s="246"/>
      <c r="K36" s="246"/>
      <c r="L36" s="247"/>
      <c r="M36" s="16"/>
    </row>
    <row r="37" spans="2:13" ht="21" customHeight="1">
      <c r="B37" s="16"/>
      <c r="C37" s="234"/>
      <c r="D37" s="235"/>
      <c r="E37" s="235"/>
      <c r="F37" s="235"/>
      <c r="G37" s="235"/>
      <c r="H37" s="236"/>
      <c r="I37" s="245"/>
      <c r="J37" s="246"/>
      <c r="K37" s="246"/>
      <c r="L37" s="247"/>
      <c r="M37" s="16"/>
    </row>
    <row r="38" spans="2:13" ht="21" customHeight="1">
      <c r="B38" s="16"/>
      <c r="C38" s="237"/>
      <c r="D38" s="238"/>
      <c r="E38" s="238"/>
      <c r="F38" s="238"/>
      <c r="G38" s="238"/>
      <c r="H38" s="239"/>
      <c r="I38" s="248"/>
      <c r="J38" s="249"/>
      <c r="K38" s="249"/>
      <c r="L38" s="250"/>
      <c r="M38" s="16"/>
    </row>
    <row r="39" spans="2:13" ht="5.25" customHeight="1">
      <c r="B39" s="16"/>
      <c r="C39" s="58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>
      <c r="B40" s="16"/>
      <c r="C40" s="197" t="s">
        <v>160</v>
      </c>
      <c r="D40" s="198"/>
      <c r="E40" s="198"/>
      <c r="F40" s="198"/>
      <c r="G40" s="198"/>
      <c r="H40" s="198"/>
      <c r="I40" s="198"/>
      <c r="J40" s="198"/>
      <c r="K40" s="198"/>
      <c r="L40" s="199"/>
      <c r="M40" s="16"/>
    </row>
    <row r="41" spans="2:13" ht="15" customHeight="1">
      <c r="B41" s="16"/>
      <c r="C41" s="200" t="s">
        <v>308</v>
      </c>
      <c r="D41" s="201"/>
      <c r="E41" s="201"/>
      <c r="F41" s="201"/>
      <c r="G41" s="201"/>
      <c r="H41" s="201"/>
      <c r="I41" s="201"/>
      <c r="J41" s="201"/>
      <c r="K41" s="201"/>
      <c r="L41" s="202"/>
      <c r="M41" s="16"/>
    </row>
    <row r="42" spans="2:13">
      <c r="B42" s="16"/>
      <c r="C42" s="203"/>
      <c r="D42" s="204"/>
      <c r="E42" s="204"/>
      <c r="F42" s="204"/>
      <c r="G42" s="204"/>
      <c r="H42" s="204"/>
      <c r="I42" s="204"/>
      <c r="J42" s="204"/>
      <c r="K42" s="204"/>
      <c r="L42" s="205"/>
      <c r="M42" s="16"/>
    </row>
    <row r="43" spans="2:13">
      <c r="B43" s="16"/>
      <c r="C43" s="206"/>
      <c r="D43" s="207"/>
      <c r="E43" s="207"/>
      <c r="F43" s="207"/>
      <c r="G43" s="207"/>
      <c r="H43" s="207"/>
      <c r="I43" s="207"/>
      <c r="J43" s="207"/>
      <c r="K43" s="207"/>
      <c r="L43" s="208"/>
      <c r="M43" s="16"/>
    </row>
    <row r="44" spans="2:13" ht="5.25" customHeight="1">
      <c r="B44" s="16"/>
      <c r="C44" s="58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>
      <c r="B45" s="16"/>
      <c r="C45" s="209" t="s">
        <v>161</v>
      </c>
      <c r="D45" s="210"/>
      <c r="E45" s="210"/>
      <c r="F45" s="210"/>
      <c r="G45" s="210"/>
      <c r="H45" s="210"/>
      <c r="I45" s="210"/>
      <c r="J45" s="210"/>
      <c r="K45" s="210"/>
      <c r="L45" s="211"/>
      <c r="M45" s="16"/>
    </row>
    <row r="46" spans="2:13">
      <c r="B46" s="16"/>
      <c r="C46" s="212" t="s">
        <v>350</v>
      </c>
      <c r="D46" s="213"/>
      <c r="E46" s="213"/>
      <c r="F46" s="213"/>
      <c r="G46" s="213"/>
      <c r="H46" s="213"/>
      <c r="I46" s="213"/>
      <c r="J46" s="213"/>
      <c r="K46" s="213"/>
      <c r="L46" s="214"/>
      <c r="M46" s="16"/>
    </row>
    <row r="47" spans="2:13">
      <c r="B47" s="16"/>
      <c r="C47" s="215"/>
      <c r="D47" s="216"/>
      <c r="E47" s="216"/>
      <c r="F47" s="216"/>
      <c r="G47" s="216"/>
      <c r="H47" s="216"/>
      <c r="I47" s="216"/>
      <c r="J47" s="216"/>
      <c r="K47" s="216"/>
      <c r="L47" s="217"/>
      <c r="M47" s="16"/>
    </row>
    <row r="48" spans="2:13">
      <c r="B48" s="16"/>
      <c r="C48" s="215"/>
      <c r="D48" s="216"/>
      <c r="E48" s="216"/>
      <c r="F48" s="216"/>
      <c r="G48" s="216"/>
      <c r="H48" s="216"/>
      <c r="I48" s="216"/>
      <c r="J48" s="216"/>
      <c r="K48" s="216"/>
      <c r="L48" s="217"/>
      <c r="M48" s="16"/>
    </row>
    <row r="49" spans="2:13">
      <c r="B49" s="16"/>
      <c r="C49" s="218"/>
      <c r="D49" s="219"/>
      <c r="E49" s="219"/>
      <c r="F49" s="219"/>
      <c r="G49" s="219"/>
      <c r="H49" s="219"/>
      <c r="I49" s="219"/>
      <c r="J49" s="219"/>
      <c r="K49" s="219"/>
      <c r="L49" s="220"/>
      <c r="M49" s="16"/>
    </row>
    <row r="50" spans="2:13" ht="5.25" customHeight="1">
      <c r="B50" s="16"/>
      <c r="C50" s="58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>
      <c r="B51" s="16"/>
      <c r="C51" s="209" t="s">
        <v>162</v>
      </c>
      <c r="D51" s="210"/>
      <c r="E51" s="210"/>
      <c r="F51" s="210"/>
      <c r="G51" s="210"/>
      <c r="H51" s="210"/>
      <c r="I51" s="210"/>
      <c r="J51" s="210"/>
      <c r="K51" s="210"/>
      <c r="L51" s="211"/>
      <c r="M51" s="16"/>
    </row>
    <row r="52" spans="2:13" ht="15.75">
      <c r="B52" s="16"/>
      <c r="C52" s="49" t="s">
        <v>163</v>
      </c>
      <c r="D52" s="221">
        <v>42824</v>
      </c>
      <c r="E52" s="221"/>
      <c r="F52" s="50"/>
      <c r="G52" s="51" t="s">
        <v>164</v>
      </c>
      <c r="H52" s="221">
        <v>43008</v>
      </c>
      <c r="I52" s="221"/>
      <c r="J52" s="222" t="s">
        <v>165</v>
      </c>
      <c r="K52" s="224">
        <v>43132</v>
      </c>
      <c r="L52" s="225"/>
      <c r="M52" s="16"/>
    </row>
    <row r="53" spans="2:13" ht="15.75">
      <c r="B53" s="16"/>
      <c r="C53" s="52" t="s">
        <v>166</v>
      </c>
      <c r="D53" s="194">
        <v>42885</v>
      </c>
      <c r="E53" s="194"/>
      <c r="F53" s="53"/>
      <c r="G53" s="54" t="s">
        <v>167</v>
      </c>
      <c r="H53" s="194">
        <v>43069</v>
      </c>
      <c r="I53" s="194"/>
      <c r="J53" s="223"/>
      <c r="K53" s="226"/>
      <c r="L53" s="227"/>
      <c r="M53" s="16"/>
    </row>
    <row r="54" spans="2:13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>
      <c r="B55" s="16"/>
      <c r="C55" s="56"/>
      <c r="D55" s="56"/>
      <c r="E55" s="56"/>
      <c r="F55" s="56"/>
      <c r="G55" s="55"/>
      <c r="H55" s="55"/>
      <c r="I55" s="56"/>
      <c r="J55" s="56"/>
      <c r="K55" s="56"/>
      <c r="L55" s="56"/>
      <c r="M55" s="16"/>
    </row>
    <row r="56" spans="2:13">
      <c r="B56" s="16"/>
      <c r="C56" s="195" t="s">
        <v>168</v>
      </c>
      <c r="D56" s="195"/>
      <c r="E56" s="195"/>
      <c r="F56" s="195"/>
      <c r="G56" s="57"/>
      <c r="H56" s="16"/>
      <c r="I56" s="195" t="s">
        <v>169</v>
      </c>
      <c r="J56" s="195"/>
      <c r="K56" s="195"/>
      <c r="L56" s="195"/>
      <c r="M56" s="16"/>
    </row>
    <row r="57" spans="2:13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C17:E17"/>
    <mergeCell ref="F17:L17"/>
    <mergeCell ref="C18:E18"/>
    <mergeCell ref="F18:L18"/>
    <mergeCell ref="C19:E19"/>
    <mergeCell ref="F19:L19"/>
    <mergeCell ref="C26:L26"/>
    <mergeCell ref="C27:L28"/>
    <mergeCell ref="C30:L30"/>
    <mergeCell ref="C31:H38"/>
    <mergeCell ref="I31:L38"/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S112"/>
  <sheetViews>
    <sheetView showGridLines="0" showRowColHeaders="0" workbookViewId="0">
      <selection activeCell="A37" sqref="A37"/>
    </sheetView>
  </sheetViews>
  <sheetFormatPr defaultColWidth="8.85546875" defaultRowHeight="15"/>
  <cols>
    <col min="1" max="2" width="2.85546875" customWidth="1"/>
    <col min="17" max="17" width="2.85546875" customWidth="1"/>
  </cols>
  <sheetData>
    <row r="1" spans="1:19">
      <c r="A1" s="10" t="s">
        <v>33</v>
      </c>
    </row>
    <row r="2" spans="1:19">
      <c r="A2" s="10" t="s">
        <v>34</v>
      </c>
    </row>
    <row r="3" spans="1:19">
      <c r="A3" s="10" t="s">
        <v>35</v>
      </c>
    </row>
    <row r="4" spans="1:19">
      <c r="A4" s="10" t="s">
        <v>36</v>
      </c>
    </row>
    <row r="5" spans="1:19">
      <c r="A5" s="10" t="s">
        <v>37</v>
      </c>
    </row>
    <row r="6" spans="1:19">
      <c r="A6" s="10" t="s">
        <v>38</v>
      </c>
    </row>
    <row r="7" spans="1:19">
      <c r="A7" s="10" t="s">
        <v>39</v>
      </c>
    </row>
    <row r="8" spans="1:19">
      <c r="A8" s="10"/>
    </row>
    <row r="11" spans="1:19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9" ht="15" customHeight="1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9">
      <c r="B13" s="16"/>
      <c r="C13" s="16"/>
      <c r="D13" s="16"/>
      <c r="E13" s="16"/>
      <c r="F13" s="16"/>
      <c r="G13" s="16"/>
      <c r="H13" s="273" t="s">
        <v>358</v>
      </c>
      <c r="I13" s="274"/>
      <c r="J13" s="274"/>
      <c r="K13" s="274"/>
      <c r="L13" s="274"/>
      <c r="M13" s="274"/>
      <c r="N13" s="274"/>
      <c r="O13" s="274"/>
      <c r="P13" s="275"/>
      <c r="Q13" s="16"/>
      <c r="S13" t="s">
        <v>395</v>
      </c>
    </row>
    <row r="14" spans="1:19">
      <c r="B14" s="16"/>
      <c r="C14" s="16"/>
      <c r="D14" s="16"/>
      <c r="E14" s="16"/>
      <c r="F14" s="16"/>
      <c r="G14" s="16"/>
      <c r="H14" s="276"/>
      <c r="I14" s="277"/>
      <c r="J14" s="277"/>
      <c r="K14" s="277"/>
      <c r="L14" s="277"/>
      <c r="M14" s="277"/>
      <c r="N14" s="277"/>
      <c r="O14" s="277"/>
      <c r="P14" s="278"/>
      <c r="Q14" s="16"/>
    </row>
    <row r="15" spans="1:19">
      <c r="B15" s="16"/>
      <c r="C15" s="16"/>
      <c r="D15" s="16"/>
      <c r="E15" s="16"/>
      <c r="F15" s="16"/>
      <c r="G15" s="16"/>
      <c r="H15" s="276"/>
      <c r="I15" s="277"/>
      <c r="J15" s="277"/>
      <c r="K15" s="277"/>
      <c r="L15" s="277"/>
      <c r="M15" s="277"/>
      <c r="N15" s="277"/>
      <c r="O15" s="277"/>
      <c r="P15" s="278"/>
      <c r="Q15" s="16"/>
    </row>
    <row r="16" spans="1:19">
      <c r="B16" s="16"/>
      <c r="C16" s="16"/>
      <c r="D16" s="16"/>
      <c r="E16" s="16"/>
      <c r="F16" s="16"/>
      <c r="G16" s="16"/>
      <c r="H16" s="276"/>
      <c r="I16" s="277"/>
      <c r="J16" s="277"/>
      <c r="K16" s="277"/>
      <c r="L16" s="277"/>
      <c r="M16" s="277"/>
      <c r="N16" s="277"/>
      <c r="O16" s="277"/>
      <c r="P16" s="278"/>
      <c r="Q16" s="16"/>
    </row>
    <row r="17" spans="2:17">
      <c r="B17" s="16"/>
      <c r="C17" s="16"/>
      <c r="D17" s="16"/>
      <c r="E17" s="16"/>
      <c r="F17" s="16"/>
      <c r="G17" s="16"/>
      <c r="H17" s="276"/>
      <c r="I17" s="277"/>
      <c r="J17" s="277"/>
      <c r="K17" s="277"/>
      <c r="L17" s="277"/>
      <c r="M17" s="277"/>
      <c r="N17" s="277"/>
      <c r="O17" s="277"/>
      <c r="P17" s="278"/>
      <c r="Q17" s="16"/>
    </row>
    <row r="18" spans="2:17">
      <c r="B18" s="16"/>
      <c r="C18" s="16"/>
      <c r="D18" s="16"/>
      <c r="E18" s="16"/>
      <c r="F18" s="16"/>
      <c r="G18" s="16"/>
      <c r="H18" s="276"/>
      <c r="I18" s="277"/>
      <c r="J18" s="277"/>
      <c r="K18" s="277"/>
      <c r="L18" s="277"/>
      <c r="M18" s="277"/>
      <c r="N18" s="277"/>
      <c r="O18" s="277"/>
      <c r="P18" s="278"/>
      <c r="Q18" s="16"/>
    </row>
    <row r="19" spans="2:17">
      <c r="B19" s="16"/>
      <c r="C19" s="16"/>
      <c r="D19" s="16"/>
      <c r="E19" s="16"/>
      <c r="F19" s="16"/>
      <c r="G19" s="16"/>
      <c r="H19" s="276"/>
      <c r="I19" s="277"/>
      <c r="J19" s="277"/>
      <c r="K19" s="277"/>
      <c r="L19" s="277"/>
      <c r="M19" s="277"/>
      <c r="N19" s="277"/>
      <c r="O19" s="277"/>
      <c r="P19" s="278"/>
      <c r="Q19" s="16"/>
    </row>
    <row r="20" spans="2:17">
      <c r="B20" s="16"/>
      <c r="C20" s="16"/>
      <c r="D20" s="16"/>
      <c r="E20" s="16"/>
      <c r="F20" s="16"/>
      <c r="G20" s="16"/>
      <c r="H20" s="279"/>
      <c r="I20" s="280"/>
      <c r="J20" s="280"/>
      <c r="K20" s="280"/>
      <c r="L20" s="280"/>
      <c r="M20" s="280"/>
      <c r="N20" s="280"/>
      <c r="O20" s="280"/>
      <c r="P20" s="281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146" t="s">
        <v>294</v>
      </c>
      <c r="I25" s="155"/>
      <c r="J25" s="155"/>
      <c r="K25" s="155"/>
      <c r="L25" s="155"/>
      <c r="M25" s="155"/>
      <c r="N25" s="155"/>
      <c r="O25" s="155"/>
      <c r="P25" s="156"/>
      <c r="Q25" s="16"/>
    </row>
    <row r="26" spans="2:17">
      <c r="B26" s="16"/>
      <c r="C26" s="16"/>
      <c r="D26" s="16"/>
      <c r="E26" s="16"/>
      <c r="F26" s="16"/>
      <c r="G26" s="16"/>
      <c r="H26" s="157"/>
      <c r="I26" s="158"/>
      <c r="J26" s="158"/>
      <c r="K26" s="158"/>
      <c r="L26" s="158"/>
      <c r="M26" s="158"/>
      <c r="N26" s="158"/>
      <c r="O26" s="158"/>
      <c r="P26" s="159"/>
      <c r="Q26" s="16"/>
    </row>
    <row r="27" spans="2:17">
      <c r="B27" s="16"/>
      <c r="C27" s="16"/>
      <c r="D27" s="16"/>
      <c r="E27" s="16"/>
      <c r="F27" s="16"/>
      <c r="G27" s="16"/>
      <c r="H27" s="157"/>
      <c r="I27" s="158"/>
      <c r="J27" s="158"/>
      <c r="K27" s="158"/>
      <c r="L27" s="158"/>
      <c r="M27" s="158"/>
      <c r="N27" s="158"/>
      <c r="O27" s="158"/>
      <c r="P27" s="159"/>
      <c r="Q27" s="16"/>
    </row>
    <row r="28" spans="2:17">
      <c r="B28" s="16"/>
      <c r="C28" s="16"/>
      <c r="D28" s="16"/>
      <c r="E28" s="16"/>
      <c r="F28" s="16"/>
      <c r="G28" s="16"/>
      <c r="H28" s="157"/>
      <c r="I28" s="158"/>
      <c r="J28" s="158"/>
      <c r="K28" s="158"/>
      <c r="L28" s="158"/>
      <c r="M28" s="158"/>
      <c r="N28" s="158"/>
      <c r="O28" s="158"/>
      <c r="P28" s="159"/>
      <c r="Q28" s="16"/>
    </row>
    <row r="29" spans="2:17">
      <c r="B29" s="16"/>
      <c r="C29" s="16"/>
      <c r="D29" s="16"/>
      <c r="E29" s="16"/>
      <c r="F29" s="16"/>
      <c r="G29" s="16"/>
      <c r="H29" s="157"/>
      <c r="I29" s="158"/>
      <c r="J29" s="158"/>
      <c r="K29" s="158"/>
      <c r="L29" s="158"/>
      <c r="M29" s="158"/>
      <c r="N29" s="158"/>
      <c r="O29" s="158"/>
      <c r="P29" s="159"/>
      <c r="Q29" s="16"/>
    </row>
    <row r="30" spans="2:17">
      <c r="B30" s="16"/>
      <c r="C30" s="16"/>
      <c r="D30" s="16"/>
      <c r="E30" s="16"/>
      <c r="F30" s="16"/>
      <c r="G30" s="16"/>
      <c r="H30" s="157"/>
      <c r="I30" s="158"/>
      <c r="J30" s="158"/>
      <c r="K30" s="158"/>
      <c r="L30" s="158"/>
      <c r="M30" s="158"/>
      <c r="N30" s="158"/>
      <c r="O30" s="158"/>
      <c r="P30" s="159"/>
      <c r="Q30" s="16"/>
    </row>
    <row r="31" spans="2:17">
      <c r="B31" s="16"/>
      <c r="C31" s="16"/>
      <c r="D31" s="16"/>
      <c r="E31" s="16"/>
      <c r="F31" s="16"/>
      <c r="G31" s="16"/>
      <c r="H31" s="157"/>
      <c r="I31" s="158"/>
      <c r="J31" s="158"/>
      <c r="K31" s="158"/>
      <c r="L31" s="158"/>
      <c r="M31" s="158"/>
      <c r="N31" s="158"/>
      <c r="O31" s="158"/>
      <c r="P31" s="159"/>
      <c r="Q31" s="16"/>
    </row>
    <row r="32" spans="2:17">
      <c r="B32" s="16"/>
      <c r="C32" s="16"/>
      <c r="D32" s="16"/>
      <c r="E32" s="16"/>
      <c r="F32" s="16"/>
      <c r="G32" s="16"/>
      <c r="H32" s="160"/>
      <c r="I32" s="161"/>
      <c r="J32" s="161"/>
      <c r="K32" s="161"/>
      <c r="L32" s="161"/>
      <c r="M32" s="161"/>
      <c r="N32" s="161"/>
      <c r="O32" s="161"/>
      <c r="P32" s="162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282" t="s">
        <v>357</v>
      </c>
      <c r="I37" s="283"/>
      <c r="J37" s="283"/>
      <c r="K37" s="283"/>
      <c r="L37" s="283"/>
      <c r="M37" s="283"/>
      <c r="N37" s="283"/>
      <c r="O37" s="283"/>
      <c r="P37" s="284"/>
      <c r="Q37" s="16"/>
    </row>
    <row r="38" spans="2:17">
      <c r="B38" s="16"/>
      <c r="C38" s="16"/>
      <c r="D38" s="16"/>
      <c r="E38" s="16"/>
      <c r="F38" s="16"/>
      <c r="G38" s="16"/>
      <c r="H38" s="285"/>
      <c r="I38" s="286"/>
      <c r="J38" s="286"/>
      <c r="K38" s="286"/>
      <c r="L38" s="286"/>
      <c r="M38" s="286"/>
      <c r="N38" s="286"/>
      <c r="O38" s="286"/>
      <c r="P38" s="287"/>
      <c r="Q38" s="16"/>
    </row>
    <row r="39" spans="2:17">
      <c r="B39" s="16"/>
      <c r="C39" s="16"/>
      <c r="D39" s="16"/>
      <c r="E39" s="16"/>
      <c r="F39" s="16"/>
      <c r="G39" s="16"/>
      <c r="H39" s="285"/>
      <c r="I39" s="286"/>
      <c r="J39" s="286"/>
      <c r="K39" s="286"/>
      <c r="L39" s="286"/>
      <c r="M39" s="286"/>
      <c r="N39" s="286"/>
      <c r="O39" s="286"/>
      <c r="P39" s="287"/>
      <c r="Q39" s="16"/>
    </row>
    <row r="40" spans="2:17">
      <c r="B40" s="16"/>
      <c r="C40" s="16"/>
      <c r="D40" s="16"/>
      <c r="E40" s="16"/>
      <c r="F40" s="16"/>
      <c r="G40" s="16"/>
      <c r="H40" s="285"/>
      <c r="I40" s="286"/>
      <c r="J40" s="286"/>
      <c r="K40" s="286"/>
      <c r="L40" s="286"/>
      <c r="M40" s="286"/>
      <c r="N40" s="286"/>
      <c r="O40" s="286"/>
      <c r="P40" s="287"/>
      <c r="Q40" s="16"/>
    </row>
    <row r="41" spans="2:17">
      <c r="B41" s="16"/>
      <c r="C41" s="16"/>
      <c r="D41" s="16"/>
      <c r="E41" s="16"/>
      <c r="F41" s="16"/>
      <c r="G41" s="16"/>
      <c r="H41" s="285"/>
      <c r="I41" s="286"/>
      <c r="J41" s="286"/>
      <c r="K41" s="286"/>
      <c r="L41" s="286"/>
      <c r="M41" s="286"/>
      <c r="N41" s="286"/>
      <c r="O41" s="286"/>
      <c r="P41" s="287"/>
      <c r="Q41" s="16"/>
    </row>
    <row r="42" spans="2:17">
      <c r="B42" s="16"/>
      <c r="C42" s="16"/>
      <c r="D42" s="16"/>
      <c r="E42" s="16"/>
      <c r="F42" s="16"/>
      <c r="G42" s="16"/>
      <c r="H42" s="285"/>
      <c r="I42" s="286"/>
      <c r="J42" s="286"/>
      <c r="K42" s="286"/>
      <c r="L42" s="286"/>
      <c r="M42" s="286"/>
      <c r="N42" s="286"/>
      <c r="O42" s="286"/>
      <c r="P42" s="287"/>
      <c r="Q42" s="16"/>
    </row>
    <row r="43" spans="2:17">
      <c r="B43" s="16"/>
      <c r="C43" s="16"/>
      <c r="D43" s="16"/>
      <c r="E43" s="16"/>
      <c r="F43" s="16"/>
      <c r="G43" s="16"/>
      <c r="H43" s="285"/>
      <c r="I43" s="286"/>
      <c r="J43" s="286"/>
      <c r="K43" s="286"/>
      <c r="L43" s="286"/>
      <c r="M43" s="286"/>
      <c r="N43" s="286"/>
      <c r="O43" s="286"/>
      <c r="P43" s="287"/>
      <c r="Q43" s="16"/>
    </row>
    <row r="44" spans="2:17">
      <c r="B44" s="16"/>
      <c r="C44" s="16"/>
      <c r="D44" s="16"/>
      <c r="E44" s="16"/>
      <c r="F44" s="16"/>
      <c r="G44" s="16"/>
      <c r="H44" s="288"/>
      <c r="I44" s="289"/>
      <c r="J44" s="289"/>
      <c r="K44" s="289"/>
      <c r="L44" s="289"/>
      <c r="M44" s="289"/>
      <c r="N44" s="289"/>
      <c r="O44" s="289"/>
      <c r="P44" s="290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9">
      <c r="B49" s="16"/>
      <c r="C49" s="16"/>
      <c r="D49" s="16"/>
      <c r="E49" s="16"/>
      <c r="F49" s="16"/>
      <c r="G49" s="16"/>
      <c r="H49" s="255" t="s">
        <v>244</v>
      </c>
      <c r="I49" s="291"/>
      <c r="J49" s="291"/>
      <c r="K49" s="291"/>
      <c r="L49" s="291"/>
      <c r="M49" s="291"/>
      <c r="N49" s="291"/>
      <c r="O49" s="291"/>
      <c r="P49" s="292"/>
      <c r="Q49" s="16"/>
    </row>
    <row r="50" spans="2:19">
      <c r="B50" s="16"/>
      <c r="C50" s="16"/>
      <c r="D50" s="16"/>
      <c r="E50" s="16"/>
      <c r="F50" s="16"/>
      <c r="G50" s="16"/>
      <c r="H50" s="293"/>
      <c r="I50" s="294"/>
      <c r="J50" s="294"/>
      <c r="K50" s="294"/>
      <c r="L50" s="294"/>
      <c r="M50" s="294"/>
      <c r="N50" s="294"/>
      <c r="O50" s="294"/>
      <c r="P50" s="295"/>
      <c r="Q50" s="16"/>
      <c r="S50" t="s">
        <v>394</v>
      </c>
    </row>
    <row r="51" spans="2:19">
      <c r="B51" s="16"/>
      <c r="C51" s="16"/>
      <c r="D51" s="16"/>
      <c r="E51" s="16"/>
      <c r="F51" s="16"/>
      <c r="G51" s="16"/>
      <c r="H51" s="293"/>
      <c r="I51" s="294"/>
      <c r="J51" s="294"/>
      <c r="K51" s="294"/>
      <c r="L51" s="294"/>
      <c r="M51" s="294"/>
      <c r="N51" s="294"/>
      <c r="O51" s="294"/>
      <c r="P51" s="295"/>
      <c r="Q51" s="16"/>
    </row>
    <row r="52" spans="2:19">
      <c r="B52" s="16"/>
      <c r="C52" s="16"/>
      <c r="D52" s="16"/>
      <c r="E52" s="16"/>
      <c r="F52" s="16"/>
      <c r="G52" s="16"/>
      <c r="H52" s="293"/>
      <c r="I52" s="294"/>
      <c r="J52" s="294"/>
      <c r="K52" s="294"/>
      <c r="L52" s="294"/>
      <c r="M52" s="294"/>
      <c r="N52" s="294"/>
      <c r="O52" s="294"/>
      <c r="P52" s="295"/>
      <c r="Q52" s="16"/>
    </row>
    <row r="53" spans="2:19">
      <c r="B53" s="16"/>
      <c r="C53" s="16"/>
      <c r="D53" s="16"/>
      <c r="E53" s="16"/>
      <c r="F53" s="16"/>
      <c r="G53" s="16"/>
      <c r="H53" s="293"/>
      <c r="I53" s="294"/>
      <c r="J53" s="294"/>
      <c r="K53" s="294"/>
      <c r="L53" s="294"/>
      <c r="M53" s="294"/>
      <c r="N53" s="294"/>
      <c r="O53" s="294"/>
      <c r="P53" s="295"/>
      <c r="Q53" s="16"/>
    </row>
    <row r="54" spans="2:19">
      <c r="B54" s="16"/>
      <c r="C54" s="16"/>
      <c r="D54" s="16"/>
      <c r="E54" s="16"/>
      <c r="F54" s="16"/>
      <c r="G54" s="16"/>
      <c r="H54" s="293"/>
      <c r="I54" s="294"/>
      <c r="J54" s="294"/>
      <c r="K54" s="294"/>
      <c r="L54" s="294"/>
      <c r="M54" s="294"/>
      <c r="N54" s="294"/>
      <c r="O54" s="294"/>
      <c r="P54" s="295"/>
      <c r="Q54" s="16"/>
    </row>
    <row r="55" spans="2:19">
      <c r="B55" s="16"/>
      <c r="C55" s="16"/>
      <c r="D55" s="16"/>
      <c r="E55" s="16"/>
      <c r="F55" s="16"/>
      <c r="G55" s="16"/>
      <c r="H55" s="293"/>
      <c r="I55" s="294"/>
      <c r="J55" s="294"/>
      <c r="K55" s="294"/>
      <c r="L55" s="294"/>
      <c r="M55" s="294"/>
      <c r="N55" s="294"/>
      <c r="O55" s="294"/>
      <c r="P55" s="295"/>
      <c r="Q55" s="16"/>
    </row>
    <row r="56" spans="2:19">
      <c r="B56" s="16"/>
      <c r="C56" s="16"/>
      <c r="D56" s="16"/>
      <c r="E56" s="16"/>
      <c r="F56" s="16"/>
      <c r="G56" s="16"/>
      <c r="H56" s="296"/>
      <c r="I56" s="297"/>
      <c r="J56" s="297"/>
      <c r="K56" s="297"/>
      <c r="L56" s="297"/>
      <c r="M56" s="297"/>
      <c r="N56" s="297"/>
      <c r="O56" s="297"/>
      <c r="P56" s="298"/>
      <c r="Q56" s="16"/>
    </row>
    <row r="57" spans="2:19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9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9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9" ht="15.7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9">
      <c r="B61" s="16"/>
      <c r="C61" s="16"/>
      <c r="D61" s="16"/>
      <c r="E61" s="16"/>
      <c r="F61" s="16"/>
      <c r="G61" s="16"/>
      <c r="H61" s="255" t="s">
        <v>362</v>
      </c>
      <c r="I61" s="256"/>
      <c r="J61" s="256"/>
      <c r="K61" s="256"/>
      <c r="L61" s="256"/>
      <c r="M61" s="256"/>
      <c r="N61" s="256"/>
      <c r="O61" s="256"/>
      <c r="P61" s="257"/>
      <c r="Q61" s="16"/>
    </row>
    <row r="62" spans="2:19">
      <c r="B62" s="16"/>
      <c r="C62" s="16"/>
      <c r="D62" s="16"/>
      <c r="E62" s="16"/>
      <c r="F62" s="16"/>
      <c r="G62" s="16"/>
      <c r="H62" s="258"/>
      <c r="I62" s="259"/>
      <c r="J62" s="259"/>
      <c r="K62" s="259"/>
      <c r="L62" s="259"/>
      <c r="M62" s="259"/>
      <c r="N62" s="259"/>
      <c r="O62" s="259"/>
      <c r="P62" s="260"/>
      <c r="Q62" s="16"/>
      <c r="S62" t="s">
        <v>360</v>
      </c>
    </row>
    <row r="63" spans="2:19">
      <c r="B63" s="16"/>
      <c r="C63" s="16"/>
      <c r="D63" s="16"/>
      <c r="E63" s="16"/>
      <c r="F63" s="16"/>
      <c r="G63" s="16"/>
      <c r="H63" s="258"/>
      <c r="I63" s="259"/>
      <c r="J63" s="259"/>
      <c r="K63" s="259"/>
      <c r="L63" s="259"/>
      <c r="M63" s="259"/>
      <c r="N63" s="259"/>
      <c r="O63" s="259"/>
      <c r="P63" s="260"/>
      <c r="Q63" s="16"/>
      <c r="S63" t="s">
        <v>361</v>
      </c>
    </row>
    <row r="64" spans="2:19">
      <c r="B64" s="16"/>
      <c r="C64" s="16"/>
      <c r="D64" s="16"/>
      <c r="E64" s="16"/>
      <c r="F64" s="16"/>
      <c r="G64" s="16"/>
      <c r="H64" s="258"/>
      <c r="I64" s="259"/>
      <c r="J64" s="259"/>
      <c r="K64" s="259"/>
      <c r="L64" s="259"/>
      <c r="M64" s="259"/>
      <c r="N64" s="259"/>
      <c r="O64" s="259"/>
      <c r="P64" s="260"/>
      <c r="Q64" s="16"/>
      <c r="S64" t="s">
        <v>393</v>
      </c>
    </row>
    <row r="65" spans="2:17">
      <c r="B65" s="16"/>
      <c r="C65" s="16"/>
      <c r="D65" s="16"/>
      <c r="E65" s="16"/>
      <c r="F65" s="16"/>
      <c r="G65" s="16"/>
      <c r="H65" s="258"/>
      <c r="I65" s="259"/>
      <c r="J65" s="259"/>
      <c r="K65" s="259"/>
      <c r="L65" s="259"/>
      <c r="M65" s="259"/>
      <c r="N65" s="259"/>
      <c r="O65" s="259"/>
      <c r="P65" s="260"/>
      <c r="Q65" s="16"/>
    </row>
    <row r="66" spans="2:17">
      <c r="B66" s="16"/>
      <c r="C66" s="16"/>
      <c r="D66" s="16"/>
      <c r="E66" s="16"/>
      <c r="F66" s="16"/>
      <c r="G66" s="16"/>
      <c r="H66" s="258"/>
      <c r="I66" s="259"/>
      <c r="J66" s="259"/>
      <c r="K66" s="259"/>
      <c r="L66" s="259"/>
      <c r="M66" s="259"/>
      <c r="N66" s="259"/>
      <c r="O66" s="259"/>
      <c r="P66" s="260"/>
      <c r="Q66" s="16"/>
    </row>
    <row r="67" spans="2:17">
      <c r="B67" s="16"/>
      <c r="C67" s="16"/>
      <c r="D67" s="16"/>
      <c r="E67" s="16"/>
      <c r="F67" s="16"/>
      <c r="G67" s="16"/>
      <c r="H67" s="258"/>
      <c r="I67" s="259"/>
      <c r="J67" s="259"/>
      <c r="K67" s="259"/>
      <c r="L67" s="259"/>
      <c r="M67" s="259"/>
      <c r="N67" s="259"/>
      <c r="O67" s="259"/>
      <c r="P67" s="260"/>
      <c r="Q67" s="16"/>
    </row>
    <row r="68" spans="2:17">
      <c r="B68" s="16"/>
      <c r="C68" s="16"/>
      <c r="D68" s="16"/>
      <c r="E68" s="16"/>
      <c r="F68" s="16"/>
      <c r="G68" s="16"/>
      <c r="H68" s="261"/>
      <c r="I68" s="262"/>
      <c r="J68" s="262"/>
      <c r="K68" s="262"/>
      <c r="L68" s="262"/>
      <c r="M68" s="262"/>
      <c r="N68" s="262"/>
      <c r="O68" s="262"/>
      <c r="P68" s="263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ht="15" customHeight="1">
      <c r="B73" s="16"/>
      <c r="C73" s="16"/>
      <c r="D73" s="16"/>
      <c r="E73" s="16"/>
      <c r="F73" s="16"/>
      <c r="G73" s="16"/>
      <c r="H73" s="264" t="s">
        <v>391</v>
      </c>
      <c r="I73" s="265"/>
      <c r="J73" s="265"/>
      <c r="K73" s="265"/>
      <c r="L73" s="265"/>
      <c r="M73" s="265"/>
      <c r="N73" s="265"/>
      <c r="O73" s="265"/>
      <c r="P73" s="265"/>
      <c r="Q73" s="266"/>
    </row>
    <row r="74" spans="2:17">
      <c r="B74" s="16"/>
      <c r="C74" s="16"/>
      <c r="D74" s="16"/>
      <c r="E74" s="16"/>
      <c r="F74" s="16"/>
      <c r="G74" s="16"/>
      <c r="H74" s="267"/>
      <c r="I74" s="268"/>
      <c r="J74" s="268"/>
      <c r="K74" s="268"/>
      <c r="L74" s="268"/>
      <c r="M74" s="268"/>
      <c r="N74" s="268"/>
      <c r="O74" s="268"/>
      <c r="P74" s="268"/>
      <c r="Q74" s="269"/>
    </row>
    <row r="75" spans="2:17">
      <c r="B75" s="16"/>
      <c r="C75" s="16"/>
      <c r="D75" s="16"/>
      <c r="E75" s="16"/>
      <c r="F75" s="16"/>
      <c r="G75" s="16"/>
      <c r="H75" s="267"/>
      <c r="I75" s="268"/>
      <c r="J75" s="268"/>
      <c r="K75" s="268"/>
      <c r="L75" s="268"/>
      <c r="M75" s="268"/>
      <c r="N75" s="268"/>
      <c r="O75" s="268"/>
      <c r="P75" s="268"/>
      <c r="Q75" s="269"/>
    </row>
    <row r="76" spans="2:17">
      <c r="B76" s="16"/>
      <c r="C76" s="16"/>
      <c r="D76" s="16"/>
      <c r="E76" s="16"/>
      <c r="F76" s="16"/>
      <c r="G76" s="16"/>
      <c r="H76" s="267"/>
      <c r="I76" s="268"/>
      <c r="J76" s="268"/>
      <c r="K76" s="268"/>
      <c r="L76" s="268"/>
      <c r="M76" s="268"/>
      <c r="N76" s="268"/>
      <c r="O76" s="268"/>
      <c r="P76" s="268"/>
      <c r="Q76" s="269"/>
    </row>
    <row r="77" spans="2:17">
      <c r="B77" s="16"/>
      <c r="C77" s="16"/>
      <c r="D77" s="16"/>
      <c r="E77" s="16"/>
      <c r="F77" s="16"/>
      <c r="G77" s="16"/>
      <c r="H77" s="267"/>
      <c r="I77" s="268"/>
      <c r="J77" s="268"/>
      <c r="K77" s="268"/>
      <c r="L77" s="268"/>
      <c r="M77" s="268"/>
      <c r="N77" s="268"/>
      <c r="O77" s="268"/>
      <c r="P77" s="268"/>
      <c r="Q77" s="269"/>
    </row>
    <row r="78" spans="2:17">
      <c r="B78" s="16"/>
      <c r="C78" s="16"/>
      <c r="D78" s="16"/>
      <c r="E78" s="16"/>
      <c r="F78" s="16"/>
      <c r="G78" s="16"/>
      <c r="H78" s="267"/>
      <c r="I78" s="268"/>
      <c r="J78" s="268"/>
      <c r="K78" s="268"/>
      <c r="L78" s="268"/>
      <c r="M78" s="268"/>
      <c r="N78" s="268"/>
      <c r="O78" s="268"/>
      <c r="P78" s="268"/>
      <c r="Q78" s="269"/>
    </row>
    <row r="79" spans="2:17">
      <c r="B79" s="16"/>
      <c r="C79" s="16"/>
      <c r="D79" s="16"/>
      <c r="E79" s="16"/>
      <c r="F79" s="16"/>
      <c r="G79" s="16"/>
      <c r="H79" s="267"/>
      <c r="I79" s="268"/>
      <c r="J79" s="268"/>
      <c r="K79" s="268"/>
      <c r="L79" s="268"/>
      <c r="M79" s="268"/>
      <c r="N79" s="268"/>
      <c r="O79" s="268"/>
      <c r="P79" s="268"/>
      <c r="Q79" s="269"/>
    </row>
    <row r="80" spans="2:17">
      <c r="B80" s="16"/>
      <c r="C80" s="16"/>
      <c r="D80" s="16"/>
      <c r="E80" s="16"/>
      <c r="F80" s="16"/>
      <c r="G80" s="16"/>
      <c r="H80" s="267"/>
      <c r="I80" s="268"/>
      <c r="J80" s="268"/>
      <c r="K80" s="268"/>
      <c r="L80" s="268"/>
      <c r="M80" s="268"/>
      <c r="N80" s="268"/>
      <c r="O80" s="268"/>
      <c r="P80" s="268"/>
      <c r="Q80" s="269"/>
    </row>
    <row r="81" spans="2:19">
      <c r="B81" s="16"/>
      <c r="C81" s="16"/>
      <c r="D81" s="16"/>
      <c r="E81" s="16"/>
      <c r="F81" s="16"/>
      <c r="G81" s="16"/>
      <c r="H81" s="267"/>
      <c r="I81" s="268"/>
      <c r="J81" s="268"/>
      <c r="K81" s="268"/>
      <c r="L81" s="268"/>
      <c r="M81" s="268"/>
      <c r="N81" s="268"/>
      <c r="O81" s="268"/>
      <c r="P81" s="268"/>
      <c r="Q81" s="269"/>
      <c r="S81" t="s">
        <v>354</v>
      </c>
    </row>
    <row r="82" spans="2:19">
      <c r="B82" s="16"/>
      <c r="C82" s="16"/>
      <c r="D82" s="16"/>
      <c r="E82" s="16"/>
      <c r="F82" s="16"/>
      <c r="G82" s="16"/>
      <c r="H82" s="267"/>
      <c r="I82" s="268"/>
      <c r="J82" s="268"/>
      <c r="K82" s="268"/>
      <c r="L82" s="268"/>
      <c r="M82" s="268"/>
      <c r="N82" s="268"/>
      <c r="O82" s="268"/>
      <c r="P82" s="268"/>
      <c r="Q82" s="269"/>
      <c r="S82" t="s">
        <v>393</v>
      </c>
    </row>
    <row r="83" spans="2:19">
      <c r="B83" s="16"/>
      <c r="C83" s="16"/>
      <c r="D83" s="16"/>
      <c r="E83" s="16"/>
      <c r="F83" s="16"/>
      <c r="G83" s="16"/>
      <c r="H83" s="267"/>
      <c r="I83" s="268"/>
      <c r="J83" s="268"/>
      <c r="K83" s="268"/>
      <c r="L83" s="268"/>
      <c r="M83" s="268"/>
      <c r="N83" s="268"/>
      <c r="O83" s="268"/>
      <c r="P83" s="268"/>
      <c r="Q83" s="269"/>
    </row>
    <row r="84" spans="2:19" ht="15.75" customHeight="1">
      <c r="B84" s="16"/>
      <c r="C84" s="16"/>
      <c r="D84" s="16"/>
      <c r="E84" s="16"/>
      <c r="F84" s="16"/>
      <c r="G84" s="16"/>
      <c r="H84" s="267"/>
      <c r="I84" s="268"/>
      <c r="J84" s="268"/>
      <c r="K84" s="268"/>
      <c r="L84" s="268"/>
      <c r="M84" s="268"/>
      <c r="N84" s="268"/>
      <c r="O84" s="268"/>
      <c r="P84" s="268"/>
      <c r="Q84" s="269"/>
    </row>
    <row r="85" spans="2:19" ht="15" customHeight="1">
      <c r="B85" s="16"/>
      <c r="C85" s="16"/>
      <c r="D85" s="16"/>
      <c r="E85" s="16"/>
      <c r="F85" s="16"/>
      <c r="G85" s="16"/>
      <c r="H85" s="267"/>
      <c r="I85" s="268"/>
      <c r="J85" s="268"/>
      <c r="K85" s="268"/>
      <c r="L85" s="268"/>
      <c r="M85" s="268"/>
      <c r="N85" s="268"/>
      <c r="O85" s="268"/>
      <c r="P85" s="268"/>
      <c r="Q85" s="269"/>
    </row>
    <row r="86" spans="2:19">
      <c r="B86" s="16"/>
      <c r="C86" s="16"/>
      <c r="D86" s="16"/>
      <c r="E86" s="16"/>
      <c r="F86" s="16"/>
      <c r="G86" s="16"/>
      <c r="H86" s="267"/>
      <c r="I86" s="268"/>
      <c r="J86" s="268"/>
      <c r="K86" s="268"/>
      <c r="L86" s="268"/>
      <c r="M86" s="268"/>
      <c r="N86" s="268"/>
      <c r="O86" s="268"/>
      <c r="P86" s="268"/>
      <c r="Q86" s="269"/>
    </row>
    <row r="87" spans="2:19">
      <c r="B87" s="16"/>
      <c r="C87" s="16"/>
      <c r="D87" s="16"/>
      <c r="E87" s="16"/>
      <c r="F87" s="16"/>
      <c r="G87" s="16"/>
      <c r="H87" s="267"/>
      <c r="I87" s="268"/>
      <c r="J87" s="268"/>
      <c r="K87" s="268"/>
      <c r="L87" s="268"/>
      <c r="M87" s="268"/>
      <c r="N87" s="268"/>
      <c r="O87" s="268"/>
      <c r="P87" s="268"/>
      <c r="Q87" s="269"/>
    </row>
    <row r="88" spans="2:19">
      <c r="B88" s="16"/>
      <c r="C88" s="16"/>
      <c r="D88" s="16"/>
      <c r="E88" s="16"/>
      <c r="F88" s="16"/>
      <c r="G88" s="16"/>
      <c r="H88" s="267"/>
      <c r="I88" s="268"/>
      <c r="J88" s="268"/>
      <c r="K88" s="268"/>
      <c r="L88" s="268"/>
      <c r="M88" s="268"/>
      <c r="N88" s="268"/>
      <c r="O88" s="268"/>
      <c r="P88" s="268"/>
      <c r="Q88" s="269"/>
    </row>
    <row r="89" spans="2:19">
      <c r="B89" s="16"/>
      <c r="C89" s="16"/>
      <c r="D89" s="16"/>
      <c r="E89" s="16"/>
      <c r="F89" s="16"/>
      <c r="G89" s="16"/>
      <c r="H89" s="267"/>
      <c r="I89" s="268"/>
      <c r="J89" s="268"/>
      <c r="K89" s="268"/>
      <c r="L89" s="268"/>
      <c r="M89" s="268"/>
      <c r="N89" s="268"/>
      <c r="O89" s="268"/>
      <c r="P89" s="268"/>
      <c r="Q89" s="269"/>
    </row>
    <row r="90" spans="2:19">
      <c r="B90" s="16"/>
      <c r="C90" s="16"/>
      <c r="D90" s="16"/>
      <c r="E90" s="16"/>
      <c r="F90" s="16"/>
      <c r="G90" s="16"/>
      <c r="H90" s="267"/>
      <c r="I90" s="268"/>
      <c r="J90" s="268"/>
      <c r="K90" s="268"/>
      <c r="L90" s="268"/>
      <c r="M90" s="268"/>
      <c r="N90" s="268"/>
      <c r="O90" s="268"/>
      <c r="P90" s="268"/>
      <c r="Q90" s="269"/>
    </row>
    <row r="91" spans="2:19">
      <c r="B91" s="16"/>
      <c r="C91" s="16"/>
      <c r="D91" s="16"/>
      <c r="E91" s="16"/>
      <c r="F91" s="16"/>
      <c r="G91" s="16"/>
      <c r="H91" s="267"/>
      <c r="I91" s="268"/>
      <c r="J91" s="268"/>
      <c r="K91" s="268"/>
      <c r="L91" s="268"/>
      <c r="M91" s="268"/>
      <c r="N91" s="268"/>
      <c r="O91" s="268"/>
      <c r="P91" s="268"/>
      <c r="Q91" s="269"/>
    </row>
    <row r="92" spans="2:19">
      <c r="B92" s="16"/>
      <c r="C92" s="16"/>
      <c r="D92" s="16"/>
      <c r="E92" s="16"/>
      <c r="F92" s="16"/>
      <c r="G92" s="16"/>
      <c r="H92" s="270"/>
      <c r="I92" s="271"/>
      <c r="J92" s="271"/>
      <c r="K92" s="271"/>
      <c r="L92" s="271"/>
      <c r="M92" s="271"/>
      <c r="N92" s="271"/>
      <c r="O92" s="271"/>
      <c r="P92" s="271"/>
      <c r="Q92" s="272"/>
    </row>
    <row r="93" spans="2:19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9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9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9" ht="15.75">
      <c r="B96" s="16"/>
      <c r="C96" s="16"/>
      <c r="D96" s="16"/>
      <c r="E96" s="16"/>
      <c r="F96" s="16"/>
      <c r="G96" s="16"/>
      <c r="H96" s="17" t="s">
        <v>78</v>
      </c>
      <c r="I96" s="16"/>
      <c r="J96" s="16"/>
      <c r="K96" s="16"/>
      <c r="L96" s="16"/>
      <c r="M96" s="16"/>
      <c r="N96" s="16"/>
      <c r="O96" s="16"/>
      <c r="P96" s="16"/>
      <c r="Q96" s="16"/>
    </row>
    <row r="97" spans="2:18">
      <c r="B97" s="16"/>
      <c r="C97" s="16"/>
      <c r="D97" s="16"/>
      <c r="E97" s="16"/>
      <c r="F97" s="16"/>
      <c r="G97" s="16"/>
      <c r="H97" s="255" t="s">
        <v>392</v>
      </c>
      <c r="I97" s="256"/>
      <c r="J97" s="256"/>
      <c r="K97" s="256"/>
      <c r="L97" s="256"/>
      <c r="M97" s="256"/>
      <c r="N97" s="256"/>
      <c r="O97" s="256"/>
      <c r="P97" s="257"/>
      <c r="Q97" s="16"/>
      <c r="R97" t="s">
        <v>355</v>
      </c>
    </row>
    <row r="98" spans="2:18">
      <c r="B98" s="16"/>
      <c r="C98" s="16"/>
      <c r="D98" s="16"/>
      <c r="E98" s="16"/>
      <c r="F98" s="16"/>
      <c r="G98" s="16"/>
      <c r="H98" s="258"/>
      <c r="I98" s="259"/>
      <c r="J98" s="259"/>
      <c r="K98" s="259"/>
      <c r="L98" s="259"/>
      <c r="M98" s="259"/>
      <c r="N98" s="259"/>
      <c r="O98" s="259"/>
      <c r="P98" s="260"/>
      <c r="Q98" s="16"/>
      <c r="R98" t="s">
        <v>393</v>
      </c>
    </row>
    <row r="99" spans="2:18">
      <c r="B99" s="16"/>
      <c r="C99" s="16"/>
      <c r="D99" s="16"/>
      <c r="E99" s="16"/>
      <c r="F99" s="16"/>
      <c r="G99" s="16"/>
      <c r="H99" s="258"/>
      <c r="I99" s="259"/>
      <c r="J99" s="259"/>
      <c r="K99" s="259"/>
      <c r="L99" s="259"/>
      <c r="M99" s="259"/>
      <c r="N99" s="259"/>
      <c r="O99" s="259"/>
      <c r="P99" s="260"/>
      <c r="Q99" s="16"/>
    </row>
    <row r="100" spans="2:18">
      <c r="B100" s="16"/>
      <c r="C100" s="16"/>
      <c r="D100" s="16"/>
      <c r="E100" s="16"/>
      <c r="F100" s="16"/>
      <c r="G100" s="16"/>
      <c r="H100" s="258"/>
      <c r="I100" s="259"/>
      <c r="J100" s="259"/>
      <c r="K100" s="259"/>
      <c r="L100" s="259"/>
      <c r="M100" s="259"/>
      <c r="N100" s="259"/>
      <c r="O100" s="259"/>
      <c r="P100" s="260"/>
      <c r="Q100" s="16"/>
    </row>
    <row r="101" spans="2:18">
      <c r="B101" s="16"/>
      <c r="C101" s="16"/>
      <c r="D101" s="16"/>
      <c r="E101" s="16"/>
      <c r="F101" s="16"/>
      <c r="G101" s="16"/>
      <c r="H101" s="258"/>
      <c r="I101" s="259"/>
      <c r="J101" s="259"/>
      <c r="K101" s="259"/>
      <c r="L101" s="259"/>
      <c r="M101" s="259"/>
      <c r="N101" s="259"/>
      <c r="O101" s="259"/>
      <c r="P101" s="260"/>
      <c r="Q101" s="16"/>
    </row>
    <row r="102" spans="2:18">
      <c r="B102" s="16"/>
      <c r="C102" s="16"/>
      <c r="D102" s="16"/>
      <c r="E102" s="16"/>
      <c r="F102" s="16"/>
      <c r="G102" s="16"/>
      <c r="H102" s="258"/>
      <c r="I102" s="259"/>
      <c r="J102" s="259"/>
      <c r="K102" s="259"/>
      <c r="L102" s="259"/>
      <c r="M102" s="259"/>
      <c r="N102" s="259"/>
      <c r="O102" s="259"/>
      <c r="P102" s="260"/>
      <c r="Q102" s="16"/>
    </row>
    <row r="103" spans="2:18">
      <c r="B103" s="16"/>
      <c r="C103" s="16"/>
      <c r="D103" s="16"/>
      <c r="E103" s="16"/>
      <c r="F103" s="16"/>
      <c r="G103" s="16"/>
      <c r="H103" s="258"/>
      <c r="I103" s="259"/>
      <c r="J103" s="259"/>
      <c r="K103" s="259"/>
      <c r="L103" s="259"/>
      <c r="M103" s="259"/>
      <c r="N103" s="259"/>
      <c r="O103" s="259"/>
      <c r="P103" s="260"/>
      <c r="Q103" s="16"/>
    </row>
    <row r="104" spans="2:18">
      <c r="B104" s="16"/>
      <c r="C104" s="16"/>
      <c r="D104" s="16"/>
      <c r="E104" s="16"/>
      <c r="F104" s="16"/>
      <c r="G104" s="16"/>
      <c r="H104" s="261"/>
      <c r="I104" s="262"/>
      <c r="J104" s="262"/>
      <c r="K104" s="262"/>
      <c r="L104" s="262"/>
      <c r="M104" s="262"/>
      <c r="N104" s="262"/>
      <c r="O104" s="262"/>
      <c r="P104" s="263"/>
      <c r="Q104" s="16"/>
    </row>
    <row r="105" spans="2:18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2:18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2:18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2:18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2:18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8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8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8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</row>
  </sheetData>
  <mergeCells count="7">
    <mergeCell ref="H97:P104"/>
    <mergeCell ref="H73:Q92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83</xdr:row>
                    <xdr:rowOff>38100</xdr:rowOff>
                  </from>
                  <to>
                    <xdr:col>5</xdr:col>
                    <xdr:colOff>523875</xdr:colOff>
                    <xdr:row>84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97</xdr:row>
                    <xdr:rowOff>152400</xdr:rowOff>
                  </from>
                  <to>
                    <xdr:col>5</xdr:col>
                    <xdr:colOff>523875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 t="s">
        <v>356</v>
      </c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 t="s">
        <v>295</v>
      </c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118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topLeftCell="A10" zoomScale="120" zoomScaleNormal="120" workbookViewId="0"/>
  </sheetViews>
  <sheetFormatPr defaultColWidth="8.85546875" defaultRowHeight="15" outlineLevelRow="1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119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170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/>
      <c r="D14" s="16"/>
      <c r="E14" s="16"/>
      <c r="F14" s="16"/>
      <c r="G14" s="16"/>
      <c r="H14" s="37"/>
      <c r="I14" s="37"/>
      <c r="J14" s="37"/>
      <c r="K14" s="37"/>
      <c r="L14" s="37"/>
      <c r="M14" s="46"/>
      <c r="N14" s="37"/>
      <c r="O14" s="37"/>
      <c r="P14" s="37"/>
      <c r="Q14" s="37"/>
      <c r="R14" s="16"/>
    </row>
    <row r="15" spans="1:18" hidden="1" outlineLevel="1">
      <c r="A15" s="9"/>
      <c r="B15" s="16"/>
      <c r="C15" s="47"/>
      <c r="D15" s="16"/>
      <c r="E15" s="16"/>
      <c r="F15" s="16"/>
      <c r="G15" s="16"/>
      <c r="H15" s="37"/>
      <c r="I15" s="37"/>
      <c r="J15" s="37"/>
      <c r="K15" s="37"/>
      <c r="L15" s="37"/>
      <c r="M15" s="46"/>
      <c r="N15" s="37"/>
      <c r="O15" s="37"/>
      <c r="P15" s="37"/>
      <c r="Q15" s="37"/>
      <c r="R15" s="16"/>
    </row>
    <row r="16" spans="1:18" hidden="1" outlineLevel="1">
      <c r="A16" s="9"/>
      <c r="B16" s="16"/>
      <c r="C16" s="47"/>
      <c r="D16" s="16"/>
      <c r="E16" s="16"/>
      <c r="F16" s="16"/>
      <c r="G16" s="16"/>
      <c r="H16" s="37"/>
      <c r="I16" s="37"/>
      <c r="J16" s="37"/>
      <c r="K16" s="37"/>
      <c r="L16" s="37"/>
      <c r="M16" s="46"/>
      <c r="N16" s="37"/>
      <c r="O16" s="37"/>
      <c r="P16" s="37"/>
      <c r="Q16" s="37"/>
      <c r="R16" s="16"/>
    </row>
    <row r="17" spans="1:18" hidden="1" outlineLevel="1">
      <c r="A17" s="9"/>
      <c r="B17" s="16"/>
      <c r="C17" s="47"/>
      <c r="D17" s="16"/>
      <c r="E17" s="16"/>
      <c r="F17" s="16"/>
      <c r="G17" s="16"/>
      <c r="H17" s="37"/>
      <c r="I17" s="37"/>
      <c r="J17" s="37"/>
      <c r="K17" s="37"/>
      <c r="L17" s="37"/>
      <c r="M17" s="46"/>
      <c r="N17" s="37"/>
      <c r="O17" s="37"/>
      <c r="P17" s="37"/>
      <c r="Q17" s="37"/>
      <c r="R17" s="16"/>
    </row>
    <row r="18" spans="1:18" hidden="1" outlineLevel="1">
      <c r="A18" s="9"/>
      <c r="B18" s="16"/>
      <c r="C18" s="47"/>
      <c r="D18" s="16"/>
      <c r="E18" s="16"/>
      <c r="F18" s="16"/>
      <c r="G18" s="16"/>
      <c r="H18" s="37"/>
      <c r="I18" s="37"/>
      <c r="J18" s="37"/>
      <c r="K18" s="37"/>
      <c r="L18" s="37"/>
      <c r="M18" s="46"/>
      <c r="N18" s="37"/>
      <c r="O18" s="37"/>
      <c r="P18" s="37"/>
      <c r="Q18" s="37"/>
      <c r="R18" s="16"/>
    </row>
    <row r="19" spans="1:18" hidden="1" outlineLevel="1">
      <c r="A19" s="9"/>
      <c r="B19" s="16"/>
      <c r="C19" s="47"/>
      <c r="D19" s="16"/>
      <c r="E19" s="16"/>
      <c r="F19" s="16"/>
      <c r="G19" s="16"/>
      <c r="H19" s="37"/>
      <c r="I19" s="37"/>
      <c r="J19" s="37"/>
      <c r="K19" s="37"/>
      <c r="L19" s="37"/>
      <c r="M19" s="46"/>
      <c r="N19" s="37"/>
      <c r="O19" s="37"/>
      <c r="P19" s="37"/>
      <c r="Q19" s="37"/>
      <c r="R19" s="16"/>
    </row>
    <row r="20" spans="1:18" hidden="1" outlineLevel="1">
      <c r="A20" s="9"/>
      <c r="B20" s="16"/>
      <c r="C20" s="47"/>
      <c r="D20" s="16"/>
      <c r="E20" s="16"/>
      <c r="F20" s="16"/>
      <c r="G20" s="16"/>
      <c r="H20" s="37"/>
      <c r="I20" s="37"/>
      <c r="J20" s="37"/>
      <c r="K20" s="37"/>
      <c r="L20" s="37"/>
      <c r="M20" s="46"/>
      <c r="N20" s="37"/>
      <c r="O20" s="37"/>
      <c r="P20" s="37"/>
      <c r="Q20" s="37"/>
      <c r="R20" s="16"/>
    </row>
    <row r="21" spans="1:18" hidden="1" outlineLevel="1">
      <c r="A21" s="9"/>
      <c r="B21" s="16"/>
      <c r="C21" s="47"/>
      <c r="D21" s="16"/>
      <c r="E21" s="16"/>
      <c r="F21" s="16"/>
      <c r="G21" s="16"/>
      <c r="H21" s="37"/>
      <c r="I21" s="37"/>
      <c r="J21" s="37"/>
      <c r="K21" s="37"/>
      <c r="L21" s="37"/>
      <c r="M21" s="46"/>
      <c r="N21" s="37"/>
      <c r="O21" s="37"/>
      <c r="P21" s="37"/>
      <c r="Q21" s="37"/>
      <c r="R21" s="16"/>
    </row>
    <row r="22" spans="1:18" hidden="1" outlineLevel="1">
      <c r="A22" s="9"/>
      <c r="B22" s="16"/>
      <c r="C22" s="47"/>
      <c r="D22" s="16"/>
      <c r="E22" s="16"/>
      <c r="F22" s="16"/>
      <c r="G22" s="16"/>
      <c r="H22" s="37"/>
      <c r="I22" s="37"/>
      <c r="J22" s="37"/>
      <c r="K22" s="37"/>
      <c r="L22" s="37"/>
      <c r="M22" s="46"/>
      <c r="N22" s="37"/>
      <c r="O22" s="37"/>
      <c r="P22" s="37"/>
      <c r="Q22" s="37"/>
      <c r="R22" s="16"/>
    </row>
    <row r="23" spans="1:18" hidden="1" outlineLevel="1">
      <c r="A23" s="9"/>
      <c r="B23" s="16"/>
      <c r="C23" s="47"/>
      <c r="D23" s="16"/>
      <c r="E23" s="16"/>
      <c r="F23" s="16"/>
      <c r="G23" s="16"/>
      <c r="H23" s="37"/>
      <c r="I23" s="37"/>
      <c r="J23" s="37"/>
      <c r="K23" s="37"/>
      <c r="L23" s="37"/>
      <c r="M23" s="46"/>
      <c r="N23" s="37"/>
      <c r="O23" s="37"/>
      <c r="P23" s="37"/>
      <c r="Q23" s="37"/>
      <c r="R23" s="16"/>
    </row>
    <row r="24" spans="1:18" hidden="1" outlineLevel="1">
      <c r="A24" s="9"/>
      <c r="B24" s="16"/>
      <c r="C24" s="47"/>
      <c r="D24" s="16"/>
      <c r="E24" s="16"/>
      <c r="F24" s="16"/>
      <c r="G24" s="16"/>
      <c r="H24" s="37"/>
      <c r="I24" s="37"/>
      <c r="J24" s="37"/>
      <c r="K24" s="37"/>
      <c r="L24" s="37"/>
      <c r="M24" s="46"/>
      <c r="N24" s="37"/>
      <c r="O24" s="37"/>
      <c r="P24" s="37"/>
      <c r="Q24" s="37"/>
      <c r="R24" s="16"/>
    </row>
    <row r="25" spans="1:18" hidden="1" outlineLevel="1">
      <c r="A25" s="9"/>
      <c r="B25" s="16"/>
      <c r="C25" s="43"/>
      <c r="D25" s="43"/>
      <c r="E25" s="43"/>
      <c r="F25" s="43"/>
      <c r="G25" s="43"/>
      <c r="H25" s="43"/>
      <c r="I25" s="43"/>
      <c r="J25" s="43"/>
      <c r="K25" s="43"/>
      <c r="L25" s="37"/>
      <c r="M25" s="37"/>
      <c r="N25" s="37"/>
      <c r="O25" s="37"/>
      <c r="P25" s="37"/>
      <c r="Q25" s="37"/>
      <c r="R25" s="16"/>
    </row>
    <row r="26" spans="1:18" hidden="1" outlineLevel="1">
      <c r="A26" s="9"/>
      <c r="B26" s="16"/>
      <c r="C26" s="43"/>
      <c r="D26" s="43"/>
      <c r="E26" s="43"/>
      <c r="F26" s="43"/>
      <c r="G26" s="43"/>
      <c r="H26" s="43"/>
      <c r="I26" s="43"/>
      <c r="J26" s="43"/>
      <c r="K26" s="43"/>
      <c r="L26" s="37"/>
      <c r="M26" s="37"/>
      <c r="N26" s="37"/>
      <c r="O26" s="37"/>
      <c r="P26" s="37"/>
      <c r="Q26" s="37"/>
      <c r="R26" s="16"/>
    </row>
    <row r="27" spans="1:18" hidden="1" outlineLevel="1">
      <c r="A27" s="9"/>
      <c r="B27" s="16"/>
      <c r="C27" s="43"/>
      <c r="D27" s="43"/>
      <c r="E27" s="43"/>
      <c r="F27" s="43"/>
      <c r="G27" s="43"/>
      <c r="H27" s="43"/>
      <c r="I27" s="43"/>
      <c r="J27" s="43"/>
      <c r="K27" s="43"/>
      <c r="L27" s="37"/>
      <c r="M27" s="37"/>
      <c r="N27" s="37"/>
      <c r="O27" s="37"/>
      <c r="P27" s="37"/>
      <c r="Q27" s="37"/>
      <c r="R27" s="16"/>
    </row>
    <row r="28" spans="1:18" hidden="1" outlineLevel="1">
      <c r="A28" s="9"/>
      <c r="B28" s="16"/>
      <c r="C28" s="43"/>
      <c r="D28" s="43"/>
      <c r="E28" s="43"/>
      <c r="F28" s="43"/>
      <c r="G28" s="43"/>
      <c r="H28" s="43"/>
      <c r="I28" s="43"/>
      <c r="J28" s="43"/>
      <c r="K28" s="43"/>
      <c r="L28" s="37"/>
      <c r="M28" s="37"/>
      <c r="N28" s="37"/>
      <c r="O28" s="37"/>
      <c r="P28" s="37"/>
      <c r="Q28" s="37"/>
      <c r="R28" s="16"/>
    </row>
    <row r="29" spans="1:18" hidden="1" outlineLevel="1">
      <c r="A29" s="9"/>
      <c r="B29" s="16"/>
      <c r="C29" s="43"/>
      <c r="D29" s="43"/>
      <c r="E29" s="43"/>
      <c r="F29" s="43"/>
      <c r="G29" s="43"/>
      <c r="H29" s="43"/>
      <c r="I29" s="43"/>
      <c r="J29" s="43"/>
      <c r="K29" s="43"/>
      <c r="L29" s="37"/>
      <c r="M29" s="37"/>
      <c r="N29" s="37"/>
      <c r="O29" s="37"/>
      <c r="P29" s="37"/>
      <c r="Q29" s="37"/>
      <c r="R29" s="16"/>
    </row>
    <row r="30" spans="1:18" hidden="1" outlineLevel="1">
      <c r="A30" s="9"/>
      <c r="B30" s="16"/>
      <c r="C30" s="43"/>
      <c r="D30" s="43"/>
      <c r="E30" s="43"/>
      <c r="F30" s="43"/>
      <c r="G30" s="43"/>
      <c r="H30" s="43"/>
      <c r="I30" s="43"/>
      <c r="J30" s="43"/>
      <c r="K30" s="43"/>
      <c r="L30" s="16"/>
      <c r="M30" s="37"/>
      <c r="N30" s="37"/>
      <c r="O30" s="37"/>
      <c r="P30" s="37"/>
      <c r="Q30" s="37"/>
      <c r="R30" s="16"/>
    </row>
    <row r="31" spans="1:18" hidden="1" outlineLevel="1">
      <c r="B31" s="16"/>
      <c r="C31" s="43"/>
      <c r="D31" s="43"/>
      <c r="E31" s="43"/>
      <c r="F31" s="43"/>
      <c r="G31" s="43"/>
      <c r="H31" s="43"/>
      <c r="I31" s="43"/>
      <c r="J31" s="43"/>
      <c r="K31" s="43"/>
      <c r="L31" s="16"/>
      <c r="M31" s="37"/>
      <c r="N31" s="37"/>
      <c r="O31" s="37"/>
      <c r="P31" s="37"/>
      <c r="Q31" s="37"/>
      <c r="R31" s="16"/>
    </row>
    <row r="32" spans="1:18" hidden="1" outlineLevel="1">
      <c r="B32" s="16"/>
      <c r="C32" s="43"/>
      <c r="D32" s="43"/>
      <c r="E32" s="43"/>
      <c r="F32" s="43"/>
      <c r="G32" s="43"/>
      <c r="H32" s="43"/>
      <c r="I32" s="43"/>
      <c r="J32" s="43"/>
      <c r="K32" s="43"/>
      <c r="L32" s="16"/>
      <c r="M32" s="37"/>
      <c r="N32" s="37"/>
      <c r="O32" s="37"/>
      <c r="P32" s="37"/>
      <c r="Q32" s="37"/>
      <c r="R32" s="16"/>
    </row>
    <row r="33" spans="1:18" hidden="1" outlineLevel="1">
      <c r="B33" s="16"/>
      <c r="C33" s="43"/>
      <c r="D33" s="43"/>
      <c r="E33" s="43"/>
      <c r="F33" s="43"/>
      <c r="G33" s="43"/>
      <c r="H33" s="43"/>
      <c r="I33" s="43"/>
      <c r="J33" s="43"/>
      <c r="K33" s="43"/>
      <c r="L33" s="16"/>
      <c r="M33" s="37"/>
      <c r="N33" s="37"/>
      <c r="O33" s="37"/>
      <c r="P33" s="37"/>
      <c r="Q33" s="37"/>
      <c r="R33" s="16"/>
    </row>
    <row r="34" spans="1:18" hidden="1" outlineLevel="1">
      <c r="B34" s="16"/>
      <c r="C34" s="43"/>
      <c r="D34" s="43"/>
      <c r="E34" s="43"/>
      <c r="F34" s="43"/>
      <c r="G34" s="43"/>
      <c r="H34" s="43"/>
      <c r="I34" s="43"/>
      <c r="J34" s="43"/>
      <c r="K34" s="43"/>
      <c r="L34" s="16"/>
      <c r="M34" s="37"/>
      <c r="N34" s="37"/>
      <c r="O34" s="37"/>
      <c r="P34" s="37"/>
      <c r="Q34" s="37"/>
      <c r="R34" s="16"/>
    </row>
    <row r="35" spans="1:18" hidden="1" outlineLevel="1">
      <c r="B35" s="16"/>
      <c r="C35" s="43"/>
      <c r="D35" s="43"/>
      <c r="E35" s="43"/>
      <c r="F35" s="43"/>
      <c r="G35" s="43"/>
      <c r="H35" s="43"/>
      <c r="I35" s="43"/>
      <c r="J35" s="43"/>
      <c r="K35" s="43"/>
      <c r="L35" s="16"/>
      <c r="M35" s="37"/>
      <c r="N35" s="37"/>
      <c r="O35" s="37"/>
      <c r="P35" s="37"/>
      <c r="Q35" s="37"/>
      <c r="R35" s="16"/>
    </row>
    <row r="36" spans="1:18" hidden="1" outlineLevel="1">
      <c r="B36" s="16"/>
      <c r="C36" s="43"/>
      <c r="D36" s="43"/>
      <c r="E36" s="43"/>
      <c r="F36" s="43"/>
      <c r="G36" s="43"/>
      <c r="H36" s="43"/>
      <c r="I36" s="43"/>
      <c r="J36" s="43"/>
      <c r="K36" s="43"/>
      <c r="L36" s="16"/>
      <c r="M36" s="37"/>
      <c r="N36" s="37"/>
      <c r="O36" s="37"/>
      <c r="P36" s="37"/>
      <c r="Q36" s="37"/>
      <c r="R36" s="16"/>
    </row>
    <row r="37" spans="1:18" hidden="1" outlineLevel="1">
      <c r="B37" s="16"/>
      <c r="C37" s="43"/>
      <c r="D37" s="43"/>
      <c r="E37" s="43"/>
      <c r="F37" s="43"/>
      <c r="G37" s="43"/>
      <c r="H37" s="43"/>
      <c r="I37" s="43"/>
      <c r="J37" s="43"/>
      <c r="K37" s="43"/>
      <c r="L37" s="16"/>
      <c r="M37" s="37"/>
      <c r="N37" s="37"/>
      <c r="O37" s="37"/>
      <c r="P37" s="37"/>
      <c r="Q37" s="37"/>
      <c r="R37" s="16"/>
    </row>
    <row r="38" spans="1:18" hidden="1" outlineLevel="1">
      <c r="B38" s="16"/>
      <c r="C38" s="43"/>
      <c r="D38" s="43"/>
      <c r="E38" s="43"/>
      <c r="F38" s="43"/>
      <c r="G38" s="43"/>
      <c r="H38" s="43"/>
      <c r="I38" s="43"/>
      <c r="J38" s="43"/>
      <c r="K38" s="43"/>
      <c r="L38" s="16"/>
      <c r="M38" s="37"/>
      <c r="N38" s="37"/>
      <c r="O38" s="37"/>
      <c r="P38" s="37"/>
      <c r="Q38" s="37"/>
      <c r="R38" s="16"/>
    </row>
    <row r="39" spans="1:18" hidden="1" outlineLevel="1">
      <c r="B39" s="16"/>
      <c r="C39" s="43"/>
      <c r="D39" s="43"/>
      <c r="E39" s="43"/>
      <c r="F39" s="43"/>
      <c r="G39" s="43"/>
      <c r="H39" s="43"/>
      <c r="I39" s="43"/>
      <c r="J39" s="43"/>
      <c r="K39" s="43"/>
      <c r="L39" s="16"/>
      <c r="M39" s="37"/>
      <c r="N39" s="37"/>
      <c r="O39" s="37"/>
      <c r="P39" s="37"/>
      <c r="Q39" s="37"/>
      <c r="R39" s="16"/>
    </row>
    <row r="40" spans="1:18" hidden="1" outlineLevel="1">
      <c r="B40" s="16"/>
      <c r="C40" s="43"/>
      <c r="D40" s="43"/>
      <c r="E40" s="43"/>
      <c r="F40" s="43"/>
      <c r="G40" s="43"/>
      <c r="H40" s="43"/>
      <c r="I40" s="43"/>
      <c r="J40" s="43"/>
      <c r="K40" s="43"/>
      <c r="L40" s="16"/>
      <c r="M40" s="37"/>
      <c r="N40" s="37"/>
      <c r="O40" s="37"/>
      <c r="P40" s="37"/>
      <c r="Q40" s="37"/>
      <c r="R40" s="16"/>
    </row>
    <row r="41" spans="1:18" hidden="1" outlineLevel="1">
      <c r="B41" s="16"/>
      <c r="C41" s="43"/>
      <c r="D41" s="43"/>
      <c r="E41" s="43"/>
      <c r="F41" s="43"/>
      <c r="G41" s="43"/>
      <c r="H41" s="43"/>
      <c r="I41" s="43"/>
      <c r="J41" s="43"/>
      <c r="K41" s="43"/>
      <c r="L41" s="16"/>
      <c r="M41" s="37"/>
      <c r="N41" s="37"/>
      <c r="O41" s="37"/>
      <c r="P41" s="37"/>
      <c r="Q41" s="37"/>
      <c r="R41" s="16"/>
    </row>
    <row r="42" spans="1:18" hidden="1" outlineLevel="1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>
      <c r="B44" s="16"/>
      <c r="C44" s="48" t="s">
        <v>171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outlineLevel="1">
      <c r="A45" s="9"/>
      <c r="B45" s="16"/>
      <c r="C45" s="47" t="s">
        <v>146</v>
      </c>
      <c r="D45" s="16"/>
      <c r="E45" s="16"/>
      <c r="F45" s="16"/>
      <c r="G45" s="16"/>
      <c r="H45" s="37"/>
      <c r="I45" s="37"/>
      <c r="J45" s="37"/>
      <c r="K45" s="37"/>
      <c r="L45" s="37"/>
      <c r="M45" s="46" t="s">
        <v>145</v>
      </c>
      <c r="N45" s="37"/>
      <c r="O45" s="37"/>
      <c r="P45" s="37"/>
      <c r="Q45" s="37"/>
      <c r="R45" s="16"/>
    </row>
    <row r="46" spans="1:18" outlineLevel="1">
      <c r="A46" s="9"/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37"/>
      <c r="M46" s="299" t="s">
        <v>359</v>
      </c>
      <c r="N46" s="173"/>
      <c r="O46" s="173"/>
      <c r="P46" s="173"/>
      <c r="Q46" s="174"/>
      <c r="R46" s="16"/>
    </row>
    <row r="47" spans="1:18" outlineLevel="1">
      <c r="A47" s="9"/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37"/>
      <c r="M47" s="175"/>
      <c r="N47" s="176"/>
      <c r="O47" s="176"/>
      <c r="P47" s="176"/>
      <c r="Q47" s="177"/>
      <c r="R47" s="16"/>
    </row>
    <row r="48" spans="1:18" outlineLevel="1">
      <c r="A48" s="9"/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37"/>
      <c r="M48" s="175"/>
      <c r="N48" s="176"/>
      <c r="O48" s="176"/>
      <c r="P48" s="176"/>
      <c r="Q48" s="177"/>
      <c r="R48" s="16"/>
    </row>
    <row r="49" spans="1:18" outlineLevel="1">
      <c r="A49" s="9"/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37"/>
      <c r="M49" s="175"/>
      <c r="N49" s="176"/>
      <c r="O49" s="176"/>
      <c r="P49" s="176"/>
      <c r="Q49" s="177"/>
      <c r="R49" s="16"/>
    </row>
    <row r="50" spans="1:18" outlineLevel="1">
      <c r="A50" s="9"/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37"/>
      <c r="M50" s="175"/>
      <c r="N50" s="176"/>
      <c r="O50" s="176"/>
      <c r="P50" s="176"/>
      <c r="Q50" s="177"/>
      <c r="R50" s="16"/>
    </row>
    <row r="51" spans="1:18" outlineLevel="1">
      <c r="A51" s="9"/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5"/>
      <c r="N52" s="176"/>
      <c r="O52" s="176"/>
      <c r="P52" s="176"/>
      <c r="Q52" s="177"/>
      <c r="R52" s="16"/>
    </row>
    <row r="53" spans="1:18" outlineLevel="1">
      <c r="B53" s="16"/>
      <c r="C53" s="167"/>
      <c r="D53" s="167"/>
      <c r="E53" s="167"/>
      <c r="F53" s="167"/>
      <c r="G53" s="167"/>
      <c r="H53" s="167"/>
      <c r="I53" s="167"/>
      <c r="J53" s="167"/>
      <c r="K53" s="167"/>
      <c r="L53" s="16"/>
      <c r="M53" s="175"/>
      <c r="N53" s="176"/>
      <c r="O53" s="176"/>
      <c r="P53" s="176"/>
      <c r="Q53" s="177"/>
      <c r="R53" s="16"/>
    </row>
    <row r="54" spans="1:18" outlineLevel="1">
      <c r="B54" s="16"/>
      <c r="C54" s="167"/>
      <c r="D54" s="167"/>
      <c r="E54" s="167"/>
      <c r="F54" s="167"/>
      <c r="G54" s="167"/>
      <c r="H54" s="167"/>
      <c r="I54" s="167"/>
      <c r="J54" s="167"/>
      <c r="K54" s="167"/>
      <c r="L54" s="16"/>
      <c r="M54" s="175"/>
      <c r="N54" s="176"/>
      <c r="O54" s="176"/>
      <c r="P54" s="176"/>
      <c r="Q54" s="177"/>
      <c r="R54" s="16"/>
    </row>
    <row r="55" spans="1:18" outlineLevel="1">
      <c r="B55" s="16"/>
      <c r="C55" s="167"/>
      <c r="D55" s="167"/>
      <c r="E55" s="167"/>
      <c r="F55" s="167"/>
      <c r="G55" s="167"/>
      <c r="H55" s="167"/>
      <c r="I55" s="167"/>
      <c r="J55" s="167"/>
      <c r="K55" s="167"/>
      <c r="L55" s="16"/>
      <c r="M55" s="175"/>
      <c r="N55" s="176"/>
      <c r="O55" s="176"/>
      <c r="P55" s="176"/>
      <c r="Q55" s="177"/>
      <c r="R55" s="16"/>
    </row>
    <row r="56" spans="1:18" outlineLevel="1">
      <c r="B56" s="16"/>
      <c r="C56" s="167"/>
      <c r="D56" s="167"/>
      <c r="E56" s="167"/>
      <c r="F56" s="167"/>
      <c r="G56" s="167"/>
      <c r="H56" s="167"/>
      <c r="I56" s="167"/>
      <c r="J56" s="167"/>
      <c r="K56" s="167"/>
      <c r="L56" s="16"/>
      <c r="M56" s="175"/>
      <c r="N56" s="176"/>
      <c r="O56" s="176"/>
      <c r="P56" s="176"/>
      <c r="Q56" s="177"/>
      <c r="R56" s="16"/>
    </row>
    <row r="57" spans="1:18" outlineLevel="1"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16"/>
      <c r="M57" s="175"/>
      <c r="N57" s="176"/>
      <c r="O57" s="176"/>
      <c r="P57" s="176"/>
      <c r="Q57" s="177"/>
      <c r="R57" s="16"/>
    </row>
    <row r="58" spans="1:18" outlineLevel="1"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16"/>
      <c r="M58" s="175"/>
      <c r="N58" s="176"/>
      <c r="O58" s="176"/>
      <c r="P58" s="176"/>
      <c r="Q58" s="177"/>
      <c r="R58" s="16"/>
    </row>
    <row r="59" spans="1:18" outlineLevel="1"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16"/>
      <c r="M59" s="175"/>
      <c r="N59" s="176"/>
      <c r="O59" s="176"/>
      <c r="P59" s="176"/>
      <c r="Q59" s="177"/>
      <c r="R59" s="16"/>
    </row>
    <row r="60" spans="1:18" outlineLevel="1"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16"/>
      <c r="M60" s="175"/>
      <c r="N60" s="176"/>
      <c r="O60" s="176"/>
      <c r="P60" s="176"/>
      <c r="Q60" s="177"/>
      <c r="R60" s="16"/>
    </row>
    <row r="61" spans="1:18" outlineLevel="1"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16"/>
      <c r="M61" s="175"/>
      <c r="N61" s="176"/>
      <c r="O61" s="176"/>
      <c r="P61" s="176"/>
      <c r="Q61" s="177"/>
      <c r="R61" s="16"/>
    </row>
    <row r="62" spans="1:18" outlineLevel="1"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8"/>
      <c r="N62" s="179"/>
      <c r="O62" s="179"/>
      <c r="P62" s="179"/>
      <c r="Q62" s="180"/>
      <c r="R62" s="16"/>
    </row>
    <row r="63" spans="1:18" outlineLevel="1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>
      <c r="B65" s="16"/>
      <c r="C65" s="48" t="s">
        <v>172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>
      <c r="A66" s="9"/>
      <c r="B66" s="16"/>
      <c r="C66" s="47" t="s">
        <v>146</v>
      </c>
      <c r="D66" s="16"/>
      <c r="E66" s="16"/>
      <c r="F66" s="16"/>
      <c r="G66" s="16"/>
      <c r="H66" s="37"/>
      <c r="I66" s="37"/>
      <c r="J66" s="37"/>
      <c r="K66" s="37"/>
      <c r="L66" s="37"/>
      <c r="M66" s="46" t="s">
        <v>145</v>
      </c>
      <c r="N66" s="37"/>
      <c r="O66" s="37"/>
      <c r="P66" s="37"/>
      <c r="Q66" s="37"/>
      <c r="R66" s="16"/>
    </row>
    <row r="67" spans="1:18" hidden="1" outlineLevel="1">
      <c r="A67" s="9"/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37"/>
      <c r="M67" s="172"/>
      <c r="N67" s="173"/>
      <c r="O67" s="173"/>
      <c r="P67" s="173"/>
      <c r="Q67" s="174"/>
      <c r="R67" s="16"/>
    </row>
    <row r="68" spans="1:18" hidden="1" outlineLevel="1">
      <c r="A68" s="9"/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37"/>
      <c r="M68" s="175"/>
      <c r="N68" s="176"/>
      <c r="O68" s="176"/>
      <c r="P68" s="176"/>
      <c r="Q68" s="177"/>
      <c r="R68" s="16"/>
    </row>
    <row r="69" spans="1:18" hidden="1" outlineLevel="1">
      <c r="A69" s="9"/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37"/>
      <c r="M69" s="175"/>
      <c r="N69" s="176"/>
      <c r="O69" s="176"/>
      <c r="P69" s="176"/>
      <c r="Q69" s="177"/>
      <c r="R69" s="16"/>
    </row>
    <row r="70" spans="1:18" hidden="1" outlineLevel="1">
      <c r="A70" s="9"/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37"/>
      <c r="M70" s="175"/>
      <c r="N70" s="176"/>
      <c r="O70" s="176"/>
      <c r="P70" s="176"/>
      <c r="Q70" s="177"/>
      <c r="R70" s="16"/>
    </row>
    <row r="71" spans="1:18" hidden="1" outlineLevel="1">
      <c r="A71" s="9"/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37"/>
      <c r="M71" s="175"/>
      <c r="N71" s="176"/>
      <c r="O71" s="176"/>
      <c r="P71" s="176"/>
      <c r="Q71" s="177"/>
      <c r="R71" s="16"/>
    </row>
    <row r="72" spans="1:18" hidden="1" outlineLevel="1">
      <c r="A72" s="9"/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1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5"/>
      <c r="N73" s="176"/>
      <c r="O73" s="176"/>
      <c r="P73" s="176"/>
      <c r="Q73" s="177"/>
      <c r="R73" s="16"/>
    </row>
    <row r="74" spans="1:18" hidden="1" outlineLevel="1">
      <c r="B74" s="16"/>
      <c r="C74" s="167"/>
      <c r="D74" s="167"/>
      <c r="E74" s="167"/>
      <c r="F74" s="167"/>
      <c r="G74" s="167"/>
      <c r="H74" s="167"/>
      <c r="I74" s="167"/>
      <c r="J74" s="167"/>
      <c r="K74" s="167"/>
      <c r="L74" s="16"/>
      <c r="M74" s="175"/>
      <c r="N74" s="176"/>
      <c r="O74" s="176"/>
      <c r="P74" s="176"/>
      <c r="Q74" s="177"/>
      <c r="R74" s="16"/>
    </row>
    <row r="75" spans="1:18" hidden="1" outlineLevel="1">
      <c r="B75" s="16"/>
      <c r="C75" s="167"/>
      <c r="D75" s="167"/>
      <c r="E75" s="167"/>
      <c r="F75" s="167"/>
      <c r="G75" s="167"/>
      <c r="H75" s="167"/>
      <c r="I75" s="167"/>
      <c r="J75" s="167"/>
      <c r="K75" s="167"/>
      <c r="L75" s="16"/>
      <c r="M75" s="175"/>
      <c r="N75" s="176"/>
      <c r="O75" s="176"/>
      <c r="P75" s="176"/>
      <c r="Q75" s="177"/>
      <c r="R75" s="16"/>
    </row>
    <row r="76" spans="1:18" hidden="1" outlineLevel="1">
      <c r="B76" s="16"/>
      <c r="C76" s="167"/>
      <c r="D76" s="167"/>
      <c r="E76" s="167"/>
      <c r="F76" s="167"/>
      <c r="G76" s="167"/>
      <c r="H76" s="167"/>
      <c r="I76" s="167"/>
      <c r="J76" s="167"/>
      <c r="K76" s="167"/>
      <c r="L76" s="16"/>
      <c r="M76" s="175"/>
      <c r="N76" s="176"/>
      <c r="O76" s="176"/>
      <c r="P76" s="176"/>
      <c r="Q76" s="177"/>
      <c r="R76" s="16"/>
    </row>
    <row r="77" spans="1:18" hidden="1" outlineLevel="1">
      <c r="B77" s="16"/>
      <c r="C77" s="167"/>
      <c r="D77" s="167"/>
      <c r="E77" s="167"/>
      <c r="F77" s="167"/>
      <c r="G77" s="167"/>
      <c r="H77" s="167"/>
      <c r="I77" s="167"/>
      <c r="J77" s="167"/>
      <c r="K77" s="167"/>
      <c r="L77" s="16"/>
      <c r="M77" s="175"/>
      <c r="N77" s="176"/>
      <c r="O77" s="176"/>
      <c r="P77" s="176"/>
      <c r="Q77" s="177"/>
      <c r="R77" s="16"/>
    </row>
    <row r="78" spans="1:18" hidden="1" outlineLevel="1">
      <c r="B78" s="16"/>
      <c r="C78" s="167"/>
      <c r="D78" s="167"/>
      <c r="E78" s="167"/>
      <c r="F78" s="167"/>
      <c r="G78" s="167"/>
      <c r="H78" s="167"/>
      <c r="I78" s="167"/>
      <c r="J78" s="167"/>
      <c r="K78" s="167"/>
      <c r="L78" s="16"/>
      <c r="M78" s="175"/>
      <c r="N78" s="176"/>
      <c r="O78" s="176"/>
      <c r="P78" s="176"/>
      <c r="Q78" s="177"/>
      <c r="R78" s="16"/>
    </row>
    <row r="79" spans="1:18" hidden="1" outlineLevel="1">
      <c r="B79" s="16"/>
      <c r="C79" s="167"/>
      <c r="D79" s="167"/>
      <c r="E79" s="167"/>
      <c r="F79" s="167"/>
      <c r="G79" s="167"/>
      <c r="H79" s="167"/>
      <c r="I79" s="167"/>
      <c r="J79" s="167"/>
      <c r="K79" s="167"/>
      <c r="L79" s="16"/>
      <c r="M79" s="175"/>
      <c r="N79" s="176"/>
      <c r="O79" s="176"/>
      <c r="P79" s="176"/>
      <c r="Q79" s="177"/>
      <c r="R79" s="16"/>
    </row>
    <row r="80" spans="1:18" hidden="1" outlineLevel="1">
      <c r="B80" s="16"/>
      <c r="C80" s="167"/>
      <c r="D80" s="167"/>
      <c r="E80" s="167"/>
      <c r="F80" s="167"/>
      <c r="G80" s="167"/>
      <c r="H80" s="167"/>
      <c r="I80" s="167"/>
      <c r="J80" s="167"/>
      <c r="K80" s="167"/>
      <c r="L80" s="16"/>
      <c r="M80" s="175"/>
      <c r="N80" s="176"/>
      <c r="O80" s="176"/>
      <c r="P80" s="176"/>
      <c r="Q80" s="177"/>
      <c r="R80" s="16"/>
    </row>
    <row r="81" spans="1:18" hidden="1" outlineLevel="1">
      <c r="B81" s="16"/>
      <c r="C81" s="167"/>
      <c r="D81" s="167"/>
      <c r="E81" s="167"/>
      <c r="F81" s="167"/>
      <c r="G81" s="167"/>
      <c r="H81" s="167"/>
      <c r="I81" s="167"/>
      <c r="J81" s="167"/>
      <c r="K81" s="167"/>
      <c r="L81" s="16"/>
      <c r="M81" s="175"/>
      <c r="N81" s="176"/>
      <c r="O81" s="176"/>
      <c r="P81" s="176"/>
      <c r="Q81" s="177"/>
      <c r="R81" s="16"/>
    </row>
    <row r="82" spans="1:18" hidden="1" outlineLevel="1">
      <c r="B82" s="16"/>
      <c r="C82" s="167"/>
      <c r="D82" s="167"/>
      <c r="E82" s="167"/>
      <c r="F82" s="167"/>
      <c r="G82" s="167"/>
      <c r="H82" s="167"/>
      <c r="I82" s="167"/>
      <c r="J82" s="167"/>
      <c r="K82" s="167"/>
      <c r="L82" s="16"/>
      <c r="M82" s="175"/>
      <c r="N82" s="176"/>
      <c r="O82" s="176"/>
      <c r="P82" s="176"/>
      <c r="Q82" s="177"/>
      <c r="R82" s="16"/>
    </row>
    <row r="83" spans="1:18" hidden="1" outlineLevel="1">
      <c r="B83" s="16"/>
      <c r="C83" s="167"/>
      <c r="D83" s="167"/>
      <c r="E83" s="167"/>
      <c r="F83" s="167"/>
      <c r="G83" s="167"/>
      <c r="H83" s="167"/>
      <c r="I83" s="167"/>
      <c r="J83" s="167"/>
      <c r="K83" s="167"/>
      <c r="L83" s="16"/>
      <c r="M83" s="178"/>
      <c r="N83" s="179"/>
      <c r="O83" s="179"/>
      <c r="P83" s="179"/>
      <c r="Q83" s="180"/>
      <c r="R83" s="16"/>
    </row>
    <row r="84" spans="1:18" hidden="1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>
      <c r="B86" s="16"/>
      <c r="C86" s="48" t="s">
        <v>173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>
      <c r="A87" s="9"/>
      <c r="B87" s="16"/>
      <c r="C87" s="47" t="s">
        <v>146</v>
      </c>
      <c r="D87" s="16"/>
      <c r="E87" s="16"/>
      <c r="F87" s="16"/>
      <c r="G87" s="16"/>
      <c r="H87" s="37"/>
      <c r="I87" s="37"/>
      <c r="J87" s="37"/>
      <c r="K87" s="37"/>
      <c r="L87" s="37"/>
      <c r="M87" s="46" t="s">
        <v>145</v>
      </c>
      <c r="N87" s="37"/>
      <c r="O87" s="37"/>
      <c r="P87" s="37"/>
      <c r="Q87" s="37"/>
      <c r="R87" s="16"/>
    </row>
    <row r="88" spans="1:18" hidden="1" outlineLevel="1">
      <c r="A88" s="9"/>
      <c r="B88" s="16"/>
      <c r="C88" s="167"/>
      <c r="D88" s="167"/>
      <c r="E88" s="167"/>
      <c r="F88" s="167"/>
      <c r="G88" s="167"/>
      <c r="H88" s="167"/>
      <c r="I88" s="167"/>
      <c r="J88" s="167"/>
      <c r="K88" s="167"/>
      <c r="L88" s="37"/>
      <c r="M88" s="172"/>
      <c r="N88" s="173"/>
      <c r="O88" s="173"/>
      <c r="P88" s="173"/>
      <c r="Q88" s="174"/>
      <c r="R88" s="16"/>
    </row>
    <row r="89" spans="1:18" hidden="1" outlineLevel="1">
      <c r="A89" s="9"/>
      <c r="B89" s="16"/>
      <c r="C89" s="167"/>
      <c r="D89" s="167"/>
      <c r="E89" s="167"/>
      <c r="F89" s="167"/>
      <c r="G89" s="167"/>
      <c r="H89" s="167"/>
      <c r="I89" s="167"/>
      <c r="J89" s="167"/>
      <c r="K89" s="167"/>
      <c r="L89" s="37"/>
      <c r="M89" s="175"/>
      <c r="N89" s="176"/>
      <c r="O89" s="176"/>
      <c r="P89" s="176"/>
      <c r="Q89" s="177"/>
      <c r="R89" s="16"/>
    </row>
    <row r="90" spans="1:18" hidden="1" outlineLevel="1">
      <c r="A90" s="9"/>
      <c r="B90" s="16"/>
      <c r="C90" s="167"/>
      <c r="D90" s="167"/>
      <c r="E90" s="167"/>
      <c r="F90" s="167"/>
      <c r="G90" s="167"/>
      <c r="H90" s="167"/>
      <c r="I90" s="167"/>
      <c r="J90" s="167"/>
      <c r="K90" s="167"/>
      <c r="L90" s="37"/>
      <c r="M90" s="175"/>
      <c r="N90" s="176"/>
      <c r="O90" s="176"/>
      <c r="P90" s="176"/>
      <c r="Q90" s="177"/>
      <c r="R90" s="16"/>
    </row>
    <row r="91" spans="1:18" hidden="1" outlineLevel="1">
      <c r="A91" s="9"/>
      <c r="B91" s="16"/>
      <c r="C91" s="167"/>
      <c r="D91" s="167"/>
      <c r="E91" s="167"/>
      <c r="F91" s="167"/>
      <c r="G91" s="167"/>
      <c r="H91" s="167"/>
      <c r="I91" s="167"/>
      <c r="J91" s="167"/>
      <c r="K91" s="167"/>
      <c r="L91" s="37"/>
      <c r="M91" s="175"/>
      <c r="N91" s="176"/>
      <c r="O91" s="176"/>
      <c r="P91" s="176"/>
      <c r="Q91" s="177"/>
      <c r="R91" s="16"/>
    </row>
    <row r="92" spans="1:18" hidden="1" outlineLevel="1">
      <c r="A92" s="9"/>
      <c r="B92" s="16"/>
      <c r="C92" s="167"/>
      <c r="D92" s="167"/>
      <c r="E92" s="167"/>
      <c r="F92" s="167"/>
      <c r="G92" s="167"/>
      <c r="H92" s="167"/>
      <c r="I92" s="167"/>
      <c r="J92" s="167"/>
      <c r="K92" s="167"/>
      <c r="L92" s="37"/>
      <c r="M92" s="175"/>
      <c r="N92" s="176"/>
      <c r="O92" s="176"/>
      <c r="P92" s="176"/>
      <c r="Q92" s="177"/>
      <c r="R92" s="16"/>
    </row>
    <row r="93" spans="1:18" hidden="1" outlineLevel="1">
      <c r="A93" s="9"/>
      <c r="B93" s="16"/>
      <c r="C93" s="167"/>
      <c r="D93" s="167"/>
      <c r="E93" s="167"/>
      <c r="F93" s="167"/>
      <c r="G93" s="167"/>
      <c r="H93" s="167"/>
      <c r="I93" s="167"/>
      <c r="J93" s="167"/>
      <c r="K93" s="167"/>
      <c r="L93" s="16"/>
      <c r="M93" s="175"/>
      <c r="N93" s="176"/>
      <c r="O93" s="176"/>
      <c r="P93" s="176"/>
      <c r="Q93" s="177"/>
      <c r="R93" s="16"/>
    </row>
    <row r="94" spans="1:18" hidden="1" outlineLevel="1">
      <c r="B94" s="16"/>
      <c r="C94" s="167"/>
      <c r="D94" s="167"/>
      <c r="E94" s="167"/>
      <c r="F94" s="167"/>
      <c r="G94" s="167"/>
      <c r="H94" s="167"/>
      <c r="I94" s="167"/>
      <c r="J94" s="167"/>
      <c r="K94" s="167"/>
      <c r="L94" s="16"/>
      <c r="M94" s="175"/>
      <c r="N94" s="176"/>
      <c r="O94" s="176"/>
      <c r="P94" s="176"/>
      <c r="Q94" s="177"/>
      <c r="R94" s="16"/>
    </row>
    <row r="95" spans="1:18" hidden="1" outlineLevel="1">
      <c r="B95" s="16"/>
      <c r="C95" s="167"/>
      <c r="D95" s="167"/>
      <c r="E95" s="167"/>
      <c r="F95" s="167"/>
      <c r="G95" s="167"/>
      <c r="H95" s="167"/>
      <c r="I95" s="167"/>
      <c r="J95" s="167"/>
      <c r="K95" s="167"/>
      <c r="L95" s="16"/>
      <c r="M95" s="175"/>
      <c r="N95" s="176"/>
      <c r="O95" s="176"/>
      <c r="P95" s="176"/>
      <c r="Q95" s="177"/>
      <c r="R95" s="16"/>
    </row>
    <row r="96" spans="1:18" hidden="1" outlineLevel="1">
      <c r="B96" s="16"/>
      <c r="C96" s="167"/>
      <c r="D96" s="167"/>
      <c r="E96" s="167"/>
      <c r="F96" s="167"/>
      <c r="G96" s="167"/>
      <c r="H96" s="167"/>
      <c r="I96" s="167"/>
      <c r="J96" s="167"/>
      <c r="K96" s="167"/>
      <c r="L96" s="16"/>
      <c r="M96" s="175"/>
      <c r="N96" s="176"/>
      <c r="O96" s="176"/>
      <c r="P96" s="176"/>
      <c r="Q96" s="177"/>
      <c r="R96" s="16"/>
    </row>
    <row r="97" spans="2:18" hidden="1" outlineLevel="1">
      <c r="B97" s="16"/>
      <c r="C97" s="167"/>
      <c r="D97" s="167"/>
      <c r="E97" s="167"/>
      <c r="F97" s="167"/>
      <c r="G97" s="167"/>
      <c r="H97" s="167"/>
      <c r="I97" s="167"/>
      <c r="J97" s="167"/>
      <c r="K97" s="167"/>
      <c r="L97" s="16"/>
      <c r="M97" s="175"/>
      <c r="N97" s="176"/>
      <c r="O97" s="176"/>
      <c r="P97" s="176"/>
      <c r="Q97" s="177"/>
      <c r="R97" s="16"/>
    </row>
    <row r="98" spans="2:18" hidden="1" outlineLevel="1">
      <c r="B98" s="16"/>
      <c r="C98" s="167"/>
      <c r="D98" s="167"/>
      <c r="E98" s="167"/>
      <c r="F98" s="167"/>
      <c r="G98" s="167"/>
      <c r="H98" s="167"/>
      <c r="I98" s="167"/>
      <c r="J98" s="167"/>
      <c r="K98" s="167"/>
      <c r="L98" s="16"/>
      <c r="M98" s="175"/>
      <c r="N98" s="176"/>
      <c r="O98" s="176"/>
      <c r="P98" s="176"/>
      <c r="Q98" s="177"/>
      <c r="R98" s="16"/>
    </row>
    <row r="99" spans="2:18" hidden="1" outlineLevel="1">
      <c r="B99" s="16"/>
      <c r="C99" s="167"/>
      <c r="D99" s="167"/>
      <c r="E99" s="167"/>
      <c r="F99" s="167"/>
      <c r="G99" s="167"/>
      <c r="H99" s="167"/>
      <c r="I99" s="167"/>
      <c r="J99" s="167"/>
      <c r="K99" s="167"/>
      <c r="L99" s="16"/>
      <c r="M99" s="175"/>
      <c r="N99" s="176"/>
      <c r="O99" s="176"/>
      <c r="P99" s="176"/>
      <c r="Q99" s="177"/>
      <c r="R99" s="16"/>
    </row>
    <row r="100" spans="2:18" hidden="1" outlineLevel="1">
      <c r="B100" s="16"/>
      <c r="C100" s="167"/>
      <c r="D100" s="167"/>
      <c r="E100" s="167"/>
      <c r="F100" s="167"/>
      <c r="G100" s="167"/>
      <c r="H100" s="167"/>
      <c r="I100" s="167"/>
      <c r="J100" s="167"/>
      <c r="K100" s="167"/>
      <c r="L100" s="16"/>
      <c r="M100" s="175"/>
      <c r="N100" s="176"/>
      <c r="O100" s="176"/>
      <c r="P100" s="176"/>
      <c r="Q100" s="177"/>
      <c r="R100" s="16"/>
    </row>
    <row r="101" spans="2:18" hidden="1" outlineLevel="1">
      <c r="B101" s="16"/>
      <c r="C101" s="167"/>
      <c r="D101" s="167"/>
      <c r="E101" s="167"/>
      <c r="F101" s="167"/>
      <c r="G101" s="167"/>
      <c r="H101" s="167"/>
      <c r="I101" s="167"/>
      <c r="J101" s="167"/>
      <c r="K101" s="167"/>
      <c r="L101" s="16"/>
      <c r="M101" s="175"/>
      <c r="N101" s="176"/>
      <c r="O101" s="176"/>
      <c r="P101" s="176"/>
      <c r="Q101" s="177"/>
      <c r="R101" s="16"/>
    </row>
    <row r="102" spans="2:18" hidden="1" outlineLevel="1">
      <c r="B102" s="16"/>
      <c r="C102" s="167"/>
      <c r="D102" s="167"/>
      <c r="E102" s="167"/>
      <c r="F102" s="167"/>
      <c r="G102" s="167"/>
      <c r="H102" s="167"/>
      <c r="I102" s="167"/>
      <c r="J102" s="167"/>
      <c r="K102" s="167"/>
      <c r="L102" s="16"/>
      <c r="M102" s="175"/>
      <c r="N102" s="176"/>
      <c r="O102" s="176"/>
      <c r="P102" s="176"/>
      <c r="Q102" s="177"/>
      <c r="R102" s="16"/>
    </row>
    <row r="103" spans="2:18" hidden="1" outlineLevel="1">
      <c r="B103" s="16"/>
      <c r="C103" s="167"/>
      <c r="D103" s="167"/>
      <c r="E103" s="167"/>
      <c r="F103" s="167"/>
      <c r="G103" s="167"/>
      <c r="H103" s="167"/>
      <c r="I103" s="167"/>
      <c r="J103" s="167"/>
      <c r="K103" s="167"/>
      <c r="L103" s="16"/>
      <c r="M103" s="175"/>
      <c r="N103" s="176"/>
      <c r="O103" s="176"/>
      <c r="P103" s="176"/>
      <c r="Q103" s="177"/>
      <c r="R103" s="16"/>
    </row>
    <row r="104" spans="2:18" hidden="1" outlineLevel="1">
      <c r="B104" s="16"/>
      <c r="C104" s="167"/>
      <c r="D104" s="167"/>
      <c r="E104" s="167"/>
      <c r="F104" s="167"/>
      <c r="G104" s="167"/>
      <c r="H104" s="167"/>
      <c r="I104" s="167"/>
      <c r="J104" s="167"/>
      <c r="K104" s="167"/>
      <c r="L104" s="16"/>
      <c r="M104" s="178"/>
      <c r="N104" s="179"/>
      <c r="O104" s="179"/>
      <c r="P104" s="179"/>
      <c r="Q104" s="180"/>
      <c r="R104" s="16"/>
    </row>
    <row r="105" spans="2:18" hidden="1" outlineLevel="1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451"/>
  <sheetViews>
    <sheetView showGridLines="0" showRowColHeaders="0" topLeftCell="A2" zoomScale="40" zoomScaleNormal="40" workbookViewId="0">
      <selection activeCell="M450" sqref="M450"/>
    </sheetView>
  </sheetViews>
  <sheetFormatPr defaultColWidth="8.85546875" defaultRowHeight="15" outlineLevelRow="2"/>
  <cols>
    <col min="1" max="2" width="2.85546875" customWidth="1"/>
    <col min="17" max="17" width="2.85546875" customWidth="1"/>
  </cols>
  <sheetData>
    <row r="11" spans="1:18">
      <c r="A11" s="9"/>
      <c r="B11" s="16"/>
      <c r="C11" s="33" t="s">
        <v>120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8" ht="15.75">
      <c r="A13" s="9"/>
      <c r="B13" s="16"/>
      <c r="C13" s="48" t="s">
        <v>144</v>
      </c>
      <c r="D13" s="16"/>
      <c r="E13" s="16"/>
      <c r="F13" s="16"/>
      <c r="G13" s="16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16"/>
    </row>
    <row r="14" spans="1:18" hidden="1" outlineLevel="1">
      <c r="A14" s="9"/>
      <c r="B14" s="16"/>
      <c r="C14" s="47" t="s">
        <v>146</v>
      </c>
      <c r="D14" s="16"/>
      <c r="E14" s="16"/>
      <c r="F14" s="16"/>
      <c r="G14" s="16"/>
      <c r="H14" s="37"/>
      <c r="I14" s="37"/>
      <c r="J14" s="37"/>
      <c r="K14" s="37"/>
      <c r="L14" s="37"/>
      <c r="M14" s="46" t="s">
        <v>145</v>
      </c>
      <c r="N14" s="37"/>
      <c r="O14" s="37"/>
      <c r="P14" s="37"/>
      <c r="Q14" s="37"/>
      <c r="R14" s="16"/>
    </row>
    <row r="15" spans="1:18" hidden="1" outlineLevel="1">
      <c r="A15" s="9"/>
      <c r="B15" s="16"/>
      <c r="C15" s="167"/>
      <c r="D15" s="167"/>
      <c r="E15" s="167"/>
      <c r="F15" s="167"/>
      <c r="G15" s="167"/>
      <c r="H15" s="167"/>
      <c r="I15" s="167"/>
      <c r="J15" s="167"/>
      <c r="K15" s="167"/>
      <c r="L15" s="37"/>
      <c r="M15" s="172"/>
      <c r="N15" s="173"/>
      <c r="O15" s="173"/>
      <c r="P15" s="173"/>
      <c r="Q15" s="174"/>
      <c r="R15" s="16"/>
    </row>
    <row r="16" spans="1:18" hidden="1" outlineLevel="1">
      <c r="A16" s="9"/>
      <c r="B16" s="16"/>
      <c r="C16" s="167"/>
      <c r="D16" s="167"/>
      <c r="E16" s="167"/>
      <c r="F16" s="167"/>
      <c r="G16" s="167"/>
      <c r="H16" s="167"/>
      <c r="I16" s="167"/>
      <c r="J16" s="167"/>
      <c r="K16" s="167"/>
      <c r="L16" s="37"/>
      <c r="M16" s="175"/>
      <c r="N16" s="176"/>
      <c r="O16" s="176"/>
      <c r="P16" s="176"/>
      <c r="Q16" s="177"/>
      <c r="R16" s="16"/>
    </row>
    <row r="17" spans="1:18" hidden="1" outlineLevel="1">
      <c r="A17" s="9"/>
      <c r="B17" s="16"/>
      <c r="C17" s="167"/>
      <c r="D17" s="167"/>
      <c r="E17" s="167"/>
      <c r="F17" s="167"/>
      <c r="G17" s="167"/>
      <c r="H17" s="167"/>
      <c r="I17" s="167"/>
      <c r="J17" s="167"/>
      <c r="K17" s="167"/>
      <c r="L17" s="37"/>
      <c r="M17" s="175"/>
      <c r="N17" s="176"/>
      <c r="O17" s="176"/>
      <c r="P17" s="176"/>
      <c r="Q17" s="177"/>
      <c r="R17" s="16"/>
    </row>
    <row r="18" spans="1:18" hidden="1" outlineLevel="1">
      <c r="A18" s="9"/>
      <c r="B18" s="16"/>
      <c r="C18" s="167"/>
      <c r="D18" s="167"/>
      <c r="E18" s="167"/>
      <c r="F18" s="167"/>
      <c r="G18" s="167"/>
      <c r="H18" s="167"/>
      <c r="I18" s="167"/>
      <c r="J18" s="167"/>
      <c r="K18" s="167"/>
      <c r="L18" s="37"/>
      <c r="M18" s="175"/>
      <c r="N18" s="176"/>
      <c r="O18" s="176"/>
      <c r="P18" s="176"/>
      <c r="Q18" s="177"/>
      <c r="R18" s="16"/>
    </row>
    <row r="19" spans="1:18" hidden="1" outlineLevel="1">
      <c r="A19" s="9"/>
      <c r="B19" s="16"/>
      <c r="C19" s="167"/>
      <c r="D19" s="167"/>
      <c r="E19" s="167"/>
      <c r="F19" s="167"/>
      <c r="G19" s="167"/>
      <c r="H19" s="167"/>
      <c r="I19" s="167"/>
      <c r="J19" s="167"/>
      <c r="K19" s="167"/>
      <c r="L19" s="37"/>
      <c r="M19" s="175"/>
      <c r="N19" s="176"/>
      <c r="O19" s="176"/>
      <c r="P19" s="176"/>
      <c r="Q19" s="177"/>
      <c r="R19" s="16"/>
    </row>
    <row r="20" spans="1:18" hidden="1" outlineLevel="1">
      <c r="A20" s="9"/>
      <c r="B20" s="16"/>
      <c r="C20" s="167"/>
      <c r="D20" s="167"/>
      <c r="E20" s="167"/>
      <c r="F20" s="167"/>
      <c r="G20" s="167"/>
      <c r="H20" s="167"/>
      <c r="I20" s="167"/>
      <c r="J20" s="167"/>
      <c r="K20" s="167"/>
      <c r="L20" s="16"/>
      <c r="M20" s="175"/>
      <c r="N20" s="176"/>
      <c r="O20" s="176"/>
      <c r="P20" s="176"/>
      <c r="Q20" s="177"/>
      <c r="R20" s="16"/>
    </row>
    <row r="21" spans="1:18" hidden="1" outlineLevel="1">
      <c r="B21" s="16"/>
      <c r="C21" s="167"/>
      <c r="D21" s="167"/>
      <c r="E21" s="167"/>
      <c r="F21" s="167"/>
      <c r="G21" s="167"/>
      <c r="H21" s="167"/>
      <c r="I21" s="167"/>
      <c r="J21" s="167"/>
      <c r="K21" s="167"/>
      <c r="L21" s="16"/>
      <c r="M21" s="175"/>
      <c r="N21" s="176"/>
      <c r="O21" s="176"/>
      <c r="P21" s="176"/>
      <c r="Q21" s="177"/>
      <c r="R21" s="16"/>
    </row>
    <row r="22" spans="1:18" hidden="1" outlineLevel="1">
      <c r="B22" s="16"/>
      <c r="C22" s="167"/>
      <c r="D22" s="167"/>
      <c r="E22" s="167"/>
      <c r="F22" s="167"/>
      <c r="G22" s="167"/>
      <c r="H22" s="167"/>
      <c r="I22" s="167"/>
      <c r="J22" s="167"/>
      <c r="K22" s="167"/>
      <c r="L22" s="16"/>
      <c r="M22" s="175"/>
      <c r="N22" s="176"/>
      <c r="O22" s="176"/>
      <c r="P22" s="176"/>
      <c r="Q22" s="177"/>
      <c r="R22" s="16"/>
    </row>
    <row r="23" spans="1:18" hidden="1" outlineLevel="1">
      <c r="B23" s="16"/>
      <c r="C23" s="167"/>
      <c r="D23" s="167"/>
      <c r="E23" s="167"/>
      <c r="F23" s="167"/>
      <c r="G23" s="167"/>
      <c r="H23" s="167"/>
      <c r="I23" s="167"/>
      <c r="J23" s="167"/>
      <c r="K23" s="167"/>
      <c r="L23" s="16"/>
      <c r="M23" s="175"/>
      <c r="N23" s="176"/>
      <c r="O23" s="176"/>
      <c r="P23" s="176"/>
      <c r="Q23" s="177"/>
      <c r="R23" s="16"/>
    </row>
    <row r="24" spans="1:18" hidden="1" outlineLevel="1">
      <c r="B24" s="16"/>
      <c r="C24" s="167"/>
      <c r="D24" s="167"/>
      <c r="E24" s="167"/>
      <c r="F24" s="167"/>
      <c r="G24" s="167"/>
      <c r="H24" s="167"/>
      <c r="I24" s="167"/>
      <c r="J24" s="167"/>
      <c r="K24" s="167"/>
      <c r="L24" s="16"/>
      <c r="M24" s="175"/>
      <c r="N24" s="176"/>
      <c r="O24" s="176"/>
      <c r="P24" s="176"/>
      <c r="Q24" s="177"/>
      <c r="R24" s="16"/>
    </row>
    <row r="25" spans="1:18" hidden="1" outlineLevel="1">
      <c r="B25" s="16"/>
      <c r="C25" s="167"/>
      <c r="D25" s="167"/>
      <c r="E25" s="167"/>
      <c r="F25" s="167"/>
      <c r="G25" s="167"/>
      <c r="H25" s="167"/>
      <c r="I25" s="167"/>
      <c r="J25" s="167"/>
      <c r="K25" s="167"/>
      <c r="L25" s="16"/>
      <c r="M25" s="175"/>
      <c r="N25" s="176"/>
      <c r="O25" s="176"/>
      <c r="P25" s="176"/>
      <c r="Q25" s="177"/>
      <c r="R25" s="16"/>
    </row>
    <row r="26" spans="1:18" hidden="1" outlineLevel="1">
      <c r="B26" s="16"/>
      <c r="C26" s="167"/>
      <c r="D26" s="167"/>
      <c r="E26" s="167"/>
      <c r="F26" s="167"/>
      <c r="G26" s="167"/>
      <c r="H26" s="167"/>
      <c r="I26" s="167"/>
      <c r="J26" s="167"/>
      <c r="K26" s="167"/>
      <c r="L26" s="16"/>
      <c r="M26" s="175"/>
      <c r="N26" s="176"/>
      <c r="O26" s="176"/>
      <c r="P26" s="176"/>
      <c r="Q26" s="177"/>
      <c r="R26" s="16"/>
    </row>
    <row r="27" spans="1:18" hidden="1" outlineLevel="1">
      <c r="B27" s="16"/>
      <c r="C27" s="167"/>
      <c r="D27" s="167"/>
      <c r="E27" s="167"/>
      <c r="F27" s="167"/>
      <c r="G27" s="167"/>
      <c r="H27" s="167"/>
      <c r="I27" s="167"/>
      <c r="J27" s="167"/>
      <c r="K27" s="167"/>
      <c r="L27" s="16"/>
      <c r="M27" s="175"/>
      <c r="N27" s="176"/>
      <c r="O27" s="176"/>
      <c r="P27" s="176"/>
      <c r="Q27" s="177"/>
      <c r="R27" s="16"/>
    </row>
    <row r="28" spans="1:18" hidden="1" outlineLevel="1">
      <c r="B28" s="16"/>
      <c r="C28" s="167"/>
      <c r="D28" s="167"/>
      <c r="E28" s="167"/>
      <c r="F28" s="167"/>
      <c r="G28" s="167"/>
      <c r="H28" s="167"/>
      <c r="I28" s="167"/>
      <c r="J28" s="167"/>
      <c r="K28" s="167"/>
      <c r="L28" s="16"/>
      <c r="M28" s="175"/>
      <c r="N28" s="176"/>
      <c r="O28" s="176"/>
      <c r="P28" s="176"/>
      <c r="Q28" s="177"/>
      <c r="R28" s="16"/>
    </row>
    <row r="29" spans="1:18" hidden="1" outlineLevel="1">
      <c r="B29" s="16"/>
      <c r="C29" s="167"/>
      <c r="D29" s="167"/>
      <c r="E29" s="167"/>
      <c r="F29" s="167"/>
      <c r="G29" s="167"/>
      <c r="H29" s="167"/>
      <c r="I29" s="167"/>
      <c r="J29" s="167"/>
      <c r="K29" s="167"/>
      <c r="L29" s="16"/>
      <c r="M29" s="175"/>
      <c r="N29" s="176"/>
      <c r="O29" s="176"/>
      <c r="P29" s="176"/>
      <c r="Q29" s="177"/>
      <c r="R29" s="16"/>
    </row>
    <row r="30" spans="1:18" hidden="1" outlineLevel="1">
      <c r="B30" s="16"/>
      <c r="C30" s="167"/>
      <c r="D30" s="167"/>
      <c r="E30" s="167"/>
      <c r="F30" s="167"/>
      <c r="G30" s="167"/>
      <c r="H30" s="167"/>
      <c r="I30" s="167"/>
      <c r="J30" s="167"/>
      <c r="K30" s="167"/>
      <c r="L30" s="16"/>
      <c r="M30" s="175"/>
      <c r="N30" s="176"/>
      <c r="O30" s="176"/>
      <c r="P30" s="176"/>
      <c r="Q30" s="177"/>
      <c r="R30" s="16"/>
    </row>
    <row r="31" spans="1:18" hidden="1" outlineLevel="1">
      <c r="B31" s="16"/>
      <c r="C31" s="167"/>
      <c r="D31" s="167"/>
      <c r="E31" s="167"/>
      <c r="F31" s="167"/>
      <c r="G31" s="167"/>
      <c r="H31" s="167"/>
      <c r="I31" s="167"/>
      <c r="J31" s="167"/>
      <c r="K31" s="167"/>
      <c r="L31" s="16"/>
      <c r="M31" s="178"/>
      <c r="N31" s="179"/>
      <c r="O31" s="179"/>
      <c r="P31" s="179"/>
      <c r="Q31" s="180"/>
      <c r="R31" s="16"/>
    </row>
    <row r="32" spans="1:18" hidden="1" outlineLevel="1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>
      <c r="B34" s="16"/>
      <c r="C34" s="48" t="s">
        <v>147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>
      <c r="A35" s="9"/>
      <c r="B35" s="16"/>
      <c r="C35" s="47" t="s">
        <v>146</v>
      </c>
      <c r="D35" s="16"/>
      <c r="E35" s="16"/>
      <c r="F35" s="16"/>
      <c r="G35" s="16"/>
      <c r="H35" s="37"/>
      <c r="I35" s="37"/>
      <c r="J35" s="37"/>
      <c r="K35" s="37"/>
      <c r="L35" s="37"/>
      <c r="M35" s="46" t="s">
        <v>145</v>
      </c>
      <c r="N35" s="37"/>
      <c r="O35" s="37"/>
      <c r="P35" s="37"/>
      <c r="Q35" s="37"/>
      <c r="R35" s="16"/>
    </row>
    <row r="36" spans="1:18" hidden="1" outlineLevel="1">
      <c r="A36" s="9"/>
      <c r="B36" s="16"/>
      <c r="C36" s="167"/>
      <c r="D36" s="167"/>
      <c r="E36" s="167"/>
      <c r="F36" s="167"/>
      <c r="G36" s="167"/>
      <c r="H36" s="167"/>
      <c r="I36" s="167"/>
      <c r="J36" s="167"/>
      <c r="K36" s="167"/>
      <c r="L36" s="37"/>
      <c r="M36" s="172"/>
      <c r="N36" s="173"/>
      <c r="O36" s="173"/>
      <c r="P36" s="173"/>
      <c r="Q36" s="174"/>
      <c r="R36" s="16"/>
    </row>
    <row r="37" spans="1:18" hidden="1" outlineLevel="1">
      <c r="A37" s="9"/>
      <c r="B37" s="16"/>
      <c r="C37" s="167"/>
      <c r="D37" s="167"/>
      <c r="E37" s="167"/>
      <c r="F37" s="167"/>
      <c r="G37" s="167"/>
      <c r="H37" s="167"/>
      <c r="I37" s="167"/>
      <c r="J37" s="167"/>
      <c r="K37" s="167"/>
      <c r="L37" s="37"/>
      <c r="M37" s="175"/>
      <c r="N37" s="176"/>
      <c r="O37" s="176"/>
      <c r="P37" s="176"/>
      <c r="Q37" s="177"/>
      <c r="R37" s="16"/>
    </row>
    <row r="38" spans="1:18" hidden="1" outlineLevel="1">
      <c r="A38" s="9"/>
      <c r="B38" s="16"/>
      <c r="C38" s="167"/>
      <c r="D38" s="167"/>
      <c r="E38" s="167"/>
      <c r="F38" s="167"/>
      <c r="G38" s="167"/>
      <c r="H38" s="167"/>
      <c r="I38" s="167"/>
      <c r="J38" s="167"/>
      <c r="K38" s="167"/>
      <c r="L38" s="37"/>
      <c r="M38" s="175"/>
      <c r="N38" s="176"/>
      <c r="O38" s="176"/>
      <c r="P38" s="176"/>
      <c r="Q38" s="177"/>
      <c r="R38" s="16"/>
    </row>
    <row r="39" spans="1:18" hidden="1" outlineLevel="1">
      <c r="A39" s="9"/>
      <c r="B39" s="16"/>
      <c r="C39" s="167"/>
      <c r="D39" s="167"/>
      <c r="E39" s="167"/>
      <c r="F39" s="167"/>
      <c r="G39" s="167"/>
      <c r="H39" s="167"/>
      <c r="I39" s="167"/>
      <c r="J39" s="167"/>
      <c r="K39" s="167"/>
      <c r="L39" s="37"/>
      <c r="M39" s="175"/>
      <c r="N39" s="176"/>
      <c r="O39" s="176"/>
      <c r="P39" s="176"/>
      <c r="Q39" s="177"/>
      <c r="R39" s="16"/>
    </row>
    <row r="40" spans="1:18" hidden="1" outlineLevel="1">
      <c r="A40" s="9"/>
      <c r="B40" s="16"/>
      <c r="C40" s="167"/>
      <c r="D40" s="167"/>
      <c r="E40" s="167"/>
      <c r="F40" s="167"/>
      <c r="G40" s="167"/>
      <c r="H40" s="167"/>
      <c r="I40" s="167"/>
      <c r="J40" s="167"/>
      <c r="K40" s="167"/>
      <c r="L40" s="37"/>
      <c r="M40" s="175"/>
      <c r="N40" s="176"/>
      <c r="O40" s="176"/>
      <c r="P40" s="176"/>
      <c r="Q40" s="177"/>
      <c r="R40" s="16"/>
    </row>
    <row r="41" spans="1:18" hidden="1" outlineLevel="1">
      <c r="A41" s="9"/>
      <c r="B41" s="16"/>
      <c r="C41" s="167"/>
      <c r="D41" s="167"/>
      <c r="E41" s="167"/>
      <c r="F41" s="167"/>
      <c r="G41" s="167"/>
      <c r="H41" s="167"/>
      <c r="I41" s="167"/>
      <c r="J41" s="167"/>
      <c r="K41" s="167"/>
      <c r="L41" s="16"/>
      <c r="M41" s="175"/>
      <c r="N41" s="176"/>
      <c r="O41" s="176"/>
      <c r="P41" s="176"/>
      <c r="Q41" s="177"/>
      <c r="R41" s="16"/>
    </row>
    <row r="42" spans="1:18" hidden="1" outlineLevel="1">
      <c r="B42" s="16"/>
      <c r="C42" s="167"/>
      <c r="D42" s="167"/>
      <c r="E42" s="167"/>
      <c r="F42" s="167"/>
      <c r="G42" s="167"/>
      <c r="H42" s="167"/>
      <c r="I42" s="167"/>
      <c r="J42" s="167"/>
      <c r="K42" s="167"/>
      <c r="L42" s="16"/>
      <c r="M42" s="175"/>
      <c r="N42" s="176"/>
      <c r="O42" s="176"/>
      <c r="P42" s="176"/>
      <c r="Q42" s="177"/>
      <c r="R42" s="16"/>
    </row>
    <row r="43" spans="1:18" hidden="1" outlineLevel="1">
      <c r="B43" s="16"/>
      <c r="C43" s="167"/>
      <c r="D43" s="167"/>
      <c r="E43" s="167"/>
      <c r="F43" s="167"/>
      <c r="G43" s="167"/>
      <c r="H43" s="167"/>
      <c r="I43" s="167"/>
      <c r="J43" s="167"/>
      <c r="K43" s="167"/>
      <c r="L43" s="16"/>
      <c r="M43" s="175"/>
      <c r="N43" s="176"/>
      <c r="O43" s="176"/>
      <c r="P43" s="176"/>
      <c r="Q43" s="177"/>
      <c r="R43" s="16"/>
    </row>
    <row r="44" spans="1:18" hidden="1" outlineLevel="1">
      <c r="B44" s="16"/>
      <c r="C44" s="167"/>
      <c r="D44" s="167"/>
      <c r="E44" s="167"/>
      <c r="F44" s="167"/>
      <c r="G44" s="167"/>
      <c r="H44" s="167"/>
      <c r="I44" s="167"/>
      <c r="J44" s="167"/>
      <c r="K44" s="167"/>
      <c r="L44" s="16"/>
      <c r="M44" s="175"/>
      <c r="N44" s="176"/>
      <c r="O44" s="176"/>
      <c r="P44" s="176"/>
      <c r="Q44" s="177"/>
      <c r="R44" s="16"/>
    </row>
    <row r="45" spans="1:18" hidden="1" outlineLevel="1">
      <c r="B45" s="16"/>
      <c r="C45" s="167"/>
      <c r="D45" s="167"/>
      <c r="E45" s="167"/>
      <c r="F45" s="167"/>
      <c r="G45" s="167"/>
      <c r="H45" s="167"/>
      <c r="I45" s="167"/>
      <c r="J45" s="167"/>
      <c r="K45" s="167"/>
      <c r="L45" s="16"/>
      <c r="M45" s="175"/>
      <c r="N45" s="176"/>
      <c r="O45" s="176"/>
      <c r="P45" s="176"/>
      <c r="Q45" s="177"/>
      <c r="R45" s="16"/>
    </row>
    <row r="46" spans="1:18" hidden="1" outlineLevel="1">
      <c r="B46" s="16"/>
      <c r="C46" s="167"/>
      <c r="D46" s="167"/>
      <c r="E46" s="167"/>
      <c r="F46" s="167"/>
      <c r="G46" s="167"/>
      <c r="H46" s="167"/>
      <c r="I46" s="167"/>
      <c r="J46" s="167"/>
      <c r="K46" s="167"/>
      <c r="L46" s="16"/>
      <c r="M46" s="175"/>
      <c r="N46" s="176"/>
      <c r="O46" s="176"/>
      <c r="P46" s="176"/>
      <c r="Q46" s="177"/>
      <c r="R46" s="16"/>
    </row>
    <row r="47" spans="1:18" hidden="1" outlineLevel="1">
      <c r="B47" s="16"/>
      <c r="C47" s="167"/>
      <c r="D47" s="167"/>
      <c r="E47" s="167"/>
      <c r="F47" s="167"/>
      <c r="G47" s="167"/>
      <c r="H47" s="167"/>
      <c r="I47" s="167"/>
      <c r="J47" s="167"/>
      <c r="K47" s="167"/>
      <c r="L47" s="16"/>
      <c r="M47" s="175"/>
      <c r="N47" s="176"/>
      <c r="O47" s="176"/>
      <c r="P47" s="176"/>
      <c r="Q47" s="177"/>
      <c r="R47" s="16"/>
    </row>
    <row r="48" spans="1:18" hidden="1" outlineLevel="1">
      <c r="B48" s="16"/>
      <c r="C48" s="167"/>
      <c r="D48" s="167"/>
      <c r="E48" s="167"/>
      <c r="F48" s="167"/>
      <c r="G48" s="167"/>
      <c r="H48" s="167"/>
      <c r="I48" s="167"/>
      <c r="J48" s="167"/>
      <c r="K48" s="167"/>
      <c r="L48" s="16"/>
      <c r="M48" s="175"/>
      <c r="N48" s="176"/>
      <c r="O48" s="176"/>
      <c r="P48" s="176"/>
      <c r="Q48" s="177"/>
      <c r="R48" s="16"/>
    </row>
    <row r="49" spans="1:18" hidden="1" outlineLevel="1">
      <c r="B49" s="16"/>
      <c r="C49" s="167"/>
      <c r="D49" s="167"/>
      <c r="E49" s="167"/>
      <c r="F49" s="167"/>
      <c r="G49" s="167"/>
      <c r="H49" s="167"/>
      <c r="I49" s="167"/>
      <c r="J49" s="167"/>
      <c r="K49" s="167"/>
      <c r="L49" s="16"/>
      <c r="M49" s="175"/>
      <c r="N49" s="176"/>
      <c r="O49" s="176"/>
      <c r="P49" s="176"/>
      <c r="Q49" s="177"/>
      <c r="R49" s="16"/>
    </row>
    <row r="50" spans="1:18" hidden="1" outlineLevel="1">
      <c r="B50" s="16"/>
      <c r="C50" s="167"/>
      <c r="D50" s="167"/>
      <c r="E50" s="167"/>
      <c r="F50" s="167"/>
      <c r="G50" s="167"/>
      <c r="H50" s="167"/>
      <c r="I50" s="167"/>
      <c r="J50" s="167"/>
      <c r="K50" s="167"/>
      <c r="L50" s="16"/>
      <c r="M50" s="175"/>
      <c r="N50" s="176"/>
      <c r="O50" s="176"/>
      <c r="P50" s="176"/>
      <c r="Q50" s="177"/>
      <c r="R50" s="16"/>
    </row>
    <row r="51" spans="1:18" hidden="1" outlineLevel="1">
      <c r="B51" s="16"/>
      <c r="C51" s="167"/>
      <c r="D51" s="167"/>
      <c r="E51" s="167"/>
      <c r="F51" s="167"/>
      <c r="G51" s="167"/>
      <c r="H51" s="167"/>
      <c r="I51" s="167"/>
      <c r="J51" s="167"/>
      <c r="K51" s="167"/>
      <c r="L51" s="16"/>
      <c r="M51" s="175"/>
      <c r="N51" s="176"/>
      <c r="O51" s="176"/>
      <c r="P51" s="176"/>
      <c r="Q51" s="177"/>
      <c r="R51" s="16"/>
    </row>
    <row r="52" spans="1:18" hidden="1" outlineLevel="1">
      <c r="B52" s="16"/>
      <c r="C52" s="167"/>
      <c r="D52" s="167"/>
      <c r="E52" s="167"/>
      <c r="F52" s="167"/>
      <c r="G52" s="167"/>
      <c r="H52" s="167"/>
      <c r="I52" s="167"/>
      <c r="J52" s="167"/>
      <c r="K52" s="167"/>
      <c r="L52" s="16"/>
      <c r="M52" s="178"/>
      <c r="N52" s="179"/>
      <c r="O52" s="179"/>
      <c r="P52" s="179"/>
      <c r="Q52" s="180"/>
      <c r="R52" s="16"/>
    </row>
    <row r="53" spans="1:18" hidden="1" outlineLevel="1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>
      <c r="B55" s="16"/>
      <c r="C55" s="48" t="s">
        <v>148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>
      <c r="A56" s="9"/>
      <c r="B56" s="16"/>
      <c r="C56" s="47" t="s">
        <v>146</v>
      </c>
      <c r="D56" s="16"/>
      <c r="E56" s="16"/>
      <c r="F56" s="16"/>
      <c r="G56" s="16"/>
      <c r="H56" s="37"/>
      <c r="I56" s="37"/>
      <c r="J56" s="37"/>
      <c r="K56" s="37"/>
      <c r="L56" s="37"/>
      <c r="M56" s="46" t="s">
        <v>145</v>
      </c>
      <c r="N56" s="37"/>
      <c r="O56" s="37"/>
      <c r="P56" s="37"/>
      <c r="Q56" s="37"/>
      <c r="R56" s="16"/>
    </row>
    <row r="57" spans="1:18" hidden="1" outlineLevel="1">
      <c r="A57" s="9"/>
      <c r="B57" s="16"/>
      <c r="C57" s="167"/>
      <c r="D57" s="167"/>
      <c r="E57" s="167"/>
      <c r="F57" s="167"/>
      <c r="G57" s="167"/>
      <c r="H57" s="167"/>
      <c r="I57" s="167"/>
      <c r="J57" s="167"/>
      <c r="K57" s="167"/>
      <c r="L57" s="37"/>
      <c r="M57" s="172"/>
      <c r="N57" s="173"/>
      <c r="O57" s="173"/>
      <c r="P57" s="173"/>
      <c r="Q57" s="174"/>
      <c r="R57" s="16"/>
    </row>
    <row r="58" spans="1:18" hidden="1" outlineLevel="1">
      <c r="A58" s="9"/>
      <c r="B58" s="16"/>
      <c r="C58" s="167"/>
      <c r="D58" s="167"/>
      <c r="E58" s="167"/>
      <c r="F58" s="167"/>
      <c r="G58" s="167"/>
      <c r="H58" s="167"/>
      <c r="I58" s="167"/>
      <c r="J58" s="167"/>
      <c r="K58" s="167"/>
      <c r="L58" s="37"/>
      <c r="M58" s="175"/>
      <c r="N58" s="176"/>
      <c r="O58" s="176"/>
      <c r="P58" s="176"/>
      <c r="Q58" s="177"/>
      <c r="R58" s="16"/>
    </row>
    <row r="59" spans="1:18" hidden="1" outlineLevel="1">
      <c r="A59" s="9"/>
      <c r="B59" s="16"/>
      <c r="C59" s="167"/>
      <c r="D59" s="167"/>
      <c r="E59" s="167"/>
      <c r="F59" s="167"/>
      <c r="G59" s="167"/>
      <c r="H59" s="167"/>
      <c r="I59" s="167"/>
      <c r="J59" s="167"/>
      <c r="K59" s="167"/>
      <c r="L59" s="37"/>
      <c r="M59" s="175"/>
      <c r="N59" s="176"/>
      <c r="O59" s="176"/>
      <c r="P59" s="176"/>
      <c r="Q59" s="177"/>
      <c r="R59" s="16"/>
    </row>
    <row r="60" spans="1:18" hidden="1" outlineLevel="1">
      <c r="A60" s="9"/>
      <c r="B60" s="16"/>
      <c r="C60" s="167"/>
      <c r="D60" s="167"/>
      <c r="E60" s="167"/>
      <c r="F60" s="167"/>
      <c r="G60" s="167"/>
      <c r="H60" s="167"/>
      <c r="I60" s="167"/>
      <c r="J60" s="167"/>
      <c r="K60" s="167"/>
      <c r="L60" s="37"/>
      <c r="M60" s="175"/>
      <c r="N60" s="176"/>
      <c r="O60" s="176"/>
      <c r="P60" s="176"/>
      <c r="Q60" s="177"/>
      <c r="R60" s="16"/>
    </row>
    <row r="61" spans="1:18" hidden="1" outlineLevel="1">
      <c r="A61" s="9"/>
      <c r="B61" s="16"/>
      <c r="C61" s="167"/>
      <c r="D61" s="167"/>
      <c r="E61" s="167"/>
      <c r="F61" s="167"/>
      <c r="G61" s="167"/>
      <c r="H61" s="167"/>
      <c r="I61" s="167"/>
      <c r="J61" s="167"/>
      <c r="K61" s="167"/>
      <c r="L61" s="37"/>
      <c r="M61" s="175"/>
      <c r="N61" s="176"/>
      <c r="O61" s="176"/>
      <c r="P61" s="176"/>
      <c r="Q61" s="177"/>
      <c r="R61" s="16"/>
    </row>
    <row r="62" spans="1:18" hidden="1" outlineLevel="1">
      <c r="A62" s="9"/>
      <c r="B62" s="16"/>
      <c r="C62" s="167"/>
      <c r="D62" s="167"/>
      <c r="E62" s="167"/>
      <c r="F62" s="167"/>
      <c r="G62" s="167"/>
      <c r="H62" s="167"/>
      <c r="I62" s="167"/>
      <c r="J62" s="167"/>
      <c r="K62" s="167"/>
      <c r="L62" s="16"/>
      <c r="M62" s="175"/>
      <c r="N62" s="176"/>
      <c r="O62" s="176"/>
      <c r="P62" s="176"/>
      <c r="Q62" s="177"/>
      <c r="R62" s="16"/>
    </row>
    <row r="63" spans="1:18" hidden="1" outlineLevel="1">
      <c r="B63" s="16"/>
      <c r="C63" s="167"/>
      <c r="D63" s="167"/>
      <c r="E63" s="167"/>
      <c r="F63" s="167"/>
      <c r="G63" s="167"/>
      <c r="H63" s="167"/>
      <c r="I63" s="167"/>
      <c r="J63" s="167"/>
      <c r="K63" s="167"/>
      <c r="L63" s="16"/>
      <c r="M63" s="175"/>
      <c r="N63" s="176"/>
      <c r="O63" s="176"/>
      <c r="P63" s="176"/>
      <c r="Q63" s="177"/>
      <c r="R63" s="16"/>
    </row>
    <row r="64" spans="1:18" hidden="1" outlineLevel="1">
      <c r="B64" s="16"/>
      <c r="C64" s="167"/>
      <c r="D64" s="167"/>
      <c r="E64" s="167"/>
      <c r="F64" s="167"/>
      <c r="G64" s="167"/>
      <c r="H64" s="167"/>
      <c r="I64" s="167"/>
      <c r="J64" s="167"/>
      <c r="K64" s="167"/>
      <c r="L64" s="16"/>
      <c r="M64" s="175"/>
      <c r="N64" s="176"/>
      <c r="O64" s="176"/>
      <c r="P64" s="176"/>
      <c r="Q64" s="177"/>
      <c r="R64" s="16"/>
    </row>
    <row r="65" spans="2:18" hidden="1" outlineLevel="1">
      <c r="B65" s="16"/>
      <c r="C65" s="167"/>
      <c r="D65" s="167"/>
      <c r="E65" s="167"/>
      <c r="F65" s="167"/>
      <c r="G65" s="167"/>
      <c r="H65" s="167"/>
      <c r="I65" s="167"/>
      <c r="J65" s="167"/>
      <c r="K65" s="167"/>
      <c r="L65" s="16"/>
      <c r="M65" s="175"/>
      <c r="N65" s="176"/>
      <c r="O65" s="176"/>
      <c r="P65" s="176"/>
      <c r="Q65" s="177"/>
      <c r="R65" s="16"/>
    </row>
    <row r="66" spans="2:18" hidden="1" outlineLevel="1">
      <c r="B66" s="16"/>
      <c r="C66" s="167"/>
      <c r="D66" s="167"/>
      <c r="E66" s="167"/>
      <c r="F66" s="167"/>
      <c r="G66" s="167"/>
      <c r="H66" s="167"/>
      <c r="I66" s="167"/>
      <c r="J66" s="167"/>
      <c r="K66" s="167"/>
      <c r="L66" s="16"/>
      <c r="M66" s="175"/>
      <c r="N66" s="176"/>
      <c r="O66" s="176"/>
      <c r="P66" s="176"/>
      <c r="Q66" s="177"/>
      <c r="R66" s="16"/>
    </row>
    <row r="67" spans="2:18" hidden="1" outlineLevel="1">
      <c r="B67" s="16"/>
      <c r="C67" s="167"/>
      <c r="D67" s="167"/>
      <c r="E67" s="167"/>
      <c r="F67" s="167"/>
      <c r="G67" s="167"/>
      <c r="H67" s="167"/>
      <c r="I67" s="167"/>
      <c r="J67" s="167"/>
      <c r="K67" s="167"/>
      <c r="L67" s="16"/>
      <c r="M67" s="175"/>
      <c r="N67" s="176"/>
      <c r="O67" s="176"/>
      <c r="P67" s="176"/>
      <c r="Q67" s="177"/>
      <c r="R67" s="16"/>
    </row>
    <row r="68" spans="2:18" hidden="1" outlineLevel="1">
      <c r="B68" s="16"/>
      <c r="C68" s="167"/>
      <c r="D68" s="167"/>
      <c r="E68" s="167"/>
      <c r="F68" s="167"/>
      <c r="G68" s="167"/>
      <c r="H68" s="167"/>
      <c r="I68" s="167"/>
      <c r="J68" s="167"/>
      <c r="K68" s="167"/>
      <c r="L68" s="16"/>
      <c r="M68" s="175"/>
      <c r="N68" s="176"/>
      <c r="O68" s="176"/>
      <c r="P68" s="176"/>
      <c r="Q68" s="177"/>
      <c r="R68" s="16"/>
    </row>
    <row r="69" spans="2:18" hidden="1" outlineLevel="1">
      <c r="B69" s="16"/>
      <c r="C69" s="167"/>
      <c r="D69" s="167"/>
      <c r="E69" s="167"/>
      <c r="F69" s="167"/>
      <c r="G69" s="167"/>
      <c r="H69" s="167"/>
      <c r="I69" s="167"/>
      <c r="J69" s="167"/>
      <c r="K69" s="167"/>
      <c r="L69" s="16"/>
      <c r="M69" s="175"/>
      <c r="N69" s="176"/>
      <c r="O69" s="176"/>
      <c r="P69" s="176"/>
      <c r="Q69" s="177"/>
      <c r="R69" s="16"/>
    </row>
    <row r="70" spans="2:18" hidden="1" outlineLevel="1">
      <c r="B70" s="16"/>
      <c r="C70" s="167"/>
      <c r="D70" s="167"/>
      <c r="E70" s="167"/>
      <c r="F70" s="167"/>
      <c r="G70" s="167"/>
      <c r="H70" s="167"/>
      <c r="I70" s="167"/>
      <c r="J70" s="167"/>
      <c r="K70" s="167"/>
      <c r="L70" s="16"/>
      <c r="M70" s="175"/>
      <c r="N70" s="176"/>
      <c r="O70" s="176"/>
      <c r="P70" s="176"/>
      <c r="Q70" s="177"/>
      <c r="R70" s="16"/>
    </row>
    <row r="71" spans="2:18" hidden="1" outlineLevel="1">
      <c r="B71" s="16"/>
      <c r="C71" s="167"/>
      <c r="D71" s="167"/>
      <c r="E71" s="167"/>
      <c r="F71" s="167"/>
      <c r="G71" s="167"/>
      <c r="H71" s="167"/>
      <c r="I71" s="167"/>
      <c r="J71" s="167"/>
      <c r="K71" s="167"/>
      <c r="L71" s="16"/>
      <c r="M71" s="175"/>
      <c r="N71" s="176"/>
      <c r="O71" s="176"/>
      <c r="P71" s="176"/>
      <c r="Q71" s="177"/>
      <c r="R71" s="16"/>
    </row>
    <row r="72" spans="2:18" hidden="1" outlineLevel="1">
      <c r="B72" s="16"/>
      <c r="C72" s="167"/>
      <c r="D72" s="167"/>
      <c r="E72" s="167"/>
      <c r="F72" s="167"/>
      <c r="G72" s="167"/>
      <c r="H72" s="167"/>
      <c r="I72" s="167"/>
      <c r="J72" s="167"/>
      <c r="K72" s="167"/>
      <c r="L72" s="16"/>
      <c r="M72" s="175"/>
      <c r="N72" s="176"/>
      <c r="O72" s="176"/>
      <c r="P72" s="176"/>
      <c r="Q72" s="177"/>
      <c r="R72" s="16"/>
    </row>
    <row r="73" spans="2:18" hidden="1" outlineLevel="1">
      <c r="B73" s="16"/>
      <c r="C73" s="167"/>
      <c r="D73" s="167"/>
      <c r="E73" s="167"/>
      <c r="F73" s="167"/>
      <c r="G73" s="167"/>
      <c r="H73" s="167"/>
      <c r="I73" s="167"/>
      <c r="J73" s="167"/>
      <c r="K73" s="167"/>
      <c r="L73" s="16"/>
      <c r="M73" s="178"/>
      <c r="N73" s="179"/>
      <c r="O73" s="179"/>
      <c r="P73" s="179"/>
      <c r="Q73" s="180"/>
      <c r="R73" s="16"/>
    </row>
    <row r="74" spans="2:18" hidden="1" outlineLevel="1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>
      <c r="B76" s="16"/>
      <c r="C76" s="48" t="s">
        <v>149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>
      <c r="B77" s="16"/>
      <c r="C77" s="47" t="s">
        <v>150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>
      <c r="B78" s="16"/>
      <c r="C78" s="47" t="s">
        <v>146</v>
      </c>
      <c r="D78" s="16"/>
      <c r="E78" s="16"/>
      <c r="F78" s="16"/>
      <c r="G78" s="16"/>
      <c r="H78" s="16"/>
      <c r="I78" s="16"/>
      <c r="J78" s="16"/>
      <c r="K78" s="16"/>
      <c r="L78" s="16"/>
      <c r="M78" s="47" t="s">
        <v>145</v>
      </c>
      <c r="N78" s="16"/>
      <c r="O78" s="16"/>
      <c r="P78" s="16"/>
      <c r="Q78" s="16"/>
      <c r="R78" s="16"/>
    </row>
    <row r="79" spans="2:18" outlineLevel="1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</row>
    <row r="80" spans="2:18" outlineLevel="1">
      <c r="B80" s="16"/>
      <c r="C80" s="47" t="s">
        <v>149</v>
      </c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</row>
    <row r="81" spans="2:18" outlineLevel="1">
      <c r="B81" s="16"/>
      <c r="C81" s="47" t="s">
        <v>146</v>
      </c>
      <c r="D81" s="16"/>
      <c r="E81" s="16"/>
      <c r="F81" s="16"/>
      <c r="G81" s="16"/>
      <c r="H81" s="16"/>
      <c r="I81" s="16"/>
      <c r="J81" s="16"/>
      <c r="K81" s="16"/>
      <c r="L81" s="16"/>
      <c r="M81" s="47" t="s">
        <v>145</v>
      </c>
      <c r="N81" s="16"/>
      <c r="O81" s="16"/>
      <c r="P81" s="16"/>
      <c r="Q81" s="16"/>
      <c r="R81" s="16"/>
    </row>
    <row r="82" spans="2:18" outlineLevel="1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18"/>
      <c r="N82" s="119"/>
      <c r="O82" s="119"/>
      <c r="P82" s="119"/>
      <c r="Q82" s="120"/>
      <c r="R82" s="16"/>
    </row>
    <row r="83" spans="2:18" outlineLevel="1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21"/>
      <c r="N83" s="43"/>
      <c r="O83" s="43"/>
      <c r="P83" s="43"/>
      <c r="Q83" s="122"/>
      <c r="R83" s="16"/>
    </row>
    <row r="84" spans="2:18" outlineLevel="1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21"/>
      <c r="N84" s="43"/>
      <c r="O84" s="43"/>
      <c r="P84" s="43"/>
      <c r="Q84" s="122"/>
      <c r="R84" s="16"/>
    </row>
    <row r="85" spans="2:18" outlineLevel="1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21"/>
      <c r="N85" s="43"/>
      <c r="O85" s="43"/>
      <c r="P85" s="43"/>
      <c r="Q85" s="122"/>
      <c r="R85" s="16"/>
    </row>
    <row r="86" spans="2:18" outlineLevel="1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21"/>
      <c r="N86" s="43"/>
      <c r="O86" s="43"/>
      <c r="P86" s="43"/>
      <c r="Q86" s="122"/>
      <c r="R86" s="16"/>
    </row>
    <row r="87" spans="2:18" outlineLevel="1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21"/>
      <c r="N87" s="43"/>
      <c r="O87" s="43"/>
      <c r="P87" s="43"/>
      <c r="Q87" s="122"/>
      <c r="R87" s="16"/>
    </row>
    <row r="88" spans="2:18" outlineLevel="1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21"/>
      <c r="N88" s="43"/>
      <c r="O88" s="43"/>
      <c r="P88" s="43"/>
      <c r="Q88" s="122"/>
      <c r="R88" s="16"/>
    </row>
    <row r="89" spans="2:18" outlineLevel="1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21"/>
      <c r="N89" s="43"/>
      <c r="O89" s="43"/>
      <c r="P89" s="43"/>
      <c r="Q89" s="122"/>
      <c r="R89" s="16"/>
    </row>
    <row r="90" spans="2:18" outlineLevel="1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21"/>
      <c r="N90" s="43"/>
      <c r="O90" s="43"/>
      <c r="P90" s="43"/>
      <c r="Q90" s="122"/>
      <c r="R90" s="16"/>
    </row>
    <row r="91" spans="2:18" outlineLevel="1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21"/>
      <c r="N91" s="43"/>
      <c r="O91" s="43"/>
      <c r="P91" s="43"/>
      <c r="Q91" s="122"/>
      <c r="R91" s="16"/>
    </row>
    <row r="92" spans="2:18" outlineLevel="1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21"/>
      <c r="N92" s="43"/>
      <c r="O92" s="43"/>
      <c r="P92" s="43"/>
      <c r="Q92" s="122"/>
      <c r="R92" s="16"/>
    </row>
    <row r="93" spans="2:18" outlineLevel="1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21"/>
      <c r="N93" s="43"/>
      <c r="O93" s="43"/>
      <c r="P93" s="43"/>
      <c r="Q93" s="122"/>
      <c r="R93" s="16"/>
    </row>
    <row r="94" spans="2:18" outlineLevel="1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21"/>
      <c r="N94" s="43"/>
      <c r="O94" s="43"/>
      <c r="P94" s="43"/>
      <c r="Q94" s="122"/>
      <c r="R94" s="16"/>
    </row>
    <row r="95" spans="2:18" outlineLevel="1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21"/>
      <c r="N95" s="43"/>
      <c r="O95" s="43"/>
      <c r="P95" s="43"/>
      <c r="Q95" s="122"/>
      <c r="R95" s="16"/>
    </row>
    <row r="96" spans="2:18" outlineLevel="1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21"/>
      <c r="N96" s="43"/>
      <c r="O96" s="43"/>
      <c r="P96" s="43"/>
      <c r="Q96" s="122"/>
      <c r="R96" s="16"/>
    </row>
    <row r="97" spans="2:18" outlineLevel="1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21"/>
      <c r="N97" s="43"/>
      <c r="O97" s="43"/>
      <c r="P97" s="43"/>
      <c r="Q97" s="122"/>
      <c r="R97" s="16"/>
    </row>
    <row r="98" spans="2:18" outlineLevel="1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21"/>
      <c r="N98" s="43"/>
      <c r="O98" s="43"/>
      <c r="P98" s="43"/>
      <c r="Q98" s="122"/>
      <c r="R98" s="16"/>
    </row>
    <row r="99" spans="2:18" outlineLevel="1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21"/>
      <c r="N99" s="43"/>
      <c r="O99" s="43"/>
      <c r="P99" s="43"/>
      <c r="Q99" s="122"/>
      <c r="R99" s="16"/>
    </row>
    <row r="100" spans="2:18" outlineLevel="2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23"/>
      <c r="N100" s="124"/>
      <c r="O100" s="124"/>
      <c r="P100" s="124"/>
      <c r="Q100" s="125"/>
      <c r="R100" s="16"/>
    </row>
    <row r="101" spans="2:18" outlineLevel="2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</row>
    <row r="102" spans="2:18" outlineLevel="2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</row>
    <row r="103" spans="2:18" ht="15.75" outlineLevel="2">
      <c r="B103" s="16"/>
      <c r="C103" s="48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</row>
    <row r="104" spans="2:18" outlineLevel="2">
      <c r="B104" s="16"/>
      <c r="C104" s="47"/>
      <c r="D104" s="16"/>
      <c r="E104" s="16"/>
      <c r="F104" s="16"/>
      <c r="G104" s="16"/>
      <c r="H104" s="37"/>
      <c r="I104" s="37"/>
      <c r="J104" s="37"/>
      <c r="K104" s="37"/>
      <c r="L104" s="37"/>
      <c r="M104" s="46"/>
      <c r="N104" s="37"/>
      <c r="O104" s="37"/>
      <c r="P104" s="37"/>
      <c r="Q104" s="37"/>
      <c r="R104" s="16"/>
    </row>
    <row r="105" spans="2:18" outlineLevel="2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outlineLevel="2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outlineLevel="2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  <row r="108" spans="2:18" outlineLevel="2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</row>
    <row r="109" spans="2:18" outlineLevel="2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</row>
    <row r="110" spans="2:18" outlineLevel="2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</row>
    <row r="111" spans="2:18" outlineLevel="2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</row>
    <row r="112" spans="2:18" outlineLevel="2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</row>
    <row r="113" spans="2:18" outlineLevel="2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</row>
    <row r="114" spans="2:18" outlineLevel="2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</row>
    <row r="115" spans="2:18" outlineLevel="2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</row>
    <row r="116" spans="2:18" outlineLevel="2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</row>
    <row r="117" spans="2:18" outlineLevel="2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</row>
    <row r="118" spans="2:18" outlineLevel="2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</row>
    <row r="119" spans="2:18" outlineLevel="2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</row>
    <row r="120" spans="2:18" outlineLevel="2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outlineLevel="2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outlineLevel="2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</row>
    <row r="123" spans="2:18" outlineLevel="2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</row>
    <row r="124" spans="2:18" outlineLevel="2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</row>
    <row r="125" spans="2:18" outlineLevel="2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</row>
    <row r="126" spans="2:18" outlineLevel="2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</row>
    <row r="127" spans="2:18" outlineLevel="2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</row>
    <row r="128" spans="2:18" outlineLevel="2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</row>
    <row r="129" spans="2:18" outlineLevel="2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</row>
    <row r="130" spans="2:18" outlineLevel="2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</row>
    <row r="131" spans="2:18" outlineLevel="2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</row>
    <row r="132" spans="2:18" outlineLevel="2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</row>
    <row r="133" spans="2:18" outlineLevel="2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</row>
    <row r="134" spans="2:18" outlineLevel="2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</row>
    <row r="135" spans="2:18" outlineLevel="2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</row>
    <row r="136" spans="2:18" outlineLevel="2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</row>
    <row r="137" spans="2:18" outlineLevel="2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</row>
    <row r="138" spans="2:18" outlineLevel="2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</row>
    <row r="139" spans="2:18" outlineLevel="2">
      <c r="B139" s="16"/>
      <c r="C139" s="46" t="s">
        <v>145</v>
      </c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</row>
    <row r="140" spans="2:18" outlineLevel="2">
      <c r="B140" s="16"/>
      <c r="C140" s="118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20"/>
      <c r="R140" s="16"/>
    </row>
    <row r="141" spans="2:18" outlineLevel="2">
      <c r="B141" s="16"/>
      <c r="C141" s="121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122"/>
      <c r="R141" s="16"/>
    </row>
    <row r="142" spans="2:18" outlineLevel="1">
      <c r="B142" s="16"/>
      <c r="C142" s="121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122"/>
      <c r="R142" s="16"/>
    </row>
    <row r="143" spans="2:18" outlineLevel="1">
      <c r="B143" s="16"/>
      <c r="C143" s="121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122"/>
      <c r="R143" s="16"/>
    </row>
    <row r="144" spans="2:18" outlineLevel="1">
      <c r="B144" s="16"/>
      <c r="C144" s="121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122"/>
      <c r="R144" s="16"/>
    </row>
    <row r="145" spans="2:18" outlineLevel="1">
      <c r="B145" s="16"/>
      <c r="C145" s="121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122"/>
      <c r="R145" s="16"/>
    </row>
    <row r="146" spans="2:18" outlineLevel="1">
      <c r="B146" s="16"/>
      <c r="C146" s="121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122"/>
      <c r="R146" s="16"/>
    </row>
    <row r="147" spans="2:18" outlineLevel="1">
      <c r="B147" s="16"/>
      <c r="C147" s="123"/>
      <c r="D147" s="124"/>
      <c r="E147" s="124"/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5"/>
      <c r="R147" s="16"/>
    </row>
    <row r="148" spans="2:18" outlineLevel="1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</row>
    <row r="149" spans="2:18" outlineLevel="1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</row>
    <row r="150" spans="2:18" outlineLevel="1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</row>
    <row r="151" spans="2:18" outlineLevel="1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</row>
    <row r="152" spans="2:18" outlineLevel="1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</row>
    <row r="153" spans="2:18" outlineLevel="1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</row>
    <row r="154" spans="2:18" outlineLevel="1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</row>
    <row r="155" spans="2:18" outlineLevel="1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</row>
    <row r="156" spans="2:18" outlineLevel="1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</row>
    <row r="157" spans="2:18" outlineLevel="1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</row>
    <row r="158" spans="2:18" outlineLevel="1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</row>
    <row r="159" spans="2:18" outlineLevel="1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</row>
    <row r="160" spans="2:18" outlineLevel="1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</row>
    <row r="161" spans="1:18" outlineLevel="1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</row>
    <row r="162" spans="1:18" outlineLevel="1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</row>
    <row r="163" spans="1:18" outlineLevel="1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</row>
    <row r="164" spans="1:18" outlineLevel="1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</row>
    <row r="165" spans="1:18" outlineLevel="1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>
      <c r="A168" s="9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</row>
    <row r="169" spans="1:18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</row>
    <row r="205" spans="2:18"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</row>
    <row r="206" spans="2:18"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</row>
    <row r="207" spans="2:18"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</row>
    <row r="208" spans="2:18"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</row>
    <row r="209" spans="3:18"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</row>
    <row r="210" spans="3:18"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</row>
    <row r="211" spans="3:18"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</row>
    <row r="212" spans="3:18"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3:18"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  <row r="214" spans="3:18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</row>
    <row r="215" spans="3:18"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</row>
    <row r="216" spans="3:18"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</row>
    <row r="217" spans="3:18"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</row>
    <row r="218" spans="3:18"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</row>
    <row r="219" spans="3:18"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</row>
    <row r="220" spans="3:18"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</row>
    <row r="221" spans="3:18"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</row>
    <row r="222" spans="3:18"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</row>
    <row r="223" spans="3:18"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</row>
    <row r="224" spans="3:18"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</row>
    <row r="225" spans="3:18"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</row>
    <row r="226" spans="3:18"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</row>
    <row r="227" spans="3:18"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</row>
    <row r="228" spans="3:18"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</row>
    <row r="229" spans="3:18"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</row>
    <row r="230" spans="3:18"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</row>
    <row r="231" spans="3:18"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</row>
    <row r="232" spans="3:18"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</row>
    <row r="233" spans="3:18"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</row>
    <row r="234" spans="3:18"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</row>
    <row r="235" spans="3:18"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</row>
    <row r="236" spans="3:18"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</row>
    <row r="237" spans="3:18"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</row>
    <row r="238" spans="3:18"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</row>
    <row r="239" spans="3:18"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</row>
    <row r="240" spans="3:18"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</row>
    <row r="241" spans="3:18"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</row>
    <row r="242" spans="3:18"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</row>
    <row r="243" spans="3:18"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</row>
    <row r="244" spans="3:18"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</row>
    <row r="245" spans="3:18"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</row>
    <row r="246" spans="3:18"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</row>
    <row r="247" spans="3:18"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</row>
    <row r="248" spans="3:18"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</row>
    <row r="249" spans="3:18"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</row>
    <row r="250" spans="3:18"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</row>
    <row r="251" spans="3:18"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</row>
    <row r="252" spans="3:18"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</row>
    <row r="253" spans="3:18"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</row>
    <row r="254" spans="3:18"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</row>
    <row r="255" spans="3:18"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</row>
    <row r="256" spans="3:18"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</row>
    <row r="257" spans="3:18"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</row>
    <row r="258" spans="3:18"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</row>
    <row r="259" spans="3:18"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</row>
    <row r="260" spans="3:18"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</row>
    <row r="261" spans="3:18"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</row>
    <row r="262" spans="3:18"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</row>
    <row r="263" spans="3:18"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</row>
    <row r="264" spans="3:18"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</row>
    <row r="265" spans="3:18"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</row>
    <row r="266" spans="3:18"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</row>
    <row r="267" spans="3:18"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</row>
    <row r="268" spans="3:18"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</row>
    <row r="269" spans="3:18"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</row>
    <row r="270" spans="3:18"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</row>
    <row r="271" spans="3:18"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</row>
    <row r="272" spans="3:18"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</row>
    <row r="273" spans="3:18"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</row>
    <row r="274" spans="3:18"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</row>
    <row r="275" spans="3:18"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</row>
    <row r="276" spans="3:18"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</row>
    <row r="277" spans="3:18"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</row>
    <row r="278" spans="3:18"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</row>
    <row r="279" spans="3:18"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</row>
    <row r="280" spans="3:18"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</row>
    <row r="281" spans="3:18"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</row>
    <row r="282" spans="3:18"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</row>
    <row r="283" spans="3:18"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</row>
    <row r="284" spans="3:18"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</row>
    <row r="285" spans="3:18"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</row>
    <row r="286" spans="3:18"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</row>
    <row r="287" spans="3:18"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</row>
    <row r="288" spans="3:18"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</row>
    <row r="289" spans="3:18"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</row>
    <row r="290" spans="3:18"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</row>
    <row r="291" spans="3:18"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</row>
    <row r="292" spans="3:18"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</row>
    <row r="293" spans="3:18"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</row>
    <row r="294" spans="3:18"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</row>
    <row r="295" spans="3:18"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</row>
    <row r="296" spans="3:18"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</row>
    <row r="297" spans="3:18"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</row>
    <row r="298" spans="3:18"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</row>
    <row r="299" spans="3:18"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</row>
    <row r="300" spans="3:18"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</row>
    <row r="301" spans="3:18"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</row>
    <row r="302" spans="3:18"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</row>
    <row r="303" spans="3:18"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</row>
    <row r="304" spans="3:18"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</row>
    <row r="305" spans="3:18"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</row>
    <row r="306" spans="3:18"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</row>
    <row r="307" spans="3:18"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</row>
    <row r="308" spans="3:18"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</row>
    <row r="309" spans="3:18"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</row>
    <row r="310" spans="3:18"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</row>
    <row r="311" spans="3:18"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</row>
    <row r="312" spans="3:18"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</row>
    <row r="313" spans="3:18"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</row>
    <row r="314" spans="3:18"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</row>
    <row r="315" spans="3:18"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</row>
    <row r="316" spans="3:18"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</row>
    <row r="317" spans="3:18"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</row>
    <row r="318" spans="3:18"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</row>
    <row r="319" spans="3:18"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</row>
    <row r="320" spans="3:18"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</row>
    <row r="321" spans="3:18"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</row>
    <row r="322" spans="3:18"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</row>
    <row r="323" spans="3:18"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</row>
    <row r="324" spans="3:18"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</row>
    <row r="325" spans="3:18"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</row>
    <row r="326" spans="3:18"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</row>
    <row r="327" spans="3:18"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</row>
    <row r="328" spans="3:18"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</row>
    <row r="329" spans="3:18"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</row>
    <row r="330" spans="3:18"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</row>
    <row r="331" spans="3:18"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</row>
    <row r="332" spans="3:18"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</row>
    <row r="333" spans="3:18"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</row>
    <row r="334" spans="3:18"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</row>
    <row r="335" spans="3:18"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</row>
    <row r="336" spans="3:18"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</row>
    <row r="337" spans="3:18"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</row>
    <row r="338" spans="3:18"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</row>
    <row r="339" spans="3:18"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</row>
    <row r="340" spans="3:18"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</row>
    <row r="341" spans="3:18"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</row>
    <row r="342" spans="3:18"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</row>
    <row r="343" spans="3:18"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</row>
    <row r="344" spans="3:18"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</row>
    <row r="345" spans="3:18"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</row>
    <row r="346" spans="3:18"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</row>
    <row r="347" spans="3:18"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</row>
    <row r="348" spans="3:18"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</row>
    <row r="349" spans="3:18"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</row>
    <row r="350" spans="3:18"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</row>
    <row r="351" spans="3:18"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</row>
    <row r="352" spans="3:18"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</row>
    <row r="353" spans="3:18"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</row>
    <row r="354" spans="3:18"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</row>
    <row r="355" spans="3:18"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</row>
    <row r="356" spans="3:18"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</row>
    <row r="357" spans="3:18"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</row>
    <row r="358" spans="3:18"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</row>
    <row r="359" spans="3:18"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</row>
    <row r="360" spans="3:18"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</row>
    <row r="361" spans="3:18"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</row>
    <row r="362" spans="3:18"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</row>
    <row r="363" spans="3:18"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</row>
    <row r="364" spans="3:18"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</row>
    <row r="365" spans="3:18"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</row>
    <row r="366" spans="3:18"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</row>
    <row r="367" spans="3:18"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</row>
    <row r="368" spans="3:18"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</row>
    <row r="369" spans="3:18"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</row>
    <row r="370" spans="3:18"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</row>
    <row r="371" spans="3:18"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</row>
    <row r="372" spans="3:18"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</row>
    <row r="373" spans="3:18"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</row>
    <row r="374" spans="3:18"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</row>
    <row r="375" spans="3:18"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</row>
    <row r="376" spans="3:18"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</row>
    <row r="377" spans="3:18"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</row>
    <row r="378" spans="3:18"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</row>
    <row r="379" spans="3:18"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</row>
    <row r="380" spans="3:18"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</row>
    <row r="381" spans="3:18"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</row>
    <row r="382" spans="3:18"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</row>
    <row r="383" spans="3:18"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</row>
    <row r="384" spans="3:18"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</row>
    <row r="385" spans="3:18"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</row>
    <row r="386" spans="3:18"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</row>
    <row r="387" spans="3:18"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</row>
    <row r="388" spans="3:18"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</row>
    <row r="389" spans="3:18"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</row>
    <row r="390" spans="3:18"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</row>
    <row r="391" spans="3:18"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</row>
    <row r="392" spans="3:18"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</row>
    <row r="393" spans="3:18"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</row>
    <row r="394" spans="3:18"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</row>
    <row r="395" spans="3:18"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</row>
    <row r="396" spans="3:18"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</row>
    <row r="397" spans="3:18"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</row>
    <row r="398" spans="3:18"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</row>
    <row r="399" spans="3:18"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</row>
    <row r="400" spans="3:18"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</row>
    <row r="401" spans="3:18"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</row>
    <row r="402" spans="3:18"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</row>
    <row r="403" spans="3:18"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</row>
    <row r="404" spans="3:18"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</row>
    <row r="405" spans="3:18"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</row>
    <row r="406" spans="3:18"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</row>
    <row r="407" spans="3:18"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</row>
    <row r="408" spans="3:18"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</row>
    <row r="409" spans="3:18"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</row>
    <row r="410" spans="3:18"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</row>
    <row r="411" spans="3:18"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</row>
    <row r="412" spans="3:18"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</row>
    <row r="413" spans="3:18"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</row>
    <row r="414" spans="3:18"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</row>
    <row r="415" spans="3:18"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</row>
    <row r="416" spans="3:18"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</row>
    <row r="417" spans="3:18"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</row>
    <row r="418" spans="3:18"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</row>
    <row r="419" spans="3:18"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</row>
    <row r="420" spans="3:18"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</row>
    <row r="421" spans="3:18"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</row>
    <row r="422" spans="3:18"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</row>
    <row r="423" spans="3:18"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</row>
    <row r="424" spans="3:18"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</row>
    <row r="425" spans="3:18"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</row>
    <row r="426" spans="3:18"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</row>
    <row r="427" spans="3:18"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</row>
    <row r="428" spans="3:18"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</row>
    <row r="429" spans="3:18"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</row>
    <row r="430" spans="3:18"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</row>
    <row r="431" spans="3:18"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</row>
    <row r="432" spans="3:18"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</row>
    <row r="433" spans="3:18"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</row>
    <row r="434" spans="3:18"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</row>
    <row r="435" spans="3:18"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</row>
    <row r="436" spans="3:18"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</row>
    <row r="437" spans="3:18"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</row>
    <row r="438" spans="3:18"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</row>
    <row r="439" spans="3:18"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</row>
    <row r="440" spans="3:18"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</row>
    <row r="441" spans="3:18"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</row>
    <row r="442" spans="3:18"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</row>
    <row r="443" spans="3:18"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</row>
    <row r="444" spans="3:18"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</row>
    <row r="445" spans="3:18"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</row>
    <row r="446" spans="3:18"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</row>
    <row r="447" spans="3:18"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</row>
    <row r="448" spans="3:18"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</row>
    <row r="449" spans="3:18"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</row>
    <row r="450" spans="3:18"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</row>
    <row r="451" spans="3:18"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</row>
  </sheetData>
  <mergeCells count="6">
    <mergeCell ref="C15:K31"/>
    <mergeCell ref="M15:Q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RowColHeaders="0" topLeftCell="A7" zoomScaleNormal="100" workbookViewId="0">
      <selection activeCell="C34" sqref="C34:E43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26"/>
      <c r="E16" s="126"/>
      <c r="F16" s="126"/>
      <c r="G16" s="126"/>
      <c r="H16" s="126"/>
      <c r="I16" s="126"/>
      <c r="J16" s="132"/>
      <c r="K16" s="132" t="s">
        <v>384</v>
      </c>
      <c r="L16">
        <f>AVERAGE(F19:F28)</f>
        <v>5.8537912572438699</v>
      </c>
      <c r="M16" s="37"/>
      <c r="N16" s="37"/>
      <c r="O16" s="37"/>
      <c r="P16" s="37"/>
      <c r="Q16" s="16"/>
    </row>
    <row r="17" spans="1:17">
      <c r="A17" s="9"/>
      <c r="B17" s="16"/>
      <c r="C17" s="16"/>
      <c r="D17" s="132"/>
      <c r="E17" s="126"/>
      <c r="F17" s="126"/>
      <c r="G17" s="126"/>
      <c r="H17" s="126"/>
      <c r="I17" s="126"/>
      <c r="J17" s="132"/>
      <c r="K17" s="132" t="s">
        <v>385</v>
      </c>
      <c r="L17">
        <v>5</v>
      </c>
      <c r="M17" s="37"/>
      <c r="N17" s="37"/>
      <c r="O17" s="37"/>
      <c r="P17" s="37"/>
      <c r="Q17" s="16"/>
    </row>
    <row r="18" spans="1:17" ht="45" customHeight="1">
      <c r="A18" s="9"/>
      <c r="B18" s="16"/>
      <c r="C18" s="16"/>
      <c r="D18" s="16"/>
      <c r="E18" s="16"/>
      <c r="F18" s="130" t="s">
        <v>386</v>
      </c>
      <c r="G18" s="133" t="s">
        <v>363</v>
      </c>
      <c r="H18" s="133" t="s">
        <v>387</v>
      </c>
      <c r="I18" s="16"/>
      <c r="J18" s="300" t="s">
        <v>388</v>
      </c>
      <c r="K18" s="300"/>
      <c r="L18" s="136">
        <f>AVERAGE(H19:H28)</f>
        <v>4.98872843600431</v>
      </c>
      <c r="M18" s="37"/>
      <c r="N18" s="37"/>
      <c r="O18" s="37"/>
      <c r="P18" s="37"/>
      <c r="Q18" s="16"/>
    </row>
    <row r="19" spans="1:17">
      <c r="A19" s="9"/>
      <c r="B19" s="16"/>
      <c r="C19" s="303" t="s">
        <v>364</v>
      </c>
      <c r="D19" s="304"/>
      <c r="E19" s="131" t="s">
        <v>365</v>
      </c>
      <c r="F19" s="127">
        <v>4.9671296296300067</v>
      </c>
      <c r="G19" s="93">
        <v>0.1</v>
      </c>
      <c r="H19" s="127">
        <f>F19-(F19*G19)</f>
        <v>4.4704166666670062</v>
      </c>
      <c r="I19" s="16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303"/>
      <c r="D20" s="304"/>
      <c r="E20" s="131" t="s">
        <v>366</v>
      </c>
      <c r="F20" s="127"/>
      <c r="H20" s="127"/>
      <c r="I20" s="16"/>
      <c r="J20" s="16"/>
      <c r="K20" s="16"/>
      <c r="L20" s="16"/>
      <c r="M20" s="37"/>
      <c r="N20" s="37"/>
      <c r="O20" s="37"/>
      <c r="P20" s="37"/>
      <c r="Q20" s="16"/>
    </row>
    <row r="21" spans="1:17" ht="15" customHeight="1">
      <c r="A21" s="9"/>
      <c r="B21" s="16"/>
      <c r="C21" s="303"/>
      <c r="D21" s="304"/>
      <c r="E21" s="131" t="s">
        <v>367</v>
      </c>
      <c r="F21" s="127">
        <v>0.14444444444961846</v>
      </c>
      <c r="H21" s="127">
        <f>F21</f>
        <v>0.14444444444961846</v>
      </c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303"/>
      <c r="D22" s="304"/>
      <c r="E22" s="131" t="s">
        <v>368</v>
      </c>
      <c r="F22" s="127">
        <v>11.841369047618562</v>
      </c>
      <c r="G22" s="93">
        <v>0.19</v>
      </c>
      <c r="H22" s="127">
        <f>F22-(F22*G22)</f>
        <v>9.5915089285710344</v>
      </c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303"/>
      <c r="D23" s="304"/>
      <c r="E23" s="131" t="s">
        <v>369</v>
      </c>
      <c r="F23" s="127">
        <v>1.7854166666656965</v>
      </c>
      <c r="H23" s="127">
        <f>F23</f>
        <v>1.7854166666656965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303"/>
      <c r="D24" s="304"/>
      <c r="E24" s="131" t="s">
        <v>370</v>
      </c>
      <c r="F24" s="127">
        <v>4.3020833333309083</v>
      </c>
      <c r="G24" s="93">
        <v>0.1</v>
      </c>
      <c r="H24" s="127">
        <f>F24-(F24*G24)</f>
        <v>3.8718749999978175</v>
      </c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303"/>
      <c r="D25" s="304"/>
      <c r="E25" s="131" t="s">
        <v>371</v>
      </c>
      <c r="F25" s="127">
        <v>2.7852623456791559</v>
      </c>
      <c r="H25" s="127">
        <f>F25</f>
        <v>2.7852623456791559</v>
      </c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303"/>
      <c r="D26" s="304"/>
      <c r="E26" s="131" t="s">
        <v>372</v>
      </c>
      <c r="F26" s="127"/>
      <c r="H26" s="127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303"/>
      <c r="D27" s="304"/>
      <c r="E27" s="131" t="s">
        <v>373</v>
      </c>
      <c r="F27" s="127"/>
      <c r="H27" s="127"/>
      <c r="I27" s="16"/>
      <c r="J27" s="16"/>
      <c r="K27" s="16"/>
      <c r="L27" s="16"/>
      <c r="M27" s="16"/>
      <c r="N27" s="16"/>
      <c r="O27" s="16"/>
      <c r="P27" s="16"/>
      <c r="Q27" s="16"/>
    </row>
    <row r="28" spans="1:17" ht="15.75" thickBot="1">
      <c r="B28" s="16"/>
      <c r="C28" s="305"/>
      <c r="D28" s="306"/>
      <c r="E28" s="131" t="s">
        <v>374</v>
      </c>
      <c r="F28" s="127">
        <v>15.150833333333139</v>
      </c>
      <c r="G28" s="93">
        <v>0.19</v>
      </c>
      <c r="H28" s="127">
        <f>F28-(F28*G28)</f>
        <v>12.272174999999843</v>
      </c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32"/>
      <c r="D30" s="132"/>
      <c r="E30" s="132"/>
      <c r="F30" s="132"/>
      <c r="G30" s="132"/>
      <c r="H30" s="132"/>
      <c r="I30" s="132"/>
      <c r="J30" s="132"/>
      <c r="K30" s="132" t="s">
        <v>390</v>
      </c>
      <c r="L30" s="16">
        <v>12.62</v>
      </c>
      <c r="M30" s="16"/>
      <c r="N30" s="16"/>
      <c r="O30" s="16"/>
      <c r="P30" s="16"/>
      <c r="Q30" s="16"/>
    </row>
    <row r="31" spans="1:17" ht="15" customHeight="1">
      <c r="B31" s="16"/>
      <c r="C31" s="132"/>
      <c r="D31" s="132"/>
      <c r="E31" s="132"/>
      <c r="F31" s="132"/>
      <c r="G31" s="132"/>
      <c r="H31" s="132"/>
      <c r="I31" s="132"/>
      <c r="J31" s="132"/>
      <c r="K31" s="132" t="s">
        <v>389</v>
      </c>
      <c r="L31" s="135">
        <v>10.7</v>
      </c>
      <c r="M31" s="16"/>
      <c r="N31" s="16"/>
      <c r="O31" s="16"/>
      <c r="P31" s="16"/>
      <c r="Q31" s="16"/>
    </row>
    <row r="32" spans="1:17" ht="15" customHeight="1">
      <c r="B32" s="16"/>
      <c r="C32" s="16"/>
      <c r="D32" s="16"/>
      <c r="E32" s="16"/>
      <c r="F32" s="307" t="s">
        <v>386</v>
      </c>
      <c r="G32" s="308" t="s">
        <v>363</v>
      </c>
      <c r="H32" s="307" t="s">
        <v>387</v>
      </c>
      <c r="I32" s="16"/>
      <c r="J32" s="300" t="s">
        <v>388</v>
      </c>
      <c r="K32" s="300"/>
      <c r="L32" s="301">
        <f>AVERAGE(H34:H43)</f>
        <v>10.695745236499684</v>
      </c>
      <c r="M32" s="16"/>
      <c r="N32" s="16"/>
      <c r="O32" s="16"/>
      <c r="P32" s="16"/>
      <c r="Q32" s="16"/>
    </row>
    <row r="33" spans="2:17" ht="15.75" thickBot="1">
      <c r="B33" s="16"/>
      <c r="C33" s="16"/>
      <c r="D33" s="16"/>
      <c r="E33" s="16"/>
      <c r="F33" s="307"/>
      <c r="G33" s="308"/>
      <c r="H33" s="307"/>
      <c r="I33" s="16"/>
      <c r="J33" s="300"/>
      <c r="K33" s="300"/>
      <c r="L33" s="302"/>
      <c r="M33" s="16"/>
      <c r="N33" s="16"/>
      <c r="O33" s="16"/>
      <c r="P33" s="16"/>
      <c r="Q33" s="16"/>
    </row>
    <row r="34" spans="2:17" ht="67.5" customHeight="1">
      <c r="B34" s="16"/>
      <c r="C34" s="309" t="s">
        <v>375</v>
      </c>
      <c r="D34" s="310"/>
      <c r="E34" s="128" t="s">
        <v>321</v>
      </c>
      <c r="F34" s="127">
        <v>3.9422594850940387</v>
      </c>
      <c r="G34" s="134"/>
      <c r="H34" s="127">
        <f>F34-(F34*G34)</f>
        <v>3.9422594850940387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311"/>
      <c r="D35" s="312"/>
      <c r="E35" s="129" t="s">
        <v>289</v>
      </c>
      <c r="F35" s="127">
        <v>25.261591880342166</v>
      </c>
      <c r="G35" s="134">
        <v>0.2</v>
      </c>
      <c r="H35" s="127">
        <f t="shared" ref="H35:H43" si="0">F35-(F35*G35)</f>
        <v>20.209273504273732</v>
      </c>
      <c r="I35" s="16"/>
      <c r="J35" s="16"/>
      <c r="K35" s="16"/>
      <c r="L35" s="16"/>
      <c r="M35" s="16"/>
      <c r="N35" s="16"/>
      <c r="O35" s="16"/>
      <c r="P35" s="16"/>
      <c r="Q35" s="16"/>
    </row>
    <row r="36" spans="2:17">
      <c r="B36" s="16"/>
      <c r="C36" s="311"/>
      <c r="D36" s="312"/>
      <c r="E36" s="129" t="s">
        <v>376</v>
      </c>
      <c r="F36" s="127">
        <v>2.5844216417914794</v>
      </c>
      <c r="G36" s="134"/>
      <c r="H36" s="127">
        <f t="shared" si="0"/>
        <v>2.5844216417914794</v>
      </c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311"/>
      <c r="D37" s="312"/>
      <c r="E37" s="129" t="s">
        <v>377</v>
      </c>
      <c r="F37" s="127">
        <v>4.7939516129033199</v>
      </c>
      <c r="G37" s="134"/>
      <c r="H37" s="127">
        <f t="shared" si="0"/>
        <v>4.7939516129033199</v>
      </c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311"/>
      <c r="D38" s="312"/>
      <c r="E38" s="129" t="s">
        <v>378</v>
      </c>
      <c r="F38" s="127">
        <v>22.838348765432279</v>
      </c>
      <c r="G38" s="134">
        <v>0.2</v>
      </c>
      <c r="H38" s="127">
        <f t="shared" si="0"/>
        <v>18.270679012345823</v>
      </c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311"/>
      <c r="D39" s="312"/>
      <c r="E39" s="129" t="s">
        <v>379</v>
      </c>
      <c r="F39" s="127">
        <v>12.008796296298291</v>
      </c>
      <c r="G39" s="134">
        <v>0.15</v>
      </c>
      <c r="H39" s="127">
        <f t="shared" si="0"/>
        <v>10.207476851853547</v>
      </c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311"/>
      <c r="D40" s="312"/>
      <c r="E40" s="129" t="s">
        <v>380</v>
      </c>
      <c r="F40" s="127">
        <v>16.479513888891233</v>
      </c>
      <c r="G40" s="134">
        <v>0.15</v>
      </c>
      <c r="H40" s="127">
        <f t="shared" si="0"/>
        <v>14.007586805557548</v>
      </c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311"/>
      <c r="D41" s="312"/>
      <c r="E41" s="129" t="s">
        <v>381</v>
      </c>
      <c r="F41" s="127">
        <v>17.148148148148419</v>
      </c>
      <c r="G41" s="134">
        <v>0.15</v>
      </c>
      <c r="H41" s="127">
        <f t="shared" si="0"/>
        <v>14.575925925926157</v>
      </c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311"/>
      <c r="D42" s="312"/>
      <c r="E42" s="129" t="s">
        <v>382</v>
      </c>
      <c r="F42" s="127">
        <v>18.778156565655081</v>
      </c>
      <c r="G42" s="134">
        <v>0.15</v>
      </c>
      <c r="H42" s="127">
        <f t="shared" si="0"/>
        <v>15.961433080806819</v>
      </c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311"/>
      <c r="D43" s="312"/>
      <c r="E43" s="129" t="s">
        <v>383</v>
      </c>
      <c r="F43" s="127">
        <v>2.4044444444443798</v>
      </c>
      <c r="G43" s="134"/>
      <c r="H43" s="127">
        <f t="shared" si="0"/>
        <v>2.4044444444443798</v>
      </c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mergeCells count="8">
    <mergeCell ref="C34:D43"/>
    <mergeCell ref="J32:K33"/>
    <mergeCell ref="L32:L33"/>
    <mergeCell ref="J18:K18"/>
    <mergeCell ref="C19:D28"/>
    <mergeCell ref="F32:F33"/>
    <mergeCell ref="H32:H33"/>
    <mergeCell ref="G32:G33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H22 H24" 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topLeftCell="A4" zoomScaleNormal="10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61"/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</row>
    <row r="22" spans="1:17"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</row>
    <row r="23" spans="1:17"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</row>
    <row r="24" spans="1:17"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</row>
    <row r="25" spans="1:17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</row>
    <row r="26" spans="1:17"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</row>
    <row r="27" spans="1:17"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</row>
    <row r="28" spans="1:17"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</row>
    <row r="29" spans="1:17"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</row>
    <row r="30" spans="1:17"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</row>
    <row r="31" spans="1:17"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</row>
    <row r="32" spans="1:17"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</row>
    <row r="33" spans="2:17"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1"/>
      <c r="Q33" s="61"/>
    </row>
    <row r="34" spans="2:17"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</row>
    <row r="35" spans="2:17"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  <c r="P35" s="61"/>
      <c r="Q35" s="61"/>
    </row>
    <row r="36" spans="2:17"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topLeftCell="A61" workbookViewId="0">
      <selection activeCell="A48" sqref="A48"/>
    </sheetView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40</v>
      </c>
    </row>
    <row r="2" spans="1:17">
      <c r="A2" s="10" t="s">
        <v>41</v>
      </c>
    </row>
    <row r="3" spans="1:17">
      <c r="A3" s="10" t="s">
        <v>42</v>
      </c>
    </row>
    <row r="4" spans="1:17">
      <c r="A4" s="10" t="s">
        <v>43</v>
      </c>
    </row>
    <row r="5" spans="1:17">
      <c r="A5" s="10" t="s">
        <v>44</v>
      </c>
    </row>
    <row r="6" spans="1:17">
      <c r="A6" s="10" t="s">
        <v>45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19" t="s">
        <v>79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245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19" t="s">
        <v>80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246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19" t="s">
        <v>81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247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19" t="s">
        <v>82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22" t="s">
        <v>248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19" t="s">
        <v>83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22" t="s">
        <v>249</v>
      </c>
      <c r="I61" s="330"/>
      <c r="J61" s="330"/>
      <c r="K61" s="330"/>
      <c r="L61" s="330"/>
      <c r="M61" s="330"/>
      <c r="N61" s="330"/>
      <c r="O61" s="330"/>
      <c r="P61" s="331"/>
      <c r="Q61" s="16"/>
    </row>
    <row r="62" spans="2:17">
      <c r="B62" s="16"/>
      <c r="C62" s="16"/>
      <c r="D62" s="16"/>
      <c r="E62" s="16"/>
      <c r="F62" s="16"/>
      <c r="G62" s="16"/>
      <c r="H62" s="332"/>
      <c r="I62" s="259"/>
      <c r="J62" s="259"/>
      <c r="K62" s="259"/>
      <c r="L62" s="259"/>
      <c r="M62" s="259"/>
      <c r="N62" s="259"/>
      <c r="O62" s="259"/>
      <c r="P62" s="333"/>
      <c r="Q62" s="16"/>
    </row>
    <row r="63" spans="2:17">
      <c r="B63" s="16"/>
      <c r="C63" s="16"/>
      <c r="D63" s="16"/>
      <c r="E63" s="16"/>
      <c r="F63" s="16"/>
      <c r="G63" s="16"/>
      <c r="H63" s="332"/>
      <c r="I63" s="259"/>
      <c r="J63" s="259"/>
      <c r="K63" s="259"/>
      <c r="L63" s="259"/>
      <c r="M63" s="259"/>
      <c r="N63" s="259"/>
      <c r="O63" s="259"/>
      <c r="P63" s="333"/>
      <c r="Q63" s="16"/>
    </row>
    <row r="64" spans="2:17">
      <c r="B64" s="16"/>
      <c r="C64" s="16"/>
      <c r="D64" s="16"/>
      <c r="E64" s="16"/>
      <c r="F64" s="16"/>
      <c r="G64" s="16"/>
      <c r="H64" s="332"/>
      <c r="I64" s="259"/>
      <c r="J64" s="259"/>
      <c r="K64" s="259"/>
      <c r="L64" s="259"/>
      <c r="M64" s="259"/>
      <c r="N64" s="259"/>
      <c r="O64" s="259"/>
      <c r="P64" s="333"/>
      <c r="Q64" s="16"/>
    </row>
    <row r="65" spans="2:17">
      <c r="B65" s="16"/>
      <c r="C65" s="16"/>
      <c r="D65" s="16"/>
      <c r="E65" s="16"/>
      <c r="F65" s="16"/>
      <c r="G65" s="16"/>
      <c r="H65" s="332"/>
      <c r="I65" s="259"/>
      <c r="J65" s="259"/>
      <c r="K65" s="259"/>
      <c r="L65" s="259"/>
      <c r="M65" s="259"/>
      <c r="N65" s="259"/>
      <c r="O65" s="259"/>
      <c r="P65" s="333"/>
      <c r="Q65" s="16"/>
    </row>
    <row r="66" spans="2:17">
      <c r="B66" s="16"/>
      <c r="C66" s="16"/>
      <c r="D66" s="16"/>
      <c r="E66" s="16"/>
      <c r="F66" s="16"/>
      <c r="G66" s="16"/>
      <c r="H66" s="332"/>
      <c r="I66" s="259"/>
      <c r="J66" s="259"/>
      <c r="K66" s="259"/>
      <c r="L66" s="259"/>
      <c r="M66" s="259"/>
      <c r="N66" s="259"/>
      <c r="O66" s="259"/>
      <c r="P66" s="333"/>
      <c r="Q66" s="16"/>
    </row>
    <row r="67" spans="2:17">
      <c r="B67" s="16"/>
      <c r="C67" s="16"/>
      <c r="D67" s="16"/>
      <c r="E67" s="16"/>
      <c r="F67" s="16"/>
      <c r="G67" s="16"/>
      <c r="H67" s="332"/>
      <c r="I67" s="259"/>
      <c r="J67" s="259"/>
      <c r="K67" s="259"/>
      <c r="L67" s="259"/>
      <c r="M67" s="259"/>
      <c r="N67" s="259"/>
      <c r="O67" s="259"/>
      <c r="P67" s="333"/>
      <c r="Q67" s="16"/>
    </row>
    <row r="68" spans="2:17">
      <c r="B68" s="16"/>
      <c r="C68" s="16"/>
      <c r="D68" s="16"/>
      <c r="E68" s="16"/>
      <c r="F68" s="16"/>
      <c r="G68" s="16"/>
      <c r="H68" s="334"/>
      <c r="I68" s="335"/>
      <c r="J68" s="335"/>
      <c r="K68" s="335"/>
      <c r="L68" s="335"/>
      <c r="M68" s="335"/>
      <c r="N68" s="335"/>
      <c r="O68" s="335"/>
      <c r="P68" s="33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19" t="s">
        <v>80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250</v>
      </c>
      <c r="I73" s="314"/>
      <c r="J73" s="314"/>
      <c r="K73" s="314"/>
      <c r="L73" s="314"/>
      <c r="M73" s="314"/>
      <c r="N73" s="314"/>
      <c r="O73" s="314"/>
      <c r="P73" s="315"/>
      <c r="Q73" s="16"/>
    </row>
    <row r="74" spans="2:17">
      <c r="B74" s="16"/>
      <c r="C74" s="16"/>
      <c r="D74" s="16"/>
      <c r="E74" s="16"/>
      <c r="F74" s="16"/>
      <c r="G74" s="16"/>
      <c r="H74" s="316"/>
      <c r="I74" s="317"/>
      <c r="J74" s="317"/>
      <c r="K74" s="317"/>
      <c r="L74" s="317"/>
      <c r="M74" s="317"/>
      <c r="N74" s="317"/>
      <c r="O74" s="317"/>
      <c r="P74" s="318"/>
      <c r="Q74" s="16"/>
    </row>
    <row r="75" spans="2:17">
      <c r="B75" s="16"/>
      <c r="C75" s="16"/>
      <c r="D75" s="16"/>
      <c r="E75" s="16"/>
      <c r="F75" s="16"/>
      <c r="G75" s="16"/>
      <c r="H75" s="316"/>
      <c r="I75" s="317"/>
      <c r="J75" s="317"/>
      <c r="K75" s="317"/>
      <c r="L75" s="317"/>
      <c r="M75" s="317"/>
      <c r="N75" s="317"/>
      <c r="O75" s="317"/>
      <c r="P75" s="318"/>
      <c r="Q75" s="16"/>
    </row>
    <row r="76" spans="2:17">
      <c r="B76" s="16"/>
      <c r="C76" s="16"/>
      <c r="D76" s="16"/>
      <c r="E76" s="16"/>
      <c r="F76" s="16"/>
      <c r="G76" s="16"/>
      <c r="H76" s="316"/>
      <c r="I76" s="317"/>
      <c r="J76" s="317"/>
      <c r="K76" s="317"/>
      <c r="L76" s="317"/>
      <c r="M76" s="317"/>
      <c r="N76" s="317"/>
      <c r="O76" s="317"/>
      <c r="P76" s="318"/>
      <c r="Q76" s="16"/>
    </row>
    <row r="77" spans="2:17">
      <c r="B77" s="16"/>
      <c r="C77" s="16"/>
      <c r="D77" s="16"/>
      <c r="E77" s="16"/>
      <c r="F77" s="16"/>
      <c r="G77" s="16"/>
      <c r="H77" s="316"/>
      <c r="I77" s="317"/>
      <c r="J77" s="317"/>
      <c r="K77" s="317"/>
      <c r="L77" s="317"/>
      <c r="M77" s="317"/>
      <c r="N77" s="317"/>
      <c r="O77" s="317"/>
      <c r="P77" s="318"/>
      <c r="Q77" s="16"/>
    </row>
    <row r="78" spans="2:17">
      <c r="B78" s="16"/>
      <c r="C78" s="16"/>
      <c r="D78" s="16"/>
      <c r="E78" s="16"/>
      <c r="F78" s="16"/>
      <c r="G78" s="16"/>
      <c r="H78" s="316"/>
      <c r="I78" s="317"/>
      <c r="J78" s="317"/>
      <c r="K78" s="317"/>
      <c r="L78" s="317"/>
      <c r="M78" s="317"/>
      <c r="N78" s="317"/>
      <c r="O78" s="317"/>
      <c r="P78" s="318"/>
      <c r="Q78" s="16"/>
    </row>
    <row r="79" spans="2:17">
      <c r="B79" s="16"/>
      <c r="C79" s="16"/>
      <c r="D79" s="16"/>
      <c r="E79" s="16"/>
      <c r="F79" s="16"/>
      <c r="G79" s="16"/>
      <c r="H79" s="316"/>
      <c r="I79" s="317"/>
      <c r="J79" s="317"/>
      <c r="K79" s="317"/>
      <c r="L79" s="317"/>
      <c r="M79" s="317"/>
      <c r="N79" s="317"/>
      <c r="O79" s="317"/>
      <c r="P79" s="318"/>
      <c r="Q79" s="16"/>
    </row>
    <row r="80" spans="2:17">
      <c r="B80" s="16"/>
      <c r="C80" s="16"/>
      <c r="D80" s="16"/>
      <c r="E80" s="16"/>
      <c r="F80" s="16"/>
      <c r="G80" s="16"/>
      <c r="H80" s="319"/>
      <c r="I80" s="320"/>
      <c r="J80" s="320"/>
      <c r="K80" s="320"/>
      <c r="L80" s="320"/>
      <c r="M80" s="320"/>
      <c r="N80" s="320"/>
      <c r="O80" s="320"/>
      <c r="P80" s="321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25"/>
      <c r="J13" s="16"/>
      <c r="K13" s="16"/>
      <c r="L13" s="16"/>
      <c r="M13" s="16"/>
      <c r="N13" s="16"/>
      <c r="O13" s="16"/>
      <c r="P13" s="16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25"/>
      <c r="J14" s="16"/>
      <c r="K14" s="16"/>
      <c r="L14" s="16"/>
      <c r="M14" s="16"/>
      <c r="N14" s="16"/>
      <c r="O14" s="16"/>
      <c r="P14" s="16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25"/>
      <c r="J15" s="16"/>
      <c r="K15" s="16"/>
      <c r="L15" s="16"/>
      <c r="M15" s="16"/>
      <c r="N15" s="16"/>
      <c r="O15" s="16"/>
      <c r="P15" s="16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25"/>
      <c r="J16" s="16"/>
      <c r="K16" s="16"/>
      <c r="L16" s="16"/>
      <c r="M16" s="16"/>
      <c r="N16" s="16"/>
      <c r="O16" s="16"/>
      <c r="P16" s="16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25"/>
      <c r="J17" s="16"/>
      <c r="K17" s="16"/>
      <c r="L17" s="16"/>
      <c r="M17" s="16"/>
      <c r="N17" s="16"/>
      <c r="O17" s="16"/>
      <c r="P17" s="16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25"/>
      <c r="J18" s="16"/>
      <c r="K18" s="16"/>
      <c r="L18" s="16"/>
      <c r="M18" s="16"/>
      <c r="N18" s="16"/>
      <c r="O18" s="16"/>
      <c r="P18" s="16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25"/>
      <c r="J19" s="16"/>
      <c r="K19" s="16"/>
      <c r="L19" s="16"/>
      <c r="M19" s="16"/>
      <c r="N19" s="16"/>
      <c r="O19" s="16"/>
      <c r="P19" s="16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25"/>
      <c r="J20" s="16"/>
      <c r="K20" s="16"/>
      <c r="L20" s="16"/>
      <c r="M20" s="16"/>
      <c r="N20" s="16"/>
      <c r="O20" s="16"/>
      <c r="P20" s="16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25"/>
      <c r="J21" s="16"/>
      <c r="K21" s="16"/>
      <c r="L21" s="16"/>
      <c r="M21" s="16"/>
      <c r="N21" s="16"/>
      <c r="O21" s="16"/>
      <c r="P21" s="16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25"/>
      <c r="J22" s="16"/>
      <c r="K22" s="16"/>
      <c r="L22" s="16"/>
      <c r="M22" s="16"/>
      <c r="N22" s="16"/>
      <c r="O22" s="16"/>
      <c r="P22" s="16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25"/>
      <c r="J23" s="16"/>
      <c r="K23" s="16"/>
      <c r="L23" s="16"/>
      <c r="M23" s="16"/>
      <c r="N23" s="16"/>
      <c r="O23" s="16"/>
      <c r="P23" s="16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25"/>
      <c r="J24" s="16"/>
      <c r="K24" s="16"/>
      <c r="L24" s="16"/>
      <c r="M24" s="16"/>
      <c r="N24" s="16"/>
      <c r="O24" s="16"/>
      <c r="P24" s="16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25"/>
      <c r="J25" s="16"/>
      <c r="K25" s="16"/>
      <c r="L25" s="16"/>
      <c r="M25" s="16"/>
      <c r="N25" s="16"/>
      <c r="O25" s="16"/>
      <c r="P25" s="16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25"/>
      <c r="J26" s="16"/>
      <c r="K26" s="16"/>
      <c r="L26" s="16"/>
      <c r="M26" s="16"/>
      <c r="N26" s="16"/>
      <c r="O26" s="16"/>
      <c r="P26" s="16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25"/>
      <c r="J27" s="16"/>
      <c r="K27" s="16"/>
      <c r="L27" s="16"/>
      <c r="M27" s="16"/>
      <c r="N27" s="16"/>
      <c r="O27" s="16"/>
      <c r="P27" s="16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>
      <c r="B38" s="16"/>
      <c r="C38" s="62" t="s">
        <v>193</v>
      </c>
      <c r="D38" s="62" t="s">
        <v>194</v>
      </c>
      <c r="E38" s="62" t="s">
        <v>195</v>
      </c>
      <c r="F38" s="62" t="s">
        <v>196</v>
      </c>
      <c r="G38" s="337" t="s">
        <v>174</v>
      </c>
      <c r="H38" s="337"/>
      <c r="I38" s="337"/>
      <c r="J38" s="337"/>
      <c r="K38" s="337"/>
      <c r="L38" s="337" t="s">
        <v>175</v>
      </c>
      <c r="M38" s="337"/>
      <c r="N38" s="337"/>
      <c r="O38" s="337"/>
      <c r="P38" s="337"/>
      <c r="Q38" s="16"/>
    </row>
    <row r="39" spans="1:17">
      <c r="B39" s="16"/>
      <c r="C39" s="63"/>
      <c r="D39" s="63"/>
      <c r="E39" s="63"/>
      <c r="F39" s="64"/>
      <c r="G39" s="338" t="s">
        <v>176</v>
      </c>
      <c r="H39" s="338"/>
      <c r="I39" s="338"/>
      <c r="J39" s="338"/>
      <c r="K39" s="338"/>
      <c r="L39" s="338"/>
      <c r="M39" s="338"/>
      <c r="N39" s="338"/>
      <c r="O39" s="338"/>
      <c r="P39" s="338"/>
      <c r="Q39" s="16"/>
    </row>
    <row r="40" spans="1:17">
      <c r="B40" s="16"/>
      <c r="C40" s="63"/>
      <c r="D40" s="63"/>
      <c r="E40" s="63"/>
      <c r="F40" s="64"/>
      <c r="G40" s="338" t="s">
        <v>177</v>
      </c>
      <c r="H40" s="338"/>
      <c r="I40" s="338"/>
      <c r="J40" s="338"/>
      <c r="K40" s="338"/>
      <c r="L40" s="338"/>
      <c r="M40" s="338"/>
      <c r="N40" s="338"/>
      <c r="O40" s="338"/>
      <c r="P40" s="338"/>
      <c r="Q40" s="16"/>
    </row>
    <row r="41" spans="1:17">
      <c r="B41" s="16"/>
      <c r="C41" s="63"/>
      <c r="D41" s="63"/>
      <c r="E41" s="63"/>
      <c r="F41" s="64"/>
      <c r="G41" s="338" t="s">
        <v>178</v>
      </c>
      <c r="H41" s="338"/>
      <c r="I41" s="338"/>
      <c r="J41" s="338"/>
      <c r="K41" s="338"/>
      <c r="L41" s="338"/>
      <c r="M41" s="338"/>
      <c r="N41" s="338"/>
      <c r="O41" s="338"/>
      <c r="P41" s="338"/>
      <c r="Q41" s="16"/>
    </row>
    <row r="42" spans="1:17">
      <c r="B42" s="16"/>
      <c r="C42" s="63"/>
      <c r="D42" s="63"/>
      <c r="E42" s="63"/>
      <c r="F42" s="64"/>
      <c r="G42" s="338" t="s">
        <v>179</v>
      </c>
      <c r="H42" s="338"/>
      <c r="I42" s="338"/>
      <c r="J42" s="338"/>
      <c r="K42" s="338"/>
      <c r="L42" s="338"/>
      <c r="M42" s="338"/>
      <c r="N42" s="338"/>
      <c r="O42" s="338"/>
      <c r="P42" s="338"/>
      <c r="Q42" s="16"/>
    </row>
    <row r="43" spans="1:17">
      <c r="B43" s="16"/>
      <c r="C43" s="63"/>
      <c r="D43" s="63"/>
      <c r="E43" s="63"/>
      <c r="F43" s="64"/>
      <c r="G43" s="338" t="s">
        <v>180</v>
      </c>
      <c r="H43" s="338"/>
      <c r="I43" s="338"/>
      <c r="J43" s="338"/>
      <c r="K43" s="338"/>
      <c r="L43" s="338"/>
      <c r="M43" s="338"/>
      <c r="N43" s="338"/>
      <c r="O43" s="338"/>
      <c r="P43" s="338"/>
      <c r="Q43" s="16"/>
    </row>
    <row r="44" spans="1:17">
      <c r="B44" s="16"/>
      <c r="C44" s="63"/>
      <c r="D44" s="63"/>
      <c r="E44" s="63"/>
      <c r="F44" s="64"/>
      <c r="G44" s="338" t="s">
        <v>181</v>
      </c>
      <c r="H44" s="338"/>
      <c r="I44" s="338"/>
      <c r="J44" s="338"/>
      <c r="K44" s="338"/>
      <c r="L44" s="339"/>
      <c r="M44" s="339"/>
      <c r="N44" s="339"/>
      <c r="O44" s="339"/>
      <c r="P44" s="339"/>
      <c r="Q44" s="16"/>
    </row>
    <row r="45" spans="1:17">
      <c r="B45" s="16"/>
      <c r="C45" s="63"/>
      <c r="D45" s="63"/>
      <c r="E45" s="63"/>
      <c r="F45" s="64"/>
      <c r="G45" s="338" t="s">
        <v>182</v>
      </c>
      <c r="H45" s="338"/>
      <c r="I45" s="338"/>
      <c r="J45" s="338"/>
      <c r="K45" s="338"/>
      <c r="L45" s="339"/>
      <c r="M45" s="339"/>
      <c r="N45" s="339"/>
      <c r="O45" s="339"/>
      <c r="P45" s="339"/>
      <c r="Q45" s="16"/>
    </row>
    <row r="46" spans="1:17">
      <c r="B46" s="16"/>
      <c r="C46" s="63"/>
      <c r="D46" s="63"/>
      <c r="E46" s="63"/>
      <c r="F46" s="64"/>
      <c r="G46" s="338" t="s">
        <v>183</v>
      </c>
      <c r="H46" s="338"/>
      <c r="I46" s="338"/>
      <c r="J46" s="338"/>
      <c r="K46" s="338"/>
      <c r="L46" s="339"/>
      <c r="M46" s="339"/>
      <c r="N46" s="339"/>
      <c r="O46" s="339"/>
      <c r="P46" s="339"/>
      <c r="Q46" s="16"/>
    </row>
    <row r="47" spans="1:17">
      <c r="B47" s="16"/>
      <c r="C47" s="63"/>
      <c r="D47" s="63"/>
      <c r="E47" s="63"/>
      <c r="F47" s="64"/>
      <c r="G47" s="338" t="s">
        <v>184</v>
      </c>
      <c r="H47" s="338"/>
      <c r="I47" s="338"/>
      <c r="J47" s="338"/>
      <c r="K47" s="338"/>
      <c r="L47" s="339"/>
      <c r="M47" s="339"/>
      <c r="N47" s="339"/>
      <c r="O47" s="339"/>
      <c r="P47" s="339"/>
      <c r="Q47" s="16"/>
    </row>
    <row r="48" spans="1:17">
      <c r="B48" s="16"/>
      <c r="C48" s="63"/>
      <c r="D48" s="63"/>
      <c r="E48" s="63"/>
      <c r="F48" s="64"/>
      <c r="G48" s="338" t="s">
        <v>185</v>
      </c>
      <c r="H48" s="338"/>
      <c r="I48" s="338"/>
      <c r="J48" s="338"/>
      <c r="K48" s="338"/>
      <c r="L48" s="339"/>
      <c r="M48" s="339"/>
      <c r="N48" s="339"/>
      <c r="O48" s="339"/>
      <c r="P48" s="339"/>
      <c r="Q48" s="16"/>
    </row>
    <row r="49" spans="2:17">
      <c r="B49" s="16"/>
      <c r="C49" s="63"/>
      <c r="D49" s="63"/>
      <c r="E49" s="63"/>
      <c r="F49" s="64"/>
      <c r="G49" s="338" t="s">
        <v>186</v>
      </c>
      <c r="H49" s="338"/>
      <c r="I49" s="338"/>
      <c r="J49" s="338"/>
      <c r="K49" s="338"/>
      <c r="L49" s="339"/>
      <c r="M49" s="339"/>
      <c r="N49" s="339"/>
      <c r="O49" s="339"/>
      <c r="P49" s="339"/>
      <c r="Q49" s="16"/>
    </row>
    <row r="50" spans="2:17">
      <c r="B50" s="16"/>
      <c r="C50" s="63"/>
      <c r="D50" s="63"/>
      <c r="E50" s="63"/>
      <c r="F50" s="64"/>
      <c r="G50" s="338" t="s">
        <v>187</v>
      </c>
      <c r="H50" s="338"/>
      <c r="I50" s="338"/>
      <c r="J50" s="338"/>
      <c r="K50" s="338"/>
      <c r="L50" s="339"/>
      <c r="M50" s="339"/>
      <c r="N50" s="339"/>
      <c r="O50" s="339"/>
      <c r="P50" s="339"/>
      <c r="Q50" s="16"/>
    </row>
    <row r="51" spans="2:17">
      <c r="B51" s="16"/>
      <c r="C51" s="63"/>
      <c r="D51" s="63"/>
      <c r="E51" s="63"/>
      <c r="F51" s="64"/>
      <c r="G51" s="338" t="s">
        <v>188</v>
      </c>
      <c r="H51" s="338"/>
      <c r="I51" s="338"/>
      <c r="J51" s="338"/>
      <c r="K51" s="338"/>
      <c r="L51" s="339"/>
      <c r="M51" s="339"/>
      <c r="N51" s="339"/>
      <c r="O51" s="339"/>
      <c r="P51" s="339"/>
      <c r="Q51" s="16"/>
    </row>
    <row r="52" spans="2:17">
      <c r="B52" s="16"/>
      <c r="C52" s="63"/>
      <c r="D52" s="63"/>
      <c r="E52" s="63"/>
      <c r="F52" s="64"/>
      <c r="G52" s="338" t="s">
        <v>189</v>
      </c>
      <c r="H52" s="338"/>
      <c r="I52" s="338"/>
      <c r="J52" s="338"/>
      <c r="K52" s="338"/>
      <c r="L52" s="339"/>
      <c r="M52" s="339"/>
      <c r="N52" s="339"/>
      <c r="O52" s="339"/>
      <c r="P52" s="339"/>
      <c r="Q52" s="16"/>
    </row>
    <row r="53" spans="2:17">
      <c r="B53" s="16"/>
      <c r="C53" s="63"/>
      <c r="D53" s="63"/>
      <c r="E53" s="63"/>
      <c r="F53" s="64"/>
      <c r="G53" s="338" t="s">
        <v>190</v>
      </c>
      <c r="H53" s="338"/>
      <c r="I53" s="338"/>
      <c r="J53" s="338"/>
      <c r="K53" s="338"/>
      <c r="L53" s="339"/>
      <c r="M53" s="339"/>
      <c r="N53" s="339"/>
      <c r="O53" s="339"/>
      <c r="P53" s="339"/>
      <c r="Q53" s="16"/>
    </row>
    <row r="54" spans="2:17">
      <c r="B54" s="16"/>
      <c r="C54" s="63"/>
      <c r="D54" s="63"/>
      <c r="E54" s="63"/>
      <c r="F54" s="64"/>
      <c r="G54" s="338" t="s">
        <v>191</v>
      </c>
      <c r="H54" s="338"/>
      <c r="I54" s="338"/>
      <c r="J54" s="338"/>
      <c r="K54" s="338"/>
      <c r="L54" s="339"/>
      <c r="M54" s="339"/>
      <c r="N54" s="339"/>
      <c r="O54" s="339"/>
      <c r="P54" s="339"/>
      <c r="Q54" s="16"/>
    </row>
    <row r="55" spans="2:17">
      <c r="B55" s="16"/>
      <c r="C55" s="63"/>
      <c r="D55" s="63"/>
      <c r="E55" s="63"/>
      <c r="F55" s="64"/>
      <c r="G55" s="338" t="s">
        <v>192</v>
      </c>
      <c r="H55" s="338"/>
      <c r="I55" s="338"/>
      <c r="J55" s="338"/>
      <c r="K55" s="338"/>
      <c r="L55" s="339"/>
      <c r="M55" s="339"/>
      <c r="N55" s="339"/>
      <c r="O55" s="339"/>
      <c r="P55" s="339"/>
      <c r="Q55" s="16"/>
    </row>
    <row r="56" spans="2:17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53:K53"/>
    <mergeCell ref="L53:P53"/>
    <mergeCell ref="G54:K54"/>
    <mergeCell ref="L54:P54"/>
    <mergeCell ref="G55:K55"/>
    <mergeCell ref="L55:P55"/>
    <mergeCell ref="G50:K50"/>
    <mergeCell ref="L50:P50"/>
    <mergeCell ref="G51:K51"/>
    <mergeCell ref="L51:P51"/>
    <mergeCell ref="G52:K52"/>
    <mergeCell ref="L52:P52"/>
    <mergeCell ref="G47:K47"/>
    <mergeCell ref="L47:P47"/>
    <mergeCell ref="G48:K48"/>
    <mergeCell ref="L48:P48"/>
    <mergeCell ref="G49:K49"/>
    <mergeCell ref="L49:P49"/>
    <mergeCell ref="G44:K44"/>
    <mergeCell ref="L44:P44"/>
    <mergeCell ref="G45:K45"/>
    <mergeCell ref="L45:P45"/>
    <mergeCell ref="G46:K46"/>
    <mergeCell ref="L46:P46"/>
    <mergeCell ref="G41:K41"/>
    <mergeCell ref="L41:P41"/>
    <mergeCell ref="G42:K42"/>
    <mergeCell ref="L42:P42"/>
    <mergeCell ref="G43:K43"/>
    <mergeCell ref="L43:P43"/>
    <mergeCell ref="G38:K38"/>
    <mergeCell ref="L38:P38"/>
    <mergeCell ref="G39:K39"/>
    <mergeCell ref="L39:P39"/>
    <mergeCell ref="G40:K40"/>
    <mergeCell ref="L40:P40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>
      <c r="A11" s="9"/>
      <c r="B11" s="16"/>
      <c r="C11" s="33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97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99" customHeight="1">
      <c r="A14" s="9"/>
      <c r="B14" s="16"/>
      <c r="C14" s="66" t="s">
        <v>193</v>
      </c>
      <c r="D14" s="66" t="s">
        <v>194</v>
      </c>
      <c r="E14" s="66" t="s">
        <v>195</v>
      </c>
      <c r="F14" s="66" t="s">
        <v>196</v>
      </c>
      <c r="G14" s="343" t="s">
        <v>174</v>
      </c>
      <c r="H14" s="344"/>
      <c r="I14" s="343" t="s">
        <v>175</v>
      </c>
      <c r="J14" s="344"/>
      <c r="K14" s="343" t="s">
        <v>197</v>
      </c>
      <c r="L14" s="344"/>
      <c r="M14" s="343" t="s">
        <v>203</v>
      </c>
      <c r="N14" s="344"/>
      <c r="O14" s="341" t="s">
        <v>204</v>
      </c>
      <c r="P14" s="342"/>
      <c r="Q14" s="16"/>
    </row>
    <row r="15" spans="1:17" ht="40.5" customHeight="1">
      <c r="A15" s="9"/>
      <c r="B15" s="16"/>
      <c r="C15" s="63" t="s">
        <v>198</v>
      </c>
      <c r="D15" s="63" t="s">
        <v>198</v>
      </c>
      <c r="E15" s="63" t="s">
        <v>198</v>
      </c>
      <c r="F15" s="64" t="s">
        <v>198</v>
      </c>
      <c r="G15" s="338" t="s">
        <v>199</v>
      </c>
      <c r="H15" s="338"/>
      <c r="I15" s="338" t="s">
        <v>200</v>
      </c>
      <c r="J15" s="338"/>
      <c r="K15" s="338"/>
      <c r="L15" s="338"/>
      <c r="M15" s="345" t="s">
        <v>206</v>
      </c>
      <c r="N15" s="345"/>
      <c r="O15" s="338" t="s">
        <v>201</v>
      </c>
      <c r="P15" s="338"/>
      <c r="Q15" s="16"/>
    </row>
    <row r="16" spans="1:17">
      <c r="A16" s="9"/>
      <c r="B16" s="16"/>
      <c r="C16" s="63"/>
      <c r="D16" s="63" t="s">
        <v>198</v>
      </c>
      <c r="E16" s="63"/>
      <c r="F16" s="64" t="s">
        <v>198</v>
      </c>
      <c r="G16" s="338"/>
      <c r="H16" s="338"/>
      <c r="I16" s="338"/>
      <c r="J16" s="338"/>
      <c r="K16" s="338"/>
      <c r="L16" s="338"/>
      <c r="M16" s="338"/>
      <c r="N16" s="338"/>
      <c r="O16" s="338" t="s">
        <v>202</v>
      </c>
      <c r="P16" s="338"/>
      <c r="Q16" s="16"/>
    </row>
    <row r="17" spans="1:17">
      <c r="A17" s="9"/>
      <c r="B17" s="16"/>
      <c r="C17" s="63"/>
      <c r="D17" s="63"/>
      <c r="E17" s="63"/>
      <c r="F17" s="64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16"/>
    </row>
    <row r="18" spans="1:17">
      <c r="A18" s="9"/>
      <c r="B18" s="16"/>
      <c r="C18" s="63"/>
      <c r="D18" s="63"/>
      <c r="E18" s="63"/>
      <c r="F18" s="64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16"/>
    </row>
    <row r="19" spans="1:17">
      <c r="A19" s="9"/>
      <c r="B19" s="16"/>
      <c r="C19" s="63"/>
      <c r="D19" s="63"/>
      <c r="E19" s="63"/>
      <c r="F19" s="64"/>
      <c r="G19" s="338"/>
      <c r="H19" s="338"/>
      <c r="I19" s="338"/>
      <c r="J19" s="338"/>
      <c r="K19" s="338"/>
      <c r="L19" s="338"/>
      <c r="M19" s="338"/>
      <c r="N19" s="338"/>
      <c r="O19" s="338"/>
      <c r="P19" s="338"/>
      <c r="Q19" s="16"/>
    </row>
    <row r="20" spans="1:17">
      <c r="A20" s="9"/>
      <c r="B20" s="16"/>
      <c r="C20" s="63"/>
      <c r="D20" s="63"/>
      <c r="E20" s="63"/>
      <c r="F20" s="64"/>
      <c r="G20" s="338"/>
      <c r="H20" s="338"/>
      <c r="I20" s="338"/>
      <c r="J20" s="338"/>
      <c r="K20" s="338"/>
      <c r="L20" s="338"/>
      <c r="M20" s="338"/>
      <c r="N20" s="338"/>
      <c r="O20" s="338"/>
      <c r="P20" s="338"/>
      <c r="Q20" s="16"/>
    </row>
    <row r="21" spans="1:17">
      <c r="A21" s="9"/>
      <c r="B21" s="16"/>
      <c r="C21" s="63"/>
      <c r="D21" s="63"/>
      <c r="E21" s="63"/>
      <c r="F21" s="64"/>
      <c r="G21" s="338"/>
      <c r="H21" s="338"/>
      <c r="I21" s="338"/>
      <c r="J21" s="338"/>
      <c r="K21" s="338"/>
      <c r="L21" s="338"/>
      <c r="M21" s="338"/>
      <c r="N21" s="338"/>
      <c r="O21" s="340"/>
      <c r="P21" s="340"/>
      <c r="Q21" s="16"/>
    </row>
    <row r="22" spans="1:17">
      <c r="B22" s="16"/>
      <c r="C22" s="63"/>
      <c r="D22" s="63"/>
      <c r="E22" s="63"/>
      <c r="F22" s="64"/>
      <c r="G22" s="338"/>
      <c r="H22" s="338"/>
      <c r="I22" s="338"/>
      <c r="J22" s="338"/>
      <c r="K22" s="338"/>
      <c r="L22" s="338"/>
      <c r="M22" s="338"/>
      <c r="N22" s="338"/>
      <c r="O22" s="340"/>
      <c r="P22" s="340"/>
      <c r="Q22" s="16"/>
    </row>
    <row r="23" spans="1:17">
      <c r="B23" s="16"/>
      <c r="C23" s="63"/>
      <c r="D23" s="63"/>
      <c r="E23" s="63"/>
      <c r="F23" s="64"/>
      <c r="G23" s="338"/>
      <c r="H23" s="338"/>
      <c r="I23" s="338"/>
      <c r="J23" s="338"/>
      <c r="K23" s="338"/>
      <c r="L23" s="338"/>
      <c r="M23" s="338"/>
      <c r="N23" s="338"/>
      <c r="O23" s="340"/>
      <c r="P23" s="340"/>
      <c r="Q23" s="16"/>
    </row>
    <row r="24" spans="1:17">
      <c r="B24" s="16"/>
      <c r="C24" s="63"/>
      <c r="D24" s="63"/>
      <c r="E24" s="63"/>
      <c r="F24" s="64"/>
      <c r="G24" s="338"/>
      <c r="H24" s="338"/>
      <c r="I24" s="338"/>
      <c r="J24" s="338"/>
      <c r="K24" s="338"/>
      <c r="L24" s="338"/>
      <c r="M24" s="338"/>
      <c r="N24" s="338"/>
      <c r="O24" s="340"/>
      <c r="P24" s="340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G15:H15"/>
    <mergeCell ref="O14:P14"/>
    <mergeCell ref="M14:N14"/>
    <mergeCell ref="K14:L14"/>
    <mergeCell ref="I14:J14"/>
    <mergeCell ref="G14:H14"/>
    <mergeCell ref="M15:N15"/>
    <mergeCell ref="O15:P15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/>
  <cols>
    <col min="1" max="2" width="2.85546875" customWidth="1"/>
    <col min="6" max="16" width="9.140625" customWidth="1"/>
    <col min="17" max="17" width="2.85546875" customWidth="1"/>
  </cols>
  <sheetData>
    <row r="11" spans="1:17">
      <c r="A11" s="9"/>
      <c r="B11" s="16"/>
      <c r="C11" s="33" t="s">
        <v>205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7.75" customHeight="1">
      <c r="A13" s="9"/>
      <c r="B13" s="16"/>
      <c r="C13" s="62" t="s">
        <v>193</v>
      </c>
      <c r="D13" s="62" t="s">
        <v>194</v>
      </c>
      <c r="E13" s="62" t="s">
        <v>195</v>
      </c>
      <c r="F13" s="62" t="s">
        <v>196</v>
      </c>
      <c r="G13" s="337" t="s">
        <v>207</v>
      </c>
      <c r="H13" s="337"/>
      <c r="I13" s="337"/>
      <c r="J13" s="337"/>
      <c r="K13" s="337"/>
      <c r="L13" s="337" t="s">
        <v>175</v>
      </c>
      <c r="M13" s="337"/>
      <c r="N13" s="337"/>
      <c r="O13" s="337"/>
      <c r="P13" s="337"/>
      <c r="Q13" s="16"/>
    </row>
    <row r="14" spans="1:17">
      <c r="A14" s="9"/>
      <c r="B14" s="16"/>
      <c r="C14" s="63"/>
      <c r="D14" s="63"/>
      <c r="E14" s="63"/>
      <c r="F14" s="64"/>
      <c r="G14" s="338" t="s">
        <v>176</v>
      </c>
      <c r="H14" s="338"/>
      <c r="I14" s="338"/>
      <c r="J14" s="338"/>
      <c r="K14" s="338"/>
      <c r="L14" s="338"/>
      <c r="M14" s="338"/>
      <c r="N14" s="338"/>
      <c r="O14" s="338"/>
      <c r="P14" s="338"/>
      <c r="Q14" s="16"/>
    </row>
    <row r="15" spans="1:17">
      <c r="A15" s="9"/>
      <c r="B15" s="16"/>
      <c r="C15" s="63"/>
      <c r="D15" s="63"/>
      <c r="E15" s="63"/>
      <c r="F15" s="64"/>
      <c r="G15" s="338" t="s">
        <v>177</v>
      </c>
      <c r="H15" s="338"/>
      <c r="I15" s="338"/>
      <c r="J15" s="338"/>
      <c r="K15" s="338"/>
      <c r="L15" s="338"/>
      <c r="M15" s="338"/>
      <c r="N15" s="338"/>
      <c r="O15" s="338"/>
      <c r="P15" s="338"/>
      <c r="Q15" s="16"/>
    </row>
    <row r="16" spans="1:17">
      <c r="A16" s="9"/>
      <c r="B16" s="16"/>
      <c r="C16" s="63"/>
      <c r="D16" s="63"/>
      <c r="E16" s="63"/>
      <c r="F16" s="64"/>
      <c r="G16" s="338" t="s">
        <v>178</v>
      </c>
      <c r="H16" s="338"/>
      <c r="I16" s="338"/>
      <c r="J16" s="338"/>
      <c r="K16" s="338"/>
      <c r="L16" s="338"/>
      <c r="M16" s="338"/>
      <c r="N16" s="338"/>
      <c r="O16" s="338"/>
      <c r="P16" s="338"/>
      <c r="Q16" s="16"/>
    </row>
    <row r="17" spans="1:17">
      <c r="A17" s="9"/>
      <c r="B17" s="16"/>
      <c r="C17" s="63"/>
      <c r="D17" s="63"/>
      <c r="E17" s="63"/>
      <c r="F17" s="64"/>
      <c r="G17" s="338" t="s">
        <v>179</v>
      </c>
      <c r="H17" s="338"/>
      <c r="I17" s="338"/>
      <c r="J17" s="338"/>
      <c r="K17" s="338"/>
      <c r="L17" s="338"/>
      <c r="M17" s="338"/>
      <c r="N17" s="338"/>
      <c r="O17" s="338"/>
      <c r="P17" s="338"/>
      <c r="Q17" s="16"/>
    </row>
    <row r="18" spans="1:17">
      <c r="A18" s="9"/>
      <c r="B18" s="16"/>
      <c r="C18" s="63"/>
      <c r="D18" s="63"/>
      <c r="E18" s="63"/>
      <c r="F18" s="64"/>
      <c r="G18" s="338" t="s">
        <v>180</v>
      </c>
      <c r="H18" s="338"/>
      <c r="I18" s="338"/>
      <c r="J18" s="338"/>
      <c r="K18" s="338"/>
      <c r="L18" s="338"/>
      <c r="M18" s="338"/>
      <c r="N18" s="338"/>
      <c r="O18" s="338"/>
      <c r="P18" s="338"/>
      <c r="Q18" s="16"/>
    </row>
    <row r="19" spans="1:17">
      <c r="A19" s="9"/>
      <c r="B19" s="16"/>
      <c r="C19" s="63"/>
      <c r="D19" s="63"/>
      <c r="E19" s="63"/>
      <c r="F19" s="64"/>
      <c r="G19" s="338" t="s">
        <v>181</v>
      </c>
      <c r="H19" s="338"/>
      <c r="I19" s="338"/>
      <c r="J19" s="338"/>
      <c r="K19" s="338"/>
      <c r="L19" s="339"/>
      <c r="M19" s="339"/>
      <c r="N19" s="339"/>
      <c r="O19" s="339"/>
      <c r="P19" s="339"/>
      <c r="Q19" s="16"/>
    </row>
    <row r="20" spans="1:17">
      <c r="A20" s="9"/>
      <c r="B20" s="16"/>
      <c r="C20" s="63"/>
      <c r="D20" s="63"/>
      <c r="E20" s="63"/>
      <c r="F20" s="64"/>
      <c r="G20" s="338" t="s">
        <v>182</v>
      </c>
      <c r="H20" s="338"/>
      <c r="I20" s="338"/>
      <c r="J20" s="338"/>
      <c r="K20" s="338"/>
      <c r="L20" s="339"/>
      <c r="M20" s="339"/>
      <c r="N20" s="339"/>
      <c r="O20" s="339"/>
      <c r="P20" s="339"/>
      <c r="Q20" s="16"/>
    </row>
    <row r="21" spans="1:17">
      <c r="A21" s="9"/>
      <c r="B21" s="16"/>
      <c r="C21" s="63"/>
      <c r="D21" s="63"/>
      <c r="E21" s="63"/>
      <c r="F21" s="64"/>
      <c r="G21" s="338" t="s">
        <v>183</v>
      </c>
      <c r="H21" s="338"/>
      <c r="I21" s="338"/>
      <c r="J21" s="338"/>
      <c r="K21" s="338"/>
      <c r="L21" s="339"/>
      <c r="M21" s="339"/>
      <c r="N21" s="339"/>
      <c r="O21" s="339"/>
      <c r="P21" s="339"/>
      <c r="Q21" s="16"/>
    </row>
    <row r="22" spans="1:17">
      <c r="B22" s="16"/>
      <c r="C22" s="63"/>
      <c r="D22" s="63"/>
      <c r="E22" s="63"/>
      <c r="F22" s="64"/>
      <c r="G22" s="338" t="s">
        <v>184</v>
      </c>
      <c r="H22" s="338"/>
      <c r="I22" s="338"/>
      <c r="J22" s="338"/>
      <c r="K22" s="338"/>
      <c r="L22" s="339"/>
      <c r="M22" s="339"/>
      <c r="N22" s="339"/>
      <c r="O22" s="339"/>
      <c r="P22" s="339"/>
      <c r="Q22" s="16"/>
    </row>
    <row r="23" spans="1:17">
      <c r="B23" s="16"/>
      <c r="C23" s="63"/>
      <c r="D23" s="63"/>
      <c r="E23" s="63"/>
      <c r="F23" s="64"/>
      <c r="G23" s="338" t="s">
        <v>185</v>
      </c>
      <c r="H23" s="338"/>
      <c r="I23" s="338"/>
      <c r="J23" s="338"/>
      <c r="K23" s="338"/>
      <c r="L23" s="339"/>
      <c r="M23" s="339"/>
      <c r="N23" s="339"/>
      <c r="O23" s="339"/>
      <c r="P23" s="339"/>
      <c r="Q23" s="16"/>
    </row>
    <row r="24" spans="1:17">
      <c r="B24" s="16"/>
      <c r="C24" s="63"/>
      <c r="D24" s="63"/>
      <c r="E24" s="63"/>
      <c r="F24" s="64"/>
      <c r="G24" s="338" t="s">
        <v>186</v>
      </c>
      <c r="H24" s="338"/>
      <c r="I24" s="338"/>
      <c r="J24" s="338"/>
      <c r="K24" s="338"/>
      <c r="L24" s="339"/>
      <c r="M24" s="339"/>
      <c r="N24" s="339"/>
      <c r="O24" s="339"/>
      <c r="P24" s="339"/>
      <c r="Q24" s="16"/>
    </row>
    <row r="25" spans="1:17">
      <c r="B25" s="16"/>
      <c r="C25" s="63"/>
      <c r="D25" s="63"/>
      <c r="E25" s="63"/>
      <c r="F25" s="64"/>
      <c r="G25" s="338" t="s">
        <v>187</v>
      </c>
      <c r="H25" s="338"/>
      <c r="I25" s="338"/>
      <c r="J25" s="338"/>
      <c r="K25" s="338"/>
      <c r="L25" s="339"/>
      <c r="M25" s="339"/>
      <c r="N25" s="339"/>
      <c r="O25" s="339"/>
      <c r="P25" s="339"/>
      <c r="Q25" s="16"/>
    </row>
    <row r="26" spans="1:17">
      <c r="B26" s="16"/>
      <c r="C26" s="63"/>
      <c r="D26" s="63"/>
      <c r="E26" s="63"/>
      <c r="F26" s="64"/>
      <c r="G26" s="338" t="s">
        <v>188</v>
      </c>
      <c r="H26" s="338"/>
      <c r="I26" s="338"/>
      <c r="J26" s="338"/>
      <c r="K26" s="338"/>
      <c r="L26" s="339"/>
      <c r="M26" s="339"/>
      <c r="N26" s="339"/>
      <c r="O26" s="339"/>
      <c r="P26" s="339"/>
      <c r="Q26" s="16"/>
    </row>
    <row r="27" spans="1:17">
      <c r="B27" s="16"/>
      <c r="C27" s="63"/>
      <c r="D27" s="63"/>
      <c r="E27" s="63"/>
      <c r="F27" s="64"/>
      <c r="G27" s="338" t="s">
        <v>189</v>
      </c>
      <c r="H27" s="338"/>
      <c r="I27" s="338"/>
      <c r="J27" s="338"/>
      <c r="K27" s="338"/>
      <c r="L27" s="339"/>
      <c r="M27" s="339"/>
      <c r="N27" s="339"/>
      <c r="O27" s="339"/>
      <c r="P27" s="339"/>
      <c r="Q27" s="16"/>
    </row>
    <row r="28" spans="1:17">
      <c r="B28" s="16"/>
      <c r="C28" s="63"/>
      <c r="D28" s="63"/>
      <c r="E28" s="63"/>
      <c r="F28" s="64"/>
      <c r="G28" s="338" t="s">
        <v>190</v>
      </c>
      <c r="H28" s="338"/>
      <c r="I28" s="338"/>
      <c r="J28" s="338"/>
      <c r="K28" s="338"/>
      <c r="L28" s="339"/>
      <c r="M28" s="339"/>
      <c r="N28" s="339"/>
      <c r="O28" s="339"/>
      <c r="P28" s="339"/>
      <c r="Q28" s="16"/>
    </row>
    <row r="29" spans="1:17">
      <c r="B29" s="16"/>
      <c r="C29" s="63"/>
      <c r="D29" s="63"/>
      <c r="E29" s="63"/>
      <c r="F29" s="64"/>
      <c r="G29" s="338" t="s">
        <v>191</v>
      </c>
      <c r="H29" s="338"/>
      <c r="I29" s="338"/>
      <c r="J29" s="338"/>
      <c r="K29" s="338"/>
      <c r="L29" s="339"/>
      <c r="M29" s="339"/>
      <c r="N29" s="339"/>
      <c r="O29" s="339"/>
      <c r="P29" s="339"/>
      <c r="Q29" s="16"/>
    </row>
    <row r="30" spans="1:17">
      <c r="B30" s="16"/>
      <c r="C30" s="63"/>
      <c r="D30" s="63"/>
      <c r="E30" s="63"/>
      <c r="F30" s="64"/>
      <c r="G30" s="338" t="s">
        <v>192</v>
      </c>
      <c r="H30" s="338"/>
      <c r="I30" s="338"/>
      <c r="J30" s="338"/>
      <c r="K30" s="338"/>
      <c r="L30" s="339"/>
      <c r="M30" s="339"/>
      <c r="N30" s="339"/>
      <c r="O30" s="339"/>
      <c r="P30" s="339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30:P30"/>
    <mergeCell ref="L25:P25"/>
    <mergeCell ref="L26:P26"/>
    <mergeCell ref="L27:P27"/>
    <mergeCell ref="L28:P28"/>
    <mergeCell ref="L29:P29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L13:P13"/>
    <mergeCell ref="G13:K13"/>
    <mergeCell ref="G14:K14"/>
    <mergeCell ref="G22:K22"/>
    <mergeCell ref="G23:K23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topLeftCell="A4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46</v>
      </c>
    </row>
    <row r="2" spans="1:17">
      <c r="A2" s="10" t="s">
        <v>47</v>
      </c>
    </row>
    <row r="3" spans="1:17">
      <c r="A3" s="10" t="s">
        <v>48</v>
      </c>
    </row>
    <row r="4" spans="1:17">
      <c r="A4" s="10" t="s">
        <v>49</v>
      </c>
    </row>
    <row r="5" spans="1:17">
      <c r="A5" s="10" t="s">
        <v>50</v>
      </c>
    </row>
    <row r="6" spans="1:17">
      <c r="A6" s="10" t="s">
        <v>51</v>
      </c>
    </row>
    <row r="7" spans="1:17">
      <c r="A7" s="10" t="s">
        <v>52</v>
      </c>
    </row>
    <row r="8" spans="1:17">
      <c r="A8" s="10" t="s">
        <v>53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20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251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20" t="s">
        <v>82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252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20" t="s">
        <v>85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256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>
      <c r="B48" s="16"/>
      <c r="C48" s="16"/>
      <c r="D48" s="16"/>
      <c r="E48" s="16"/>
      <c r="F48" s="16"/>
      <c r="G48" s="16"/>
      <c r="H48" s="20" t="s">
        <v>86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322" t="s">
        <v>257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20" t="s">
        <v>87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22" t="s">
        <v>258</v>
      </c>
      <c r="I61" s="330"/>
      <c r="J61" s="330"/>
      <c r="K61" s="330"/>
      <c r="L61" s="330"/>
      <c r="M61" s="330"/>
      <c r="N61" s="330"/>
      <c r="O61" s="330"/>
      <c r="P61" s="331"/>
      <c r="Q61" s="16"/>
    </row>
    <row r="62" spans="2:17">
      <c r="B62" s="16"/>
      <c r="C62" s="16"/>
      <c r="D62" s="16"/>
      <c r="E62" s="16"/>
      <c r="F62" s="16"/>
      <c r="G62" s="16"/>
      <c r="H62" s="332"/>
      <c r="I62" s="259"/>
      <c r="J62" s="259"/>
      <c r="K62" s="259"/>
      <c r="L62" s="259"/>
      <c r="M62" s="259"/>
      <c r="N62" s="259"/>
      <c r="O62" s="259"/>
      <c r="P62" s="333"/>
      <c r="Q62" s="16"/>
    </row>
    <row r="63" spans="2:17">
      <c r="B63" s="16"/>
      <c r="C63" s="16"/>
      <c r="D63" s="16"/>
      <c r="E63" s="16"/>
      <c r="F63" s="16"/>
      <c r="G63" s="16"/>
      <c r="H63" s="332"/>
      <c r="I63" s="259"/>
      <c r="J63" s="259"/>
      <c r="K63" s="259"/>
      <c r="L63" s="259"/>
      <c r="M63" s="259"/>
      <c r="N63" s="259"/>
      <c r="O63" s="259"/>
      <c r="P63" s="333"/>
      <c r="Q63" s="16"/>
    </row>
    <row r="64" spans="2:17">
      <c r="B64" s="16"/>
      <c r="C64" s="16"/>
      <c r="D64" s="16"/>
      <c r="E64" s="16"/>
      <c r="F64" s="16"/>
      <c r="G64" s="16"/>
      <c r="H64" s="332"/>
      <c r="I64" s="259"/>
      <c r="J64" s="259"/>
      <c r="K64" s="259"/>
      <c r="L64" s="259"/>
      <c r="M64" s="259"/>
      <c r="N64" s="259"/>
      <c r="O64" s="259"/>
      <c r="P64" s="333"/>
      <c r="Q64" s="16"/>
    </row>
    <row r="65" spans="2:17">
      <c r="B65" s="16"/>
      <c r="C65" s="16"/>
      <c r="D65" s="16"/>
      <c r="E65" s="16"/>
      <c r="F65" s="16"/>
      <c r="G65" s="16"/>
      <c r="H65" s="332"/>
      <c r="I65" s="259"/>
      <c r="J65" s="259"/>
      <c r="K65" s="259"/>
      <c r="L65" s="259"/>
      <c r="M65" s="259"/>
      <c r="N65" s="259"/>
      <c r="O65" s="259"/>
      <c r="P65" s="333"/>
      <c r="Q65" s="16"/>
    </row>
    <row r="66" spans="2:17">
      <c r="B66" s="16"/>
      <c r="C66" s="16"/>
      <c r="D66" s="16"/>
      <c r="E66" s="16"/>
      <c r="F66" s="16"/>
      <c r="G66" s="16"/>
      <c r="H66" s="332"/>
      <c r="I66" s="259"/>
      <c r="J66" s="259"/>
      <c r="K66" s="259"/>
      <c r="L66" s="259"/>
      <c r="M66" s="259"/>
      <c r="N66" s="259"/>
      <c r="O66" s="259"/>
      <c r="P66" s="333"/>
      <c r="Q66" s="16"/>
    </row>
    <row r="67" spans="2:17">
      <c r="B67" s="16"/>
      <c r="C67" s="16"/>
      <c r="D67" s="16"/>
      <c r="E67" s="16"/>
      <c r="F67" s="16"/>
      <c r="G67" s="16"/>
      <c r="H67" s="332"/>
      <c r="I67" s="259"/>
      <c r="J67" s="259"/>
      <c r="K67" s="259"/>
      <c r="L67" s="259"/>
      <c r="M67" s="259"/>
      <c r="N67" s="259"/>
      <c r="O67" s="259"/>
      <c r="P67" s="333"/>
      <c r="Q67" s="16"/>
    </row>
    <row r="68" spans="2:17">
      <c r="B68" s="16"/>
      <c r="C68" s="16"/>
      <c r="D68" s="16"/>
      <c r="E68" s="16"/>
      <c r="F68" s="16"/>
      <c r="G68" s="16"/>
      <c r="H68" s="334"/>
      <c r="I68" s="335"/>
      <c r="J68" s="335"/>
      <c r="K68" s="335"/>
      <c r="L68" s="335"/>
      <c r="M68" s="335"/>
      <c r="N68" s="335"/>
      <c r="O68" s="335"/>
      <c r="P68" s="336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20" t="s">
        <v>88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259</v>
      </c>
      <c r="I73" s="346"/>
      <c r="J73" s="346"/>
      <c r="K73" s="346"/>
      <c r="L73" s="346"/>
      <c r="M73" s="346"/>
      <c r="N73" s="346"/>
      <c r="O73" s="346"/>
      <c r="P73" s="347"/>
      <c r="Q73" s="16"/>
    </row>
    <row r="74" spans="2:17">
      <c r="B74" s="16"/>
      <c r="C74" s="16"/>
      <c r="D74" s="16"/>
      <c r="E74" s="16"/>
      <c r="F74" s="16"/>
      <c r="G74" s="16"/>
      <c r="H74" s="348"/>
      <c r="I74" s="349"/>
      <c r="J74" s="349"/>
      <c r="K74" s="349"/>
      <c r="L74" s="349"/>
      <c r="M74" s="349"/>
      <c r="N74" s="349"/>
      <c r="O74" s="349"/>
      <c r="P74" s="350"/>
      <c r="Q74" s="16"/>
    </row>
    <row r="75" spans="2:17">
      <c r="B75" s="16"/>
      <c r="C75" s="16"/>
      <c r="D75" s="16"/>
      <c r="E75" s="16"/>
      <c r="F75" s="16"/>
      <c r="G75" s="16"/>
      <c r="H75" s="348"/>
      <c r="I75" s="349"/>
      <c r="J75" s="349"/>
      <c r="K75" s="349"/>
      <c r="L75" s="349"/>
      <c r="M75" s="349"/>
      <c r="N75" s="349"/>
      <c r="O75" s="349"/>
      <c r="P75" s="350"/>
      <c r="Q75" s="16"/>
    </row>
    <row r="76" spans="2:17">
      <c r="B76" s="16"/>
      <c r="C76" s="16"/>
      <c r="D76" s="16"/>
      <c r="E76" s="16"/>
      <c r="F76" s="16"/>
      <c r="G76" s="16"/>
      <c r="H76" s="348"/>
      <c r="I76" s="349"/>
      <c r="J76" s="349"/>
      <c r="K76" s="349"/>
      <c r="L76" s="349"/>
      <c r="M76" s="349"/>
      <c r="N76" s="349"/>
      <c r="O76" s="349"/>
      <c r="P76" s="350"/>
      <c r="Q76" s="16"/>
    </row>
    <row r="77" spans="2:17">
      <c r="B77" s="16"/>
      <c r="C77" s="16"/>
      <c r="D77" s="16"/>
      <c r="E77" s="16"/>
      <c r="F77" s="16"/>
      <c r="G77" s="16"/>
      <c r="H77" s="348"/>
      <c r="I77" s="349"/>
      <c r="J77" s="349"/>
      <c r="K77" s="349"/>
      <c r="L77" s="349"/>
      <c r="M77" s="349"/>
      <c r="N77" s="349"/>
      <c r="O77" s="349"/>
      <c r="P77" s="350"/>
      <c r="Q77" s="16"/>
    </row>
    <row r="78" spans="2:17">
      <c r="B78" s="16"/>
      <c r="C78" s="16"/>
      <c r="D78" s="16"/>
      <c r="E78" s="16"/>
      <c r="F78" s="16"/>
      <c r="G78" s="16"/>
      <c r="H78" s="348"/>
      <c r="I78" s="349"/>
      <c r="J78" s="349"/>
      <c r="K78" s="349"/>
      <c r="L78" s="349"/>
      <c r="M78" s="349"/>
      <c r="N78" s="349"/>
      <c r="O78" s="349"/>
      <c r="P78" s="350"/>
      <c r="Q78" s="16"/>
    </row>
    <row r="79" spans="2:17">
      <c r="B79" s="16"/>
      <c r="C79" s="16"/>
      <c r="D79" s="16"/>
      <c r="E79" s="16"/>
      <c r="F79" s="16"/>
      <c r="G79" s="16"/>
      <c r="H79" s="348"/>
      <c r="I79" s="349"/>
      <c r="J79" s="349"/>
      <c r="K79" s="349"/>
      <c r="L79" s="349"/>
      <c r="M79" s="349"/>
      <c r="N79" s="349"/>
      <c r="O79" s="349"/>
      <c r="P79" s="350"/>
      <c r="Q79" s="16"/>
    </row>
    <row r="80" spans="2:17">
      <c r="B80" s="16"/>
      <c r="C80" s="16"/>
      <c r="D80" s="16"/>
      <c r="E80" s="16"/>
      <c r="F80" s="16"/>
      <c r="G80" s="16"/>
      <c r="H80" s="351"/>
      <c r="I80" s="352"/>
      <c r="J80" s="352"/>
      <c r="K80" s="352"/>
      <c r="L80" s="352"/>
      <c r="M80" s="352"/>
      <c r="N80" s="352"/>
      <c r="O80" s="352"/>
      <c r="P80" s="35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20" t="s">
        <v>89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313" t="s">
        <v>260</v>
      </c>
      <c r="I85" s="346"/>
      <c r="J85" s="346"/>
      <c r="K85" s="346"/>
      <c r="L85" s="346"/>
      <c r="M85" s="346"/>
      <c r="N85" s="346"/>
      <c r="O85" s="346"/>
      <c r="P85" s="347"/>
      <c r="Q85" s="16"/>
    </row>
    <row r="86" spans="2:17">
      <c r="B86" s="16"/>
      <c r="C86" s="16"/>
      <c r="D86" s="16"/>
      <c r="E86" s="16"/>
      <c r="F86" s="16"/>
      <c r="G86" s="16"/>
      <c r="H86" s="348"/>
      <c r="I86" s="349"/>
      <c r="J86" s="349"/>
      <c r="K86" s="349"/>
      <c r="L86" s="349"/>
      <c r="M86" s="349"/>
      <c r="N86" s="349"/>
      <c r="O86" s="349"/>
      <c r="P86" s="350"/>
      <c r="Q86" s="16"/>
    </row>
    <row r="87" spans="2:17">
      <c r="B87" s="16"/>
      <c r="C87" s="16"/>
      <c r="D87" s="16"/>
      <c r="E87" s="16"/>
      <c r="F87" s="16"/>
      <c r="G87" s="16"/>
      <c r="H87" s="348"/>
      <c r="I87" s="349"/>
      <c r="J87" s="349"/>
      <c r="K87" s="349"/>
      <c r="L87" s="349"/>
      <c r="M87" s="349"/>
      <c r="N87" s="349"/>
      <c r="O87" s="349"/>
      <c r="P87" s="350"/>
      <c r="Q87" s="16"/>
    </row>
    <row r="88" spans="2:17">
      <c r="B88" s="16"/>
      <c r="C88" s="16"/>
      <c r="D88" s="16"/>
      <c r="E88" s="16"/>
      <c r="F88" s="16"/>
      <c r="G88" s="16"/>
      <c r="H88" s="348"/>
      <c r="I88" s="349"/>
      <c r="J88" s="349"/>
      <c r="K88" s="349"/>
      <c r="L88" s="349"/>
      <c r="M88" s="349"/>
      <c r="N88" s="349"/>
      <c r="O88" s="349"/>
      <c r="P88" s="350"/>
      <c r="Q88" s="16"/>
    </row>
    <row r="89" spans="2:17">
      <c r="B89" s="16"/>
      <c r="C89" s="16"/>
      <c r="D89" s="16"/>
      <c r="E89" s="16"/>
      <c r="F89" s="16"/>
      <c r="G89" s="16"/>
      <c r="H89" s="348"/>
      <c r="I89" s="349"/>
      <c r="J89" s="349"/>
      <c r="K89" s="349"/>
      <c r="L89" s="349"/>
      <c r="M89" s="349"/>
      <c r="N89" s="349"/>
      <c r="O89" s="349"/>
      <c r="P89" s="350"/>
      <c r="Q89" s="16"/>
    </row>
    <row r="90" spans="2:17">
      <c r="B90" s="16"/>
      <c r="C90" s="16"/>
      <c r="D90" s="16"/>
      <c r="E90" s="16"/>
      <c r="F90" s="16"/>
      <c r="G90" s="16"/>
      <c r="H90" s="348"/>
      <c r="I90" s="349"/>
      <c r="J90" s="349"/>
      <c r="K90" s="349"/>
      <c r="L90" s="349"/>
      <c r="M90" s="349"/>
      <c r="N90" s="349"/>
      <c r="O90" s="349"/>
      <c r="P90" s="350"/>
      <c r="Q90" s="16"/>
    </row>
    <row r="91" spans="2:17">
      <c r="B91" s="16"/>
      <c r="C91" s="16"/>
      <c r="D91" s="16"/>
      <c r="E91" s="16"/>
      <c r="F91" s="16"/>
      <c r="G91" s="16"/>
      <c r="H91" s="348"/>
      <c r="I91" s="349"/>
      <c r="J91" s="349"/>
      <c r="K91" s="349"/>
      <c r="L91" s="349"/>
      <c r="M91" s="349"/>
      <c r="N91" s="349"/>
      <c r="O91" s="349"/>
      <c r="P91" s="350"/>
      <c r="Q91" s="16"/>
    </row>
    <row r="92" spans="2:17">
      <c r="B92" s="16"/>
      <c r="C92" s="16"/>
      <c r="D92" s="16"/>
      <c r="E92" s="16"/>
      <c r="F92" s="16"/>
      <c r="G92" s="16"/>
      <c r="H92" s="351"/>
      <c r="I92" s="352"/>
      <c r="J92" s="352"/>
      <c r="K92" s="352"/>
      <c r="L92" s="352"/>
      <c r="M92" s="352"/>
      <c r="N92" s="352"/>
      <c r="O92" s="352"/>
      <c r="P92" s="35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>
      <c r="B96" s="16"/>
      <c r="C96" s="16"/>
      <c r="D96" s="16"/>
      <c r="E96" s="16"/>
      <c r="F96" s="16"/>
      <c r="G96" s="16"/>
      <c r="H96" s="20" t="s">
        <v>90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>
      <c r="B97" s="16"/>
      <c r="C97" s="16"/>
      <c r="D97" s="16"/>
      <c r="E97" s="16"/>
      <c r="F97" s="16"/>
      <c r="G97" s="16"/>
      <c r="H97" s="313" t="s">
        <v>261</v>
      </c>
      <c r="I97" s="346"/>
      <c r="J97" s="346"/>
      <c r="K97" s="346"/>
      <c r="L97" s="346"/>
      <c r="M97" s="346"/>
      <c r="N97" s="346"/>
      <c r="O97" s="346"/>
      <c r="P97" s="347"/>
      <c r="Q97" s="16"/>
    </row>
    <row r="98" spans="2:17">
      <c r="B98" s="16"/>
      <c r="C98" s="16"/>
      <c r="D98" s="16"/>
      <c r="E98" s="16"/>
      <c r="F98" s="16"/>
      <c r="G98" s="16"/>
      <c r="H98" s="348"/>
      <c r="I98" s="349"/>
      <c r="J98" s="349"/>
      <c r="K98" s="349"/>
      <c r="L98" s="349"/>
      <c r="M98" s="349"/>
      <c r="N98" s="349"/>
      <c r="O98" s="349"/>
      <c r="P98" s="350"/>
      <c r="Q98" s="16"/>
    </row>
    <row r="99" spans="2:17">
      <c r="B99" s="16"/>
      <c r="C99" s="16"/>
      <c r="D99" s="16"/>
      <c r="E99" s="16"/>
      <c r="F99" s="16"/>
      <c r="G99" s="16"/>
      <c r="H99" s="348"/>
      <c r="I99" s="349"/>
      <c r="J99" s="349"/>
      <c r="K99" s="349"/>
      <c r="L99" s="349"/>
      <c r="M99" s="349"/>
      <c r="N99" s="349"/>
      <c r="O99" s="349"/>
      <c r="P99" s="350"/>
      <c r="Q99" s="16"/>
    </row>
    <row r="100" spans="2:17">
      <c r="B100" s="16"/>
      <c r="C100" s="16"/>
      <c r="D100" s="16"/>
      <c r="E100" s="16"/>
      <c r="F100" s="16"/>
      <c r="G100" s="16"/>
      <c r="H100" s="348"/>
      <c r="I100" s="349"/>
      <c r="J100" s="349"/>
      <c r="K100" s="349"/>
      <c r="L100" s="349"/>
      <c r="M100" s="349"/>
      <c r="N100" s="349"/>
      <c r="O100" s="349"/>
      <c r="P100" s="350"/>
      <c r="Q100" s="16"/>
    </row>
    <row r="101" spans="2:17">
      <c r="B101" s="16"/>
      <c r="C101" s="16"/>
      <c r="D101" s="16"/>
      <c r="E101" s="16"/>
      <c r="F101" s="16"/>
      <c r="G101" s="16"/>
      <c r="H101" s="348"/>
      <c r="I101" s="349"/>
      <c r="J101" s="349"/>
      <c r="K101" s="349"/>
      <c r="L101" s="349"/>
      <c r="M101" s="349"/>
      <c r="N101" s="349"/>
      <c r="O101" s="349"/>
      <c r="P101" s="350"/>
      <c r="Q101" s="16"/>
    </row>
    <row r="102" spans="2:17">
      <c r="B102" s="16"/>
      <c r="C102" s="16"/>
      <c r="D102" s="16"/>
      <c r="E102" s="16"/>
      <c r="F102" s="16"/>
      <c r="G102" s="16"/>
      <c r="H102" s="348"/>
      <c r="I102" s="349"/>
      <c r="J102" s="349"/>
      <c r="K102" s="349"/>
      <c r="L102" s="349"/>
      <c r="M102" s="349"/>
      <c r="N102" s="349"/>
      <c r="O102" s="349"/>
      <c r="P102" s="350"/>
      <c r="Q102" s="16"/>
    </row>
    <row r="103" spans="2:17">
      <c r="B103" s="16"/>
      <c r="C103" s="16"/>
      <c r="D103" s="16"/>
      <c r="E103" s="16"/>
      <c r="F103" s="16"/>
      <c r="G103" s="16"/>
      <c r="H103" s="348"/>
      <c r="I103" s="349"/>
      <c r="J103" s="349"/>
      <c r="K103" s="349"/>
      <c r="L103" s="349"/>
      <c r="M103" s="349"/>
      <c r="N103" s="349"/>
      <c r="O103" s="349"/>
      <c r="P103" s="350"/>
      <c r="Q103" s="16"/>
    </row>
    <row r="104" spans="2:17">
      <c r="B104" s="16"/>
      <c r="C104" s="16"/>
      <c r="D104" s="16"/>
      <c r="E104" s="16"/>
      <c r="F104" s="16"/>
      <c r="G104" s="16"/>
      <c r="H104" s="351"/>
      <c r="I104" s="352"/>
      <c r="J104" s="352"/>
      <c r="K104" s="352"/>
      <c r="L104" s="352"/>
      <c r="M104" s="352"/>
      <c r="N104" s="352"/>
      <c r="O104" s="352"/>
      <c r="P104" s="353"/>
      <c r="Q104" s="16"/>
    </row>
    <row r="105" spans="2:17">
      <c r="B105" s="16"/>
      <c r="C105" s="16"/>
      <c r="D105" s="16"/>
      <c r="E105" s="16"/>
      <c r="F105" s="16"/>
      <c r="G105" s="16"/>
      <c r="H105" s="21"/>
      <c r="I105" s="21"/>
      <c r="J105" s="21"/>
      <c r="K105" s="21"/>
      <c r="L105" s="21"/>
      <c r="M105" s="21"/>
      <c r="N105" s="21"/>
      <c r="O105" s="21"/>
      <c r="P105" s="21"/>
      <c r="Q105" s="16"/>
    </row>
    <row r="106" spans="2:17">
      <c r="B106" s="16"/>
      <c r="C106" s="16"/>
      <c r="D106" s="16"/>
      <c r="E106" s="16"/>
      <c r="F106" s="16"/>
      <c r="G106" s="16"/>
      <c r="H106" s="21"/>
      <c r="I106" s="21"/>
      <c r="J106" s="21"/>
      <c r="K106" s="21"/>
      <c r="L106" s="21"/>
      <c r="M106" s="21"/>
      <c r="N106" s="21"/>
      <c r="O106" s="21"/>
      <c r="P106" s="21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68"/>
      <c r="D60" s="68"/>
      <c r="E60" s="68"/>
      <c r="F60" s="68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68"/>
      <c r="D61" s="68"/>
      <c r="E61" s="68"/>
      <c r="F61" s="68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>
      <c r="A11" s="9"/>
      <c r="B11" s="16"/>
      <c r="C11" s="33" t="s">
        <v>273</v>
      </c>
      <c r="D11" s="16"/>
      <c r="E11" s="16"/>
      <c r="F11" s="16"/>
      <c r="G11" s="16"/>
      <c r="H11" s="16"/>
      <c r="I11" s="16"/>
      <c r="J11" s="16"/>
      <c r="K11" s="16"/>
      <c r="L11" s="70"/>
      <c r="M11" s="70"/>
      <c r="N11" s="70"/>
      <c r="O11" s="16"/>
      <c r="P11" s="16"/>
    </row>
    <row r="12" spans="1:25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70"/>
      <c r="M12" s="70"/>
      <c r="N12" s="70"/>
      <c r="O12" s="16"/>
      <c r="P12" s="16"/>
    </row>
    <row r="13" spans="1:25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71"/>
      <c r="M13" s="71"/>
      <c r="N13" s="71"/>
      <c r="O13" s="37"/>
      <c r="P13" s="16"/>
    </row>
    <row r="14" spans="1:25" ht="27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214</v>
      </c>
      <c r="H14" s="357" t="s">
        <v>215</v>
      </c>
      <c r="I14" s="357"/>
      <c r="J14" s="357" t="s">
        <v>217</v>
      </c>
      <c r="K14" s="357"/>
      <c r="L14" s="361" t="s">
        <v>216</v>
      </c>
      <c r="M14" s="361"/>
      <c r="N14" s="361"/>
      <c r="O14" s="357" t="s">
        <v>218</v>
      </c>
      <c r="P14" s="16"/>
      <c r="Y14" s="93"/>
    </row>
    <row r="15" spans="1:25" ht="30" customHeight="1">
      <c r="A15" s="9"/>
      <c r="B15" s="16"/>
      <c r="C15" s="358"/>
      <c r="D15" s="358"/>
      <c r="E15" s="358"/>
      <c r="F15" s="358"/>
      <c r="G15" s="357"/>
      <c r="H15" s="357"/>
      <c r="I15" s="357"/>
      <c r="J15" s="357"/>
      <c r="K15" s="357"/>
      <c r="L15" s="95" t="s">
        <v>253</v>
      </c>
      <c r="M15" s="95" t="s">
        <v>254</v>
      </c>
      <c r="N15" s="95" t="s">
        <v>255</v>
      </c>
      <c r="O15" s="357"/>
      <c r="P15" s="16"/>
      <c r="Y15" s="93"/>
    </row>
    <row r="16" spans="1:25">
      <c r="A16" s="9"/>
      <c r="B16" s="16"/>
      <c r="C16" s="359"/>
      <c r="D16" s="359"/>
      <c r="E16" s="359" t="s">
        <v>198</v>
      </c>
      <c r="F16" s="359" t="s">
        <v>198</v>
      </c>
      <c r="G16" s="360"/>
      <c r="H16" s="356"/>
      <c r="I16" s="356"/>
      <c r="J16" s="356"/>
      <c r="K16" s="356"/>
      <c r="L16" s="94"/>
      <c r="M16" s="65"/>
      <c r="N16" s="65" t="str">
        <f>IF(OR(M16="",L16=""),"",IF(L16*M16&lt;2,"Baixo",IF(AND(L16*M16&gt;=2,L16*M16&lt;5),"Médio",IF(AND(L16*M16&gt;=5,L16*M16&lt;7),"Alto","Altíssimo"))))</f>
        <v/>
      </c>
      <c r="O16" s="69"/>
      <c r="P16" s="16"/>
      <c r="Y16" s="93"/>
    </row>
    <row r="17" spans="2:25">
      <c r="B17" s="16"/>
      <c r="C17" s="359"/>
      <c r="D17" s="359"/>
      <c r="E17" s="359"/>
      <c r="F17" s="359"/>
      <c r="G17" s="360"/>
      <c r="H17" s="356"/>
      <c r="I17" s="356"/>
      <c r="J17" s="356"/>
      <c r="K17" s="356"/>
      <c r="L17" s="94"/>
      <c r="M17" s="65"/>
      <c r="N17" s="65" t="str">
        <f t="shared" ref="N17:N39" si="0">IF(OR(M17="",L17=""),"",IF(L17*M17&lt;2,"Baixo",IF(AND(L17*M17&gt;=2,L17*M17&lt;5),"Médio",IF(AND(L17*M17&gt;=5,L17*M17&lt;7),"Alto","Altíssimo"))))</f>
        <v/>
      </c>
      <c r="O17" s="69"/>
      <c r="P17" s="16"/>
      <c r="Y17" s="93"/>
    </row>
    <row r="18" spans="2:25">
      <c r="B18" s="16"/>
      <c r="C18" s="359"/>
      <c r="D18" s="359"/>
      <c r="E18" s="359"/>
      <c r="F18" s="359"/>
      <c r="G18" s="360"/>
      <c r="H18" s="356"/>
      <c r="I18" s="356"/>
      <c r="J18" s="356"/>
      <c r="K18" s="356"/>
      <c r="L18" s="94"/>
      <c r="M18" s="65"/>
      <c r="N18" s="65" t="str">
        <f t="shared" si="0"/>
        <v/>
      </c>
      <c r="O18" s="69"/>
      <c r="P18" s="16"/>
      <c r="Y18" s="93"/>
    </row>
    <row r="19" spans="2:25">
      <c r="B19" s="16"/>
      <c r="C19" s="359"/>
      <c r="D19" s="359"/>
      <c r="E19" s="359"/>
      <c r="F19" s="359"/>
      <c r="G19" s="360"/>
      <c r="H19" s="356"/>
      <c r="I19" s="356"/>
      <c r="J19" s="356"/>
      <c r="K19" s="356"/>
      <c r="L19" s="94"/>
      <c r="M19" s="65"/>
      <c r="N19" s="65" t="str">
        <f t="shared" si="0"/>
        <v/>
      </c>
      <c r="O19" s="69"/>
      <c r="P19" s="16"/>
      <c r="Y19" s="93"/>
    </row>
    <row r="20" spans="2:25">
      <c r="B20" s="16"/>
      <c r="C20" s="359"/>
      <c r="D20" s="359"/>
      <c r="E20" s="359"/>
      <c r="F20" s="359"/>
      <c r="G20" s="360"/>
      <c r="H20" s="356"/>
      <c r="I20" s="356"/>
      <c r="J20" s="356"/>
      <c r="K20" s="356"/>
      <c r="L20" s="94"/>
      <c r="M20" s="65"/>
      <c r="N20" s="65" t="str">
        <f t="shared" si="0"/>
        <v/>
      </c>
      <c r="O20" s="69"/>
      <c r="P20" s="16"/>
      <c r="Y20" s="93"/>
    </row>
    <row r="21" spans="2:25">
      <c r="B21" s="16"/>
      <c r="C21" s="359"/>
      <c r="D21" s="359"/>
      <c r="E21" s="359"/>
      <c r="F21" s="359"/>
      <c r="G21" s="360"/>
      <c r="H21" s="356"/>
      <c r="I21" s="356"/>
      <c r="J21" s="356"/>
      <c r="K21" s="356"/>
      <c r="L21" s="94"/>
      <c r="M21" s="65"/>
      <c r="N21" s="65" t="str">
        <f t="shared" si="0"/>
        <v/>
      </c>
      <c r="O21" s="69"/>
      <c r="P21" s="16"/>
      <c r="Y21" s="93"/>
    </row>
    <row r="22" spans="2:25">
      <c r="B22" s="16"/>
      <c r="C22" s="359"/>
      <c r="D22" s="359"/>
      <c r="E22" s="359"/>
      <c r="F22" s="359"/>
      <c r="G22" s="360"/>
      <c r="H22" s="356"/>
      <c r="I22" s="356"/>
      <c r="J22" s="356"/>
      <c r="K22" s="356"/>
      <c r="L22" s="94"/>
      <c r="M22" s="65"/>
      <c r="N22" s="65" t="str">
        <f t="shared" si="0"/>
        <v/>
      </c>
      <c r="O22" s="69"/>
      <c r="P22" s="16"/>
      <c r="Y22" s="93"/>
    </row>
    <row r="23" spans="2:25">
      <c r="B23" s="16"/>
      <c r="C23" s="359"/>
      <c r="D23" s="359"/>
      <c r="E23" s="359"/>
      <c r="F23" s="359"/>
      <c r="G23" s="360"/>
      <c r="H23" s="356"/>
      <c r="I23" s="356"/>
      <c r="J23" s="356"/>
      <c r="K23" s="356"/>
      <c r="L23" s="94"/>
      <c r="M23" s="65"/>
      <c r="N23" s="65" t="str">
        <f t="shared" si="0"/>
        <v/>
      </c>
      <c r="O23" s="69"/>
      <c r="P23" s="16"/>
      <c r="Y23" s="93"/>
    </row>
    <row r="24" spans="2:25">
      <c r="B24" s="16"/>
      <c r="C24" s="359"/>
      <c r="D24" s="359"/>
      <c r="E24" s="359"/>
      <c r="F24" s="359"/>
      <c r="G24" s="360"/>
      <c r="H24" s="356"/>
      <c r="I24" s="356"/>
      <c r="J24" s="356"/>
      <c r="K24" s="356"/>
      <c r="L24" s="94"/>
      <c r="M24" s="65"/>
      <c r="N24" s="65" t="str">
        <f t="shared" si="0"/>
        <v/>
      </c>
      <c r="O24" s="69"/>
      <c r="P24" s="16"/>
      <c r="Y24" s="93"/>
    </row>
    <row r="25" spans="2:25">
      <c r="B25" s="16"/>
      <c r="C25" s="359"/>
      <c r="D25" s="359"/>
      <c r="E25" s="359"/>
      <c r="F25" s="359"/>
      <c r="G25" s="360"/>
      <c r="H25" s="356"/>
      <c r="I25" s="356"/>
      <c r="J25" s="356"/>
      <c r="K25" s="356"/>
      <c r="L25" s="94"/>
      <c r="M25" s="65"/>
      <c r="N25" s="65" t="str">
        <f t="shared" si="0"/>
        <v/>
      </c>
      <c r="O25" s="69"/>
      <c r="P25" s="16"/>
      <c r="Y25" s="93"/>
    </row>
    <row r="26" spans="2:25">
      <c r="B26" s="16"/>
      <c r="C26" s="359"/>
      <c r="D26" s="359"/>
      <c r="E26" s="359"/>
      <c r="F26" s="359"/>
      <c r="G26" s="360"/>
      <c r="H26" s="356"/>
      <c r="I26" s="356"/>
      <c r="J26" s="356"/>
      <c r="K26" s="356"/>
      <c r="L26" s="94"/>
      <c r="M26" s="65"/>
      <c r="N26" s="65" t="str">
        <f t="shared" si="0"/>
        <v/>
      </c>
      <c r="O26" s="69"/>
      <c r="P26" s="16"/>
      <c r="Y26" s="93"/>
    </row>
    <row r="27" spans="2:25">
      <c r="B27" s="16"/>
      <c r="C27" s="359"/>
      <c r="D27" s="359"/>
      <c r="E27" s="359"/>
      <c r="F27" s="359"/>
      <c r="G27" s="360"/>
      <c r="H27" s="356"/>
      <c r="I27" s="356"/>
      <c r="J27" s="356"/>
      <c r="K27" s="356"/>
      <c r="L27" s="94"/>
      <c r="M27" s="65"/>
      <c r="N27" s="65" t="str">
        <f t="shared" si="0"/>
        <v/>
      </c>
      <c r="O27" s="69"/>
      <c r="P27" s="16"/>
      <c r="Y27" s="93"/>
    </row>
    <row r="28" spans="2:25">
      <c r="B28" s="16"/>
      <c r="C28" s="359"/>
      <c r="D28" s="359"/>
      <c r="E28" s="359"/>
      <c r="F28" s="359"/>
      <c r="G28" s="360"/>
      <c r="H28" s="356"/>
      <c r="I28" s="356"/>
      <c r="J28" s="356"/>
      <c r="K28" s="356"/>
      <c r="L28" s="94"/>
      <c r="M28" s="65"/>
      <c r="N28" s="65" t="str">
        <f t="shared" si="0"/>
        <v/>
      </c>
      <c r="O28" s="69"/>
      <c r="P28" s="16"/>
      <c r="Y28" s="93"/>
    </row>
    <row r="29" spans="2:25">
      <c r="B29" s="16"/>
      <c r="C29" s="359"/>
      <c r="D29" s="359"/>
      <c r="E29" s="359"/>
      <c r="F29" s="359"/>
      <c r="G29" s="360"/>
      <c r="H29" s="356"/>
      <c r="I29" s="356"/>
      <c r="J29" s="356"/>
      <c r="K29" s="356"/>
      <c r="L29" s="94"/>
      <c r="M29" s="65"/>
      <c r="N29" s="65" t="str">
        <f t="shared" si="0"/>
        <v/>
      </c>
      <c r="O29" s="69"/>
      <c r="P29" s="16"/>
      <c r="Y29" s="93"/>
    </row>
    <row r="30" spans="2:25">
      <c r="B30" s="16"/>
      <c r="C30" s="359"/>
      <c r="D30" s="359"/>
      <c r="E30" s="359"/>
      <c r="F30" s="359"/>
      <c r="G30" s="360"/>
      <c r="H30" s="356"/>
      <c r="I30" s="356"/>
      <c r="J30" s="356"/>
      <c r="K30" s="356"/>
      <c r="L30" s="94"/>
      <c r="M30" s="65"/>
      <c r="N30" s="65" t="str">
        <f t="shared" si="0"/>
        <v/>
      </c>
      <c r="O30" s="69"/>
      <c r="P30" s="16"/>
      <c r="Y30" s="93"/>
    </row>
    <row r="31" spans="2:25">
      <c r="B31" s="16"/>
      <c r="C31" s="359"/>
      <c r="D31" s="359"/>
      <c r="E31" s="359"/>
      <c r="F31" s="359"/>
      <c r="G31" s="360"/>
      <c r="H31" s="356"/>
      <c r="I31" s="356"/>
      <c r="J31" s="356"/>
      <c r="K31" s="356"/>
      <c r="L31" s="94"/>
      <c r="M31" s="65"/>
      <c r="N31" s="65" t="str">
        <f t="shared" si="0"/>
        <v/>
      </c>
      <c r="O31" s="69"/>
      <c r="P31" s="16"/>
      <c r="Y31" s="93"/>
    </row>
    <row r="32" spans="2:25">
      <c r="B32" s="16"/>
      <c r="C32" s="359"/>
      <c r="D32" s="359"/>
      <c r="E32" s="359"/>
      <c r="F32" s="359"/>
      <c r="G32" s="360"/>
      <c r="H32" s="356"/>
      <c r="I32" s="356"/>
      <c r="J32" s="356"/>
      <c r="K32" s="356"/>
      <c r="L32" s="94"/>
      <c r="M32" s="65"/>
      <c r="N32" s="65" t="str">
        <f t="shared" si="0"/>
        <v/>
      </c>
      <c r="O32" s="69"/>
      <c r="P32" s="16"/>
      <c r="Y32" s="93"/>
    </row>
    <row r="33" spans="2:25">
      <c r="B33" s="16"/>
      <c r="C33" s="359"/>
      <c r="D33" s="359"/>
      <c r="E33" s="359"/>
      <c r="F33" s="359"/>
      <c r="G33" s="360"/>
      <c r="H33" s="356"/>
      <c r="I33" s="356"/>
      <c r="J33" s="356"/>
      <c r="K33" s="356"/>
      <c r="L33" s="94"/>
      <c r="M33" s="65"/>
      <c r="N33" s="65" t="str">
        <f t="shared" si="0"/>
        <v/>
      </c>
      <c r="O33" s="69"/>
      <c r="P33" s="16"/>
      <c r="Y33" s="93"/>
    </row>
    <row r="34" spans="2:25">
      <c r="B34" s="16"/>
      <c r="C34" s="359"/>
      <c r="D34" s="359"/>
      <c r="E34" s="359"/>
      <c r="F34" s="359"/>
      <c r="G34" s="360"/>
      <c r="H34" s="356"/>
      <c r="I34" s="356"/>
      <c r="J34" s="356"/>
      <c r="K34" s="356"/>
      <c r="L34" s="94"/>
      <c r="M34" s="65"/>
      <c r="N34" s="65" t="str">
        <f t="shared" si="0"/>
        <v/>
      </c>
      <c r="O34" s="69"/>
      <c r="P34" s="16"/>
    </row>
    <row r="35" spans="2:25">
      <c r="B35" s="16"/>
      <c r="C35" s="359"/>
      <c r="D35" s="359"/>
      <c r="E35" s="359"/>
      <c r="F35" s="359"/>
      <c r="G35" s="360"/>
      <c r="H35" s="356"/>
      <c r="I35" s="356"/>
      <c r="J35" s="356"/>
      <c r="K35" s="356"/>
      <c r="L35" s="94"/>
      <c r="M35" s="65"/>
      <c r="N35" s="65" t="str">
        <f t="shared" si="0"/>
        <v/>
      </c>
      <c r="O35" s="69"/>
      <c r="P35" s="16"/>
    </row>
    <row r="36" spans="2:25">
      <c r="B36" s="16"/>
      <c r="C36" s="359"/>
      <c r="D36" s="359"/>
      <c r="E36" s="359"/>
      <c r="F36" s="359"/>
      <c r="G36" s="360"/>
      <c r="H36" s="356"/>
      <c r="I36" s="356"/>
      <c r="J36" s="356"/>
      <c r="K36" s="356"/>
      <c r="L36" s="94"/>
      <c r="M36" s="65"/>
      <c r="N36" s="65" t="str">
        <f t="shared" si="0"/>
        <v/>
      </c>
      <c r="O36" s="69"/>
      <c r="P36" s="16"/>
    </row>
    <row r="37" spans="2:25">
      <c r="B37" s="16"/>
      <c r="C37" s="359"/>
      <c r="D37" s="359"/>
      <c r="E37" s="359"/>
      <c r="F37" s="359"/>
      <c r="G37" s="360"/>
      <c r="H37" s="356"/>
      <c r="I37" s="356"/>
      <c r="J37" s="356"/>
      <c r="K37" s="356"/>
      <c r="L37" s="94"/>
      <c r="M37" s="65"/>
      <c r="N37" s="65" t="str">
        <f t="shared" si="0"/>
        <v/>
      </c>
      <c r="O37" s="69"/>
      <c r="P37" s="16"/>
    </row>
    <row r="38" spans="2:25">
      <c r="B38" s="16"/>
      <c r="C38" s="359"/>
      <c r="D38" s="359"/>
      <c r="E38" s="359"/>
      <c r="F38" s="359"/>
      <c r="G38" s="360"/>
      <c r="H38" s="356"/>
      <c r="I38" s="356"/>
      <c r="J38" s="356"/>
      <c r="K38" s="356"/>
      <c r="L38" s="94"/>
      <c r="M38" s="65"/>
      <c r="N38" s="65" t="str">
        <f t="shared" si="0"/>
        <v/>
      </c>
      <c r="O38" s="69"/>
      <c r="P38" s="16"/>
    </row>
    <row r="39" spans="2:25">
      <c r="B39" s="16"/>
      <c r="C39" s="359"/>
      <c r="D39" s="359"/>
      <c r="E39" s="359"/>
      <c r="F39" s="359"/>
      <c r="G39" s="360"/>
      <c r="H39" s="356"/>
      <c r="I39" s="356"/>
      <c r="J39" s="356"/>
      <c r="K39" s="356"/>
      <c r="L39" s="94"/>
      <c r="M39" s="65"/>
      <c r="N39" s="65" t="str">
        <f t="shared" si="0"/>
        <v/>
      </c>
      <c r="O39" s="69"/>
      <c r="P39" s="16"/>
    </row>
    <row r="40" spans="2:25">
      <c r="B40" s="16"/>
      <c r="C40" s="72"/>
      <c r="D40" s="72"/>
      <c r="E40" s="72"/>
      <c r="F40" s="72"/>
      <c r="G40" s="73"/>
      <c r="H40" s="73"/>
      <c r="I40" s="73"/>
      <c r="J40" s="73"/>
      <c r="K40" s="73"/>
      <c r="L40" s="74"/>
      <c r="M40" s="70"/>
      <c r="N40" s="70"/>
      <c r="O40" s="16"/>
      <c r="P40" s="16"/>
    </row>
  </sheetData>
  <mergeCells count="117"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233</v>
      </c>
      <c r="H14" s="357" t="s">
        <v>232</v>
      </c>
      <c r="I14" s="375" t="s">
        <v>231</v>
      </c>
      <c r="J14" s="375"/>
      <c r="K14" s="375"/>
      <c r="L14" s="375"/>
      <c r="M14" s="375"/>
      <c r="N14" s="375"/>
      <c r="O14" s="375"/>
      <c r="P14" s="375"/>
      <c r="Q14" s="16"/>
    </row>
    <row r="15" spans="1:17" ht="34.5" customHeight="1" thickBot="1">
      <c r="A15" s="9"/>
      <c r="B15" s="16"/>
      <c r="C15" s="371"/>
      <c r="D15" s="371"/>
      <c r="E15" s="371"/>
      <c r="F15" s="371"/>
      <c r="G15" s="379"/>
      <c r="H15" s="379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68"/>
      <c r="D16" s="365"/>
      <c r="E16" s="365" t="s">
        <v>198</v>
      </c>
      <c r="F16" s="365" t="s">
        <v>198</v>
      </c>
      <c r="G16" s="376"/>
      <c r="H16" s="374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69"/>
      <c r="D17" s="366"/>
      <c r="E17" s="366"/>
      <c r="F17" s="366"/>
      <c r="G17" s="377"/>
      <c r="H17" s="372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69"/>
      <c r="D18" s="366"/>
      <c r="E18" s="366"/>
      <c r="F18" s="366"/>
      <c r="G18" s="377"/>
      <c r="H18" s="372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69"/>
      <c r="D19" s="366"/>
      <c r="E19" s="366"/>
      <c r="F19" s="366"/>
      <c r="G19" s="377"/>
      <c r="H19" s="372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69"/>
      <c r="D20" s="366"/>
      <c r="E20" s="366"/>
      <c r="F20" s="366"/>
      <c r="G20" s="377"/>
      <c r="H20" s="372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69"/>
      <c r="D21" s="366"/>
      <c r="E21" s="366"/>
      <c r="F21" s="366"/>
      <c r="G21" s="377"/>
      <c r="H21" s="372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70"/>
      <c r="D22" s="367"/>
      <c r="E22" s="367"/>
      <c r="F22" s="367"/>
      <c r="G22" s="378"/>
      <c r="H22" s="373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68"/>
      <c r="D23" s="365"/>
      <c r="E23" s="365" t="s">
        <v>198</v>
      </c>
      <c r="F23" s="365" t="s">
        <v>198</v>
      </c>
      <c r="G23" s="85"/>
      <c r="H23" s="374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69"/>
      <c r="D24" s="366"/>
      <c r="E24" s="366"/>
      <c r="F24" s="366"/>
      <c r="G24" s="76"/>
      <c r="H24" s="372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69"/>
      <c r="D25" s="366"/>
      <c r="E25" s="366"/>
      <c r="F25" s="366"/>
      <c r="G25" s="76"/>
      <c r="H25" s="372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69"/>
      <c r="D26" s="366"/>
      <c r="E26" s="366"/>
      <c r="F26" s="366"/>
      <c r="G26" s="76"/>
      <c r="H26" s="372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69"/>
      <c r="D27" s="366"/>
      <c r="E27" s="366"/>
      <c r="F27" s="366"/>
      <c r="G27" s="76"/>
      <c r="H27" s="372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70"/>
      <c r="D28" s="367"/>
      <c r="E28" s="367"/>
      <c r="F28" s="367"/>
      <c r="G28" s="86"/>
      <c r="H28" s="373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68"/>
      <c r="D29" s="365"/>
      <c r="E29" s="365"/>
      <c r="F29" s="365"/>
      <c r="G29" s="87"/>
      <c r="H29" s="374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69"/>
      <c r="D30" s="366"/>
      <c r="E30" s="366"/>
      <c r="F30" s="366"/>
      <c r="G30" s="77"/>
      <c r="H30" s="372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69"/>
      <c r="D31" s="366"/>
      <c r="E31" s="366"/>
      <c r="F31" s="366"/>
      <c r="G31" s="77"/>
      <c r="H31" s="372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69"/>
      <c r="D32" s="366"/>
      <c r="E32" s="366"/>
      <c r="F32" s="366"/>
      <c r="G32" s="77"/>
      <c r="H32" s="372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69"/>
      <c r="D33" s="366"/>
      <c r="E33" s="366"/>
      <c r="F33" s="366"/>
      <c r="G33" s="77"/>
      <c r="H33" s="372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69"/>
      <c r="D34" s="366"/>
      <c r="E34" s="366"/>
      <c r="F34" s="366"/>
      <c r="G34" s="77"/>
      <c r="H34" s="372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69"/>
      <c r="D35" s="366"/>
      <c r="E35" s="366"/>
      <c r="F35" s="366"/>
      <c r="G35" s="77"/>
      <c r="H35" s="372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70"/>
      <c r="D36" s="367"/>
      <c r="E36" s="367"/>
      <c r="F36" s="367"/>
      <c r="G36" s="88"/>
      <c r="H36" s="373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62"/>
      <c r="D37" s="365"/>
      <c r="E37" s="365"/>
      <c r="F37" s="365"/>
      <c r="G37" s="87"/>
      <c r="H37" s="374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63"/>
      <c r="D38" s="366"/>
      <c r="E38" s="366"/>
      <c r="F38" s="366"/>
      <c r="G38" s="77"/>
      <c r="H38" s="372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63"/>
      <c r="D39" s="366"/>
      <c r="E39" s="366"/>
      <c r="F39" s="366"/>
      <c r="G39" s="77"/>
      <c r="H39" s="372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63"/>
      <c r="D40" s="366"/>
      <c r="E40" s="366"/>
      <c r="F40" s="366"/>
      <c r="G40" s="77"/>
      <c r="H40" s="372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63"/>
      <c r="D41" s="366"/>
      <c r="E41" s="366"/>
      <c r="F41" s="366"/>
      <c r="G41" s="77"/>
      <c r="H41" s="372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4"/>
      <c r="D42" s="367"/>
      <c r="E42" s="367"/>
      <c r="F42" s="367"/>
      <c r="G42" s="88"/>
      <c r="H42" s="373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  <mergeCell ref="D16:D22"/>
    <mergeCell ref="E16:E22"/>
    <mergeCell ref="F16:F22"/>
    <mergeCell ref="C14:C15"/>
    <mergeCell ref="D14:D15"/>
    <mergeCell ref="E14:E15"/>
    <mergeCell ref="F14:F15"/>
    <mergeCell ref="C16:C22"/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/>
  <cols>
    <col min="1" max="2" width="2.85546875" customWidth="1"/>
    <col min="7" max="14" width="14.4257812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54.75" customHeight="1">
      <c r="A13" s="9"/>
      <c r="B13" s="16"/>
      <c r="C13" s="91" t="s">
        <v>210</v>
      </c>
      <c r="D13" s="92" t="s">
        <v>211</v>
      </c>
      <c r="E13" s="92" t="s">
        <v>212</v>
      </c>
      <c r="F13" s="92" t="s">
        <v>213</v>
      </c>
      <c r="G13" s="380" t="s">
        <v>237</v>
      </c>
      <c r="H13" s="382"/>
      <c r="I13" s="380" t="s">
        <v>238</v>
      </c>
      <c r="J13" s="381"/>
      <c r="K13" s="382"/>
      <c r="L13" s="380" t="s">
        <v>240</v>
      </c>
      <c r="M13" s="381"/>
      <c r="N13" s="382"/>
      <c r="O13" s="380" t="s">
        <v>239</v>
      </c>
      <c r="P13" s="381"/>
      <c r="Q13" s="16"/>
    </row>
    <row r="14" spans="1:17" ht="15" customHeight="1">
      <c r="A14" s="9"/>
      <c r="B14" s="16"/>
      <c r="C14" s="359"/>
      <c r="D14" s="359"/>
      <c r="E14" s="359" t="s">
        <v>198</v>
      </c>
      <c r="F14" s="359" t="s">
        <v>198</v>
      </c>
      <c r="G14" s="360"/>
      <c r="H14" s="360"/>
      <c r="I14" s="356"/>
      <c r="J14" s="356"/>
      <c r="K14" s="356"/>
      <c r="L14" s="356"/>
      <c r="M14" s="356"/>
      <c r="N14" s="356"/>
      <c r="O14" s="356"/>
      <c r="P14" s="356"/>
      <c r="Q14" s="16"/>
    </row>
    <row r="15" spans="1:17">
      <c r="A15" s="9"/>
      <c r="B15" s="16"/>
      <c r="C15" s="359"/>
      <c r="D15" s="359"/>
      <c r="E15" s="359"/>
      <c r="F15" s="359"/>
      <c r="G15" s="360"/>
      <c r="H15" s="360"/>
      <c r="I15" s="356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56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56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56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56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56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56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56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56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56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56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56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56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56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56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  <mergeCell ref="C20:C21"/>
    <mergeCell ref="D20:D21"/>
    <mergeCell ref="E20:E21"/>
    <mergeCell ref="F20:F21"/>
    <mergeCell ref="C18:C19"/>
    <mergeCell ref="D18:D19"/>
    <mergeCell ref="E18:E19"/>
    <mergeCell ref="F18:F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I13:K13"/>
    <mergeCell ref="I14:K14"/>
    <mergeCell ref="I15:K15"/>
    <mergeCell ref="I16:K16"/>
    <mergeCell ref="I17:K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L13:N13"/>
    <mergeCell ref="L14:N14"/>
    <mergeCell ref="L15:N15"/>
    <mergeCell ref="L16:N16"/>
    <mergeCell ref="L17:N17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O25:P25"/>
    <mergeCell ref="O26:P26"/>
    <mergeCell ref="O27:P27"/>
    <mergeCell ref="O28:P28"/>
    <mergeCell ref="O29:P29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102"/>
      <c r="D60" s="102"/>
      <c r="E60" s="102"/>
      <c r="F60" s="102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102"/>
      <c r="D61" s="102"/>
      <c r="E61" s="102"/>
      <c r="F61" s="102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>
      <c r="A11" s="9"/>
      <c r="B11" s="16"/>
      <c r="C11" s="33" t="s">
        <v>276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34.5" customHeight="1">
      <c r="A14" s="9"/>
      <c r="B14" s="16"/>
      <c r="C14" s="358" t="s">
        <v>210</v>
      </c>
      <c r="D14" s="358" t="s">
        <v>211</v>
      </c>
      <c r="E14" s="358" t="s">
        <v>212</v>
      </c>
      <c r="F14" s="358" t="s">
        <v>213</v>
      </c>
      <c r="G14" s="357" t="s">
        <v>233</v>
      </c>
      <c r="H14" s="357" t="s">
        <v>236</v>
      </c>
      <c r="I14" s="375" t="s">
        <v>231</v>
      </c>
      <c r="J14" s="375"/>
      <c r="K14" s="375"/>
      <c r="L14" s="375"/>
      <c r="M14" s="375"/>
      <c r="N14" s="375"/>
      <c r="O14" s="375"/>
      <c r="P14" s="375"/>
      <c r="Q14" s="16"/>
    </row>
    <row r="15" spans="1:17" ht="34.5" customHeight="1" thickBot="1">
      <c r="A15" s="9"/>
      <c r="B15" s="16"/>
      <c r="C15" s="371"/>
      <c r="D15" s="371"/>
      <c r="E15" s="371"/>
      <c r="F15" s="371"/>
      <c r="G15" s="379"/>
      <c r="H15" s="379"/>
      <c r="I15" s="78" t="s">
        <v>235</v>
      </c>
      <c r="J15" s="78" t="s">
        <v>230</v>
      </c>
      <c r="K15" s="78" t="s">
        <v>229</v>
      </c>
      <c r="L15" s="78" t="s">
        <v>228</v>
      </c>
      <c r="M15" s="78" t="s">
        <v>227</v>
      </c>
      <c r="N15" s="78" t="s">
        <v>226</v>
      </c>
      <c r="O15" s="78" t="s">
        <v>225</v>
      </c>
      <c r="P15" s="78" t="s">
        <v>234</v>
      </c>
      <c r="Q15" s="16"/>
    </row>
    <row r="16" spans="1:17">
      <c r="A16" s="9"/>
      <c r="B16" s="16"/>
      <c r="C16" s="368"/>
      <c r="D16" s="365"/>
      <c r="E16" s="365" t="s">
        <v>198</v>
      </c>
      <c r="F16" s="365" t="s">
        <v>198</v>
      </c>
      <c r="G16" s="376"/>
      <c r="H16" s="374" t="s">
        <v>224</v>
      </c>
      <c r="I16" s="79" t="s">
        <v>221</v>
      </c>
      <c r="J16" s="79"/>
      <c r="K16" s="79"/>
      <c r="L16" s="79"/>
      <c r="M16" s="79"/>
      <c r="N16" s="79"/>
      <c r="O16" s="79"/>
      <c r="P16" s="80"/>
      <c r="Q16" s="16"/>
    </row>
    <row r="17" spans="1:17">
      <c r="A17" s="9"/>
      <c r="B17" s="16"/>
      <c r="C17" s="369"/>
      <c r="D17" s="366"/>
      <c r="E17" s="366"/>
      <c r="F17" s="366"/>
      <c r="G17" s="377"/>
      <c r="H17" s="372"/>
      <c r="I17" s="75" t="s">
        <v>220</v>
      </c>
      <c r="J17" s="75"/>
      <c r="K17" s="75"/>
      <c r="L17" s="75"/>
      <c r="M17" s="75"/>
      <c r="N17" s="75"/>
      <c r="O17" s="75"/>
      <c r="P17" s="81"/>
      <c r="Q17" s="16"/>
    </row>
    <row r="18" spans="1:17">
      <c r="B18" s="16"/>
      <c r="C18" s="369"/>
      <c r="D18" s="366"/>
      <c r="E18" s="366"/>
      <c r="F18" s="366"/>
      <c r="G18" s="377"/>
      <c r="H18" s="372"/>
      <c r="I18" s="75" t="s">
        <v>219</v>
      </c>
      <c r="J18" s="75"/>
      <c r="K18" s="75"/>
      <c r="L18" s="75"/>
      <c r="M18" s="75"/>
      <c r="N18" s="75"/>
      <c r="O18" s="75"/>
      <c r="P18" s="81"/>
      <c r="Q18" s="16"/>
    </row>
    <row r="19" spans="1:17">
      <c r="B19" s="16"/>
      <c r="C19" s="369"/>
      <c r="D19" s="366"/>
      <c r="E19" s="366"/>
      <c r="F19" s="366"/>
      <c r="G19" s="377"/>
      <c r="H19" s="372"/>
      <c r="I19" s="75" t="s">
        <v>223</v>
      </c>
      <c r="J19" s="75"/>
      <c r="K19" s="75"/>
      <c r="L19" s="75"/>
      <c r="M19" s="75"/>
      <c r="N19" s="75"/>
      <c r="O19" s="75"/>
      <c r="P19" s="81"/>
      <c r="Q19" s="16"/>
    </row>
    <row r="20" spans="1:17">
      <c r="B20" s="16"/>
      <c r="C20" s="369"/>
      <c r="D20" s="366"/>
      <c r="E20" s="366"/>
      <c r="F20" s="366"/>
      <c r="G20" s="377"/>
      <c r="H20" s="372" t="s">
        <v>222</v>
      </c>
      <c r="I20" s="75" t="s">
        <v>221</v>
      </c>
      <c r="J20" s="75"/>
      <c r="K20" s="75"/>
      <c r="L20" s="75"/>
      <c r="M20" s="75"/>
      <c r="N20" s="75"/>
      <c r="O20" s="75"/>
      <c r="P20" s="81"/>
      <c r="Q20" s="16"/>
    </row>
    <row r="21" spans="1:17">
      <c r="B21" s="16"/>
      <c r="C21" s="369"/>
      <c r="D21" s="366"/>
      <c r="E21" s="366"/>
      <c r="F21" s="366"/>
      <c r="G21" s="377"/>
      <c r="H21" s="372"/>
      <c r="I21" s="75" t="s">
        <v>220</v>
      </c>
      <c r="J21" s="75"/>
      <c r="K21" s="75"/>
      <c r="L21" s="75"/>
      <c r="M21" s="75"/>
      <c r="N21" s="75"/>
      <c r="O21" s="75"/>
      <c r="P21" s="81"/>
      <c r="Q21" s="16"/>
    </row>
    <row r="22" spans="1:17" ht="15.75" thickBot="1">
      <c r="B22" s="16"/>
      <c r="C22" s="370"/>
      <c r="D22" s="367"/>
      <c r="E22" s="367"/>
      <c r="F22" s="367"/>
      <c r="G22" s="378"/>
      <c r="H22" s="373"/>
      <c r="I22" s="82" t="s">
        <v>219</v>
      </c>
      <c r="J22" s="83"/>
      <c r="K22" s="82"/>
      <c r="L22" s="82"/>
      <c r="M22" s="82"/>
      <c r="N22" s="82"/>
      <c r="O22" s="82"/>
      <c r="P22" s="84"/>
      <c r="Q22" s="16"/>
    </row>
    <row r="23" spans="1:17">
      <c r="B23" s="16"/>
      <c r="C23" s="368"/>
      <c r="D23" s="365"/>
      <c r="E23" s="365" t="s">
        <v>198</v>
      </c>
      <c r="F23" s="365" t="s">
        <v>198</v>
      </c>
      <c r="G23" s="85"/>
      <c r="H23" s="374"/>
      <c r="I23" s="79"/>
      <c r="J23" s="79"/>
      <c r="K23" s="79"/>
      <c r="L23" s="79"/>
      <c r="M23" s="79"/>
      <c r="N23" s="79"/>
      <c r="O23" s="79"/>
      <c r="P23" s="80"/>
      <c r="Q23" s="16"/>
    </row>
    <row r="24" spans="1:17">
      <c r="B24" s="16"/>
      <c r="C24" s="369"/>
      <c r="D24" s="366"/>
      <c r="E24" s="366"/>
      <c r="F24" s="366"/>
      <c r="G24" s="76"/>
      <c r="H24" s="372"/>
      <c r="I24" s="75"/>
      <c r="J24" s="75"/>
      <c r="K24" s="75"/>
      <c r="L24" s="75"/>
      <c r="M24" s="75"/>
      <c r="N24" s="75"/>
      <c r="O24" s="75"/>
      <c r="P24" s="81"/>
      <c r="Q24" s="16"/>
    </row>
    <row r="25" spans="1:17">
      <c r="B25" s="16"/>
      <c r="C25" s="369"/>
      <c r="D25" s="366"/>
      <c r="E25" s="366"/>
      <c r="F25" s="366"/>
      <c r="G25" s="76"/>
      <c r="H25" s="372"/>
      <c r="I25" s="75"/>
      <c r="J25" s="75"/>
      <c r="K25" s="75"/>
      <c r="L25" s="75"/>
      <c r="M25" s="75"/>
      <c r="N25" s="75"/>
      <c r="O25" s="75"/>
      <c r="P25" s="81"/>
      <c r="Q25" s="16"/>
    </row>
    <row r="26" spans="1:17">
      <c r="B26" s="16"/>
      <c r="C26" s="369"/>
      <c r="D26" s="366"/>
      <c r="E26" s="366"/>
      <c r="F26" s="366"/>
      <c r="G26" s="76"/>
      <c r="H26" s="372"/>
      <c r="I26" s="75"/>
      <c r="J26" s="75"/>
      <c r="K26" s="75"/>
      <c r="L26" s="75"/>
      <c r="M26" s="75"/>
      <c r="N26" s="75"/>
      <c r="O26" s="75"/>
      <c r="P26" s="81"/>
      <c r="Q26" s="16"/>
    </row>
    <row r="27" spans="1:17">
      <c r="B27" s="16"/>
      <c r="C27" s="369"/>
      <c r="D27" s="366"/>
      <c r="E27" s="366"/>
      <c r="F27" s="366"/>
      <c r="G27" s="76"/>
      <c r="H27" s="372"/>
      <c r="I27" s="75"/>
      <c r="J27" s="75"/>
      <c r="K27" s="75"/>
      <c r="L27" s="75"/>
      <c r="M27" s="75"/>
      <c r="N27" s="75"/>
      <c r="O27" s="75"/>
      <c r="P27" s="81"/>
      <c r="Q27" s="16"/>
    </row>
    <row r="28" spans="1:17" ht="15.75" thickBot="1">
      <c r="B28" s="16"/>
      <c r="C28" s="370"/>
      <c r="D28" s="367"/>
      <c r="E28" s="367"/>
      <c r="F28" s="367"/>
      <c r="G28" s="86"/>
      <c r="H28" s="373"/>
      <c r="I28" s="83"/>
      <c r="J28" s="83"/>
      <c r="K28" s="82"/>
      <c r="L28" s="82"/>
      <c r="M28" s="82"/>
      <c r="N28" s="82"/>
      <c r="O28" s="82"/>
      <c r="P28" s="84"/>
      <c r="Q28" s="16"/>
    </row>
    <row r="29" spans="1:17">
      <c r="B29" s="16"/>
      <c r="C29" s="368"/>
      <c r="D29" s="365"/>
      <c r="E29" s="365"/>
      <c r="F29" s="365"/>
      <c r="G29" s="87"/>
      <c r="H29" s="374"/>
      <c r="I29" s="79"/>
      <c r="J29" s="79"/>
      <c r="K29" s="79"/>
      <c r="L29" s="79"/>
      <c r="M29" s="79"/>
      <c r="N29" s="79"/>
      <c r="O29" s="79"/>
      <c r="P29" s="80"/>
      <c r="Q29" s="16"/>
    </row>
    <row r="30" spans="1:17">
      <c r="B30" s="16"/>
      <c r="C30" s="369"/>
      <c r="D30" s="366"/>
      <c r="E30" s="366"/>
      <c r="F30" s="366"/>
      <c r="G30" s="77"/>
      <c r="H30" s="372"/>
      <c r="I30" s="75"/>
      <c r="J30" s="75"/>
      <c r="K30" s="75"/>
      <c r="L30" s="75"/>
      <c r="M30" s="75"/>
      <c r="N30" s="75"/>
      <c r="O30" s="75"/>
      <c r="P30" s="81"/>
      <c r="Q30" s="16"/>
    </row>
    <row r="31" spans="1:17">
      <c r="B31" s="16"/>
      <c r="C31" s="369"/>
      <c r="D31" s="366"/>
      <c r="E31" s="366"/>
      <c r="F31" s="366"/>
      <c r="G31" s="77"/>
      <c r="H31" s="372"/>
      <c r="I31" s="75"/>
      <c r="J31" s="75"/>
      <c r="K31" s="75"/>
      <c r="L31" s="75"/>
      <c r="M31" s="75"/>
      <c r="N31" s="75"/>
      <c r="O31" s="75"/>
      <c r="P31" s="81"/>
      <c r="Q31" s="16"/>
    </row>
    <row r="32" spans="1:17">
      <c r="B32" s="16"/>
      <c r="C32" s="369"/>
      <c r="D32" s="366"/>
      <c r="E32" s="366"/>
      <c r="F32" s="366"/>
      <c r="G32" s="77"/>
      <c r="H32" s="372"/>
      <c r="I32" s="75"/>
      <c r="J32" s="75"/>
      <c r="K32" s="75"/>
      <c r="L32" s="75"/>
      <c r="M32" s="75"/>
      <c r="N32" s="75"/>
      <c r="O32" s="75"/>
      <c r="P32" s="81"/>
      <c r="Q32" s="16"/>
    </row>
    <row r="33" spans="2:17">
      <c r="B33" s="16"/>
      <c r="C33" s="369"/>
      <c r="D33" s="366"/>
      <c r="E33" s="366"/>
      <c r="F33" s="366"/>
      <c r="G33" s="77"/>
      <c r="H33" s="372"/>
      <c r="I33" s="75"/>
      <c r="J33" s="75"/>
      <c r="K33" s="75"/>
      <c r="L33" s="75"/>
      <c r="M33" s="75"/>
      <c r="N33" s="75"/>
      <c r="O33" s="75"/>
      <c r="P33" s="81"/>
      <c r="Q33" s="16"/>
    </row>
    <row r="34" spans="2:17">
      <c r="B34" s="16"/>
      <c r="C34" s="369"/>
      <c r="D34" s="366"/>
      <c r="E34" s="366"/>
      <c r="F34" s="366"/>
      <c r="G34" s="77"/>
      <c r="H34" s="372"/>
      <c r="I34" s="75"/>
      <c r="J34" s="75"/>
      <c r="K34" s="75"/>
      <c r="L34" s="75"/>
      <c r="M34" s="75"/>
      <c r="N34" s="75"/>
      <c r="O34" s="75"/>
      <c r="P34" s="81"/>
      <c r="Q34" s="16"/>
    </row>
    <row r="35" spans="2:17">
      <c r="B35" s="16"/>
      <c r="C35" s="369"/>
      <c r="D35" s="366"/>
      <c r="E35" s="366"/>
      <c r="F35" s="366"/>
      <c r="G35" s="77"/>
      <c r="H35" s="372"/>
      <c r="I35" s="75"/>
      <c r="J35" s="75"/>
      <c r="K35" s="75"/>
      <c r="L35" s="75"/>
      <c r="M35" s="75"/>
      <c r="N35" s="75"/>
      <c r="O35" s="75"/>
      <c r="P35" s="81"/>
      <c r="Q35" s="16"/>
    </row>
    <row r="36" spans="2:17" ht="15.75" thickBot="1">
      <c r="B36" s="16"/>
      <c r="C36" s="370"/>
      <c r="D36" s="367"/>
      <c r="E36" s="367"/>
      <c r="F36" s="367"/>
      <c r="G36" s="88"/>
      <c r="H36" s="373"/>
      <c r="I36" s="83"/>
      <c r="J36" s="83"/>
      <c r="K36" s="82"/>
      <c r="L36" s="82"/>
      <c r="M36" s="82"/>
      <c r="N36" s="82"/>
      <c r="O36" s="82"/>
      <c r="P36" s="84"/>
      <c r="Q36" s="16"/>
    </row>
    <row r="37" spans="2:17">
      <c r="B37" s="16"/>
      <c r="C37" s="362"/>
      <c r="D37" s="365"/>
      <c r="E37" s="365"/>
      <c r="F37" s="365"/>
      <c r="G37" s="87"/>
      <c r="H37" s="374"/>
      <c r="I37" s="79"/>
      <c r="J37" s="79"/>
      <c r="K37" s="79"/>
      <c r="L37" s="79"/>
      <c r="M37" s="79"/>
      <c r="N37" s="79"/>
      <c r="O37" s="79"/>
      <c r="P37" s="80"/>
      <c r="Q37" s="16"/>
    </row>
    <row r="38" spans="2:17">
      <c r="B38" s="16"/>
      <c r="C38" s="363"/>
      <c r="D38" s="366"/>
      <c r="E38" s="366"/>
      <c r="F38" s="366"/>
      <c r="G38" s="77"/>
      <c r="H38" s="372"/>
      <c r="I38" s="75"/>
      <c r="J38" s="75"/>
      <c r="K38" s="75"/>
      <c r="L38" s="75"/>
      <c r="M38" s="75"/>
      <c r="N38" s="75"/>
      <c r="O38" s="75"/>
      <c r="P38" s="81"/>
      <c r="Q38" s="16"/>
    </row>
    <row r="39" spans="2:17">
      <c r="B39" s="16"/>
      <c r="C39" s="363"/>
      <c r="D39" s="366"/>
      <c r="E39" s="366"/>
      <c r="F39" s="366"/>
      <c r="G39" s="77"/>
      <c r="H39" s="372"/>
      <c r="I39" s="75"/>
      <c r="J39" s="75"/>
      <c r="K39" s="75"/>
      <c r="L39" s="75"/>
      <c r="M39" s="75"/>
      <c r="N39" s="75"/>
      <c r="O39" s="75"/>
      <c r="P39" s="81"/>
      <c r="Q39" s="16"/>
    </row>
    <row r="40" spans="2:17">
      <c r="B40" s="16"/>
      <c r="C40" s="363"/>
      <c r="D40" s="366"/>
      <c r="E40" s="366"/>
      <c r="F40" s="366"/>
      <c r="G40" s="77"/>
      <c r="H40" s="372"/>
      <c r="I40" s="75"/>
      <c r="J40" s="75"/>
      <c r="K40" s="75"/>
      <c r="L40" s="75"/>
      <c r="M40" s="75"/>
      <c r="N40" s="75"/>
      <c r="O40" s="75"/>
      <c r="P40" s="81"/>
      <c r="Q40" s="16"/>
    </row>
    <row r="41" spans="2:17">
      <c r="B41" s="16"/>
      <c r="C41" s="363"/>
      <c r="D41" s="366"/>
      <c r="E41" s="366"/>
      <c r="F41" s="366"/>
      <c r="G41" s="77"/>
      <c r="H41" s="372"/>
      <c r="I41" s="75"/>
      <c r="J41" s="75"/>
      <c r="K41" s="75"/>
      <c r="L41" s="75"/>
      <c r="M41" s="75"/>
      <c r="N41" s="75"/>
      <c r="O41" s="75"/>
      <c r="P41" s="81"/>
      <c r="Q41" s="16"/>
    </row>
    <row r="42" spans="2:17" ht="15.75" thickBot="1">
      <c r="B42" s="16"/>
      <c r="C42" s="364"/>
      <c r="D42" s="367"/>
      <c r="E42" s="367"/>
      <c r="F42" s="367"/>
      <c r="G42" s="88"/>
      <c r="H42" s="373"/>
      <c r="I42" s="83"/>
      <c r="J42" s="83"/>
      <c r="K42" s="82"/>
      <c r="L42" s="82"/>
      <c r="M42" s="82"/>
      <c r="N42" s="82"/>
      <c r="O42" s="82"/>
      <c r="P42" s="84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  <mergeCell ref="C23:C28"/>
    <mergeCell ref="D23:D28"/>
    <mergeCell ref="E23:E28"/>
    <mergeCell ref="F23:F28"/>
    <mergeCell ref="H23:H25"/>
    <mergeCell ref="H26:H28"/>
    <mergeCell ref="C29:C36"/>
    <mergeCell ref="D29:D36"/>
    <mergeCell ref="E29:E36"/>
    <mergeCell ref="F29:F36"/>
    <mergeCell ref="H29:H32"/>
    <mergeCell ref="H33:H36"/>
    <mergeCell ref="C37:C42"/>
    <mergeCell ref="D37:D42"/>
    <mergeCell ref="E37:E42"/>
    <mergeCell ref="F37:F42"/>
    <mergeCell ref="H37:H39"/>
    <mergeCell ref="H40:H42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 t="s">
        <v>279</v>
      </c>
      <c r="I12" s="25"/>
      <c r="J12" s="16"/>
      <c r="K12" s="16"/>
      <c r="L12" s="16"/>
      <c r="M12" s="16"/>
      <c r="N12" s="16"/>
      <c r="O12" s="16"/>
      <c r="P12" s="16"/>
      <c r="Q12" s="16"/>
    </row>
    <row r="13" spans="1:17" ht="82.5" customHeight="1">
      <c r="A13" s="9"/>
      <c r="B13" s="16"/>
      <c r="C13" s="89" t="s">
        <v>210</v>
      </c>
      <c r="D13" s="89" t="s">
        <v>211</v>
      </c>
      <c r="E13" s="89" t="s">
        <v>212</v>
      </c>
      <c r="F13" s="89" t="s">
        <v>213</v>
      </c>
      <c r="G13" s="357" t="s">
        <v>237</v>
      </c>
      <c r="H13" s="357"/>
      <c r="I13" s="357"/>
      <c r="J13" s="357" t="s">
        <v>241</v>
      </c>
      <c r="K13" s="357"/>
      <c r="L13" s="357"/>
      <c r="M13" s="357" t="s">
        <v>242</v>
      </c>
      <c r="N13" s="357"/>
      <c r="O13" s="357"/>
      <c r="P13" s="90" t="s">
        <v>243</v>
      </c>
      <c r="Q13" s="16"/>
    </row>
    <row r="14" spans="1:17">
      <c r="A14" s="9"/>
      <c r="B14" s="16"/>
      <c r="C14" s="359"/>
      <c r="D14" s="359"/>
      <c r="E14" s="359" t="s">
        <v>198</v>
      </c>
      <c r="F14" s="359" t="s">
        <v>198</v>
      </c>
      <c r="G14" s="360"/>
      <c r="H14" s="360"/>
      <c r="I14" s="360"/>
      <c r="J14" s="356"/>
      <c r="K14" s="356"/>
      <c r="L14" s="356"/>
      <c r="M14" s="356"/>
      <c r="N14" s="356"/>
      <c r="O14" s="356"/>
      <c r="P14" s="69"/>
      <c r="Q14" s="16"/>
    </row>
    <row r="15" spans="1:17">
      <c r="A15" s="9"/>
      <c r="B15" s="16"/>
      <c r="C15" s="359"/>
      <c r="D15" s="359"/>
      <c r="E15" s="359"/>
      <c r="F15" s="359"/>
      <c r="G15" s="360"/>
      <c r="H15" s="360"/>
      <c r="I15" s="360"/>
      <c r="J15" s="356"/>
      <c r="K15" s="356"/>
      <c r="L15" s="356"/>
      <c r="M15" s="356"/>
      <c r="N15" s="356"/>
      <c r="O15" s="356"/>
      <c r="P15" s="69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69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69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69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69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69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69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69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69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69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69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69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69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69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69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69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69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69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69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1:17">
      <c r="A22" s="9"/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1:17">
      <c r="A23" s="9"/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1:17">
      <c r="A24" s="9"/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1:17">
      <c r="A25" s="9"/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1:17">
      <c r="A26" s="9"/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1:17">
      <c r="A27" s="9"/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1:17">
      <c r="A28" s="9"/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1:17">
      <c r="A29" s="9"/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1:17">
      <c r="A30" s="9"/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1:17">
      <c r="A31" s="9"/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1:17">
      <c r="A32" s="9"/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  <row r="33" spans="1:17">
      <c r="A33" s="9"/>
      <c r="B33" s="16"/>
      <c r="C33" s="16"/>
      <c r="D33" s="16"/>
      <c r="E33" s="16"/>
      <c r="F33" s="16"/>
      <c r="G33" s="16"/>
      <c r="H33" s="16"/>
      <c r="I33" s="37"/>
      <c r="J33" s="37"/>
      <c r="K33" s="37"/>
      <c r="L33" s="37"/>
      <c r="M33" s="37"/>
      <c r="N33" s="37"/>
      <c r="O33" s="37"/>
      <c r="P33" s="37"/>
      <c r="Q33" s="16"/>
    </row>
    <row r="34" spans="1:17">
      <c r="A34" s="9"/>
      <c r="B34" s="16"/>
      <c r="C34" s="16"/>
      <c r="D34" s="16"/>
      <c r="E34" s="16"/>
      <c r="F34" s="16"/>
      <c r="G34" s="16"/>
      <c r="H34" s="16"/>
      <c r="I34" s="37"/>
      <c r="J34" s="37"/>
      <c r="K34" s="37"/>
      <c r="L34" s="37"/>
      <c r="M34" s="37"/>
      <c r="N34" s="37"/>
      <c r="O34" s="37"/>
      <c r="P34" s="37"/>
      <c r="Q34" s="16"/>
    </row>
    <row r="35" spans="1:17">
      <c r="A35" s="9"/>
      <c r="B35" s="16"/>
      <c r="C35" s="16"/>
      <c r="D35" s="16"/>
      <c r="E35" s="16"/>
      <c r="F35" s="16"/>
      <c r="G35" s="16"/>
      <c r="H35" s="16"/>
      <c r="I35" s="37"/>
      <c r="J35" s="37"/>
      <c r="K35" s="37"/>
      <c r="L35" s="37"/>
      <c r="M35" s="37"/>
      <c r="N35" s="37"/>
      <c r="O35" s="37"/>
      <c r="P35" s="37"/>
      <c r="Q35" s="16"/>
    </row>
    <row r="36" spans="1:17">
      <c r="A36" s="9"/>
      <c r="B36" s="16"/>
      <c r="C36" s="16"/>
      <c r="D36" s="16"/>
      <c r="E36" s="16"/>
      <c r="F36" s="16"/>
      <c r="G36" s="16"/>
      <c r="H36" s="16"/>
      <c r="I36" s="37"/>
      <c r="J36" s="37"/>
      <c r="K36" s="37"/>
      <c r="L36" s="37"/>
      <c r="M36" s="37"/>
      <c r="N36" s="37"/>
      <c r="O36" s="37"/>
      <c r="P36" s="37"/>
      <c r="Q36" s="16"/>
    </row>
    <row r="37" spans="1:17">
      <c r="A37" s="9"/>
      <c r="B37" s="16"/>
      <c r="C37" s="16"/>
      <c r="D37" s="16"/>
      <c r="E37" s="16"/>
      <c r="F37" s="16"/>
      <c r="G37" s="16"/>
      <c r="H37" s="16"/>
      <c r="I37" s="37"/>
      <c r="J37" s="37"/>
      <c r="K37" s="37"/>
      <c r="L37" s="37"/>
      <c r="M37" s="37"/>
      <c r="N37" s="37"/>
      <c r="O37" s="37"/>
      <c r="P37" s="37"/>
      <c r="Q37" s="16"/>
    </row>
    <row r="38" spans="1:17">
      <c r="A38" s="9"/>
      <c r="B38" s="16"/>
      <c r="C38" s="16"/>
      <c r="D38" s="16"/>
      <c r="E38" s="16"/>
      <c r="F38" s="16"/>
      <c r="G38" s="16"/>
      <c r="H38" s="16"/>
      <c r="I38" s="37"/>
      <c r="J38" s="37"/>
      <c r="K38" s="37"/>
      <c r="L38" s="37"/>
      <c r="M38" s="37"/>
      <c r="N38" s="37"/>
      <c r="O38" s="37"/>
      <c r="P38" s="37"/>
      <c r="Q38" s="16"/>
    </row>
    <row r="39" spans="1:17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>
      <c r="B43" s="16"/>
      <c r="C43" s="67" t="s">
        <v>193</v>
      </c>
      <c r="D43" s="67" t="s">
        <v>194</v>
      </c>
      <c r="E43" s="67" t="s">
        <v>195</v>
      </c>
      <c r="F43" s="67" t="s">
        <v>196</v>
      </c>
      <c r="G43" s="355" t="s">
        <v>208</v>
      </c>
      <c r="H43" s="355"/>
      <c r="I43" s="355"/>
      <c r="J43" s="355"/>
      <c r="K43" s="355"/>
      <c r="L43" s="355" t="s">
        <v>209</v>
      </c>
      <c r="M43" s="355"/>
      <c r="N43" s="355"/>
      <c r="O43" s="355"/>
      <c r="P43" s="355"/>
      <c r="Q43" s="16"/>
    </row>
    <row r="44" spans="1:17" ht="15" customHeight="1">
      <c r="B44" s="16"/>
      <c r="C44" s="63"/>
      <c r="D44" s="63"/>
      <c r="E44" s="63"/>
      <c r="F44" s="64"/>
      <c r="G44" s="338" t="s">
        <v>176</v>
      </c>
      <c r="H44" s="338"/>
      <c r="I44" s="338"/>
      <c r="J44" s="338"/>
      <c r="K44" s="338"/>
      <c r="L44" s="338"/>
      <c r="M44" s="338"/>
      <c r="N44" s="338"/>
      <c r="O44" s="338"/>
      <c r="P44" s="338"/>
      <c r="Q44" s="16"/>
    </row>
    <row r="45" spans="1:17">
      <c r="B45" s="16"/>
      <c r="C45" s="63"/>
      <c r="D45" s="63"/>
      <c r="E45" s="63"/>
      <c r="F45" s="64"/>
      <c r="G45" s="338"/>
      <c r="H45" s="338"/>
      <c r="I45" s="338"/>
      <c r="J45" s="338"/>
      <c r="K45" s="338"/>
      <c r="L45" s="338"/>
      <c r="M45" s="338"/>
      <c r="N45" s="338"/>
      <c r="O45" s="338"/>
      <c r="P45" s="338"/>
      <c r="Q45" s="16"/>
    </row>
    <row r="46" spans="1:17">
      <c r="B46" s="16"/>
      <c r="C46" s="63"/>
      <c r="D46" s="63"/>
      <c r="E46" s="63"/>
      <c r="F46" s="64"/>
      <c r="G46" s="338"/>
      <c r="H46" s="338"/>
      <c r="I46" s="338"/>
      <c r="J46" s="338"/>
      <c r="K46" s="338"/>
      <c r="L46" s="338"/>
      <c r="M46" s="338"/>
      <c r="N46" s="338"/>
      <c r="O46" s="338"/>
      <c r="P46" s="338"/>
      <c r="Q46" s="16"/>
    </row>
    <row r="47" spans="1:17" ht="15" customHeight="1">
      <c r="B47" s="16"/>
      <c r="C47" s="63"/>
      <c r="D47" s="63"/>
      <c r="E47" s="63"/>
      <c r="F47" s="64"/>
      <c r="G47" s="338" t="s">
        <v>177</v>
      </c>
      <c r="H47" s="338"/>
      <c r="I47" s="338"/>
      <c r="J47" s="338"/>
      <c r="K47" s="338"/>
      <c r="L47" s="338"/>
      <c r="M47" s="338"/>
      <c r="N47" s="338"/>
      <c r="O47" s="338"/>
      <c r="P47" s="338"/>
      <c r="Q47" s="16"/>
    </row>
    <row r="48" spans="1:17">
      <c r="B48" s="16"/>
      <c r="C48" s="63"/>
      <c r="D48" s="63"/>
      <c r="E48" s="63"/>
      <c r="F48" s="64"/>
      <c r="G48" s="338"/>
      <c r="H48" s="338"/>
      <c r="I48" s="338"/>
      <c r="J48" s="338"/>
      <c r="K48" s="338"/>
      <c r="L48" s="338"/>
      <c r="M48" s="338"/>
      <c r="N48" s="338"/>
      <c r="O48" s="338"/>
      <c r="P48" s="338"/>
      <c r="Q48" s="16"/>
    </row>
    <row r="49" spans="2:17">
      <c r="B49" s="16"/>
      <c r="C49" s="63"/>
      <c r="D49" s="63"/>
      <c r="E49" s="63"/>
      <c r="F49" s="64"/>
      <c r="G49" s="338"/>
      <c r="H49" s="338"/>
      <c r="I49" s="338"/>
      <c r="J49" s="338"/>
      <c r="K49" s="338"/>
      <c r="L49" s="338"/>
      <c r="M49" s="338"/>
      <c r="N49" s="338"/>
      <c r="O49" s="338"/>
      <c r="P49" s="338"/>
      <c r="Q49" s="16"/>
    </row>
    <row r="50" spans="2:17" ht="15" customHeight="1">
      <c r="B50" s="16"/>
      <c r="C50" s="63"/>
      <c r="D50" s="63"/>
      <c r="E50" s="63"/>
      <c r="F50" s="64"/>
      <c r="G50" s="338" t="s">
        <v>178</v>
      </c>
      <c r="H50" s="338"/>
      <c r="I50" s="338"/>
      <c r="J50" s="338"/>
      <c r="K50" s="338"/>
      <c r="L50" s="338"/>
      <c r="M50" s="338"/>
      <c r="N50" s="338"/>
      <c r="O50" s="338"/>
      <c r="P50" s="338"/>
      <c r="Q50" s="16"/>
    </row>
    <row r="51" spans="2:17">
      <c r="B51" s="16"/>
      <c r="C51" s="63"/>
      <c r="D51" s="63"/>
      <c r="E51" s="63"/>
      <c r="F51" s="64"/>
      <c r="G51" s="338"/>
      <c r="H51" s="338"/>
      <c r="I51" s="338"/>
      <c r="J51" s="338"/>
      <c r="K51" s="338"/>
      <c r="L51" s="338"/>
      <c r="M51" s="338"/>
      <c r="N51" s="338"/>
      <c r="O51" s="338"/>
      <c r="P51" s="338"/>
      <c r="Q51" s="16"/>
    </row>
    <row r="52" spans="2:17">
      <c r="B52" s="16"/>
      <c r="C52" s="63"/>
      <c r="D52" s="63"/>
      <c r="E52" s="63"/>
      <c r="F52" s="64"/>
      <c r="G52" s="338"/>
      <c r="H52" s="338"/>
      <c r="I52" s="338"/>
      <c r="J52" s="338"/>
      <c r="K52" s="338"/>
      <c r="L52" s="338"/>
      <c r="M52" s="338"/>
      <c r="N52" s="338"/>
      <c r="O52" s="338"/>
      <c r="P52" s="338"/>
      <c r="Q52" s="16"/>
    </row>
    <row r="53" spans="2:17" ht="15" customHeight="1">
      <c r="B53" s="16"/>
      <c r="C53" s="63"/>
      <c r="D53" s="63"/>
      <c r="E53" s="63"/>
      <c r="F53" s="64"/>
      <c r="G53" s="338" t="s">
        <v>179</v>
      </c>
      <c r="H53" s="338"/>
      <c r="I53" s="338"/>
      <c r="J53" s="338"/>
      <c r="K53" s="338"/>
      <c r="L53" s="338"/>
      <c r="M53" s="338"/>
      <c r="N53" s="338"/>
      <c r="O53" s="338"/>
      <c r="P53" s="338"/>
      <c r="Q53" s="16"/>
    </row>
    <row r="54" spans="2:17">
      <c r="B54" s="16"/>
      <c r="C54" s="63"/>
      <c r="D54" s="63"/>
      <c r="E54" s="63"/>
      <c r="F54" s="64"/>
      <c r="G54" s="338"/>
      <c r="H54" s="338"/>
      <c r="I54" s="338"/>
      <c r="J54" s="338"/>
      <c r="K54" s="338"/>
      <c r="L54" s="338"/>
      <c r="M54" s="338"/>
      <c r="N54" s="338"/>
      <c r="O54" s="338"/>
      <c r="P54" s="338"/>
      <c r="Q54" s="16"/>
    </row>
    <row r="55" spans="2:17">
      <c r="B55" s="16"/>
      <c r="C55" s="63"/>
      <c r="D55" s="63"/>
      <c r="E55" s="63"/>
      <c r="F55" s="64"/>
      <c r="G55" s="338"/>
      <c r="H55" s="338"/>
      <c r="I55" s="338"/>
      <c r="J55" s="338"/>
      <c r="K55" s="338"/>
      <c r="L55" s="338"/>
      <c r="M55" s="338"/>
      <c r="N55" s="338"/>
      <c r="O55" s="338"/>
      <c r="P55" s="338"/>
      <c r="Q55" s="16"/>
    </row>
    <row r="56" spans="2:17" ht="15" customHeight="1">
      <c r="B56" s="16"/>
      <c r="C56" s="63"/>
      <c r="D56" s="63"/>
      <c r="E56" s="63"/>
      <c r="F56" s="64"/>
      <c r="G56" s="338" t="s">
        <v>180</v>
      </c>
      <c r="H56" s="338"/>
      <c r="I56" s="338"/>
      <c r="J56" s="338"/>
      <c r="K56" s="338"/>
      <c r="L56" s="338"/>
      <c r="M56" s="338"/>
      <c r="N56" s="338"/>
      <c r="O56" s="338"/>
      <c r="P56" s="338"/>
      <c r="Q56" s="16"/>
    </row>
    <row r="57" spans="2:17">
      <c r="B57" s="16"/>
      <c r="C57" s="63"/>
      <c r="D57" s="63"/>
      <c r="E57" s="63"/>
      <c r="F57" s="64"/>
      <c r="G57" s="338"/>
      <c r="H57" s="338"/>
      <c r="I57" s="338"/>
      <c r="J57" s="338"/>
      <c r="K57" s="338"/>
      <c r="L57" s="338"/>
      <c r="M57" s="338"/>
      <c r="N57" s="338"/>
      <c r="O57" s="338"/>
      <c r="P57" s="338"/>
      <c r="Q57" s="16"/>
    </row>
    <row r="58" spans="2:17">
      <c r="B58" s="16"/>
      <c r="C58" s="63"/>
      <c r="D58" s="63"/>
      <c r="E58" s="63"/>
      <c r="F58" s="64"/>
      <c r="G58" s="338"/>
      <c r="H58" s="338"/>
      <c r="I58" s="338"/>
      <c r="J58" s="338"/>
      <c r="K58" s="338"/>
      <c r="L58" s="338"/>
      <c r="M58" s="338"/>
      <c r="N58" s="338"/>
      <c r="O58" s="338"/>
      <c r="P58" s="338"/>
      <c r="Q58" s="16"/>
    </row>
    <row r="59" spans="2:17" ht="15" customHeight="1">
      <c r="B59" s="16"/>
      <c r="C59" s="63"/>
      <c r="D59" s="63"/>
      <c r="E59" s="63"/>
      <c r="F59" s="64"/>
      <c r="G59" s="338" t="s">
        <v>181</v>
      </c>
      <c r="H59" s="338"/>
      <c r="I59" s="338"/>
      <c r="J59" s="338"/>
      <c r="K59" s="338"/>
      <c r="L59" s="339"/>
      <c r="M59" s="339"/>
      <c r="N59" s="339"/>
      <c r="O59" s="339"/>
      <c r="P59" s="339"/>
      <c r="Q59" s="16"/>
    </row>
    <row r="60" spans="2:17">
      <c r="B60" s="16"/>
      <c r="C60" s="101"/>
      <c r="D60" s="101"/>
      <c r="E60" s="101"/>
      <c r="F60" s="101"/>
      <c r="G60" s="338"/>
      <c r="H60" s="338"/>
      <c r="I60" s="338"/>
      <c r="J60" s="338"/>
      <c r="K60" s="338"/>
      <c r="L60" s="354"/>
      <c r="M60" s="354"/>
      <c r="N60" s="354"/>
      <c r="O60" s="354"/>
      <c r="P60" s="354"/>
      <c r="Q60" s="16"/>
    </row>
    <row r="61" spans="2:17">
      <c r="B61" s="16"/>
      <c r="C61" s="101"/>
      <c r="D61" s="101"/>
      <c r="E61" s="101"/>
      <c r="F61" s="101"/>
      <c r="G61" s="338"/>
      <c r="H61" s="338"/>
      <c r="I61" s="338"/>
      <c r="J61" s="338"/>
      <c r="K61" s="338"/>
      <c r="L61" s="354"/>
      <c r="M61" s="354"/>
      <c r="N61" s="354"/>
      <c r="O61" s="354"/>
      <c r="P61" s="354"/>
      <c r="Q61" s="16"/>
    </row>
    <row r="62" spans="2:17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278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/>
  <cols>
    <col min="1" max="1" width="2.85546875" style="10" customWidth="1"/>
    <col min="2" max="2" width="2.85546875" customWidth="1"/>
    <col min="17" max="17" width="2.85546875" customWidth="1"/>
  </cols>
  <sheetData>
    <row r="1" spans="1:17">
      <c r="A1" s="10" t="s">
        <v>54</v>
      </c>
    </row>
    <row r="2" spans="1:17">
      <c r="A2" s="10" t="s">
        <v>55</v>
      </c>
    </row>
    <row r="3" spans="1:17">
      <c r="A3" s="10" t="s">
        <v>56</v>
      </c>
    </row>
    <row r="4" spans="1:17">
      <c r="A4" s="10" t="s">
        <v>57</v>
      </c>
    </row>
    <row r="5" spans="1:17">
      <c r="A5" s="10" t="s">
        <v>58</v>
      </c>
    </row>
    <row r="6" spans="1:17">
      <c r="A6" s="10" t="s">
        <v>59</v>
      </c>
    </row>
    <row r="7" spans="1:17">
      <c r="A7" s="10" t="s">
        <v>60</v>
      </c>
    </row>
    <row r="8" spans="1:17">
      <c r="A8" s="10" t="s">
        <v>61</v>
      </c>
    </row>
    <row r="11" spans="1:17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>
      <c r="B12" s="16"/>
      <c r="C12" s="16"/>
      <c r="D12" s="16"/>
      <c r="E12" s="16"/>
      <c r="F12" s="16"/>
      <c r="G12" s="16"/>
      <c r="H12" s="32" t="s">
        <v>91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>
      <c r="B13" s="16"/>
      <c r="C13" s="16"/>
      <c r="D13" s="16"/>
      <c r="E13" s="16"/>
      <c r="F13" s="16"/>
      <c r="G13" s="16"/>
      <c r="H13" s="322" t="s">
        <v>262</v>
      </c>
      <c r="I13" s="323"/>
      <c r="J13" s="323"/>
      <c r="K13" s="323"/>
      <c r="L13" s="323"/>
      <c r="M13" s="323"/>
      <c r="N13" s="323"/>
      <c r="O13" s="323"/>
      <c r="P13" s="324"/>
      <c r="Q13" s="16"/>
    </row>
    <row r="14" spans="1:17">
      <c r="B14" s="16"/>
      <c r="C14" s="16"/>
      <c r="D14" s="16"/>
      <c r="E14" s="16"/>
      <c r="F14" s="16"/>
      <c r="G14" s="16"/>
      <c r="H14" s="325"/>
      <c r="I14" s="294"/>
      <c r="J14" s="294"/>
      <c r="K14" s="294"/>
      <c r="L14" s="294"/>
      <c r="M14" s="294"/>
      <c r="N14" s="294"/>
      <c r="O14" s="294"/>
      <c r="P14" s="326"/>
      <c r="Q14" s="16"/>
    </row>
    <row r="15" spans="1:17">
      <c r="B15" s="16"/>
      <c r="C15" s="16"/>
      <c r="D15" s="16"/>
      <c r="E15" s="16"/>
      <c r="F15" s="16"/>
      <c r="G15" s="16"/>
      <c r="H15" s="325"/>
      <c r="I15" s="294"/>
      <c r="J15" s="294"/>
      <c r="K15" s="294"/>
      <c r="L15" s="294"/>
      <c r="M15" s="294"/>
      <c r="N15" s="294"/>
      <c r="O15" s="294"/>
      <c r="P15" s="326"/>
      <c r="Q15" s="16"/>
    </row>
    <row r="16" spans="1:17">
      <c r="B16" s="16"/>
      <c r="C16" s="16"/>
      <c r="D16" s="16"/>
      <c r="E16" s="16"/>
      <c r="F16" s="16"/>
      <c r="G16" s="16"/>
      <c r="H16" s="325"/>
      <c r="I16" s="294"/>
      <c r="J16" s="294"/>
      <c r="K16" s="294"/>
      <c r="L16" s="294"/>
      <c r="M16" s="294"/>
      <c r="N16" s="294"/>
      <c r="O16" s="294"/>
      <c r="P16" s="326"/>
      <c r="Q16" s="16"/>
    </row>
    <row r="17" spans="2:17">
      <c r="B17" s="16"/>
      <c r="C17" s="16"/>
      <c r="D17" s="16"/>
      <c r="E17" s="16"/>
      <c r="F17" s="16"/>
      <c r="G17" s="16"/>
      <c r="H17" s="325"/>
      <c r="I17" s="294"/>
      <c r="J17" s="294"/>
      <c r="K17" s="294"/>
      <c r="L17" s="294"/>
      <c r="M17" s="294"/>
      <c r="N17" s="294"/>
      <c r="O17" s="294"/>
      <c r="P17" s="326"/>
      <c r="Q17" s="16"/>
    </row>
    <row r="18" spans="2:17">
      <c r="B18" s="16"/>
      <c r="C18" s="16"/>
      <c r="D18" s="16"/>
      <c r="E18" s="16"/>
      <c r="F18" s="16"/>
      <c r="G18" s="16"/>
      <c r="H18" s="325"/>
      <c r="I18" s="294"/>
      <c r="J18" s="294"/>
      <c r="K18" s="294"/>
      <c r="L18" s="294"/>
      <c r="M18" s="294"/>
      <c r="N18" s="294"/>
      <c r="O18" s="294"/>
      <c r="P18" s="326"/>
      <c r="Q18" s="16"/>
    </row>
    <row r="19" spans="2:17">
      <c r="B19" s="16"/>
      <c r="C19" s="16"/>
      <c r="D19" s="16"/>
      <c r="E19" s="16"/>
      <c r="F19" s="16"/>
      <c r="G19" s="16"/>
      <c r="H19" s="325"/>
      <c r="I19" s="294"/>
      <c r="J19" s="294"/>
      <c r="K19" s="294"/>
      <c r="L19" s="294"/>
      <c r="M19" s="294"/>
      <c r="N19" s="294"/>
      <c r="O19" s="294"/>
      <c r="P19" s="326"/>
      <c r="Q19" s="16"/>
    </row>
    <row r="20" spans="2:17">
      <c r="B20" s="16"/>
      <c r="C20" s="16"/>
      <c r="D20" s="16"/>
      <c r="E20" s="16"/>
      <c r="F20" s="16"/>
      <c r="G20" s="16"/>
      <c r="H20" s="327"/>
      <c r="I20" s="328"/>
      <c r="J20" s="328"/>
      <c r="K20" s="328"/>
      <c r="L20" s="328"/>
      <c r="M20" s="328"/>
      <c r="N20" s="328"/>
      <c r="O20" s="328"/>
      <c r="P20" s="329"/>
      <c r="Q20" s="16"/>
    </row>
    <row r="21" spans="2:17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>
      <c r="B24" s="16"/>
      <c r="C24" s="16"/>
      <c r="D24" s="16"/>
      <c r="E24" s="16"/>
      <c r="F24" s="16"/>
      <c r="G24" s="16"/>
      <c r="H24" s="32" t="s">
        <v>92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>
      <c r="B25" s="16"/>
      <c r="C25" s="16"/>
      <c r="D25" s="16"/>
      <c r="E25" s="16"/>
      <c r="F25" s="16"/>
      <c r="G25" s="16"/>
      <c r="H25" s="322" t="s">
        <v>263</v>
      </c>
      <c r="I25" s="323"/>
      <c r="J25" s="323"/>
      <c r="K25" s="323"/>
      <c r="L25" s="323"/>
      <c r="M25" s="323"/>
      <c r="N25" s="323"/>
      <c r="O25" s="323"/>
      <c r="P25" s="324"/>
      <c r="Q25" s="16"/>
    </row>
    <row r="26" spans="2:17">
      <c r="B26" s="16"/>
      <c r="C26" s="16"/>
      <c r="D26" s="16"/>
      <c r="E26" s="16"/>
      <c r="F26" s="16"/>
      <c r="G26" s="16"/>
      <c r="H26" s="325"/>
      <c r="I26" s="294"/>
      <c r="J26" s="294"/>
      <c r="K26" s="294"/>
      <c r="L26" s="294"/>
      <c r="M26" s="294"/>
      <c r="N26" s="294"/>
      <c r="O26" s="294"/>
      <c r="P26" s="326"/>
      <c r="Q26" s="16"/>
    </row>
    <row r="27" spans="2:17">
      <c r="B27" s="16"/>
      <c r="C27" s="16"/>
      <c r="D27" s="16"/>
      <c r="E27" s="16"/>
      <c r="F27" s="16"/>
      <c r="G27" s="16"/>
      <c r="H27" s="325"/>
      <c r="I27" s="294"/>
      <c r="J27" s="294"/>
      <c r="K27" s="294"/>
      <c r="L27" s="294"/>
      <c r="M27" s="294"/>
      <c r="N27" s="294"/>
      <c r="O27" s="294"/>
      <c r="P27" s="326"/>
      <c r="Q27" s="16"/>
    </row>
    <row r="28" spans="2:17">
      <c r="B28" s="16"/>
      <c r="C28" s="16"/>
      <c r="D28" s="16"/>
      <c r="E28" s="16"/>
      <c r="F28" s="16"/>
      <c r="G28" s="16"/>
      <c r="H28" s="325"/>
      <c r="I28" s="294"/>
      <c r="J28" s="294"/>
      <c r="K28" s="294"/>
      <c r="L28" s="294"/>
      <c r="M28" s="294"/>
      <c r="N28" s="294"/>
      <c r="O28" s="294"/>
      <c r="P28" s="326"/>
      <c r="Q28" s="16"/>
    </row>
    <row r="29" spans="2:17">
      <c r="B29" s="16"/>
      <c r="C29" s="16"/>
      <c r="D29" s="16"/>
      <c r="E29" s="16"/>
      <c r="F29" s="16"/>
      <c r="G29" s="16"/>
      <c r="H29" s="325"/>
      <c r="I29" s="294"/>
      <c r="J29" s="294"/>
      <c r="K29" s="294"/>
      <c r="L29" s="294"/>
      <c r="M29" s="294"/>
      <c r="N29" s="294"/>
      <c r="O29" s="294"/>
      <c r="P29" s="326"/>
      <c r="Q29" s="16"/>
    </row>
    <row r="30" spans="2:17">
      <c r="B30" s="16"/>
      <c r="C30" s="16"/>
      <c r="D30" s="16"/>
      <c r="E30" s="16"/>
      <c r="F30" s="16"/>
      <c r="G30" s="16"/>
      <c r="H30" s="325"/>
      <c r="I30" s="294"/>
      <c r="J30" s="294"/>
      <c r="K30" s="294"/>
      <c r="L30" s="294"/>
      <c r="M30" s="294"/>
      <c r="N30" s="294"/>
      <c r="O30" s="294"/>
      <c r="P30" s="326"/>
      <c r="Q30" s="16"/>
    </row>
    <row r="31" spans="2:17">
      <c r="B31" s="16"/>
      <c r="C31" s="16"/>
      <c r="D31" s="16"/>
      <c r="E31" s="16"/>
      <c r="F31" s="16"/>
      <c r="G31" s="16"/>
      <c r="H31" s="325"/>
      <c r="I31" s="294"/>
      <c r="J31" s="294"/>
      <c r="K31" s="294"/>
      <c r="L31" s="294"/>
      <c r="M31" s="294"/>
      <c r="N31" s="294"/>
      <c r="O31" s="294"/>
      <c r="P31" s="326"/>
      <c r="Q31" s="16"/>
    </row>
    <row r="32" spans="2:17">
      <c r="B32" s="16"/>
      <c r="C32" s="16"/>
      <c r="D32" s="16"/>
      <c r="E32" s="16"/>
      <c r="F32" s="16"/>
      <c r="G32" s="16"/>
      <c r="H32" s="327"/>
      <c r="I32" s="328"/>
      <c r="J32" s="328"/>
      <c r="K32" s="328"/>
      <c r="L32" s="328"/>
      <c r="M32" s="328"/>
      <c r="N32" s="328"/>
      <c r="O32" s="328"/>
      <c r="P32" s="329"/>
      <c r="Q32" s="16"/>
    </row>
    <row r="33" spans="2:17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>
      <c r="B36" s="16"/>
      <c r="C36" s="16"/>
      <c r="D36" s="16"/>
      <c r="E36" s="16"/>
      <c r="F36" s="16"/>
      <c r="G36" s="16"/>
      <c r="H36" s="32" t="s">
        <v>93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322" t="s">
        <v>264</v>
      </c>
      <c r="I37" s="330"/>
      <c r="J37" s="330"/>
      <c r="K37" s="330"/>
      <c r="L37" s="330"/>
      <c r="M37" s="330"/>
      <c r="N37" s="330"/>
      <c r="O37" s="330"/>
      <c r="P37" s="331"/>
      <c r="Q37" s="16"/>
    </row>
    <row r="38" spans="2:17">
      <c r="B38" s="16"/>
      <c r="C38" s="16"/>
      <c r="D38" s="16"/>
      <c r="E38" s="16"/>
      <c r="F38" s="16"/>
      <c r="G38" s="16"/>
      <c r="H38" s="332"/>
      <c r="I38" s="259"/>
      <c r="J38" s="259"/>
      <c r="K38" s="259"/>
      <c r="L38" s="259"/>
      <c r="M38" s="259"/>
      <c r="N38" s="259"/>
      <c r="O38" s="259"/>
      <c r="P38" s="333"/>
      <c r="Q38" s="16"/>
    </row>
    <row r="39" spans="2:17">
      <c r="B39" s="16"/>
      <c r="C39" s="16"/>
      <c r="D39" s="16"/>
      <c r="E39" s="16"/>
      <c r="F39" s="16"/>
      <c r="G39" s="16"/>
      <c r="H39" s="332"/>
      <c r="I39" s="259"/>
      <c r="J39" s="259"/>
      <c r="K39" s="259"/>
      <c r="L39" s="259"/>
      <c r="M39" s="259"/>
      <c r="N39" s="259"/>
      <c r="O39" s="259"/>
      <c r="P39" s="333"/>
      <c r="Q39" s="16"/>
    </row>
    <row r="40" spans="2:17">
      <c r="B40" s="16"/>
      <c r="C40" s="16"/>
      <c r="D40" s="16"/>
      <c r="E40" s="16"/>
      <c r="F40" s="16"/>
      <c r="G40" s="16"/>
      <c r="H40" s="332"/>
      <c r="I40" s="259"/>
      <c r="J40" s="259"/>
      <c r="K40" s="259"/>
      <c r="L40" s="259"/>
      <c r="M40" s="259"/>
      <c r="N40" s="259"/>
      <c r="O40" s="259"/>
      <c r="P40" s="333"/>
      <c r="Q40" s="16"/>
    </row>
    <row r="41" spans="2:17">
      <c r="B41" s="16"/>
      <c r="C41" s="16"/>
      <c r="D41" s="16"/>
      <c r="E41" s="16"/>
      <c r="F41" s="16"/>
      <c r="G41" s="16"/>
      <c r="H41" s="332"/>
      <c r="I41" s="259"/>
      <c r="J41" s="259"/>
      <c r="K41" s="259"/>
      <c r="L41" s="259"/>
      <c r="M41" s="259"/>
      <c r="N41" s="259"/>
      <c r="O41" s="259"/>
      <c r="P41" s="333"/>
      <c r="Q41" s="16"/>
    </row>
    <row r="42" spans="2:17">
      <c r="B42" s="16"/>
      <c r="C42" s="16"/>
      <c r="D42" s="16"/>
      <c r="E42" s="16"/>
      <c r="F42" s="16"/>
      <c r="G42" s="16"/>
      <c r="H42" s="332"/>
      <c r="I42" s="259"/>
      <c r="J42" s="259"/>
      <c r="K42" s="259"/>
      <c r="L42" s="259"/>
      <c r="M42" s="259"/>
      <c r="N42" s="259"/>
      <c r="O42" s="259"/>
      <c r="P42" s="333"/>
      <c r="Q42" s="16"/>
    </row>
    <row r="43" spans="2:17">
      <c r="B43" s="16"/>
      <c r="C43" s="16"/>
      <c r="D43" s="16"/>
      <c r="E43" s="16"/>
      <c r="F43" s="16"/>
      <c r="G43" s="16"/>
      <c r="H43" s="332"/>
      <c r="I43" s="259"/>
      <c r="J43" s="259"/>
      <c r="K43" s="259"/>
      <c r="L43" s="259"/>
      <c r="M43" s="259"/>
      <c r="N43" s="259"/>
      <c r="O43" s="259"/>
      <c r="P43" s="333"/>
      <c r="Q43" s="16"/>
    </row>
    <row r="44" spans="2:17">
      <c r="B44" s="16"/>
      <c r="C44" s="16"/>
      <c r="D44" s="16"/>
      <c r="E44" s="16"/>
      <c r="F44" s="16"/>
      <c r="G44" s="16"/>
      <c r="H44" s="334"/>
      <c r="I44" s="335"/>
      <c r="J44" s="335"/>
      <c r="K44" s="335"/>
      <c r="L44" s="335"/>
      <c r="M44" s="335"/>
      <c r="N44" s="335"/>
      <c r="O44" s="335"/>
      <c r="P44" s="336"/>
      <c r="Q44" s="16"/>
    </row>
    <row r="45" spans="2:17">
      <c r="B45" s="16"/>
      <c r="C45" s="16"/>
      <c r="D45" s="16"/>
      <c r="E45" s="16"/>
      <c r="F45" s="16"/>
      <c r="G45" s="16"/>
      <c r="H45" s="98"/>
      <c r="I45" s="98"/>
      <c r="J45" s="98"/>
      <c r="K45" s="98"/>
      <c r="L45" s="98"/>
      <c r="M45" s="98"/>
      <c r="N45" s="98"/>
      <c r="O45" s="98"/>
      <c r="P45" s="98"/>
      <c r="Q45" s="16"/>
    </row>
    <row r="46" spans="2:17">
      <c r="B46" s="16"/>
      <c r="C46" s="16"/>
      <c r="D46" s="16"/>
      <c r="E46" s="16"/>
      <c r="F46" s="16"/>
      <c r="G46" s="16"/>
      <c r="H46" s="98"/>
      <c r="I46" s="98"/>
      <c r="J46" s="98"/>
      <c r="K46" s="98"/>
      <c r="L46" s="98"/>
      <c r="M46" s="98"/>
      <c r="N46" s="98"/>
      <c r="O46" s="98"/>
      <c r="P46" s="98"/>
      <c r="Q46" s="16"/>
    </row>
    <row r="47" spans="2:17">
      <c r="B47" s="16"/>
      <c r="C47" s="16"/>
      <c r="D47" s="16"/>
      <c r="E47" s="16"/>
      <c r="F47" s="16"/>
      <c r="G47" s="16"/>
      <c r="H47" s="98"/>
      <c r="I47" s="98"/>
      <c r="J47" s="98"/>
      <c r="K47" s="98"/>
      <c r="L47" s="98"/>
      <c r="M47" s="98"/>
      <c r="N47" s="98"/>
      <c r="O47" s="98"/>
      <c r="P47" s="98"/>
      <c r="Q47" s="16"/>
    </row>
    <row r="48" spans="2:17" ht="15.75">
      <c r="B48" s="16"/>
      <c r="C48" s="16"/>
      <c r="D48" s="16"/>
      <c r="E48" s="16"/>
      <c r="F48" s="16"/>
      <c r="G48" s="16"/>
      <c r="H48" s="99" t="s">
        <v>94</v>
      </c>
      <c r="I48" s="100"/>
      <c r="J48" s="98"/>
      <c r="K48" s="98"/>
      <c r="L48" s="98"/>
      <c r="M48" s="98"/>
      <c r="N48" s="98"/>
      <c r="O48" s="98"/>
      <c r="P48" s="98"/>
      <c r="Q48" s="16"/>
    </row>
    <row r="49" spans="2:17">
      <c r="B49" s="16"/>
      <c r="C49" s="16"/>
      <c r="D49" s="16"/>
      <c r="E49" s="16"/>
      <c r="F49" s="16"/>
      <c r="G49" s="16"/>
      <c r="H49" s="322" t="s">
        <v>267</v>
      </c>
      <c r="I49" s="330"/>
      <c r="J49" s="330"/>
      <c r="K49" s="330"/>
      <c r="L49" s="330"/>
      <c r="M49" s="330"/>
      <c r="N49" s="330"/>
      <c r="O49" s="330"/>
      <c r="P49" s="331"/>
      <c r="Q49" s="16"/>
    </row>
    <row r="50" spans="2:17">
      <c r="B50" s="16"/>
      <c r="C50" s="16"/>
      <c r="D50" s="16"/>
      <c r="E50" s="16"/>
      <c r="F50" s="16"/>
      <c r="G50" s="16"/>
      <c r="H50" s="332"/>
      <c r="I50" s="259"/>
      <c r="J50" s="259"/>
      <c r="K50" s="259"/>
      <c r="L50" s="259"/>
      <c r="M50" s="259"/>
      <c r="N50" s="259"/>
      <c r="O50" s="259"/>
      <c r="P50" s="333"/>
      <c r="Q50" s="16"/>
    </row>
    <row r="51" spans="2:17">
      <c r="B51" s="16"/>
      <c r="C51" s="16"/>
      <c r="D51" s="16"/>
      <c r="E51" s="16"/>
      <c r="F51" s="16"/>
      <c r="G51" s="16"/>
      <c r="H51" s="332"/>
      <c r="I51" s="259"/>
      <c r="J51" s="259"/>
      <c r="K51" s="259"/>
      <c r="L51" s="259"/>
      <c r="M51" s="259"/>
      <c r="N51" s="259"/>
      <c r="O51" s="259"/>
      <c r="P51" s="333"/>
      <c r="Q51" s="16"/>
    </row>
    <row r="52" spans="2:17">
      <c r="B52" s="16"/>
      <c r="C52" s="16"/>
      <c r="D52" s="16"/>
      <c r="E52" s="16"/>
      <c r="F52" s="16"/>
      <c r="G52" s="16"/>
      <c r="H52" s="332"/>
      <c r="I52" s="259"/>
      <c r="J52" s="259"/>
      <c r="K52" s="259"/>
      <c r="L52" s="259"/>
      <c r="M52" s="259"/>
      <c r="N52" s="259"/>
      <c r="O52" s="259"/>
      <c r="P52" s="333"/>
      <c r="Q52" s="16"/>
    </row>
    <row r="53" spans="2:17">
      <c r="B53" s="16"/>
      <c r="C53" s="16"/>
      <c r="D53" s="16"/>
      <c r="E53" s="16"/>
      <c r="F53" s="16"/>
      <c r="G53" s="16"/>
      <c r="H53" s="332"/>
      <c r="I53" s="259"/>
      <c r="J53" s="259"/>
      <c r="K53" s="259"/>
      <c r="L53" s="259"/>
      <c r="M53" s="259"/>
      <c r="N53" s="259"/>
      <c r="O53" s="259"/>
      <c r="P53" s="333"/>
      <c r="Q53" s="16"/>
    </row>
    <row r="54" spans="2:17">
      <c r="B54" s="16"/>
      <c r="C54" s="16"/>
      <c r="D54" s="16"/>
      <c r="E54" s="16"/>
      <c r="F54" s="16"/>
      <c r="G54" s="16"/>
      <c r="H54" s="332"/>
      <c r="I54" s="259"/>
      <c r="J54" s="259"/>
      <c r="K54" s="259"/>
      <c r="L54" s="259"/>
      <c r="M54" s="259"/>
      <c r="N54" s="259"/>
      <c r="O54" s="259"/>
      <c r="P54" s="333"/>
      <c r="Q54" s="16"/>
    </row>
    <row r="55" spans="2:17">
      <c r="B55" s="16"/>
      <c r="C55" s="16"/>
      <c r="D55" s="16"/>
      <c r="E55" s="16"/>
      <c r="F55" s="16"/>
      <c r="G55" s="16"/>
      <c r="H55" s="332"/>
      <c r="I55" s="259"/>
      <c r="J55" s="259"/>
      <c r="K55" s="259"/>
      <c r="L55" s="259"/>
      <c r="M55" s="259"/>
      <c r="N55" s="259"/>
      <c r="O55" s="259"/>
      <c r="P55" s="333"/>
      <c r="Q55" s="16"/>
    </row>
    <row r="56" spans="2:17">
      <c r="B56" s="16"/>
      <c r="C56" s="16"/>
      <c r="D56" s="16"/>
      <c r="E56" s="16"/>
      <c r="F56" s="16"/>
      <c r="G56" s="16"/>
      <c r="H56" s="334"/>
      <c r="I56" s="335"/>
      <c r="J56" s="335"/>
      <c r="K56" s="335"/>
      <c r="L56" s="335"/>
      <c r="M56" s="335"/>
      <c r="N56" s="335"/>
      <c r="O56" s="335"/>
      <c r="P56" s="336"/>
      <c r="Q56" s="16"/>
    </row>
    <row r="57" spans="2:17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>
      <c r="B60" s="16"/>
      <c r="C60" s="16"/>
      <c r="D60" s="16"/>
      <c r="E60" s="16"/>
      <c r="F60" s="16"/>
      <c r="G60" s="16"/>
      <c r="H60" s="32" t="s">
        <v>95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>
      <c r="B61" s="16"/>
      <c r="C61" s="16"/>
      <c r="D61" s="16"/>
      <c r="E61" s="16"/>
      <c r="F61" s="16"/>
      <c r="G61" s="16"/>
      <c r="H61" s="383" t="s">
        <v>268</v>
      </c>
      <c r="I61" s="323"/>
      <c r="J61" s="323"/>
      <c r="K61" s="323"/>
      <c r="L61" s="323"/>
      <c r="M61" s="323"/>
      <c r="N61" s="323"/>
      <c r="O61" s="323"/>
      <c r="P61" s="324"/>
      <c r="Q61" s="16"/>
    </row>
    <row r="62" spans="2:17">
      <c r="B62" s="16"/>
      <c r="C62" s="16"/>
      <c r="D62" s="16"/>
      <c r="E62" s="16"/>
      <c r="F62" s="16"/>
      <c r="G62" s="16"/>
      <c r="H62" s="325"/>
      <c r="I62" s="294"/>
      <c r="J62" s="294"/>
      <c r="K62" s="294"/>
      <c r="L62" s="294"/>
      <c r="M62" s="294"/>
      <c r="N62" s="294"/>
      <c r="O62" s="294"/>
      <c r="P62" s="326"/>
      <c r="Q62" s="16"/>
    </row>
    <row r="63" spans="2:17">
      <c r="B63" s="16"/>
      <c r="C63" s="16"/>
      <c r="D63" s="16"/>
      <c r="E63" s="16"/>
      <c r="F63" s="16"/>
      <c r="G63" s="16"/>
      <c r="H63" s="325"/>
      <c r="I63" s="294"/>
      <c r="J63" s="294"/>
      <c r="K63" s="294"/>
      <c r="L63" s="294"/>
      <c r="M63" s="294"/>
      <c r="N63" s="294"/>
      <c r="O63" s="294"/>
      <c r="P63" s="326"/>
      <c r="Q63" s="16"/>
    </row>
    <row r="64" spans="2:17">
      <c r="B64" s="16"/>
      <c r="C64" s="16"/>
      <c r="D64" s="16"/>
      <c r="E64" s="16"/>
      <c r="F64" s="16"/>
      <c r="G64" s="16"/>
      <c r="H64" s="325"/>
      <c r="I64" s="294"/>
      <c r="J64" s="294"/>
      <c r="K64" s="294"/>
      <c r="L64" s="294"/>
      <c r="M64" s="294"/>
      <c r="N64" s="294"/>
      <c r="O64" s="294"/>
      <c r="P64" s="326"/>
      <c r="Q64" s="16"/>
    </row>
    <row r="65" spans="2:17">
      <c r="B65" s="16"/>
      <c r="C65" s="16"/>
      <c r="D65" s="16"/>
      <c r="E65" s="16"/>
      <c r="F65" s="16"/>
      <c r="G65" s="16"/>
      <c r="H65" s="325"/>
      <c r="I65" s="294"/>
      <c r="J65" s="294"/>
      <c r="K65" s="294"/>
      <c r="L65" s="294"/>
      <c r="M65" s="294"/>
      <c r="N65" s="294"/>
      <c r="O65" s="294"/>
      <c r="P65" s="326"/>
      <c r="Q65" s="16"/>
    </row>
    <row r="66" spans="2:17">
      <c r="B66" s="16"/>
      <c r="C66" s="16"/>
      <c r="D66" s="16"/>
      <c r="E66" s="16"/>
      <c r="F66" s="16"/>
      <c r="G66" s="16"/>
      <c r="H66" s="325"/>
      <c r="I66" s="294"/>
      <c r="J66" s="294"/>
      <c r="K66" s="294"/>
      <c r="L66" s="294"/>
      <c r="M66" s="294"/>
      <c r="N66" s="294"/>
      <c r="O66" s="294"/>
      <c r="P66" s="326"/>
      <c r="Q66" s="16"/>
    </row>
    <row r="67" spans="2:17">
      <c r="B67" s="16"/>
      <c r="C67" s="16"/>
      <c r="D67" s="16"/>
      <c r="E67" s="16"/>
      <c r="F67" s="16"/>
      <c r="G67" s="16"/>
      <c r="H67" s="325"/>
      <c r="I67" s="294"/>
      <c r="J67" s="294"/>
      <c r="K67" s="294"/>
      <c r="L67" s="294"/>
      <c r="M67" s="294"/>
      <c r="N67" s="294"/>
      <c r="O67" s="294"/>
      <c r="P67" s="326"/>
      <c r="Q67" s="16"/>
    </row>
    <row r="68" spans="2:17">
      <c r="B68" s="16"/>
      <c r="C68" s="16"/>
      <c r="D68" s="16"/>
      <c r="E68" s="16"/>
      <c r="F68" s="16"/>
      <c r="G68" s="16"/>
      <c r="H68" s="327"/>
      <c r="I68" s="328"/>
      <c r="J68" s="328"/>
      <c r="K68" s="328"/>
      <c r="L68" s="328"/>
      <c r="M68" s="328"/>
      <c r="N68" s="328"/>
      <c r="O68" s="328"/>
      <c r="P68" s="329"/>
      <c r="Q68" s="16"/>
    </row>
    <row r="69" spans="2:17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>
      <c r="B72" s="16"/>
      <c r="C72" s="16"/>
      <c r="D72" s="16"/>
      <c r="E72" s="16"/>
      <c r="F72" s="16"/>
      <c r="G72" s="16"/>
      <c r="H72" s="32" t="s">
        <v>96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>
      <c r="B73" s="16"/>
      <c r="C73" s="16"/>
      <c r="D73" s="16"/>
      <c r="E73" s="16"/>
      <c r="F73" s="16"/>
      <c r="G73" s="16"/>
      <c r="H73" s="313" t="s">
        <v>269</v>
      </c>
      <c r="I73" s="346"/>
      <c r="J73" s="346"/>
      <c r="K73" s="346"/>
      <c r="L73" s="346"/>
      <c r="M73" s="346"/>
      <c r="N73" s="346"/>
      <c r="O73" s="346"/>
      <c r="P73" s="347"/>
      <c r="Q73" s="16"/>
    </row>
    <row r="74" spans="2:17">
      <c r="B74" s="16"/>
      <c r="C74" s="16"/>
      <c r="D74" s="16"/>
      <c r="E74" s="16"/>
      <c r="F74" s="16"/>
      <c r="G74" s="16"/>
      <c r="H74" s="348"/>
      <c r="I74" s="349"/>
      <c r="J74" s="349"/>
      <c r="K74" s="349"/>
      <c r="L74" s="349"/>
      <c r="M74" s="349"/>
      <c r="N74" s="349"/>
      <c r="O74" s="349"/>
      <c r="P74" s="350"/>
      <c r="Q74" s="16"/>
    </row>
    <row r="75" spans="2:17">
      <c r="B75" s="16"/>
      <c r="C75" s="16"/>
      <c r="D75" s="16"/>
      <c r="E75" s="16"/>
      <c r="F75" s="16"/>
      <c r="G75" s="16"/>
      <c r="H75" s="348"/>
      <c r="I75" s="349"/>
      <c r="J75" s="349"/>
      <c r="K75" s="349"/>
      <c r="L75" s="349"/>
      <c r="M75" s="349"/>
      <c r="N75" s="349"/>
      <c r="O75" s="349"/>
      <c r="P75" s="350"/>
      <c r="Q75" s="16"/>
    </row>
    <row r="76" spans="2:17">
      <c r="B76" s="16"/>
      <c r="C76" s="16"/>
      <c r="D76" s="16"/>
      <c r="E76" s="16"/>
      <c r="F76" s="16"/>
      <c r="G76" s="16"/>
      <c r="H76" s="348"/>
      <c r="I76" s="349"/>
      <c r="J76" s="349"/>
      <c r="K76" s="349"/>
      <c r="L76" s="349"/>
      <c r="M76" s="349"/>
      <c r="N76" s="349"/>
      <c r="O76" s="349"/>
      <c r="P76" s="350"/>
      <c r="Q76" s="16"/>
    </row>
    <row r="77" spans="2:17">
      <c r="B77" s="16"/>
      <c r="C77" s="16"/>
      <c r="D77" s="16"/>
      <c r="E77" s="16"/>
      <c r="F77" s="16"/>
      <c r="G77" s="16"/>
      <c r="H77" s="348"/>
      <c r="I77" s="349"/>
      <c r="J77" s="349"/>
      <c r="K77" s="349"/>
      <c r="L77" s="349"/>
      <c r="M77" s="349"/>
      <c r="N77" s="349"/>
      <c r="O77" s="349"/>
      <c r="P77" s="350"/>
      <c r="Q77" s="16"/>
    </row>
    <row r="78" spans="2:17">
      <c r="B78" s="16"/>
      <c r="C78" s="16"/>
      <c r="D78" s="16"/>
      <c r="E78" s="16"/>
      <c r="F78" s="16"/>
      <c r="G78" s="16"/>
      <c r="H78" s="348"/>
      <c r="I78" s="349"/>
      <c r="J78" s="349"/>
      <c r="K78" s="349"/>
      <c r="L78" s="349"/>
      <c r="M78" s="349"/>
      <c r="N78" s="349"/>
      <c r="O78" s="349"/>
      <c r="P78" s="350"/>
      <c r="Q78" s="16"/>
    </row>
    <row r="79" spans="2:17">
      <c r="B79" s="16"/>
      <c r="C79" s="16"/>
      <c r="D79" s="16"/>
      <c r="E79" s="16"/>
      <c r="F79" s="16"/>
      <c r="G79" s="16"/>
      <c r="H79" s="348"/>
      <c r="I79" s="349"/>
      <c r="J79" s="349"/>
      <c r="K79" s="349"/>
      <c r="L79" s="349"/>
      <c r="M79" s="349"/>
      <c r="N79" s="349"/>
      <c r="O79" s="349"/>
      <c r="P79" s="350"/>
      <c r="Q79" s="16"/>
    </row>
    <row r="80" spans="2:17">
      <c r="B80" s="16"/>
      <c r="C80" s="16"/>
      <c r="D80" s="16"/>
      <c r="E80" s="16"/>
      <c r="F80" s="16"/>
      <c r="G80" s="16"/>
      <c r="H80" s="351"/>
      <c r="I80" s="352"/>
      <c r="J80" s="352"/>
      <c r="K80" s="352"/>
      <c r="L80" s="352"/>
      <c r="M80" s="352"/>
      <c r="N80" s="352"/>
      <c r="O80" s="352"/>
      <c r="P80" s="353"/>
      <c r="Q80" s="16"/>
    </row>
    <row r="81" spans="2:17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>
      <c r="B84" s="16"/>
      <c r="C84" s="16"/>
      <c r="D84" s="16"/>
      <c r="E84" s="16"/>
      <c r="F84" s="16"/>
      <c r="G84" s="16"/>
      <c r="H84" s="32" t="s">
        <v>97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>
      <c r="B85" s="16"/>
      <c r="C85" s="16"/>
      <c r="D85" s="16"/>
      <c r="E85" s="16"/>
      <c r="F85" s="16"/>
      <c r="G85" s="16"/>
      <c r="H85" s="313" t="s">
        <v>270</v>
      </c>
      <c r="I85" s="346"/>
      <c r="J85" s="346"/>
      <c r="K85" s="346"/>
      <c r="L85" s="346"/>
      <c r="M85" s="346"/>
      <c r="N85" s="346"/>
      <c r="O85" s="346"/>
      <c r="P85" s="347"/>
      <c r="Q85" s="16"/>
    </row>
    <row r="86" spans="2:17">
      <c r="B86" s="16"/>
      <c r="C86" s="16"/>
      <c r="D86" s="16"/>
      <c r="E86" s="16"/>
      <c r="F86" s="16"/>
      <c r="G86" s="16"/>
      <c r="H86" s="348"/>
      <c r="I86" s="349"/>
      <c r="J86" s="349"/>
      <c r="K86" s="349"/>
      <c r="L86" s="349"/>
      <c r="M86" s="349"/>
      <c r="N86" s="349"/>
      <c r="O86" s="349"/>
      <c r="P86" s="350"/>
      <c r="Q86" s="16"/>
    </row>
    <row r="87" spans="2:17">
      <c r="B87" s="16"/>
      <c r="C87" s="16"/>
      <c r="D87" s="16"/>
      <c r="E87" s="16"/>
      <c r="F87" s="16"/>
      <c r="G87" s="16"/>
      <c r="H87" s="348"/>
      <c r="I87" s="349"/>
      <c r="J87" s="349"/>
      <c r="K87" s="349"/>
      <c r="L87" s="349"/>
      <c r="M87" s="349"/>
      <c r="N87" s="349"/>
      <c r="O87" s="349"/>
      <c r="P87" s="350"/>
      <c r="Q87" s="16"/>
    </row>
    <row r="88" spans="2:17">
      <c r="B88" s="16"/>
      <c r="C88" s="16"/>
      <c r="D88" s="16"/>
      <c r="E88" s="16"/>
      <c r="F88" s="16"/>
      <c r="G88" s="16"/>
      <c r="H88" s="348"/>
      <c r="I88" s="349"/>
      <c r="J88" s="349"/>
      <c r="K88" s="349"/>
      <c r="L88" s="349"/>
      <c r="M88" s="349"/>
      <c r="N88" s="349"/>
      <c r="O88" s="349"/>
      <c r="P88" s="350"/>
      <c r="Q88" s="16"/>
    </row>
    <row r="89" spans="2:17">
      <c r="B89" s="16"/>
      <c r="C89" s="16"/>
      <c r="D89" s="16"/>
      <c r="E89" s="16"/>
      <c r="F89" s="16"/>
      <c r="G89" s="16"/>
      <c r="H89" s="348"/>
      <c r="I89" s="349"/>
      <c r="J89" s="349"/>
      <c r="K89" s="349"/>
      <c r="L89" s="349"/>
      <c r="M89" s="349"/>
      <c r="N89" s="349"/>
      <c r="O89" s="349"/>
      <c r="P89" s="350"/>
      <c r="Q89" s="16"/>
    </row>
    <row r="90" spans="2:17">
      <c r="B90" s="16"/>
      <c r="C90" s="16"/>
      <c r="D90" s="16"/>
      <c r="E90" s="16"/>
      <c r="F90" s="16"/>
      <c r="G90" s="16"/>
      <c r="H90" s="348"/>
      <c r="I90" s="349"/>
      <c r="J90" s="349"/>
      <c r="K90" s="349"/>
      <c r="L90" s="349"/>
      <c r="M90" s="349"/>
      <c r="N90" s="349"/>
      <c r="O90" s="349"/>
      <c r="P90" s="350"/>
      <c r="Q90" s="16"/>
    </row>
    <row r="91" spans="2:17">
      <c r="B91" s="16"/>
      <c r="C91" s="16"/>
      <c r="D91" s="16"/>
      <c r="E91" s="16"/>
      <c r="F91" s="16"/>
      <c r="G91" s="16"/>
      <c r="H91" s="348"/>
      <c r="I91" s="349"/>
      <c r="J91" s="349"/>
      <c r="K91" s="349"/>
      <c r="L91" s="349"/>
      <c r="M91" s="349"/>
      <c r="N91" s="349"/>
      <c r="O91" s="349"/>
      <c r="P91" s="350"/>
      <c r="Q91" s="16"/>
    </row>
    <row r="92" spans="2:17">
      <c r="B92" s="16"/>
      <c r="C92" s="16"/>
      <c r="D92" s="16"/>
      <c r="E92" s="16"/>
      <c r="F92" s="16"/>
      <c r="G92" s="16"/>
      <c r="H92" s="351"/>
      <c r="I92" s="352"/>
      <c r="J92" s="352"/>
      <c r="K92" s="352"/>
      <c r="L92" s="352"/>
      <c r="M92" s="352"/>
      <c r="N92" s="352"/>
      <c r="O92" s="352"/>
      <c r="P92" s="353"/>
      <c r="Q92" s="16"/>
    </row>
    <row r="93" spans="2:17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/>
  <cols>
    <col min="1" max="2" width="2.8554687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97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84" t="s">
        <v>237</v>
      </c>
      <c r="H14" s="384"/>
      <c r="I14" s="384"/>
      <c r="J14" s="384" t="s">
        <v>241</v>
      </c>
      <c r="K14" s="384"/>
      <c r="L14" s="384"/>
      <c r="M14" s="384"/>
      <c r="N14" s="384" t="s">
        <v>265</v>
      </c>
      <c r="O14" s="384"/>
      <c r="P14" s="384"/>
      <c r="Q14" s="16"/>
    </row>
    <row r="15" spans="1:17">
      <c r="A15" s="9"/>
      <c r="B15" s="16"/>
      <c r="C15" s="359"/>
      <c r="D15" s="359"/>
      <c r="E15" s="359" t="s">
        <v>198</v>
      </c>
      <c r="F15" s="359" t="s">
        <v>198</v>
      </c>
      <c r="G15" s="360"/>
      <c r="H15" s="360"/>
      <c r="I15" s="360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356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356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356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356"/>
      <c r="Q33" s="16"/>
    </row>
    <row r="34" spans="2:17">
      <c r="B34" s="16"/>
      <c r="C34" s="359"/>
      <c r="D34" s="359"/>
      <c r="E34" s="359"/>
      <c r="F34" s="359"/>
      <c r="G34" s="360"/>
      <c r="H34" s="360"/>
      <c r="I34" s="360"/>
      <c r="J34" s="356"/>
      <c r="K34" s="356"/>
      <c r="L34" s="356"/>
      <c r="M34" s="356"/>
      <c r="N34" s="356"/>
      <c r="O34" s="356"/>
      <c r="P34" s="356"/>
      <c r="Q34" s="16"/>
    </row>
    <row r="35" spans="2:17">
      <c r="B35" s="16"/>
      <c r="C35" s="359"/>
      <c r="D35" s="359"/>
      <c r="E35" s="359"/>
      <c r="F35" s="359"/>
      <c r="G35" s="360"/>
      <c r="H35" s="360"/>
      <c r="I35" s="360"/>
      <c r="J35" s="356"/>
      <c r="K35" s="356"/>
      <c r="L35" s="356"/>
      <c r="M35" s="356"/>
      <c r="N35" s="356"/>
      <c r="O35" s="356"/>
      <c r="P35" s="356"/>
      <c r="Q35" s="16"/>
    </row>
    <row r="36" spans="2:17">
      <c r="B36" s="16"/>
      <c r="C36" s="359"/>
      <c r="D36" s="359"/>
      <c r="E36" s="359"/>
      <c r="F36" s="359"/>
      <c r="G36" s="360"/>
      <c r="H36" s="360"/>
      <c r="I36" s="360"/>
      <c r="J36" s="356"/>
      <c r="K36" s="356"/>
      <c r="L36" s="356"/>
      <c r="M36" s="356"/>
      <c r="N36" s="356"/>
      <c r="O36" s="356"/>
      <c r="P36" s="356"/>
      <c r="Q36" s="16"/>
    </row>
    <row r="37" spans="2:17">
      <c r="B37" s="16"/>
      <c r="C37" s="359"/>
      <c r="D37" s="359"/>
      <c r="E37" s="359"/>
      <c r="F37" s="359"/>
      <c r="G37" s="360"/>
      <c r="H37" s="360"/>
      <c r="I37" s="360"/>
      <c r="J37" s="356"/>
      <c r="K37" s="356"/>
      <c r="L37" s="356"/>
      <c r="M37" s="356"/>
      <c r="N37" s="356"/>
      <c r="O37" s="356"/>
      <c r="P37" s="356"/>
      <c r="Q37" s="16"/>
    </row>
    <row r="38" spans="2:17">
      <c r="B38" s="16"/>
      <c r="C38" s="359"/>
      <c r="D38" s="359"/>
      <c r="E38" s="359"/>
      <c r="F38" s="359"/>
      <c r="G38" s="360"/>
      <c r="H38" s="360"/>
      <c r="I38" s="360"/>
      <c r="J38" s="356"/>
      <c r="K38" s="356"/>
      <c r="L38" s="356"/>
      <c r="M38" s="356"/>
      <c r="N38" s="356"/>
      <c r="O38" s="356"/>
      <c r="P38" s="35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 ht="61.5" customHeight="1">
      <c r="A14" s="9"/>
      <c r="B14" s="16"/>
      <c r="C14" s="96" t="s">
        <v>210</v>
      </c>
      <c r="D14" s="96" t="s">
        <v>211</v>
      </c>
      <c r="E14" s="96" t="s">
        <v>212</v>
      </c>
      <c r="F14" s="96" t="s">
        <v>213</v>
      </c>
      <c r="G14" s="384" t="s">
        <v>237</v>
      </c>
      <c r="H14" s="384"/>
      <c r="I14" s="384"/>
      <c r="J14" s="384" t="s">
        <v>241</v>
      </c>
      <c r="K14" s="384"/>
      <c r="L14" s="384"/>
      <c r="M14" s="384"/>
      <c r="N14" s="384" t="s">
        <v>266</v>
      </c>
      <c r="O14" s="384"/>
      <c r="P14" s="384"/>
      <c r="Q14" s="16"/>
    </row>
    <row r="15" spans="1:17">
      <c r="A15" s="9"/>
      <c r="B15" s="16"/>
      <c r="C15" s="359"/>
      <c r="D15" s="359"/>
      <c r="E15" s="359" t="s">
        <v>198</v>
      </c>
      <c r="F15" s="359" t="s">
        <v>198</v>
      </c>
      <c r="G15" s="360"/>
      <c r="H15" s="360"/>
      <c r="I15" s="360"/>
      <c r="J15" s="356"/>
      <c r="K15" s="356"/>
      <c r="L15" s="356"/>
      <c r="M15" s="356"/>
      <c r="N15" s="356"/>
      <c r="O15" s="356"/>
      <c r="P15" s="356"/>
      <c r="Q15" s="16"/>
    </row>
    <row r="16" spans="1:17">
      <c r="B16" s="16"/>
      <c r="C16" s="359"/>
      <c r="D16" s="359"/>
      <c r="E16" s="359"/>
      <c r="F16" s="359"/>
      <c r="G16" s="360"/>
      <c r="H16" s="360"/>
      <c r="I16" s="360"/>
      <c r="J16" s="356"/>
      <c r="K16" s="356"/>
      <c r="L16" s="356"/>
      <c r="M16" s="356"/>
      <c r="N16" s="356"/>
      <c r="O16" s="356"/>
      <c r="P16" s="356"/>
      <c r="Q16" s="16"/>
    </row>
    <row r="17" spans="2:17">
      <c r="B17" s="16"/>
      <c r="C17" s="359"/>
      <c r="D17" s="359"/>
      <c r="E17" s="359"/>
      <c r="F17" s="359"/>
      <c r="G17" s="360"/>
      <c r="H17" s="360"/>
      <c r="I17" s="360"/>
      <c r="J17" s="356"/>
      <c r="K17" s="356"/>
      <c r="L17" s="356"/>
      <c r="M17" s="356"/>
      <c r="N17" s="356"/>
      <c r="O17" s="356"/>
      <c r="P17" s="356"/>
      <c r="Q17" s="16"/>
    </row>
    <row r="18" spans="2:17">
      <c r="B18" s="16"/>
      <c r="C18" s="359"/>
      <c r="D18" s="359"/>
      <c r="E18" s="359"/>
      <c r="F18" s="359"/>
      <c r="G18" s="360"/>
      <c r="H18" s="360"/>
      <c r="I18" s="360"/>
      <c r="J18" s="356"/>
      <c r="K18" s="356"/>
      <c r="L18" s="356"/>
      <c r="M18" s="356"/>
      <c r="N18" s="356"/>
      <c r="O18" s="356"/>
      <c r="P18" s="356"/>
      <c r="Q18" s="16"/>
    </row>
    <row r="19" spans="2:17">
      <c r="B19" s="16"/>
      <c r="C19" s="359"/>
      <c r="D19" s="359"/>
      <c r="E19" s="359"/>
      <c r="F19" s="359"/>
      <c r="G19" s="360"/>
      <c r="H19" s="360"/>
      <c r="I19" s="360"/>
      <c r="J19" s="356"/>
      <c r="K19" s="356"/>
      <c r="L19" s="356"/>
      <c r="M19" s="356"/>
      <c r="N19" s="356"/>
      <c r="O19" s="356"/>
      <c r="P19" s="356"/>
      <c r="Q19" s="16"/>
    </row>
    <row r="20" spans="2:17">
      <c r="B20" s="16"/>
      <c r="C20" s="359"/>
      <c r="D20" s="359"/>
      <c r="E20" s="359"/>
      <c r="F20" s="359"/>
      <c r="G20" s="360"/>
      <c r="H20" s="360"/>
      <c r="I20" s="360"/>
      <c r="J20" s="356"/>
      <c r="K20" s="356"/>
      <c r="L20" s="356"/>
      <c r="M20" s="356"/>
      <c r="N20" s="356"/>
      <c r="O20" s="356"/>
      <c r="P20" s="356"/>
      <c r="Q20" s="16"/>
    </row>
    <row r="21" spans="2:17">
      <c r="B21" s="16"/>
      <c r="C21" s="359"/>
      <c r="D21" s="359"/>
      <c r="E21" s="359"/>
      <c r="F21" s="359"/>
      <c r="G21" s="360"/>
      <c r="H21" s="360"/>
      <c r="I21" s="360"/>
      <c r="J21" s="356"/>
      <c r="K21" s="356"/>
      <c r="L21" s="356"/>
      <c r="M21" s="356"/>
      <c r="N21" s="356"/>
      <c r="O21" s="356"/>
      <c r="P21" s="356"/>
      <c r="Q21" s="16"/>
    </row>
    <row r="22" spans="2:17">
      <c r="B22" s="16"/>
      <c r="C22" s="359"/>
      <c r="D22" s="359"/>
      <c r="E22" s="359"/>
      <c r="F22" s="359"/>
      <c r="G22" s="360"/>
      <c r="H22" s="360"/>
      <c r="I22" s="360"/>
      <c r="J22" s="356"/>
      <c r="K22" s="356"/>
      <c r="L22" s="356"/>
      <c r="M22" s="356"/>
      <c r="N22" s="356"/>
      <c r="O22" s="356"/>
      <c r="P22" s="356"/>
      <c r="Q22" s="16"/>
    </row>
    <row r="23" spans="2:17">
      <c r="B23" s="16"/>
      <c r="C23" s="359"/>
      <c r="D23" s="359"/>
      <c r="E23" s="359"/>
      <c r="F23" s="359"/>
      <c r="G23" s="360"/>
      <c r="H23" s="360"/>
      <c r="I23" s="360"/>
      <c r="J23" s="356"/>
      <c r="K23" s="356"/>
      <c r="L23" s="356"/>
      <c r="M23" s="356"/>
      <c r="N23" s="356"/>
      <c r="O23" s="356"/>
      <c r="P23" s="356"/>
      <c r="Q23" s="16"/>
    </row>
    <row r="24" spans="2:17">
      <c r="B24" s="16"/>
      <c r="C24" s="359"/>
      <c r="D24" s="359"/>
      <c r="E24" s="359"/>
      <c r="F24" s="359"/>
      <c r="G24" s="360"/>
      <c r="H24" s="360"/>
      <c r="I24" s="360"/>
      <c r="J24" s="356"/>
      <c r="K24" s="356"/>
      <c r="L24" s="356"/>
      <c r="M24" s="356"/>
      <c r="N24" s="356"/>
      <c r="O24" s="356"/>
      <c r="P24" s="356"/>
      <c r="Q24" s="16"/>
    </row>
    <row r="25" spans="2:17">
      <c r="B25" s="16"/>
      <c r="C25" s="359"/>
      <c r="D25" s="359"/>
      <c r="E25" s="359"/>
      <c r="F25" s="359"/>
      <c r="G25" s="360"/>
      <c r="H25" s="360"/>
      <c r="I25" s="360"/>
      <c r="J25" s="356"/>
      <c r="K25" s="356"/>
      <c r="L25" s="356"/>
      <c r="M25" s="356"/>
      <c r="N25" s="356"/>
      <c r="O25" s="356"/>
      <c r="P25" s="356"/>
      <c r="Q25" s="16"/>
    </row>
    <row r="26" spans="2:17">
      <c r="B26" s="16"/>
      <c r="C26" s="359"/>
      <c r="D26" s="359"/>
      <c r="E26" s="359"/>
      <c r="F26" s="359"/>
      <c r="G26" s="360"/>
      <c r="H26" s="360"/>
      <c r="I26" s="360"/>
      <c r="J26" s="356"/>
      <c r="K26" s="356"/>
      <c r="L26" s="356"/>
      <c r="M26" s="356"/>
      <c r="N26" s="356"/>
      <c r="O26" s="356"/>
      <c r="P26" s="356"/>
      <c r="Q26" s="16"/>
    </row>
    <row r="27" spans="2:17">
      <c r="B27" s="16"/>
      <c r="C27" s="359"/>
      <c r="D27" s="359"/>
      <c r="E27" s="359"/>
      <c r="F27" s="359"/>
      <c r="G27" s="360"/>
      <c r="H27" s="360"/>
      <c r="I27" s="360"/>
      <c r="J27" s="356"/>
      <c r="K27" s="356"/>
      <c r="L27" s="356"/>
      <c r="M27" s="356"/>
      <c r="N27" s="356"/>
      <c r="O27" s="356"/>
      <c r="P27" s="356"/>
      <c r="Q27" s="16"/>
    </row>
    <row r="28" spans="2:17">
      <c r="B28" s="16"/>
      <c r="C28" s="359"/>
      <c r="D28" s="359"/>
      <c r="E28" s="359"/>
      <c r="F28" s="359"/>
      <c r="G28" s="360"/>
      <c r="H28" s="360"/>
      <c r="I28" s="360"/>
      <c r="J28" s="356"/>
      <c r="K28" s="356"/>
      <c r="L28" s="356"/>
      <c r="M28" s="356"/>
      <c r="N28" s="356"/>
      <c r="O28" s="356"/>
      <c r="P28" s="356"/>
      <c r="Q28" s="16"/>
    </row>
    <row r="29" spans="2:17">
      <c r="B29" s="16"/>
      <c r="C29" s="359"/>
      <c r="D29" s="359"/>
      <c r="E29" s="359"/>
      <c r="F29" s="359"/>
      <c r="G29" s="360"/>
      <c r="H29" s="360"/>
      <c r="I29" s="360"/>
      <c r="J29" s="356"/>
      <c r="K29" s="356"/>
      <c r="L29" s="356"/>
      <c r="M29" s="356"/>
      <c r="N29" s="356"/>
      <c r="O29" s="356"/>
      <c r="P29" s="356"/>
      <c r="Q29" s="16"/>
    </row>
    <row r="30" spans="2:17">
      <c r="B30" s="16"/>
      <c r="C30" s="359"/>
      <c r="D30" s="359"/>
      <c r="E30" s="359"/>
      <c r="F30" s="359"/>
      <c r="G30" s="360"/>
      <c r="H30" s="360"/>
      <c r="I30" s="360"/>
      <c r="J30" s="356"/>
      <c r="K30" s="356"/>
      <c r="L30" s="356"/>
      <c r="M30" s="356"/>
      <c r="N30" s="356"/>
      <c r="O30" s="356"/>
      <c r="P30" s="356"/>
      <c r="Q30" s="16"/>
    </row>
    <row r="31" spans="2:17">
      <c r="B31" s="16"/>
      <c r="C31" s="359"/>
      <c r="D31" s="359"/>
      <c r="E31" s="359"/>
      <c r="F31" s="359"/>
      <c r="G31" s="360"/>
      <c r="H31" s="360"/>
      <c r="I31" s="360"/>
      <c r="J31" s="356"/>
      <c r="K31" s="356"/>
      <c r="L31" s="356"/>
      <c r="M31" s="356"/>
      <c r="N31" s="356"/>
      <c r="O31" s="356"/>
      <c r="P31" s="356"/>
      <c r="Q31" s="16"/>
    </row>
    <row r="32" spans="2:17">
      <c r="B32" s="16"/>
      <c r="C32" s="359"/>
      <c r="D32" s="359"/>
      <c r="E32" s="359"/>
      <c r="F32" s="359"/>
      <c r="G32" s="360"/>
      <c r="H32" s="360"/>
      <c r="I32" s="360"/>
      <c r="J32" s="356"/>
      <c r="K32" s="356"/>
      <c r="L32" s="356"/>
      <c r="M32" s="356"/>
      <c r="N32" s="356"/>
      <c r="O32" s="356"/>
      <c r="P32" s="356"/>
      <c r="Q32" s="16"/>
    </row>
    <row r="33" spans="2:17">
      <c r="B33" s="16"/>
      <c r="C33" s="359"/>
      <c r="D33" s="359"/>
      <c r="E33" s="359"/>
      <c r="F33" s="359"/>
      <c r="G33" s="360"/>
      <c r="H33" s="360"/>
      <c r="I33" s="360"/>
      <c r="J33" s="356"/>
      <c r="K33" s="356"/>
      <c r="L33" s="356"/>
      <c r="M33" s="356"/>
      <c r="N33" s="356"/>
      <c r="O33" s="356"/>
      <c r="P33" s="356"/>
      <c r="Q33" s="16"/>
    </row>
    <row r="34" spans="2:17">
      <c r="B34" s="16"/>
      <c r="C34" s="359"/>
      <c r="D34" s="359"/>
      <c r="E34" s="359"/>
      <c r="F34" s="359"/>
      <c r="G34" s="360"/>
      <c r="H34" s="360"/>
      <c r="I34" s="360"/>
      <c r="J34" s="356"/>
      <c r="K34" s="356"/>
      <c r="L34" s="356"/>
      <c r="M34" s="356"/>
      <c r="N34" s="356"/>
      <c r="O34" s="356"/>
      <c r="P34" s="356"/>
      <c r="Q34" s="16"/>
    </row>
    <row r="35" spans="2:17">
      <c r="B35" s="16"/>
      <c r="C35" s="359"/>
      <c r="D35" s="359"/>
      <c r="E35" s="359"/>
      <c r="F35" s="359"/>
      <c r="G35" s="360"/>
      <c r="H35" s="360"/>
      <c r="I35" s="360"/>
      <c r="J35" s="356"/>
      <c r="K35" s="356"/>
      <c r="L35" s="356"/>
      <c r="M35" s="356"/>
      <c r="N35" s="356"/>
      <c r="O35" s="356"/>
      <c r="P35" s="356"/>
      <c r="Q35" s="16"/>
    </row>
    <row r="36" spans="2:17">
      <c r="B36" s="16"/>
      <c r="C36" s="359"/>
      <c r="D36" s="359"/>
      <c r="E36" s="359"/>
      <c r="F36" s="359"/>
      <c r="G36" s="360"/>
      <c r="H36" s="360"/>
      <c r="I36" s="360"/>
      <c r="J36" s="356"/>
      <c r="K36" s="356"/>
      <c r="L36" s="356"/>
      <c r="M36" s="356"/>
      <c r="N36" s="356"/>
      <c r="O36" s="356"/>
      <c r="P36" s="356"/>
      <c r="Q36" s="16"/>
    </row>
    <row r="37" spans="2:17">
      <c r="B37" s="16"/>
      <c r="C37" s="359"/>
      <c r="D37" s="359"/>
      <c r="E37" s="359"/>
      <c r="F37" s="359"/>
      <c r="G37" s="360"/>
      <c r="H37" s="360"/>
      <c r="I37" s="360"/>
      <c r="J37" s="356"/>
      <c r="K37" s="356"/>
      <c r="L37" s="356"/>
      <c r="M37" s="356"/>
      <c r="N37" s="356"/>
      <c r="O37" s="356"/>
      <c r="P37" s="356"/>
      <c r="Q37" s="16"/>
    </row>
    <row r="38" spans="2:17">
      <c r="B38" s="16"/>
      <c r="C38" s="359"/>
      <c r="D38" s="359"/>
      <c r="E38" s="359"/>
      <c r="F38" s="359"/>
      <c r="G38" s="360"/>
      <c r="H38" s="360"/>
      <c r="I38" s="360"/>
      <c r="J38" s="356"/>
      <c r="K38" s="356"/>
      <c r="L38" s="356"/>
      <c r="M38" s="356"/>
      <c r="N38" s="356"/>
      <c r="O38" s="356"/>
      <c r="P38" s="35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/>
  <cols>
    <col min="1" max="2" width="2.85546875" customWidth="1"/>
    <col min="3" max="16" width="9.140625" customWidth="1"/>
    <col min="17" max="17" width="2.85546875" customWidth="1"/>
  </cols>
  <sheetData>
    <row r="11" spans="1:17">
      <c r="A11" s="9"/>
      <c r="B11" s="16"/>
      <c r="C11" s="33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2:17"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2:17"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2:17"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2:17"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2:17">
      <c r="B21" s="16"/>
      <c r="C21" s="16"/>
      <c r="D21" s="16"/>
      <c r="E21" s="16"/>
      <c r="F21" s="16"/>
      <c r="G21" s="16"/>
      <c r="H21" s="16"/>
      <c r="I21" s="37"/>
      <c r="J21" s="37"/>
      <c r="K21" s="37"/>
      <c r="L21" s="37"/>
      <c r="M21" s="37"/>
      <c r="N21" s="37"/>
      <c r="O21" s="37"/>
      <c r="P21" s="37"/>
      <c r="Q21" s="16"/>
    </row>
    <row r="22" spans="2:17">
      <c r="B22" s="16"/>
      <c r="C22" s="16"/>
      <c r="D22" s="16"/>
      <c r="E22" s="16"/>
      <c r="F22" s="16"/>
      <c r="G22" s="16"/>
      <c r="H22" s="16"/>
      <c r="I22" s="37"/>
      <c r="J22" s="37"/>
      <c r="K22" s="37"/>
      <c r="L22" s="37"/>
      <c r="M22" s="37"/>
      <c r="N22" s="37"/>
      <c r="O22" s="37"/>
      <c r="P22" s="37"/>
      <c r="Q22" s="16"/>
    </row>
    <row r="23" spans="2:17">
      <c r="B23" s="16"/>
      <c r="C23" s="16"/>
      <c r="D23" s="16"/>
      <c r="E23" s="16"/>
      <c r="F23" s="16"/>
      <c r="G23" s="16"/>
      <c r="H23" s="16"/>
      <c r="I23" s="37"/>
      <c r="J23" s="37"/>
      <c r="K23" s="37"/>
      <c r="L23" s="37"/>
      <c r="M23" s="37"/>
      <c r="N23" s="37"/>
      <c r="O23" s="37"/>
      <c r="P23" s="37"/>
      <c r="Q23" s="16"/>
    </row>
    <row r="24" spans="2:17">
      <c r="B24" s="16"/>
      <c r="C24" s="16"/>
      <c r="D24" s="16"/>
      <c r="E24" s="16"/>
      <c r="F24" s="16"/>
      <c r="G24" s="16"/>
      <c r="H24" s="16"/>
      <c r="I24" s="37"/>
      <c r="J24" s="37"/>
      <c r="K24" s="37"/>
      <c r="L24" s="37"/>
      <c r="M24" s="37"/>
      <c r="N24" s="37"/>
      <c r="O24" s="37"/>
      <c r="P24" s="37"/>
      <c r="Q24" s="16"/>
    </row>
    <row r="25" spans="2:17">
      <c r="B25" s="16"/>
      <c r="C25" s="16"/>
      <c r="D25" s="16"/>
      <c r="E25" s="16"/>
      <c r="F25" s="16"/>
      <c r="G25" s="16"/>
      <c r="H25" s="16"/>
      <c r="I25" s="37"/>
      <c r="J25" s="37"/>
      <c r="K25" s="37"/>
      <c r="L25" s="37"/>
      <c r="M25" s="37"/>
      <c r="N25" s="37"/>
      <c r="O25" s="37"/>
      <c r="P25" s="37"/>
      <c r="Q25" s="16"/>
    </row>
    <row r="26" spans="2:17">
      <c r="B26" s="16"/>
      <c r="C26" s="16"/>
      <c r="D26" s="16"/>
      <c r="E26" s="16"/>
      <c r="F26" s="16"/>
      <c r="G26" s="16"/>
      <c r="H26" s="16"/>
      <c r="I26" s="37"/>
      <c r="J26" s="37"/>
      <c r="K26" s="37"/>
      <c r="L26" s="37"/>
      <c r="M26" s="37"/>
      <c r="N26" s="37"/>
      <c r="O26" s="37"/>
      <c r="P26" s="37"/>
      <c r="Q26" s="16"/>
    </row>
    <row r="27" spans="2:17">
      <c r="B27" s="16"/>
      <c r="C27" s="16"/>
      <c r="D27" s="16"/>
      <c r="E27" s="16"/>
      <c r="F27" s="16"/>
      <c r="G27" s="16"/>
      <c r="H27" s="16"/>
      <c r="I27" s="37"/>
      <c r="J27" s="37"/>
      <c r="K27" s="37"/>
      <c r="L27" s="37"/>
      <c r="M27" s="37"/>
      <c r="N27" s="37"/>
      <c r="O27" s="37"/>
      <c r="P27" s="37"/>
      <c r="Q27" s="16"/>
    </row>
    <row r="28" spans="2:17">
      <c r="B28" s="16"/>
      <c r="C28" s="16"/>
      <c r="D28" s="16"/>
      <c r="E28" s="16"/>
      <c r="F28" s="16"/>
      <c r="G28" s="16"/>
      <c r="H28" s="16"/>
      <c r="I28" s="37"/>
      <c r="J28" s="37"/>
      <c r="K28" s="37"/>
      <c r="L28" s="37"/>
      <c r="M28" s="37"/>
      <c r="N28" s="37"/>
      <c r="O28" s="37"/>
      <c r="P28" s="37"/>
      <c r="Q28" s="16"/>
    </row>
    <row r="29" spans="2:17">
      <c r="B29" s="16"/>
      <c r="C29" s="16"/>
      <c r="D29" s="16"/>
      <c r="E29" s="16"/>
      <c r="F29" s="16"/>
      <c r="G29" s="16"/>
      <c r="H29" s="16"/>
      <c r="I29" s="37"/>
      <c r="J29" s="37"/>
      <c r="K29" s="37"/>
      <c r="L29" s="37"/>
      <c r="M29" s="37"/>
      <c r="N29" s="37"/>
      <c r="O29" s="37"/>
      <c r="P29" s="37"/>
      <c r="Q29" s="16"/>
    </row>
    <row r="30" spans="2:17">
      <c r="B30" s="16"/>
      <c r="C30" s="16"/>
      <c r="D30" s="16"/>
      <c r="E30" s="16"/>
      <c r="F30" s="16"/>
      <c r="G30" s="16"/>
      <c r="H30" s="16"/>
      <c r="I30" s="37"/>
      <c r="J30" s="37"/>
      <c r="K30" s="37"/>
      <c r="L30" s="37"/>
      <c r="M30" s="37"/>
      <c r="N30" s="37"/>
      <c r="O30" s="37"/>
      <c r="P30" s="37"/>
      <c r="Q30" s="16"/>
    </row>
    <row r="31" spans="2:17">
      <c r="B31" s="16"/>
      <c r="C31" s="16"/>
      <c r="D31" s="16"/>
      <c r="E31" s="16"/>
      <c r="F31" s="16"/>
      <c r="G31" s="16"/>
      <c r="H31" s="16"/>
      <c r="I31" s="37"/>
      <c r="J31" s="37"/>
      <c r="K31" s="37"/>
      <c r="L31" s="37"/>
      <c r="M31" s="37"/>
      <c r="N31" s="37"/>
      <c r="O31" s="37"/>
      <c r="P31" s="37"/>
      <c r="Q31" s="16"/>
    </row>
    <row r="32" spans="2:17">
      <c r="B32" s="16"/>
      <c r="C32" s="16"/>
      <c r="D32" s="16"/>
      <c r="E32" s="16"/>
      <c r="F32" s="16"/>
      <c r="G32" s="16"/>
      <c r="H32" s="16"/>
      <c r="I32" s="37"/>
      <c r="J32" s="37"/>
      <c r="K32" s="37"/>
      <c r="L32" s="37"/>
      <c r="M32" s="37"/>
      <c r="N32" s="37"/>
      <c r="O32" s="37"/>
      <c r="P32" s="37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16"/>
      <c r="D12" s="16"/>
      <c r="E12" s="16"/>
      <c r="F12" s="16"/>
      <c r="G12" s="16"/>
      <c r="H12" s="16"/>
      <c r="I12" s="25"/>
      <c r="J12" s="16"/>
      <c r="K12" s="16"/>
      <c r="L12" s="16"/>
      <c r="M12" s="16"/>
      <c r="N12" s="16"/>
      <c r="O12" s="16"/>
      <c r="P12" s="16"/>
      <c r="Q12" s="16"/>
    </row>
    <row r="13" spans="1:17">
      <c r="A13" s="9"/>
      <c r="B13" s="16"/>
      <c r="C13" s="16"/>
      <c r="D13" s="16"/>
      <c r="E13" s="16"/>
      <c r="F13" s="16"/>
      <c r="G13" s="16"/>
      <c r="H13" s="16"/>
      <c r="I13" s="37"/>
      <c r="J13" s="37"/>
      <c r="K13" s="37"/>
      <c r="L13" s="37"/>
      <c r="M13" s="37"/>
      <c r="N13" s="37"/>
      <c r="O13" s="37"/>
      <c r="P13" s="37"/>
      <c r="Q13" s="16"/>
    </row>
    <row r="14" spans="1:17">
      <c r="A14" s="9"/>
      <c r="B14" s="16"/>
      <c r="C14" s="16"/>
      <c r="D14" s="16"/>
      <c r="E14" s="16"/>
      <c r="F14" s="16"/>
      <c r="G14" s="16"/>
      <c r="H14" s="16"/>
      <c r="I14" s="37"/>
      <c r="J14" s="37"/>
      <c r="K14" s="37"/>
      <c r="L14" s="37"/>
      <c r="M14" s="37"/>
      <c r="N14" s="37"/>
      <c r="O14" s="37"/>
      <c r="P14" s="37"/>
      <c r="Q14" s="16"/>
    </row>
    <row r="15" spans="1:17">
      <c r="A15" s="9"/>
      <c r="B15" s="16"/>
      <c r="C15" s="16"/>
      <c r="D15" s="16"/>
      <c r="E15" s="16"/>
      <c r="F15" s="16"/>
      <c r="G15" s="16"/>
      <c r="H15" s="16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16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16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16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16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16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/>
  <cols>
    <col min="1" max="2" width="2.85546875" customWidth="1"/>
    <col min="17" max="17" width="2.85546875" customWidth="1"/>
  </cols>
  <sheetData>
    <row r="11" spans="1:17">
      <c r="A11" s="9"/>
      <c r="B11" s="16"/>
      <c r="C11" s="33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>
      <c r="A12" s="9"/>
      <c r="B12" s="16"/>
      <c r="C12" s="34" t="s">
        <v>137</v>
      </c>
      <c r="D12" s="16"/>
      <c r="E12" s="16"/>
      <c r="F12" s="16"/>
      <c r="G12" s="16"/>
      <c r="H12" s="36" t="s">
        <v>140</v>
      </c>
      <c r="I12" s="16"/>
      <c r="J12" s="16"/>
      <c r="K12" s="16"/>
      <c r="L12" s="16"/>
      <c r="M12" s="41" t="s">
        <v>141</v>
      </c>
      <c r="N12" s="16"/>
      <c r="O12" s="16"/>
      <c r="P12" s="16"/>
      <c r="Q12" s="16"/>
    </row>
    <row r="13" spans="1:17">
      <c r="A13" s="9"/>
      <c r="B13" s="16"/>
      <c r="C13" s="35" t="s">
        <v>138</v>
      </c>
      <c r="D13" s="16"/>
      <c r="E13" s="16">
        <f>COUNTIF(Cores!B2:B44,"Verdadeiro")</f>
        <v>16</v>
      </c>
      <c r="F13" s="42">
        <f>E13/SUM(E13:E14)</f>
        <v>0.41025641025641024</v>
      </c>
      <c r="G13" s="16"/>
      <c r="H13" s="16" t="s">
        <v>138</v>
      </c>
      <c r="I13" s="37"/>
      <c r="J13" s="37">
        <f>COUNTIFS(Tabela1[RESPOSTA],"verdadeiro",Tabela1[D],"X")</f>
        <v>10</v>
      </c>
      <c r="K13" s="42">
        <f>J13/SUM(J13:J14)</f>
        <v>0.90909090909090906</v>
      </c>
      <c r="L13" s="37"/>
      <c r="M13" s="16" t="s">
        <v>138</v>
      </c>
      <c r="N13" s="37"/>
      <c r="O13" s="37">
        <f>COUNTIFS(Tabela1[RESPOSTA],"verdadeiro",Tabela1[M],"X")</f>
        <v>6</v>
      </c>
      <c r="P13" s="42">
        <f>O13/SUM(O13:O14)</f>
        <v>0.8571428571428571</v>
      </c>
      <c r="Q13" s="16"/>
    </row>
    <row r="14" spans="1:17">
      <c r="A14" s="9"/>
      <c r="B14" s="16"/>
      <c r="C14" s="35" t="s">
        <v>139</v>
      </c>
      <c r="D14" s="16"/>
      <c r="E14" s="16">
        <f>COUNTIF(Cores!B2:B44,"Falso")</f>
        <v>23</v>
      </c>
      <c r="F14" s="42">
        <f>E14/SUM(E13:E14)</f>
        <v>0.58974358974358976</v>
      </c>
      <c r="G14" s="16"/>
      <c r="H14" s="16" t="s">
        <v>139</v>
      </c>
      <c r="I14" s="37"/>
      <c r="J14" s="37">
        <f>COUNTIFS(Tabela1[RESPOSTA],"falso",Tabela1[D],"X")</f>
        <v>1</v>
      </c>
      <c r="K14" s="42">
        <f>J14/SUM(J13:J14)</f>
        <v>9.0909090909090912E-2</v>
      </c>
      <c r="L14" s="37"/>
      <c r="M14" s="16" t="s">
        <v>139</v>
      </c>
      <c r="N14" s="37"/>
      <c r="O14" s="37">
        <f>COUNTIFS(Tabela1[RESPOSTA],"falso",Tabela1[M],"X")</f>
        <v>1</v>
      </c>
      <c r="P14" s="42">
        <f>O14/SUM(O13:O14)</f>
        <v>0.14285714285714285</v>
      </c>
      <c r="Q14" s="16"/>
    </row>
    <row r="15" spans="1:17">
      <c r="A15" s="9"/>
      <c r="B15" s="16"/>
      <c r="C15" s="16"/>
      <c r="D15" s="16"/>
      <c r="E15" s="16"/>
      <c r="F15" s="16"/>
      <c r="G15" s="16"/>
      <c r="H15" s="37"/>
      <c r="I15" s="37"/>
      <c r="J15" s="37"/>
      <c r="K15" s="37"/>
      <c r="L15" s="37"/>
      <c r="M15" s="37"/>
      <c r="N15" s="37"/>
      <c r="O15" s="37"/>
      <c r="P15" s="37"/>
      <c r="Q15" s="16"/>
    </row>
    <row r="16" spans="1:17">
      <c r="A16" s="9"/>
      <c r="B16" s="16"/>
      <c r="C16" s="16"/>
      <c r="D16" s="16"/>
      <c r="E16" s="16"/>
      <c r="F16" s="16"/>
      <c r="G16" s="16"/>
      <c r="H16" s="37"/>
      <c r="I16" s="37"/>
      <c r="J16" s="37"/>
      <c r="K16" s="37"/>
      <c r="L16" s="37"/>
      <c r="M16" s="37"/>
      <c r="N16" s="37"/>
      <c r="O16" s="37"/>
      <c r="P16" s="37"/>
      <c r="Q16" s="16"/>
    </row>
    <row r="17" spans="1:17">
      <c r="A17" s="9"/>
      <c r="B17" s="16"/>
      <c r="C17" s="16"/>
      <c r="D17" s="16"/>
      <c r="E17" s="16"/>
      <c r="F17" s="16"/>
      <c r="G17" s="16"/>
      <c r="H17" s="37"/>
      <c r="I17" s="37"/>
      <c r="J17" s="37"/>
      <c r="K17" s="37"/>
      <c r="L17" s="37"/>
      <c r="M17" s="37"/>
      <c r="N17" s="37"/>
      <c r="O17" s="37"/>
      <c r="P17" s="37"/>
      <c r="Q17" s="16"/>
    </row>
    <row r="18" spans="1:17">
      <c r="A18" s="9"/>
      <c r="B18" s="16"/>
      <c r="C18" s="16"/>
      <c r="D18" s="16"/>
      <c r="E18" s="16"/>
      <c r="F18" s="16"/>
      <c r="G18" s="16"/>
      <c r="H18" s="37"/>
      <c r="I18" s="37"/>
      <c r="J18" s="37"/>
      <c r="K18" s="37"/>
      <c r="L18" s="37"/>
      <c r="M18" s="37"/>
      <c r="N18" s="37"/>
      <c r="O18" s="37"/>
      <c r="P18" s="37"/>
      <c r="Q18" s="16"/>
    </row>
    <row r="19" spans="1:17">
      <c r="A19" s="9"/>
      <c r="B19" s="16"/>
      <c r="C19" s="16"/>
      <c r="D19" s="16"/>
      <c r="E19" s="16"/>
      <c r="F19" s="16"/>
      <c r="G19" s="16"/>
      <c r="H19" s="37"/>
      <c r="I19" s="37"/>
      <c r="J19" s="37"/>
      <c r="K19" s="37"/>
      <c r="L19" s="37"/>
      <c r="M19" s="37"/>
      <c r="N19" s="37"/>
      <c r="O19" s="37"/>
      <c r="P19" s="37"/>
      <c r="Q19" s="16"/>
    </row>
    <row r="20" spans="1:17">
      <c r="A20" s="9"/>
      <c r="B20" s="16"/>
      <c r="C20" s="16"/>
      <c r="D20" s="16"/>
      <c r="E20" s="16"/>
      <c r="F20" s="16"/>
      <c r="G20" s="16"/>
      <c r="H20" s="37"/>
      <c r="I20" s="37"/>
      <c r="J20" s="37"/>
      <c r="K20" s="37"/>
      <c r="L20" s="37"/>
      <c r="M20" s="37"/>
      <c r="N20" s="37"/>
      <c r="O20" s="37"/>
      <c r="P20" s="37"/>
      <c r="Q20" s="16"/>
    </row>
    <row r="21" spans="1:17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>
      <c r="B33" s="16"/>
      <c r="C33" s="38" t="s">
        <v>280</v>
      </c>
      <c r="D33" s="16"/>
      <c r="E33" s="16"/>
      <c r="F33" s="16"/>
      <c r="G33" s="16"/>
      <c r="H33" s="40" t="s">
        <v>142</v>
      </c>
      <c r="I33" s="16"/>
      <c r="J33" s="16"/>
      <c r="K33" s="16"/>
      <c r="L33" s="16"/>
      <c r="M33" s="39" t="s">
        <v>143</v>
      </c>
      <c r="N33" s="16"/>
      <c r="O33" s="16"/>
      <c r="P33" s="16"/>
      <c r="Q33" s="16"/>
    </row>
    <row r="34" spans="2:17">
      <c r="B34" s="16"/>
      <c r="C34" s="16" t="s">
        <v>138</v>
      </c>
      <c r="D34" s="37"/>
      <c r="E34" s="37">
        <f>COUNTIFS(Tabela1[RESPOSTA],"verdadeiro",Tabela1[A],"X")</f>
        <v>0</v>
      </c>
      <c r="F34" s="42">
        <f>E34/SUM(E34:E35)</f>
        <v>0</v>
      </c>
      <c r="G34" s="16"/>
      <c r="H34" s="16" t="s">
        <v>138</v>
      </c>
      <c r="I34" s="37"/>
      <c r="J34" s="37">
        <f>COUNTIFS(Tabela1[RESPOSTA],"verdadeiro",Tabela1[I],"X")</f>
        <v>0</v>
      </c>
      <c r="K34" s="42">
        <f>J34/SUM(J34:J35)</f>
        <v>0</v>
      </c>
      <c r="L34" s="16"/>
      <c r="M34" s="16" t="s">
        <v>138</v>
      </c>
      <c r="N34" s="37"/>
      <c r="O34" s="37">
        <f>COUNTIFS(Tabela1[RESPOSTA],"verdadeiro",Tabela1[C],"X")</f>
        <v>0</v>
      </c>
      <c r="P34" s="42">
        <f>O34/SUM(O34:O35)</f>
        <v>0</v>
      </c>
      <c r="Q34" s="16"/>
    </row>
    <row r="35" spans="2:17">
      <c r="B35" s="16"/>
      <c r="C35" s="16" t="s">
        <v>139</v>
      </c>
      <c r="D35" s="37"/>
      <c r="E35" s="37">
        <f>COUNTIFS(Tabela1[RESPOSTA],"falso",Tabela1[A],"X")</f>
        <v>6</v>
      </c>
      <c r="F35" s="42">
        <f>E35/SUM(E34:E35)</f>
        <v>1</v>
      </c>
      <c r="G35" s="16"/>
      <c r="H35" s="16" t="s">
        <v>139</v>
      </c>
      <c r="I35" s="37"/>
      <c r="J35" s="37">
        <f>COUNTIFS(Tabela1[RESPOSTA],"falso",Tabela1[I],"X")</f>
        <v>8</v>
      </c>
      <c r="K35" s="42">
        <f>J35/SUM(J34:J35)</f>
        <v>1</v>
      </c>
      <c r="L35" s="16"/>
      <c r="M35" s="16" t="s">
        <v>139</v>
      </c>
      <c r="N35" s="37"/>
      <c r="O35" s="37">
        <f>COUNTIFS(Tabela1[RESPOSTA],"falso",Tabela1[C],"X")</f>
        <v>7</v>
      </c>
      <c r="P35" s="42">
        <f>O35/SUM(O34:O35)</f>
        <v>1</v>
      </c>
      <c r="Q35" s="16"/>
    </row>
    <row r="36" spans="2:17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3" t="s">
        <v>11</v>
      </c>
      <c r="P4">
        <v>112</v>
      </c>
      <c r="Q4">
        <v>173</v>
      </c>
      <c r="R4">
        <v>71</v>
      </c>
    </row>
    <row r="5" spans="1:18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>
      <c r="A9" s="2" t="s">
        <v>22</v>
      </c>
      <c r="B9" s="2" t="b">
        <v>0</v>
      </c>
      <c r="C9" t="s">
        <v>13</v>
      </c>
      <c r="D9" s="5" t="str">
        <f t="shared" si="0"/>
        <v>D</v>
      </c>
      <c r="E9">
        <f t="shared" si="1"/>
        <v>241</v>
      </c>
      <c r="F9">
        <f t="shared" si="1"/>
        <v>155</v>
      </c>
      <c r="G9">
        <f t="shared" si="1"/>
        <v>97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>
      <c r="A12" s="2" t="s">
        <v>28</v>
      </c>
      <c r="B12" s="2" t="b">
        <v>1</v>
      </c>
      <c r="C12" t="s">
        <v>13</v>
      </c>
      <c r="D12" s="5" t="str">
        <f t="shared" si="0"/>
        <v>D_OK</v>
      </c>
      <c r="E12">
        <f t="shared" si="1"/>
        <v>237</v>
      </c>
      <c r="F12">
        <f t="shared" si="1"/>
        <v>125</v>
      </c>
      <c r="G12">
        <f t="shared" si="1"/>
        <v>49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>
      <c r="A16" s="2" t="s">
        <v>33</v>
      </c>
      <c r="B16" s="2" t="b">
        <v>1</v>
      </c>
      <c r="C16" t="s">
        <v>13</v>
      </c>
      <c r="D16" s="5" t="str">
        <f t="shared" si="0"/>
        <v>M_OK</v>
      </c>
      <c r="E16">
        <f t="shared" si="1"/>
        <v>143</v>
      </c>
      <c r="F16">
        <f t="shared" si="1"/>
        <v>29</v>
      </c>
      <c r="G16">
        <f t="shared" si="1"/>
        <v>29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>
      <c r="A17" s="2" t="s">
        <v>34</v>
      </c>
      <c r="B17" s="2" t="b">
        <v>1</v>
      </c>
      <c r="C17" t="s">
        <v>13</v>
      </c>
      <c r="D17" s="5" t="str">
        <f t="shared" si="0"/>
        <v>M_OK</v>
      </c>
      <c r="E17">
        <f t="shared" si="1"/>
        <v>143</v>
      </c>
      <c r="F17">
        <f t="shared" si="1"/>
        <v>29</v>
      </c>
      <c r="G17">
        <f t="shared" si="1"/>
        <v>29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>
      <c r="A18" s="2" t="s">
        <v>35</v>
      </c>
      <c r="B18" s="2" t="b">
        <v>1</v>
      </c>
      <c r="C18" t="s">
        <v>13</v>
      </c>
      <c r="D18" s="5" t="str">
        <f t="shared" si="0"/>
        <v>M_OK</v>
      </c>
      <c r="E18">
        <f t="shared" si="1"/>
        <v>143</v>
      </c>
      <c r="F18">
        <f t="shared" si="1"/>
        <v>29</v>
      </c>
      <c r="G18">
        <f t="shared" si="1"/>
        <v>29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>
      <c r="A19" s="2" t="s">
        <v>36</v>
      </c>
      <c r="B19" s="2" t="b">
        <v>1</v>
      </c>
      <c r="C19" t="s">
        <v>13</v>
      </c>
      <c r="D19" s="5" t="str">
        <f t="shared" si="0"/>
        <v>M_OK</v>
      </c>
      <c r="E19">
        <f t="shared" si="1"/>
        <v>143</v>
      </c>
      <c r="F19">
        <f t="shared" si="1"/>
        <v>29</v>
      </c>
      <c r="G19">
        <f t="shared" si="1"/>
        <v>29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>
      <c r="A21" s="2" t="s">
        <v>38</v>
      </c>
      <c r="B21" s="2" t="b">
        <v>1</v>
      </c>
      <c r="C21" t="s">
        <v>13</v>
      </c>
      <c r="D21" s="5" t="str">
        <f t="shared" si="0"/>
        <v>M_OK</v>
      </c>
      <c r="E21">
        <f t="shared" si="1"/>
        <v>143</v>
      </c>
      <c r="F21">
        <f t="shared" si="1"/>
        <v>29</v>
      </c>
      <c r="G21">
        <f t="shared" si="1"/>
        <v>29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>
      <c r="A22" s="2" t="s">
        <v>39</v>
      </c>
      <c r="B22" s="2" t="b">
        <v>1</v>
      </c>
      <c r="C22" t="s">
        <v>13</v>
      </c>
      <c r="D22" s="5" t="str">
        <f t="shared" si="0"/>
        <v>M_OK</v>
      </c>
      <c r="E22">
        <f t="shared" si="1"/>
        <v>143</v>
      </c>
      <c r="F22">
        <f t="shared" si="1"/>
        <v>29</v>
      </c>
      <c r="G22">
        <f t="shared" si="1"/>
        <v>29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2017-04-26T15:43:12Z</cp:lastPrinted>
  <dcterms:created xsi:type="dcterms:W3CDTF">2015-03-19T16:24:50Z</dcterms:created>
  <dcterms:modified xsi:type="dcterms:W3CDTF">2017-05-12T03:52:10Z</dcterms:modified>
</cp:coreProperties>
</file>