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ados Historicos x Categoria" sheetId="1" r:id="rId1"/>
    <sheet name="PARETO" sheetId="2" r:id="rId2"/>
    <sheet name="PROCESSO PADRÃO" sheetId="4" r:id="rId3"/>
  </sheets>
  <calcPr calcId="145621" concurrentCalc="0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4" i="2"/>
  <c r="K45" i="1"/>
  <c r="H4" i="1"/>
  <c r="E16" i="1"/>
  <c r="E17" i="1"/>
  <c r="E18" i="1"/>
  <c r="E19" i="1"/>
  <c r="E20" i="1"/>
  <c r="E21" i="1"/>
  <c r="E22" i="1"/>
  <c r="D1" i="1"/>
  <c r="J4" i="1"/>
</calcChain>
</file>

<file path=xl/sharedStrings.xml><?xml version="1.0" encoding="utf-8"?>
<sst xmlns="http://schemas.openxmlformats.org/spreadsheetml/2006/main" count="88" uniqueCount="66">
  <si>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</si>
  <si>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</si>
  <si>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</si>
  <si>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</si>
  <si>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</si>
  <si>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</si>
  <si>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</si>
  <si>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</si>
  <si>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</si>
  <si>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</si>
  <si>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</si>
  <si>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</si>
  <si>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</si>
  <si>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</si>
  <si>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</si>
  <si>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Aquisição de xícaras</t>
  </si>
  <si>
    <t>28/03/2011</t>
  </si>
  <si>
    <t>18/01/2012</t>
  </si>
  <si>
    <t>22/12/2011</t>
  </si>
  <si>
    <t>Bens Permanentes - Eletrodomésticos</t>
  </si>
  <si>
    <t>Ar Condicionado</t>
  </si>
  <si>
    <t>22/01/2013</t>
  </si>
  <si>
    <t>Bens de Consumo - Materiais de Copa e Cozinha</t>
  </si>
  <si>
    <t>Bens de Consumo - Materiais elétricos e hidráulicos</t>
  </si>
  <si>
    <t>Aquisição de material elétrico de rede</t>
  </si>
  <si>
    <t>Bens de Consumo - Software</t>
  </si>
  <si>
    <t>Software de engenharia</t>
  </si>
  <si>
    <t>Bens Permanentes - Eletrônicos</t>
  </si>
  <si>
    <t>Aquisição de equipamentos</t>
  </si>
  <si>
    <t>Bens Permanentes - Mobiliário</t>
  </si>
  <si>
    <t>Tribuna sala de sessões advogados cadeirantes</t>
  </si>
  <si>
    <t>14/03/2011</t>
  </si>
  <si>
    <t xml:space="preserve">Conserto de empilhadeira </t>
  </si>
  <si>
    <t>16/02/2011</t>
  </si>
  <si>
    <t>21/12/2011</t>
  </si>
  <si>
    <t>Bens de Consumo - Levantamento de Necessidades</t>
  </si>
  <si>
    <t>Aquisição de garrafas térmicas</t>
  </si>
  <si>
    <t>20/11/2013</t>
  </si>
  <si>
    <t>Aquisição de material elétrico luminárias</t>
  </si>
  <si>
    <t>Software Adobe</t>
  </si>
  <si>
    <t>23/03/2015</t>
  </si>
  <si>
    <t>16/12/2013</t>
  </si>
  <si>
    <t>Ar Condicionado - RP</t>
  </si>
  <si>
    <t>Aquisição de televisores de LED - RP</t>
  </si>
  <si>
    <t>Aquisição de material para o fórum eleitoral de Mangueirinha</t>
  </si>
  <si>
    <t>23/05/2013</t>
  </si>
  <si>
    <t>17/03/2015</t>
  </si>
  <si>
    <t>Serviço - Manutenção e Jardim</t>
  </si>
  <si>
    <t>Manutenção Jardinagem Curitiba</t>
  </si>
  <si>
    <t>21/07/2015</t>
  </si>
  <si>
    <t>14/05/2015</t>
  </si>
  <si>
    <t>22/12/2015</t>
  </si>
  <si>
    <t>Aquisição - Consumo</t>
  </si>
  <si>
    <t>Aquisição de materiais de manutenção - RP</t>
  </si>
  <si>
    <t>Pintura Fóruns - RP</t>
  </si>
  <si>
    <t>18/01/2016</t>
  </si>
  <si>
    <t>29/05/2015</t>
  </si>
  <si>
    <t>Materiais de copa e limpeza - CANCELADO</t>
  </si>
  <si>
    <t>Pequenos reparos/manutenção</t>
  </si>
  <si>
    <t>20/06/2016</t>
  </si>
  <si>
    <t>Limpeza de vidros e janelas</t>
  </si>
  <si>
    <t>16/01/2015</t>
  </si>
  <si>
    <t>PROCESSO EXEMPLO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</si>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</sst>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4" xfId="0" applyFill="1" applyBorder="1"/>
    <xf numFmtId="167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13</xdr:row>
      <xdr:rowOff>0</xdr:rowOff>
    </xdr:from>
    <xdr:to>
      <xdr:col>1</xdr:col>
      <xdr:colOff>2838450</xdr:colOff>
      <xdr:row>33</xdr:row>
      <xdr:rowOff>63500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048000"/>
          <a:ext cx="5810250" cy="387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zoomScale="70" zoomScaleNormal="70" workbookViewId="0">
      <pane ySplit="3" topLeftCell="A4" activePane="bottomLeft" state="frozen"/>
      <selection pane="bottomLeft" activeCell="B20" sqref="B20"/>
    </sheetView>
  </sheetViews>
  <sheetFormatPr defaultRowHeight="15" x14ac:dyDescent="0.25"/>
  <cols>
    <col min="1" max="1" width="59.125" customWidth="1"/>
    <col min="2" max="2" width="53.125" customWidth="1"/>
    <col min="3" max="4" width="10.375" bestFit="1" customWidth="1"/>
    <col min="5" max="5" width="25.375" bestFit="1" customWidth="1"/>
    <col min="6" max="6" width="14" customWidth="1"/>
    <col min="7" max="7" width="2.875" customWidth="1"/>
    <col min="8" max="8" width="12.625" customWidth="1"/>
    <col min="9" max="9" width="16.125" bestFit="1" customWidth="1"/>
    <col min="10" max="10" width="14.375" bestFit="1" customWidth="1"/>
  </cols>
  <sheetData>
    <row r="1" spans="1:10" ht="66" customHeight="1" x14ac:dyDescent="0.25">
      <c r="A1" s="4" t="s">
        <v>8</v>
      </c>
      <c r="B1" s="5" t="s">
        <v>9</v>
      </c>
      <c r="C1" s="1" t="s">
        <v>10</v>
      </c>
      <c r="D1" s="12">
        <f ca="1">TODAY()</f>
        <v>42677</v>
      </c>
      <c r="E1" s="13" t="s">
        <v>11</v>
      </c>
    </row>
    <row r="2" spans="1:10" ht="8.25" customHeight="1" thickBot="1" x14ac:dyDescent="0.3"/>
    <row r="3" spans="1:10" ht="60" x14ac:dyDescent="0.25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H3" s="9" t="s">
        <v>5</v>
      </c>
      <c r="I3" s="10" t="s">
        <v>6</v>
      </c>
      <c r="J3" s="11" t="s">
        <v>7</v>
      </c>
    </row>
    <row r="4" spans="1:10" x14ac:dyDescent="0.25">
      <c r="A4" s="1" t="s">
        <v>22</v>
      </c>
      <c r="B4" s="1" t="s">
        <v>15</v>
      </c>
      <c r="C4" s="1" t="s">
        <v>16</v>
      </c>
      <c r="D4" s="1" t="s">
        <v>17</v>
      </c>
      <c r="E4" s="20">
        <v>298</v>
      </c>
      <c r="H4" s="2">
        <f>E22</f>
        <v>340.77777777777777</v>
      </c>
      <c r="I4" s="14">
        <v>0</v>
      </c>
      <c r="J4" s="1">
        <f>H4-(H4*I4)</f>
        <v>340.77777777777777</v>
      </c>
    </row>
    <row r="5" spans="1:10" x14ac:dyDescent="0.25">
      <c r="A5" s="1" t="s">
        <v>23</v>
      </c>
      <c r="B5" s="1" t="s">
        <v>24</v>
      </c>
      <c r="C5" s="12">
        <v>40668</v>
      </c>
      <c r="D5" s="12">
        <v>41214</v>
      </c>
      <c r="E5" s="20">
        <v>250</v>
      </c>
    </row>
    <row r="6" spans="1:10" x14ac:dyDescent="0.25">
      <c r="A6" s="1" t="s">
        <v>25</v>
      </c>
      <c r="B6" s="1" t="s">
        <v>26</v>
      </c>
      <c r="C6" s="1" t="s">
        <v>18</v>
      </c>
      <c r="D6" s="12">
        <v>40973</v>
      </c>
      <c r="E6" s="20">
        <v>133</v>
      </c>
    </row>
    <row r="7" spans="1:10" x14ac:dyDescent="0.25">
      <c r="A7" s="1" t="s">
        <v>19</v>
      </c>
      <c r="B7" s="1" t="s">
        <v>42</v>
      </c>
      <c r="C7" s="12">
        <v>40882</v>
      </c>
      <c r="D7" s="1" t="s">
        <v>21</v>
      </c>
      <c r="E7" s="20">
        <v>620</v>
      </c>
    </row>
    <row r="8" spans="1:10" x14ac:dyDescent="0.25">
      <c r="A8" s="1" t="s">
        <v>27</v>
      </c>
      <c r="B8" s="1" t="s">
        <v>28</v>
      </c>
      <c r="C8" s="12">
        <v>40703</v>
      </c>
      <c r="D8" s="12">
        <v>41190</v>
      </c>
      <c r="E8" s="20">
        <v>338</v>
      </c>
    </row>
    <row r="9" spans="1:10" x14ac:dyDescent="0.25">
      <c r="A9" s="1" t="s">
        <v>29</v>
      </c>
      <c r="B9" s="1" t="s">
        <v>30</v>
      </c>
      <c r="C9" s="1" t="s">
        <v>31</v>
      </c>
      <c r="D9" s="12">
        <v>41035</v>
      </c>
      <c r="E9" s="20">
        <v>449</v>
      </c>
    </row>
    <row r="10" spans="1:10" x14ac:dyDescent="0.25">
      <c r="A10" s="1" t="s">
        <v>35</v>
      </c>
      <c r="B10" s="1" t="s">
        <v>32</v>
      </c>
      <c r="C10" s="1" t="s">
        <v>33</v>
      </c>
      <c r="D10" s="1" t="s">
        <v>34</v>
      </c>
      <c r="E10" s="20">
        <v>309</v>
      </c>
    </row>
    <row r="11" spans="1:10" x14ac:dyDescent="0.25">
      <c r="A11" s="1" t="s">
        <v>23</v>
      </c>
      <c r="B11" s="1" t="s">
        <v>38</v>
      </c>
      <c r="C11" s="12">
        <v>41617</v>
      </c>
      <c r="D11" s="12">
        <v>41737</v>
      </c>
      <c r="E11" s="20">
        <v>326</v>
      </c>
    </row>
    <row r="12" spans="1:10" x14ac:dyDescent="0.25">
      <c r="A12" s="1" t="s">
        <v>25</v>
      </c>
      <c r="B12" s="1" t="s">
        <v>39</v>
      </c>
      <c r="C12" s="12">
        <v>41590</v>
      </c>
      <c r="D12" s="1" t="s">
        <v>40</v>
      </c>
      <c r="E12" s="20">
        <v>466</v>
      </c>
    </row>
    <row r="13" spans="1:10" x14ac:dyDescent="0.25">
      <c r="A13" s="1" t="s">
        <v>19</v>
      </c>
      <c r="B13" s="1" t="s">
        <v>20</v>
      </c>
      <c r="C13" s="12">
        <v>41487</v>
      </c>
      <c r="D13" s="12">
        <v>41342</v>
      </c>
      <c r="E13" s="20">
        <v>238</v>
      </c>
    </row>
    <row r="14" spans="1:10" x14ac:dyDescent="0.25">
      <c r="A14" s="1" t="s">
        <v>27</v>
      </c>
      <c r="B14" s="1" t="s">
        <v>43</v>
      </c>
      <c r="C14" s="1" t="s">
        <v>41</v>
      </c>
      <c r="D14" s="12">
        <v>42042</v>
      </c>
      <c r="E14" s="20">
        <v>567</v>
      </c>
    </row>
    <row r="15" spans="1:10" x14ac:dyDescent="0.25">
      <c r="A15" s="1" t="s">
        <v>29</v>
      </c>
      <c r="B15" s="1" t="s">
        <v>44</v>
      </c>
      <c r="C15" s="1" t="s">
        <v>45</v>
      </c>
      <c r="D15" s="1" t="s">
        <v>46</v>
      </c>
      <c r="E15" s="20">
        <v>668</v>
      </c>
    </row>
    <row r="16" spans="1:10" x14ac:dyDescent="0.25">
      <c r="A16" s="1" t="s">
        <v>47</v>
      </c>
      <c r="B16" s="1" t="s">
        <v>48</v>
      </c>
      <c r="C16" s="18">
        <v>42047</v>
      </c>
      <c r="D16" s="18" t="s">
        <v>49</v>
      </c>
      <c r="E16" s="20">
        <f>DAYS360(C16,D16)</f>
        <v>159</v>
      </c>
    </row>
    <row r="17" spans="1:5" x14ac:dyDescent="0.25">
      <c r="A17" s="1" t="s">
        <v>47</v>
      </c>
      <c r="B17" s="1" t="s">
        <v>54</v>
      </c>
      <c r="C17" s="12" t="s">
        <v>50</v>
      </c>
      <c r="D17" s="12" t="s">
        <v>51</v>
      </c>
      <c r="E17" s="20">
        <f>DAYS360(C17,D17)</f>
        <v>218</v>
      </c>
    </row>
    <row r="18" spans="1:5" x14ac:dyDescent="0.25">
      <c r="A18" s="1" t="s">
        <v>52</v>
      </c>
      <c r="B18" s="1" t="s">
        <v>53</v>
      </c>
      <c r="C18" s="12">
        <v>42135</v>
      </c>
      <c r="D18" s="12" t="s">
        <v>55</v>
      </c>
      <c r="E18" s="20">
        <f t="shared" ref="E18:E21" si="0">DAYS360(C18,D18)</f>
        <v>247</v>
      </c>
    </row>
    <row r="19" spans="1:5" x14ac:dyDescent="0.25">
      <c r="A19" s="1" t="s">
        <v>22</v>
      </c>
      <c r="B19" s="1" t="s">
        <v>57</v>
      </c>
      <c r="C19" s="12" t="s">
        <v>56</v>
      </c>
      <c r="D19" s="12">
        <v>42339</v>
      </c>
      <c r="E19" s="20">
        <f t="shared" si="0"/>
        <v>182</v>
      </c>
    </row>
    <row r="20" spans="1:5" x14ac:dyDescent="0.25">
      <c r="A20" s="1" t="s">
        <v>47</v>
      </c>
      <c r="B20" s="1" t="s">
        <v>58</v>
      </c>
      <c r="C20" s="12">
        <v>42226</v>
      </c>
      <c r="D20" s="12" t="s">
        <v>59</v>
      </c>
      <c r="E20" s="20">
        <f t="shared" si="0"/>
        <v>310</v>
      </c>
    </row>
    <row r="21" spans="1:5" x14ac:dyDescent="0.25">
      <c r="A21" s="1" t="s">
        <v>47</v>
      </c>
      <c r="B21" s="1" t="s">
        <v>60</v>
      </c>
      <c r="C21" s="12" t="s">
        <v>61</v>
      </c>
      <c r="D21" s="12">
        <v>42381</v>
      </c>
      <c r="E21" s="20">
        <f t="shared" si="0"/>
        <v>356</v>
      </c>
    </row>
    <row r="22" spans="1:5" x14ac:dyDescent="0.25">
      <c r="A22" s="1"/>
      <c r="B22" s="1"/>
      <c r="C22" s="1"/>
      <c r="D22" s="1"/>
      <c r="E22" s="1">
        <f>AVERAGE(E4:E21)</f>
        <v>340.77777777777777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11" x14ac:dyDescent="0.25">
      <c r="A33" s="1"/>
      <c r="B33" s="1"/>
      <c r="C33" s="1"/>
      <c r="D33" s="1"/>
      <c r="E33" s="1"/>
    </row>
    <row r="34" spans="1:11" x14ac:dyDescent="0.25">
      <c r="A34" s="1"/>
      <c r="B34" s="1"/>
      <c r="C34" s="1"/>
      <c r="D34" s="1"/>
      <c r="E34" s="1"/>
    </row>
    <row r="35" spans="1:11" x14ac:dyDescent="0.25">
      <c r="A35" s="1"/>
      <c r="B35" s="1"/>
      <c r="C35" s="1"/>
      <c r="D35" s="1"/>
      <c r="E35" s="1"/>
    </row>
    <row r="36" spans="1:11" x14ac:dyDescent="0.25">
      <c r="A36" s="1"/>
      <c r="B36" s="1"/>
      <c r="C36" s="1"/>
      <c r="D36" s="1"/>
      <c r="E36" s="1"/>
    </row>
    <row r="37" spans="1:11" x14ac:dyDescent="0.25">
      <c r="A37" s="1"/>
      <c r="B37" s="1"/>
      <c r="C37" s="1"/>
      <c r="D37" s="1"/>
      <c r="E37" s="1"/>
    </row>
    <row r="45" spans="1:11" x14ac:dyDescent="0.25">
      <c r="I45" t="s">
        <v>63</v>
      </c>
      <c r="J45">
        <v>1</v>
      </c>
      <c r="K45">
        <f>AVERAGEIF(I45:I49,I45,J45:J49)</f>
        <v>1</v>
      </c>
    </row>
    <row r="46" spans="1:11" x14ac:dyDescent="0.25">
      <c r="I46" t="s">
        <v>64</v>
      </c>
      <c r="J46">
        <v>2</v>
      </c>
    </row>
    <row r="47" spans="1:11" x14ac:dyDescent="0.25">
      <c r="I47" t="s">
        <v>63</v>
      </c>
      <c r="J47">
        <v>1</v>
      </c>
    </row>
    <row r="48" spans="1:11" x14ac:dyDescent="0.25">
      <c r="I48" t="s">
        <v>64</v>
      </c>
      <c r="J48">
        <v>2</v>
      </c>
    </row>
    <row r="49" spans="9:10" x14ac:dyDescent="0.25">
      <c r="I49" t="s">
        <v>65</v>
      </c>
      <c r="J49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A7" workbookViewId="0">
      <selection activeCell="B8" sqref="B8"/>
    </sheetView>
  </sheetViews>
  <sheetFormatPr defaultRowHeight="15" x14ac:dyDescent="0.25"/>
  <cols>
    <col min="1" max="1" width="43.25" customWidth="1"/>
    <col min="2" max="2" width="46.5" customWidth="1"/>
  </cols>
  <sheetData>
    <row r="2" spans="1:2" ht="60" x14ac:dyDescent="0.25">
      <c r="A2" s="15" t="s">
        <v>8</v>
      </c>
      <c r="B2" s="16" t="s">
        <v>14</v>
      </c>
    </row>
    <row r="3" spans="1:2" x14ac:dyDescent="0.25">
      <c r="A3" s="3" t="s">
        <v>12</v>
      </c>
      <c r="B3" s="3" t="s">
        <v>13</v>
      </c>
    </row>
    <row r="4" spans="1:2" x14ac:dyDescent="0.25">
      <c r="A4" s="1" t="s">
        <v>22</v>
      </c>
      <c r="B4" s="1">
        <f>AVERAGEIF('Dados Historicos x Categoria'!$A$4:$A$21,'Dados Historicos x Categoria'!A4,'Dados Historicos x Categoria'!$E$4:$E$21)</f>
        <v>240</v>
      </c>
    </row>
    <row r="5" spans="1:2" x14ac:dyDescent="0.25">
      <c r="A5" s="1" t="s">
        <v>23</v>
      </c>
      <c r="B5" s="1">
        <f>AVERAGEIF('Dados Historicos x Categoria'!$A$4:$A$21,'Dados Historicos x Categoria'!A5,'Dados Historicos x Categoria'!$E$4:$E$21)</f>
        <v>288</v>
      </c>
    </row>
    <row r="6" spans="1:2" x14ac:dyDescent="0.25">
      <c r="A6" s="1" t="s">
        <v>25</v>
      </c>
      <c r="B6" s="1">
        <f>AVERAGEIF('Dados Historicos x Categoria'!$A$4:$A$21,'Dados Historicos x Categoria'!A6,'Dados Historicos x Categoria'!$E$4:$E$21)</f>
        <v>299.5</v>
      </c>
    </row>
    <row r="7" spans="1:2" x14ac:dyDescent="0.25">
      <c r="A7" s="1" t="s">
        <v>19</v>
      </c>
      <c r="B7" s="1">
        <f>AVERAGEIF('Dados Historicos x Categoria'!$A$4:$A$21,'Dados Historicos x Categoria'!A7,'Dados Historicos x Categoria'!$E$4:$E$21)</f>
        <v>429</v>
      </c>
    </row>
    <row r="8" spans="1:2" x14ac:dyDescent="0.25">
      <c r="A8" s="1" t="s">
        <v>27</v>
      </c>
      <c r="B8" s="1">
        <f>AVERAGEIF('Dados Historicos x Categoria'!$A$4:$A$21,'Dados Historicos x Categoria'!A8,'Dados Historicos x Categoria'!$E$4:$E$21)</f>
        <v>452.5</v>
      </c>
    </row>
    <row r="9" spans="1:2" x14ac:dyDescent="0.25">
      <c r="A9" s="1" t="s">
        <v>29</v>
      </c>
      <c r="B9" s="1">
        <f>AVERAGEIF('Dados Historicos x Categoria'!$A$4:$A$21,'Dados Historicos x Categoria'!A9,'Dados Historicos x Categoria'!$E$4:$E$21)</f>
        <v>558.5</v>
      </c>
    </row>
    <row r="10" spans="1:2" x14ac:dyDescent="0.25">
      <c r="A10" s="1" t="s">
        <v>35</v>
      </c>
      <c r="B10" s="1">
        <f>AVERAGEIF('Dados Historicos x Categoria'!$A$4:$A$21,'Dados Historicos x Categoria'!A10,'Dados Historicos x Categoria'!$E$4:$E$21)</f>
        <v>309</v>
      </c>
    </row>
    <row r="11" spans="1:2" x14ac:dyDescent="0.25">
      <c r="A11" s="1" t="s">
        <v>47</v>
      </c>
      <c r="B11" s="1">
        <f>AVERAGEIF('Dados Historicos x Categoria'!$A$4:$A$21,'Dados Historicos x Categoria'!A16,'Dados Historicos x Categoria'!$E$4:$E$21)</f>
        <v>260.75</v>
      </c>
    </row>
    <row r="12" spans="1:2" x14ac:dyDescent="0.25">
      <c r="A12" s="1" t="s">
        <v>52</v>
      </c>
      <c r="B12" s="1">
        <f>AVERAGEIF('Dados Historicos x Categoria'!$A$4:$A$21,'Dados Historicos x Categoria'!A18,'Dados Historicos x Categoria'!$E$4:$E$21)</f>
        <v>247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0" sqref="D10"/>
    </sheetView>
  </sheetViews>
  <sheetFormatPr defaultRowHeight="15" x14ac:dyDescent="0.25"/>
  <cols>
    <col min="1" max="1" width="51" customWidth="1"/>
    <col min="2" max="2" width="10.375" bestFit="1" customWidth="1"/>
    <col min="4" max="4" width="19.25" customWidth="1"/>
  </cols>
  <sheetData>
    <row r="1" spans="1:5" x14ac:dyDescent="0.25">
      <c r="A1" s="19" t="s">
        <v>62</v>
      </c>
    </row>
    <row r="2" spans="1:5" x14ac:dyDescent="0.25">
      <c r="A2" s="1" t="s">
        <v>22</v>
      </c>
      <c r="B2" s="1" t="s">
        <v>36</v>
      </c>
      <c r="C2" s="1" t="s">
        <v>37</v>
      </c>
      <c r="D2" s="12">
        <v>41883</v>
      </c>
      <c r="E2" s="17"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Historicos x Categoria</vt:lpstr>
      <vt:lpstr>PARETO</vt:lpstr>
      <vt:lpstr>PROCESSO PADRÃO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2016-11-03T23:10:04Z</dcterms:modified>
</cp:coreProperties>
</file>