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2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33" r:id="rId7"/>
    <pivotCache cacheId="44" r:id="rId8"/>
  </pivotCaches>
</workbook>
</file>

<file path=xl/calcChain.xml><?xml version="1.0" encoding="utf-8"?>
<calcChain xmlns="http://schemas.openxmlformats.org/spreadsheetml/2006/main">
  <c r="D73" i="4" l="1"/>
  <c r="G11" i="2"/>
  <c r="H38" i="4" l="1"/>
  <c r="H39" i="4"/>
  <c r="H40" i="4"/>
  <c r="L34" i="4"/>
  <c r="L42" i="4"/>
  <c r="H46" i="4"/>
  <c r="H47" i="4"/>
  <c r="H48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H37" i="4" l="1"/>
  <c r="L36" i="4" s="1"/>
  <c r="L44" i="4"/>
  <c r="H40" i="7"/>
  <c r="H39" i="7" l="1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K1683" i="1" l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K1696" i="1"/>
  <c r="L1696" i="1" s="1"/>
  <c r="K1697" i="1"/>
  <c r="L1697" i="1" s="1"/>
  <c r="K1698" i="1"/>
  <c r="L1698" i="1" s="1"/>
  <c r="K1699" i="1"/>
  <c r="L1699" i="1" s="1"/>
  <c r="L1683" i="1"/>
  <c r="L1695" i="1"/>
  <c r="K1682" i="1"/>
  <c r="L1682" i="1" s="1"/>
  <c r="K1658" i="1" l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L1666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K1613" i="1"/>
  <c r="L1613" i="1" s="1"/>
  <c r="K1584" i="1"/>
  <c r="L1584" i="1" s="1"/>
  <c r="K1585" i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L1585" i="1"/>
  <c r="K1567" i="1" l="1"/>
  <c r="L1567" i="1" s="1"/>
  <c r="K1568" i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L1568" i="1"/>
  <c r="K1566" i="1"/>
  <c r="L1566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K1533" i="1"/>
  <c r="L1533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20" i="1"/>
  <c r="L1520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492" i="1"/>
  <c r="L1492" i="1" s="1"/>
  <c r="K1457" i="1" l="1"/>
  <c r="L1457" i="1" s="1"/>
  <c r="K1458" i="1"/>
  <c r="L1458" i="1" s="1"/>
  <c r="K1459" i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L1459" i="1"/>
  <c r="K1456" i="1"/>
  <c r="L1456" i="1" s="1"/>
  <c r="G5" i="2" l="1"/>
  <c r="G6" i="2"/>
  <c r="G7" i="2"/>
  <c r="G8" i="2"/>
  <c r="G9" i="2"/>
  <c r="G10" i="2"/>
  <c r="G4" i="2"/>
  <c r="F15" i="2" s="1"/>
  <c r="F30" i="2" l="1"/>
  <c r="F21" i="2"/>
  <c r="F23" i="2" s="1"/>
  <c r="K1407" i="1"/>
  <c r="K1408" i="1"/>
  <c r="L1408" i="1" s="1"/>
  <c r="K1409" i="1"/>
  <c r="L1409" i="1" s="1"/>
  <c r="K1410" i="1"/>
  <c r="K1411" i="1"/>
  <c r="L1411" i="1" s="1"/>
  <c r="K1412" i="1"/>
  <c r="L1412" i="1" s="1"/>
  <c r="K1413" i="1"/>
  <c r="L1413" i="1" s="1"/>
  <c r="K1414" i="1"/>
  <c r="K1415" i="1"/>
  <c r="L1415" i="1" s="1"/>
  <c r="K1416" i="1"/>
  <c r="L1416" i="1" s="1"/>
  <c r="K1417" i="1"/>
  <c r="L1417" i="1" s="1"/>
  <c r="K1418" i="1"/>
  <c r="K1419" i="1"/>
  <c r="L1419" i="1" s="1"/>
  <c r="K1420" i="1"/>
  <c r="L1420" i="1" s="1"/>
  <c r="K1421" i="1"/>
  <c r="L1421" i="1" s="1"/>
  <c r="K1422" i="1"/>
  <c r="K1423" i="1"/>
  <c r="L1423" i="1" s="1"/>
  <c r="K1424" i="1"/>
  <c r="L1424" i="1" s="1"/>
  <c r="K1425" i="1"/>
  <c r="L1425" i="1" s="1"/>
  <c r="K1426" i="1"/>
  <c r="K1427" i="1"/>
  <c r="L1427" i="1" s="1"/>
  <c r="K1428" i="1"/>
  <c r="L1428" i="1" s="1"/>
  <c r="K1429" i="1"/>
  <c r="L1429" i="1" s="1"/>
  <c r="K1430" i="1"/>
  <c r="K1431" i="1"/>
  <c r="L1431" i="1" s="1"/>
  <c r="K1432" i="1"/>
  <c r="L1432" i="1" s="1"/>
  <c r="K1433" i="1"/>
  <c r="L1433" i="1" s="1"/>
  <c r="K1434" i="1"/>
  <c r="K1435" i="1"/>
  <c r="L1435" i="1" s="1"/>
  <c r="K1436" i="1"/>
  <c r="L1436" i="1" s="1"/>
  <c r="K1437" i="1"/>
  <c r="L1437" i="1" s="1"/>
  <c r="K1438" i="1"/>
  <c r="K1439" i="1"/>
  <c r="L1439" i="1" s="1"/>
  <c r="K1440" i="1"/>
  <c r="L1440" i="1" s="1"/>
  <c r="K1441" i="1"/>
  <c r="L1441" i="1" s="1"/>
  <c r="K1442" i="1"/>
  <c r="K1443" i="1"/>
  <c r="L1443" i="1" s="1"/>
  <c r="K1444" i="1"/>
  <c r="L1444" i="1" s="1"/>
  <c r="K1445" i="1"/>
  <c r="L1445" i="1" s="1"/>
  <c r="K1446" i="1"/>
  <c r="K1447" i="1"/>
  <c r="L1447" i="1" s="1"/>
  <c r="K1448" i="1"/>
  <c r="L1448" i="1" s="1"/>
  <c r="K1449" i="1"/>
  <c r="L1449" i="1" s="1"/>
  <c r="K1450" i="1"/>
  <c r="K1451" i="1"/>
  <c r="L1451" i="1" s="1"/>
  <c r="K1452" i="1"/>
  <c r="L1452" i="1" s="1"/>
  <c r="K1453" i="1"/>
  <c r="L1453" i="1" s="1"/>
  <c r="K1454" i="1"/>
  <c r="K1455" i="1"/>
  <c r="L1455" i="1" s="1"/>
  <c r="F24" i="2" l="1"/>
  <c r="L43" i="4"/>
  <c r="F39" i="2"/>
  <c r="F32" i="2"/>
  <c r="F40" i="2"/>
  <c r="F17" i="2"/>
  <c r="F18" i="2" s="1"/>
  <c r="L1454" i="1"/>
  <c r="L1450" i="1"/>
  <c r="L1446" i="1"/>
  <c r="L1442" i="1"/>
  <c r="L1438" i="1"/>
  <c r="L1434" i="1"/>
  <c r="L1430" i="1"/>
  <c r="L1426" i="1"/>
  <c r="L1422" i="1"/>
  <c r="L1418" i="1"/>
  <c r="L1414" i="1"/>
  <c r="L1410" i="1"/>
  <c r="L1407" i="1"/>
  <c r="K1406" i="1"/>
  <c r="L1406" i="1" s="1"/>
  <c r="K1405" i="1"/>
  <c r="K1404" i="1"/>
  <c r="K1403" i="1"/>
  <c r="K1402" i="1"/>
  <c r="L1402" i="1" s="1"/>
  <c r="K1401" i="1"/>
  <c r="K1400" i="1"/>
  <c r="K1399" i="1"/>
  <c r="K1398" i="1"/>
  <c r="L1398" i="1" s="1"/>
  <c r="K1397" i="1"/>
  <c r="K1396" i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K1362" i="1"/>
  <c r="L1362" i="1" s="1"/>
  <c r="K1361" i="1"/>
  <c r="L1361" i="1" s="1"/>
  <c r="K1360" i="1"/>
  <c r="L1360" i="1" s="1"/>
  <c r="K1359" i="1"/>
  <c r="K1358" i="1"/>
  <c r="L1358" i="1" s="1"/>
  <c r="K1357" i="1"/>
  <c r="L1357" i="1" s="1"/>
  <c r="K1356" i="1"/>
  <c r="L1356" i="1" s="1"/>
  <c r="K1355" i="1"/>
  <c r="K1354" i="1"/>
  <c r="L1354" i="1" s="1"/>
  <c r="K1353" i="1"/>
  <c r="L1353" i="1" s="1"/>
  <c r="K1352" i="1"/>
  <c r="L1352" i="1" s="1"/>
  <c r="K1351" i="1"/>
  <c r="K1350" i="1"/>
  <c r="L1350" i="1" s="1"/>
  <c r="K1349" i="1"/>
  <c r="L1349" i="1" s="1"/>
  <c r="K1348" i="1"/>
  <c r="L1348" i="1" s="1"/>
  <c r="K1347" i="1"/>
  <c r="K1346" i="1"/>
  <c r="L1346" i="1" s="1"/>
  <c r="K1345" i="1"/>
  <c r="L1345" i="1" s="1"/>
  <c r="K1344" i="1"/>
  <c r="L1344" i="1" s="1"/>
  <c r="K1343" i="1"/>
  <c r="K1342" i="1"/>
  <c r="L1342" i="1" s="1"/>
  <c r="K1341" i="1"/>
  <c r="L1341" i="1" s="1"/>
  <c r="K1340" i="1"/>
  <c r="L1340" i="1" s="1"/>
  <c r="K1339" i="1"/>
  <c r="K1338" i="1"/>
  <c r="L1338" i="1" s="1"/>
  <c r="K1337" i="1"/>
  <c r="L1337" i="1" s="1"/>
  <c r="K1336" i="1"/>
  <c r="L1336" i="1" s="1"/>
  <c r="K1335" i="1"/>
  <c r="K1334" i="1"/>
  <c r="K1333" i="1"/>
  <c r="L1333" i="1" s="1"/>
  <c r="K1332" i="1"/>
  <c r="L1332" i="1" s="1"/>
  <c r="K1331" i="1"/>
  <c r="L1331" i="1" s="1"/>
  <c r="K1330" i="1"/>
  <c r="K1329" i="1"/>
  <c r="L1329" i="1" s="1"/>
  <c r="K1328" i="1"/>
  <c r="L1328" i="1" s="1"/>
  <c r="K1327" i="1"/>
  <c r="K1326" i="1"/>
  <c r="K1325" i="1"/>
  <c r="L1325" i="1" s="1"/>
  <c r="K1324" i="1"/>
  <c r="K1323" i="1"/>
  <c r="L1323" i="1" s="1"/>
  <c r="K1322" i="1"/>
  <c r="K1321" i="1"/>
  <c r="L1321" i="1" s="1"/>
  <c r="K1320" i="1"/>
  <c r="L1320" i="1" s="1"/>
  <c r="K1319" i="1"/>
  <c r="K1318" i="1"/>
  <c r="K1317" i="1"/>
  <c r="L1317" i="1" s="1"/>
  <c r="K1316" i="1"/>
  <c r="L1316" i="1" s="1"/>
  <c r="K1315" i="1"/>
  <c r="L1315" i="1" s="1"/>
  <c r="K1314" i="1"/>
  <c r="K1313" i="1"/>
  <c r="L1313" i="1" s="1"/>
  <c r="K1312" i="1"/>
  <c r="L1312" i="1" s="1"/>
  <c r="K1311" i="1"/>
  <c r="K1310" i="1"/>
  <c r="K1309" i="1"/>
  <c r="L1309" i="1" s="1"/>
  <c r="K1308" i="1"/>
  <c r="L1308" i="1" s="1"/>
  <c r="K1307" i="1"/>
  <c r="L1307" i="1" s="1"/>
  <c r="K1306" i="1"/>
  <c r="K1305" i="1"/>
  <c r="L1305" i="1" s="1"/>
  <c r="K1304" i="1"/>
  <c r="K1303" i="1"/>
  <c r="K1302" i="1"/>
  <c r="L1302" i="1" s="1"/>
  <c r="K1301" i="1"/>
  <c r="K1300" i="1"/>
  <c r="L1300" i="1" s="1"/>
  <c r="K1299" i="1"/>
  <c r="L1299" i="1" s="1"/>
  <c r="K1298" i="1"/>
  <c r="K1297" i="1"/>
  <c r="K1296" i="1"/>
  <c r="L1296" i="1" s="1"/>
  <c r="K1295" i="1"/>
  <c r="K1294" i="1"/>
  <c r="L1294" i="1" s="1"/>
  <c r="K1293" i="1"/>
  <c r="K1292" i="1"/>
  <c r="K1291" i="1"/>
  <c r="L1291" i="1" s="1"/>
  <c r="K1290" i="1"/>
  <c r="K1289" i="1"/>
  <c r="K1288" i="1"/>
  <c r="K1287" i="1"/>
  <c r="K1286" i="1"/>
  <c r="L1286" i="1" s="1"/>
  <c r="K1285" i="1"/>
  <c r="K1284" i="1"/>
  <c r="L1284" i="1" s="1"/>
  <c r="K1283" i="1"/>
  <c r="L1283" i="1" s="1"/>
  <c r="K1282" i="1"/>
  <c r="K1281" i="1"/>
  <c r="L1281" i="1" s="1"/>
  <c r="K1280" i="1"/>
  <c r="K1279" i="1"/>
  <c r="L1279" i="1" s="1"/>
  <c r="K1278" i="1"/>
  <c r="K1277" i="1"/>
  <c r="L1277" i="1" s="1"/>
  <c r="K1276" i="1"/>
  <c r="K1275" i="1"/>
  <c r="L1275" i="1" s="1"/>
  <c r="K1274" i="1"/>
  <c r="K1273" i="1"/>
  <c r="L1273" i="1" s="1"/>
  <c r="K1272" i="1"/>
  <c r="K1271" i="1"/>
  <c r="L1271" i="1" s="1"/>
  <c r="K1270" i="1"/>
  <c r="K1269" i="1"/>
  <c r="L1269" i="1" s="1"/>
  <c r="K1268" i="1"/>
  <c r="K1267" i="1"/>
  <c r="L1267" i="1" s="1"/>
  <c r="K1266" i="1"/>
  <c r="K1265" i="1"/>
  <c r="L1265" i="1" s="1"/>
  <c r="K1264" i="1"/>
  <c r="K1263" i="1"/>
  <c r="L1263" i="1" s="1"/>
  <c r="K1262" i="1"/>
  <c r="K1261" i="1"/>
  <c r="L1261" i="1" s="1"/>
  <c r="K1260" i="1"/>
  <c r="K1259" i="1"/>
  <c r="L1259" i="1" s="1"/>
  <c r="K1258" i="1"/>
  <c r="K1257" i="1"/>
  <c r="L1257" i="1" s="1"/>
  <c r="K1256" i="1"/>
  <c r="K1255" i="1"/>
  <c r="L1255" i="1" s="1"/>
  <c r="K1254" i="1"/>
  <c r="K1253" i="1"/>
  <c r="L1253" i="1" s="1"/>
  <c r="K1252" i="1"/>
  <c r="K1251" i="1"/>
  <c r="L1251" i="1" s="1"/>
  <c r="K1250" i="1"/>
  <c r="K1249" i="1"/>
  <c r="L1249" i="1" s="1"/>
  <c r="K1248" i="1"/>
  <c r="K1247" i="1"/>
  <c r="L1247" i="1" s="1"/>
  <c r="K1246" i="1"/>
  <c r="K1245" i="1"/>
  <c r="L1245" i="1" s="1"/>
  <c r="K1244" i="1"/>
  <c r="K1243" i="1"/>
  <c r="L1243" i="1" s="1"/>
  <c r="K1242" i="1"/>
  <c r="K1241" i="1"/>
  <c r="L1241" i="1" s="1"/>
  <c r="K1240" i="1"/>
  <c r="K1239" i="1"/>
  <c r="L1239" i="1" s="1"/>
  <c r="K1238" i="1"/>
  <c r="K1237" i="1"/>
  <c r="L1237" i="1" s="1"/>
  <c r="K1236" i="1"/>
  <c r="K1235" i="1"/>
  <c r="L1235" i="1" s="1"/>
  <c r="K1234" i="1"/>
  <c r="K1233" i="1"/>
  <c r="L1233" i="1" s="1"/>
  <c r="K1232" i="1"/>
  <c r="K1231" i="1"/>
  <c r="L1231" i="1" s="1"/>
  <c r="K1230" i="1"/>
  <c r="K1229" i="1"/>
  <c r="L1229" i="1" s="1"/>
  <c r="K1228" i="1"/>
  <c r="K1227" i="1"/>
  <c r="L1227" i="1" s="1"/>
  <c r="K1226" i="1"/>
  <c r="K1225" i="1"/>
  <c r="L1225" i="1" s="1"/>
  <c r="K1224" i="1"/>
  <c r="K1223" i="1"/>
  <c r="L1223" i="1" s="1"/>
  <c r="K1222" i="1"/>
  <c r="K1221" i="1"/>
  <c r="L1221" i="1" s="1"/>
  <c r="K1220" i="1"/>
  <c r="K1219" i="1"/>
  <c r="L1219" i="1" s="1"/>
  <c r="K1218" i="1"/>
  <c r="K1217" i="1"/>
  <c r="L1217" i="1" s="1"/>
  <c r="K1216" i="1"/>
  <c r="K1215" i="1"/>
  <c r="K1214" i="1"/>
  <c r="K1213" i="1"/>
  <c r="L1213" i="1" s="1"/>
  <c r="K1212" i="1"/>
  <c r="K1211" i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K617" i="1"/>
  <c r="K616" i="1"/>
  <c r="K615" i="1"/>
  <c r="K614" i="1"/>
  <c r="K613" i="1"/>
  <c r="K612" i="1"/>
  <c r="K611" i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L384" i="1" s="1"/>
  <c r="K383" i="1"/>
  <c r="L383" i="1" s="1"/>
  <c r="K382" i="1"/>
  <c r="K381" i="1"/>
  <c r="K380" i="1"/>
  <c r="L380" i="1" s="1"/>
  <c r="K379" i="1"/>
  <c r="L379" i="1" s="1"/>
  <c r="K378" i="1"/>
  <c r="K377" i="1"/>
  <c r="K376" i="1"/>
  <c r="K375" i="1"/>
  <c r="L375" i="1" s="1"/>
  <c r="K374" i="1"/>
  <c r="K373" i="1"/>
  <c r="K372" i="1"/>
  <c r="L372" i="1" s="1"/>
  <c r="K371" i="1"/>
  <c r="L371" i="1" s="1"/>
  <c r="K370" i="1"/>
  <c r="K369" i="1"/>
  <c r="K368" i="1"/>
  <c r="L368" i="1" s="1"/>
  <c r="K367" i="1"/>
  <c r="L367" i="1" s="1"/>
  <c r="K366" i="1"/>
  <c r="K365" i="1"/>
  <c r="K364" i="1"/>
  <c r="L364" i="1" s="1"/>
  <c r="K363" i="1"/>
  <c r="L363" i="1" s="1"/>
  <c r="K362" i="1"/>
  <c r="K361" i="1"/>
  <c r="K360" i="1"/>
  <c r="K359" i="1"/>
  <c r="L359" i="1" s="1"/>
  <c r="K358" i="1"/>
  <c r="K357" i="1"/>
  <c r="K356" i="1"/>
  <c r="L356" i="1" s="1"/>
  <c r="K355" i="1"/>
  <c r="L355" i="1" s="1"/>
  <c r="K354" i="1"/>
  <c r="K353" i="1"/>
  <c r="K352" i="1"/>
  <c r="L352" i="1" s="1"/>
  <c r="K351" i="1"/>
  <c r="L351" i="1" s="1"/>
  <c r="K350" i="1"/>
  <c r="K349" i="1"/>
  <c r="K348" i="1"/>
  <c r="L348" i="1" s="1"/>
  <c r="K347" i="1"/>
  <c r="L347" i="1" s="1"/>
  <c r="K346" i="1"/>
  <c r="K345" i="1"/>
  <c r="K344" i="1"/>
  <c r="K343" i="1"/>
  <c r="L343" i="1" s="1"/>
  <c r="K342" i="1"/>
  <c r="K341" i="1"/>
  <c r="K340" i="1"/>
  <c r="L340" i="1" s="1"/>
  <c r="K339" i="1"/>
  <c r="L339" i="1" s="1"/>
  <c r="K338" i="1"/>
  <c r="K337" i="1"/>
  <c r="K336" i="1"/>
  <c r="L336" i="1" s="1"/>
  <c r="K335" i="1"/>
  <c r="L335" i="1" s="1"/>
  <c r="K334" i="1"/>
  <c r="K333" i="1"/>
  <c r="K332" i="1"/>
  <c r="L332" i="1" s="1"/>
  <c r="K331" i="1"/>
  <c r="L331" i="1" s="1"/>
  <c r="K330" i="1"/>
  <c r="K329" i="1"/>
  <c r="K328" i="1"/>
  <c r="K327" i="1"/>
  <c r="L327" i="1" s="1"/>
  <c r="K326" i="1"/>
  <c r="K325" i="1"/>
  <c r="K324" i="1"/>
  <c r="L324" i="1" s="1"/>
  <c r="K323" i="1"/>
  <c r="L323" i="1" s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L295" i="1" s="1"/>
  <c r="K294" i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K283" i="1"/>
  <c r="L283" i="1" s="1"/>
  <c r="K282" i="1"/>
  <c r="K281" i="1"/>
  <c r="K280" i="1"/>
  <c r="L280" i="1" s="1"/>
  <c r="K279" i="1"/>
  <c r="L279" i="1" s="1"/>
  <c r="K278" i="1"/>
  <c r="K277" i="1"/>
  <c r="K276" i="1"/>
  <c r="L276" i="1" s="1"/>
  <c r="K275" i="1"/>
  <c r="L275" i="1" s="1"/>
  <c r="K274" i="1"/>
  <c r="L274" i="1" s="1"/>
  <c r="K273" i="1"/>
  <c r="L273" i="1" s="1"/>
  <c r="K272" i="1"/>
  <c r="K271" i="1"/>
  <c r="K270" i="1"/>
  <c r="L270" i="1" s="1"/>
  <c r="K269" i="1"/>
  <c r="L269" i="1" s="1"/>
  <c r="K268" i="1"/>
  <c r="K267" i="1"/>
  <c r="K266" i="1"/>
  <c r="L266" i="1" s="1"/>
  <c r="K265" i="1"/>
  <c r="K264" i="1"/>
  <c r="L264" i="1" s="1"/>
  <c r="K263" i="1"/>
  <c r="K262" i="1"/>
  <c r="K261" i="1"/>
  <c r="L261" i="1" s="1"/>
  <c r="K260" i="1"/>
  <c r="L260" i="1" s="1"/>
  <c r="K259" i="1"/>
  <c r="K258" i="1"/>
  <c r="L258" i="1" s="1"/>
  <c r="K257" i="1"/>
  <c r="K256" i="1"/>
  <c r="L256" i="1" s="1"/>
  <c r="K255" i="1"/>
  <c r="K254" i="1"/>
  <c r="K253" i="1"/>
  <c r="L253" i="1" s="1"/>
  <c r="K252" i="1"/>
  <c r="K251" i="1"/>
  <c r="K250" i="1"/>
  <c r="K249" i="1"/>
  <c r="K248" i="1"/>
  <c r="L248" i="1" s="1"/>
  <c r="K247" i="1"/>
  <c r="K246" i="1"/>
  <c r="K245" i="1"/>
  <c r="K244" i="1"/>
  <c r="L244" i="1" s="1"/>
  <c r="K243" i="1"/>
  <c r="K242" i="1"/>
  <c r="K241" i="1"/>
  <c r="L241" i="1" s="1"/>
  <c r="K240" i="1"/>
  <c r="L240" i="1" s="1"/>
  <c r="K239" i="1"/>
  <c r="K238" i="1"/>
  <c r="L238" i="1" s="1"/>
  <c r="K237" i="1"/>
  <c r="L237" i="1" s="1"/>
  <c r="K236" i="1"/>
  <c r="K235" i="1"/>
  <c r="K234" i="1"/>
  <c r="K233" i="1"/>
  <c r="K232" i="1"/>
  <c r="L232" i="1" s="1"/>
  <c r="K231" i="1"/>
  <c r="K230" i="1"/>
  <c r="K229" i="1"/>
  <c r="K228" i="1"/>
  <c r="L228" i="1" s="1"/>
  <c r="K227" i="1"/>
  <c r="K226" i="1"/>
  <c r="K225" i="1"/>
  <c r="L225" i="1" s="1"/>
  <c r="K224" i="1"/>
  <c r="L224" i="1" s="1"/>
  <c r="K223" i="1"/>
  <c r="K222" i="1"/>
  <c r="L222" i="1" s="1"/>
  <c r="K221" i="1"/>
  <c r="L221" i="1" s="1"/>
  <c r="K220" i="1"/>
  <c r="K219" i="1"/>
  <c r="K218" i="1"/>
  <c r="K217" i="1"/>
  <c r="K216" i="1"/>
  <c r="L216" i="1" s="1"/>
  <c r="K215" i="1"/>
  <c r="K214" i="1"/>
  <c r="K213" i="1"/>
  <c r="K212" i="1"/>
  <c r="L212" i="1" s="1"/>
  <c r="K211" i="1"/>
  <c r="K210" i="1"/>
  <c r="K209" i="1"/>
  <c r="L209" i="1" s="1"/>
  <c r="K208" i="1"/>
  <c r="L208" i="1" s="1"/>
  <c r="K207" i="1"/>
  <c r="L207" i="1" s="1"/>
  <c r="K206" i="1"/>
  <c r="K205" i="1"/>
  <c r="L205" i="1" s="1"/>
  <c r="K204" i="1"/>
  <c r="L204" i="1" s="1"/>
  <c r="K203" i="1"/>
  <c r="K202" i="1"/>
  <c r="K201" i="1"/>
  <c r="L201" i="1" s="1"/>
  <c r="K200" i="1"/>
  <c r="L200" i="1" s="1"/>
  <c r="K199" i="1"/>
  <c r="L199" i="1" s="1"/>
  <c r="K198" i="1"/>
  <c r="K197" i="1"/>
  <c r="L197" i="1" s="1"/>
  <c r="K196" i="1"/>
  <c r="L196" i="1" s="1"/>
  <c r="K195" i="1"/>
  <c r="K194" i="1"/>
  <c r="K193" i="1"/>
  <c r="L193" i="1" s="1"/>
  <c r="K192" i="1"/>
  <c r="L192" i="1" s="1"/>
  <c r="K191" i="1"/>
  <c r="L191" i="1" s="1"/>
  <c r="K190" i="1"/>
  <c r="K189" i="1"/>
  <c r="L189" i="1" s="1"/>
  <c r="K188" i="1"/>
  <c r="L188" i="1" s="1"/>
  <c r="K187" i="1"/>
  <c r="K186" i="1"/>
  <c r="K185" i="1"/>
  <c r="L185" i="1" s="1"/>
  <c r="K184" i="1"/>
  <c r="L184" i="1" s="1"/>
  <c r="K183" i="1"/>
  <c r="L183" i="1" s="1"/>
  <c r="K182" i="1"/>
  <c r="K181" i="1"/>
  <c r="L181" i="1" s="1"/>
  <c r="K180" i="1"/>
  <c r="K179" i="1"/>
  <c r="L179" i="1" s="1"/>
  <c r="K178" i="1"/>
  <c r="K177" i="1"/>
  <c r="L177" i="1" s="1"/>
  <c r="K176" i="1"/>
  <c r="K175" i="1"/>
  <c r="L175" i="1" s="1"/>
  <c r="K174" i="1"/>
  <c r="K173" i="1"/>
  <c r="L173" i="1" s="1"/>
  <c r="K172" i="1"/>
  <c r="K171" i="1"/>
  <c r="L171" i="1" s="1"/>
  <c r="K170" i="1"/>
  <c r="K169" i="1"/>
  <c r="L169" i="1" s="1"/>
  <c r="K168" i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F33" i="2" l="1"/>
  <c r="L35" i="4"/>
  <c r="F41" i="2"/>
  <c r="L836" i="1"/>
  <c r="L975" i="1"/>
  <c r="L1147" i="1"/>
  <c r="L377" i="1"/>
  <c r="L937" i="1"/>
  <c r="L376" i="1"/>
  <c r="L385" i="1"/>
  <c r="L1032" i="1"/>
  <c r="L808" i="1"/>
  <c r="L877" i="1"/>
  <c r="L957" i="1"/>
  <c r="L1016" i="1"/>
  <c r="L618" i="1"/>
  <c r="L985" i="1"/>
  <c r="L1052" i="1"/>
  <c r="L344" i="1"/>
  <c r="L353" i="1"/>
  <c r="L574" i="1"/>
  <c r="L614" i="1"/>
  <c r="L792" i="1"/>
  <c r="L825" i="1"/>
  <c r="L965" i="1"/>
  <c r="L1042" i="1"/>
  <c r="L345" i="1"/>
  <c r="L744" i="1"/>
  <c r="L857" i="1"/>
  <c r="L918" i="1"/>
  <c r="L945" i="1"/>
  <c r="L981" i="1"/>
  <c r="L1024" i="1"/>
  <c r="L1060" i="1"/>
  <c r="L695" i="1"/>
  <c r="L760" i="1"/>
  <c r="L328" i="1"/>
  <c r="L337" i="1"/>
  <c r="L361" i="1"/>
  <c r="L728" i="1"/>
  <c r="L776" i="1"/>
  <c r="L820" i="1"/>
  <c r="L829" i="1"/>
  <c r="L902" i="1"/>
  <c r="L925" i="1"/>
  <c r="L953" i="1"/>
  <c r="L969" i="1"/>
  <c r="L983" i="1"/>
  <c r="L1022" i="1"/>
  <c r="L1038" i="1"/>
  <c r="L1056" i="1"/>
  <c r="L1148" i="1"/>
  <c r="L611" i="1"/>
  <c r="L1400" i="1"/>
  <c r="L329" i="1"/>
  <c r="L360" i="1"/>
  <c r="L369" i="1"/>
  <c r="L515" i="1"/>
  <c r="L675" i="1"/>
  <c r="L752" i="1"/>
  <c r="L804" i="1"/>
  <c r="L845" i="1"/>
  <c r="L868" i="1"/>
  <c r="L941" i="1"/>
  <c r="L961" i="1"/>
  <c r="L977" i="1"/>
  <c r="L989" i="1"/>
  <c r="L1014" i="1"/>
  <c r="L1030" i="1"/>
  <c r="L1046" i="1"/>
  <c r="L1146" i="1"/>
  <c r="L568" i="1"/>
  <c r="L615" i="1"/>
  <c r="L679" i="1"/>
  <c r="L712" i="1"/>
  <c r="L168" i="1"/>
  <c r="L176" i="1"/>
  <c r="L203" i="1"/>
  <c r="L218" i="1"/>
  <c r="L250" i="1"/>
  <c r="L272" i="1"/>
  <c r="L170" i="1"/>
  <c r="L178" i="1"/>
  <c r="L213" i="1"/>
  <c r="L245" i="1"/>
  <c r="L172" i="1"/>
  <c r="L180" i="1"/>
  <c r="L187" i="1"/>
  <c r="L234" i="1"/>
  <c r="L282" i="1"/>
  <c r="L174" i="1"/>
  <c r="L182" i="1"/>
  <c r="L195" i="1"/>
  <c r="L229" i="1"/>
  <c r="L277" i="1"/>
  <c r="L1040" i="1"/>
  <c r="L1048" i="1"/>
  <c r="L1150" i="1"/>
  <c r="L1403" i="1"/>
  <c r="L570" i="1"/>
  <c r="L613" i="1"/>
  <c r="L617" i="1"/>
  <c r="L687" i="1"/>
  <c r="L700" i="1"/>
  <c r="L716" i="1"/>
  <c r="L732" i="1"/>
  <c r="L748" i="1"/>
  <c r="L764" i="1"/>
  <c r="L780" i="1"/>
  <c r="L796" i="1"/>
  <c r="L812" i="1"/>
  <c r="L841" i="1"/>
  <c r="L852" i="1"/>
  <c r="L861" i="1"/>
  <c r="L894" i="1"/>
  <c r="L908" i="1"/>
  <c r="L929" i="1"/>
  <c r="L939" i="1"/>
  <c r="L947" i="1"/>
  <c r="L955" i="1"/>
  <c r="L963" i="1"/>
  <c r="L971" i="1"/>
  <c r="L979" i="1"/>
  <c r="L987" i="1"/>
  <c r="L1018" i="1"/>
  <c r="L1026" i="1"/>
  <c r="L1034" i="1"/>
  <c r="L1050" i="1"/>
  <c r="L1058" i="1"/>
  <c r="L1149" i="1"/>
  <c r="L1399" i="1"/>
  <c r="L572" i="1"/>
  <c r="L612" i="1"/>
  <c r="L616" i="1"/>
  <c r="L671" i="1"/>
  <c r="L704" i="1"/>
  <c r="L720" i="1"/>
  <c r="L736" i="1"/>
  <c r="L768" i="1"/>
  <c r="L784" i="1"/>
  <c r="L800" i="1"/>
  <c r="L816" i="1"/>
  <c r="L889" i="1"/>
  <c r="L898" i="1"/>
  <c r="L905" i="1"/>
  <c r="L910" i="1"/>
  <c r="L933" i="1"/>
  <c r="L949" i="1"/>
  <c r="L973" i="1"/>
  <c r="L1012" i="1"/>
  <c r="L1020" i="1"/>
  <c r="L1028" i="1"/>
  <c r="L1036" i="1"/>
  <c r="L1044" i="1"/>
  <c r="L708" i="1"/>
  <c r="L724" i="1"/>
  <c r="L740" i="1"/>
  <c r="L756" i="1"/>
  <c r="L772" i="1"/>
  <c r="L788" i="1"/>
  <c r="L873" i="1"/>
  <c r="L884" i="1"/>
  <c r="L914" i="1"/>
  <c r="L921" i="1"/>
  <c r="L935" i="1"/>
  <c r="L943" i="1"/>
  <c r="L951" i="1"/>
  <c r="L959" i="1"/>
  <c r="L967" i="1"/>
  <c r="L1054" i="1"/>
  <c r="L1062" i="1"/>
  <c r="L186" i="1"/>
  <c r="L202" i="1"/>
  <c r="L265" i="1"/>
  <c r="L190" i="1"/>
  <c r="L206" i="1"/>
  <c r="L220" i="1"/>
  <c r="L236" i="1"/>
  <c r="L252" i="1"/>
  <c r="L257" i="1"/>
  <c r="L262" i="1"/>
  <c r="L284" i="1"/>
  <c r="L294" i="1"/>
  <c r="L226" i="1"/>
  <c r="L233" i="1"/>
  <c r="L242" i="1"/>
  <c r="L249" i="1"/>
  <c r="L254" i="1"/>
  <c r="L281" i="1"/>
  <c r="L194" i="1"/>
  <c r="L210" i="1"/>
  <c r="L217" i="1"/>
  <c r="L198" i="1"/>
  <c r="L214" i="1"/>
  <c r="L230" i="1"/>
  <c r="L246" i="1"/>
  <c r="L268" i="1"/>
  <c r="L278" i="1"/>
  <c r="L325" i="1"/>
  <c r="L341" i="1"/>
  <c r="L357" i="1"/>
  <c r="L373" i="1"/>
  <c r="L516" i="1"/>
  <c r="L569" i="1"/>
  <c r="L573" i="1"/>
  <c r="L676" i="1"/>
  <c r="L683" i="1"/>
  <c r="L699" i="1"/>
  <c r="L707" i="1"/>
  <c r="L723" i="1"/>
  <c r="L711" i="1"/>
  <c r="L333" i="1"/>
  <c r="L349" i="1"/>
  <c r="L365" i="1"/>
  <c r="L381" i="1"/>
  <c r="L567" i="1"/>
  <c r="L571" i="1"/>
  <c r="L575" i="1"/>
  <c r="L672" i="1"/>
  <c r="L691" i="1"/>
  <c r="L703" i="1"/>
  <c r="L715" i="1"/>
  <c r="L719" i="1"/>
  <c r="L727" i="1"/>
  <c r="L735" i="1"/>
  <c r="L743" i="1"/>
  <c r="L751" i="1"/>
  <c r="L759" i="1"/>
  <c r="L767" i="1"/>
  <c r="L775" i="1"/>
  <c r="L783" i="1"/>
  <c r="L791" i="1"/>
  <c r="L799" i="1"/>
  <c r="L807" i="1"/>
  <c r="L815" i="1"/>
  <c r="L821" i="1"/>
  <c r="L828" i="1"/>
  <c r="L833" i="1"/>
  <c r="L853" i="1"/>
  <c r="L860" i="1"/>
  <c r="L865" i="1"/>
  <c r="L885" i="1"/>
  <c r="L897" i="1"/>
  <c r="L906" i="1"/>
  <c r="L909" i="1"/>
  <c r="L917" i="1"/>
  <c r="L920" i="1"/>
  <c r="L926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5" i="1"/>
  <c r="L1107" i="1"/>
  <c r="L1109" i="1"/>
  <c r="L1111" i="1"/>
  <c r="L1113" i="1"/>
  <c r="L1115" i="1"/>
  <c r="L1117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37" i="1"/>
  <c r="L844" i="1"/>
  <c r="L849" i="1"/>
  <c r="L869" i="1"/>
  <c r="L876" i="1"/>
  <c r="L881" i="1"/>
  <c r="L893" i="1"/>
  <c r="L901" i="1"/>
  <c r="L904" i="1"/>
  <c r="L913" i="1"/>
  <c r="L922" i="1"/>
  <c r="L930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212" i="1"/>
  <c r="L1226" i="1"/>
  <c r="L1242" i="1"/>
  <c r="L1258" i="1"/>
  <c r="L1274" i="1"/>
  <c r="L1292" i="1"/>
  <c r="L1339" i="1"/>
  <c r="L1347" i="1"/>
  <c r="L1355" i="1"/>
  <c r="L1363" i="1"/>
  <c r="L1214" i="1"/>
  <c r="L1230" i="1"/>
  <c r="L1246" i="1"/>
  <c r="L1262" i="1"/>
  <c r="L1278" i="1"/>
  <c r="L1404" i="1"/>
  <c r="L1218" i="1"/>
  <c r="L1234" i="1"/>
  <c r="L1250" i="1"/>
  <c r="L1266" i="1"/>
  <c r="L1282" i="1"/>
  <c r="L1298" i="1"/>
  <c r="L1343" i="1"/>
  <c r="L1351" i="1"/>
  <c r="L1359" i="1"/>
  <c r="L1222" i="1"/>
  <c r="L1238" i="1"/>
  <c r="L1254" i="1"/>
  <c r="L1270" i="1"/>
  <c r="L1288" i="1"/>
  <c r="L1295" i="1"/>
  <c r="L1304" i="1"/>
  <c r="L1324" i="1"/>
  <c r="L1396" i="1"/>
  <c r="L215" i="1"/>
  <c r="L231" i="1"/>
  <c r="L247" i="1"/>
  <c r="L263" i="1"/>
  <c r="L211" i="1"/>
  <c r="L227" i="1"/>
  <c r="L243" i="1"/>
  <c r="L259" i="1"/>
  <c r="L223" i="1"/>
  <c r="L239" i="1"/>
  <c r="L255" i="1"/>
  <c r="L271" i="1"/>
  <c r="L219" i="1"/>
  <c r="L235" i="1"/>
  <c r="L251" i="1"/>
  <c r="L267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296" i="1"/>
  <c r="L298" i="1"/>
  <c r="L300" i="1"/>
  <c r="L302" i="1"/>
  <c r="L304" i="1"/>
  <c r="L306" i="1"/>
  <c r="L308" i="1"/>
  <c r="L310" i="1"/>
  <c r="L312" i="1"/>
  <c r="L314" i="1"/>
  <c r="L316" i="1"/>
  <c r="L318" i="1"/>
  <c r="L320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472" i="1"/>
  <c r="L474" i="1"/>
  <c r="L476" i="1"/>
  <c r="L478" i="1"/>
  <c r="L480" i="1"/>
  <c r="L482" i="1"/>
  <c r="L484" i="1"/>
  <c r="L486" i="1"/>
  <c r="L488" i="1"/>
  <c r="L490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690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7" i="1"/>
  <c r="L832" i="1"/>
  <c r="L859" i="1"/>
  <c r="L864" i="1"/>
  <c r="L678" i="1"/>
  <c r="L694" i="1"/>
  <c r="L824" i="1"/>
  <c r="L851" i="1"/>
  <c r="L856" i="1"/>
  <c r="L682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43" i="1"/>
  <c r="L848" i="1"/>
  <c r="L875" i="1"/>
  <c r="L674" i="1"/>
  <c r="L686" i="1"/>
  <c r="L835" i="1"/>
  <c r="L840" i="1"/>
  <c r="L867" i="1"/>
  <c r="L872" i="1"/>
  <c r="L883" i="1"/>
  <c r="L891" i="1"/>
  <c r="L907" i="1"/>
  <c r="L923" i="1"/>
  <c r="L1297" i="1"/>
  <c r="L1314" i="1"/>
  <c r="L1319" i="1"/>
  <c r="L880" i="1"/>
  <c r="L888" i="1"/>
  <c r="L900" i="1"/>
  <c r="L903" i="1"/>
  <c r="L916" i="1"/>
  <c r="L919" i="1"/>
  <c r="L932" i="1"/>
  <c r="L1216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3" i="1"/>
  <c r="L831" i="1"/>
  <c r="L839" i="1"/>
  <c r="L847" i="1"/>
  <c r="L855" i="1"/>
  <c r="L863" i="1"/>
  <c r="L871" i="1"/>
  <c r="L879" i="1"/>
  <c r="L887" i="1"/>
  <c r="L896" i="1"/>
  <c r="L899" i="1"/>
  <c r="L912" i="1"/>
  <c r="L915" i="1"/>
  <c r="L928" i="1"/>
  <c r="L931" i="1"/>
  <c r="L680" i="1"/>
  <c r="L684" i="1"/>
  <c r="L688" i="1"/>
  <c r="L692" i="1"/>
  <c r="L696" i="1"/>
  <c r="L892" i="1"/>
  <c r="L895" i="1"/>
  <c r="L911" i="1"/>
  <c r="L924" i="1"/>
  <c r="L927" i="1"/>
  <c r="L1224" i="1"/>
  <c r="L1232" i="1"/>
  <c r="L1240" i="1"/>
  <c r="L1248" i="1"/>
  <c r="L1256" i="1"/>
  <c r="L1264" i="1"/>
  <c r="L1272" i="1"/>
  <c r="L1280" i="1"/>
  <c r="L1290" i="1"/>
  <c r="L1306" i="1"/>
  <c r="L1311" i="1"/>
  <c r="L1335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1215" i="1"/>
  <c r="L1287" i="1"/>
  <c r="L1303" i="1"/>
  <c r="L1330" i="1"/>
  <c r="L1211" i="1"/>
  <c r="L1220" i="1"/>
  <c r="L1228" i="1"/>
  <c r="L1236" i="1"/>
  <c r="L1244" i="1"/>
  <c r="L1252" i="1"/>
  <c r="L1260" i="1"/>
  <c r="L1268" i="1"/>
  <c r="L1276" i="1"/>
  <c r="L1322" i="1"/>
  <c r="L1327" i="1"/>
  <c r="L1293" i="1"/>
  <c r="L1289" i="1"/>
  <c r="L1310" i="1"/>
  <c r="L1318" i="1"/>
  <c r="L1326" i="1"/>
  <c r="L1334" i="1"/>
  <c r="L1285" i="1"/>
  <c r="L1301" i="1"/>
  <c r="L1397" i="1"/>
  <c r="L1401" i="1"/>
  <c r="L1405" i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<sst xmlns="http://schemas.openxmlformats.org/spreadsheetml/2006/main" count="12321" uniqueCount="1317">
  <si>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</si>
  <si>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</si>
  <si>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</si>
  <si>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</si>
  <si>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</si>
  <si>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</si>
  <si>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</si>
  <si>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</si>
  <si>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</si>
  <si>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</si>
  <si>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</si>
  <si>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</si>
  <si>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</si>
  <si>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</si>
  <si>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</si>
  <si>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</si>
  <si>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</si>
  <si>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</si>
  <si>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</si>
  <si>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</si>
  <si>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</si>
  <si>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</si>
  <si>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</si>
  <si>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</si>
  <si>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</si>
  <si>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</si>
  <si>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</si>
  <si>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</si>
  <si>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</si>
  <si>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</si>
  <si>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</si>
  <si>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</si>
  <si>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</si>
  <si>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</si>
  <si>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</si>
  <si>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</si>
  <si>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</si>
  <si>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</si>
  <si>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</si>
  <si>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</si>
  <si>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</si>
  <si>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</si>
  <si>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</si>
  <si>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</si>
  <si>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</si>
  <si>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</si>
  <si>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</si>
  <si>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</si>
  <si>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</si>
  <si>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</si>
  <si>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</si>
  <si>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</si>
  <si>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</si>
  <si>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</si>
  <si>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</si>
  <si>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</si>
  <si>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</si>
  <si>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</si>
  <si>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</si>
  <si>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</si>
  <si>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</si>
  <si>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</si>
  <si>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</si>
  <si>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</si>
  <si>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</si>
  <si>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</si>
  <si>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</si>
  <si>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</si>
  <si>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</si>
  <si>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</si>
  <si>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</si>
  <si>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</si>
  <si>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</si>
  <si>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</si>
  <si>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</si>
  <si>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</si>
  <si>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</si>
  <si>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</si>
  <si>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</si>
  <si>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</si>
  <si>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</si>
  <si>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</si>
  <si>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</si>
  <si>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</si>
  <si>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</si>
  <si>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</si>
  <si>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</si>
  <si>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</si>
  <si>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</si>
  <si>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</si>
  <si>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</si>
  <si>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</si>
  <si>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</si>
  <si>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</si>
  <si>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</si>
  <si>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</si>
  <si>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</si>
  <si>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</si>
  <si>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</si>
  <si>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</si>
  <si>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</si>
  <si>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</si>
  <si>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</si>
  <si>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</si>
  <si>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</si>
  <si>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</si>
  <si>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</si>
  <si>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</si>
  <si>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</si>
  <si>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</si>
  <si>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</si>
  <si>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</si>
  <si>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</si>
  <si>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</si>
  <si>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</si>
  <si>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</si>
  <si>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</si>
  <si>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</si>
  <si>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</si>
  <si>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</si>
  <si>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</si>
  <si>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</si>
  <si>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</si>
  <si>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</si>
  <si>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</si>
  <si>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</si>
  <si>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</si>
  <si>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</si>
  <si>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</si>
  <si>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</si>
  <si>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</si>
  <si>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</si>
  <si>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</si>
  <si>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</si>
  <si>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</si>
  <si>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</si>
  <si>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</si>
  <si>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</si>
  <si>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</si>
  <si>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</si>
  <si>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</si>
  <si>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</si>
  <si>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</si>
  <si>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</si>
  <si>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</si>
  <si>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</si>
  <si>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</si>
  <si>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</si>
  <si>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</si>
  <si>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</si>
  <si>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</si>
  <si>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</si>
  <si>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</si>
  <si>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</si>
  <si>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</si>
  <si>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</si>
  <si>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</si>
  <si>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</si>
  <si>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</si>
  <si>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</si>
  <si>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</si>
  <si>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</si>
  <si>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</si>
  <si>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</si>
  <si>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</si>
  <si>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</si>
  <si>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</si>
  <si>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</si>
  <si>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</si>
  <si>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</si>
  <si>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</si>
  <si>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</si>
  <si>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</si>
  <si>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</si>
  <si>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</si>
  <si>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</si>
  <si>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</si>
  <si>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</si>
  <si>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</si>
  <si>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</si>
  <si>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</si>
  <si>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</si>
  <si>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</si>
  <si>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</si>
  <si>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</si>
  <si>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</si>
  <si>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</si>
  <si>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</si>
  <si>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</si>
  <si>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</si>
  <si>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</si>
  <si>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</si>
  <si>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</si>
  <si>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</si>
  <si>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</si>
  <si>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</si>
  <si>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</si>
  <si>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</si>
  <si>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</si>
  <si>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</si>
  <si>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</si>
  <si>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</si>
  <si>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</si>
  <si>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</si>
  <si>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</si>
  <si>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</si>
  <si>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</si>
  <si>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</si>
  <si>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</si>
  <si>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</si>
  <si>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</si>
  <si>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</si>
  <si>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</si>
  <si>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</si>
  <si>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</si>
  <si>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</si>
  <si>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</si>
  <si>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</si>
  <si>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</si>
  <si>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</si>
  <si>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</si>
  <si>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</si>
  <si>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</si>
  <si>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</si>
  <si>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</si>
  <si>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</si>
  <si>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</si>
  <si>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</si>
  <si>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</si>
  <si>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</si>
  <si>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</si>
  <si>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</si>
  <si>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</si>
  <si>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</si>
  <si>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</si>
  <si>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</si>
  <si>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</si>
  <si>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</si>
  <si>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</si>
  <si>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</si>
  <si>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</si>
  <si>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</si>
  <si>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</si>
  <si>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</si>
  <si>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</si>
  <si>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</si>
  <si>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</si>
  <si>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</si>
  <si>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</si>
  <si>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</si>
  <si>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</si>
  <si>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</si>
  <si>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</si>
  <si>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</si>
  <si>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</si>
  <si>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</si>
  <si>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</si>
  <si>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</si>
  <si>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</si>
  <si>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</si>
  <si>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</si>
  <si>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</si>
  <si>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</si>
  <si>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</si>
  <si>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</si>
  <si>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</si>
  <si>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</si>
  <si>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</si>
  <si>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</si>
  <si>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</si>
  <si>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</si>
  <si>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</si>
  <si>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</si>
  <si>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</si>
  <si>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</si>
  <si>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</si>
  <si>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</si>
  <si>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</si>
  <si>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</si>
  <si>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</si>
  <si>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</si>
  <si>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</si>
  <si>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</si>
  <si>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</si>
  <si>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</si>
  <si>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</si>
  <si>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</si>
  <si>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</si>
  <si>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</si>
  <si>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</si>
  <si>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</si>
  <si>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</si>
  <si>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</si>
  <si>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</si>
  <si>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</si>
  <si>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</si>
  <si>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</si>
  <si>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</si>
  <si>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</si>
  <si>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</si>
  <si>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</si>
  <si>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</si>
  <si>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</si>
  <si>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</si>
  <si>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</si>
  <si>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</si>
  <si>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</si>
  <si>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</si>
  <si>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</si>
  <si>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</si>
  <si>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</si>
  <si>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</si>
  <si>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</si>
  <si>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</si>
  <si>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</si>
  <si>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</si>
  <si>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</si>
  <si>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</si>
  <si>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</si>
  <si>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</si>
  <si>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</si>
  <si>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</si>
  <si>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</si>
  <si>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</si>
  <si>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</si>
  <si>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</si>
  <si>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</si>
  <si>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</si>
  <si>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</si>
  <si>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</si>
  <si>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</si>
  <si>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</si>
  <si>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</si>
  <si>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</si>
  <si>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</si>
  <si>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</si>
  <si>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</si>
  <si>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</si>
  <si>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</si>
  <si>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</si>
  <si>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</si>
  <si>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</si>
  <si>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</si>
  <si>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</si>
  <si>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</si>
  <si>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</si>
  <si>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</si>
  <si>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</si>
  <si>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</si>
  <si>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</si>
  <si>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</si>
  <si>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</si>
  <si>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</si>
  <si>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</si>
  <si>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</si>
  <si>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</si>
  <si>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</si>
  <si>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</si>
  <si>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</si>
  <si>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</si>
  <si>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</si>
  <si>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</si>
  <si>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</si>
  <si>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</si>
  <si>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</si>
  <si>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</si>
  <si>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</si>
  <si>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</si>
  <si>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</si>
  <si>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</si>
  <si>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</si>
  <si>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</si>
  <si>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</si>
  <si>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</si>
  <si>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</si>
  <si>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</si>
  <si>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</si>
  <si>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</si>
  <si>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</si>
  <si>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</si>
  <si>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</si>
  <si>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</si>
  <si>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</si>
  <si>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</si>
  <si>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</si>
  <si>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</si>
  <si>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</si>
  <si>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</si>
  <si>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</si>
  <si>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</si>
  <si>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</si>
  <si>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</si>
  <si>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</si>
  <si>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</si>
  <si>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</si>
  <si>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</si>
  <si>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</si>
  <si>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</si>
  <si>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</si>
  <si>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</si>
  <si>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</si>
  <si>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</si>
  <si>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</si>
  <si>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</si>
  <si>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</si>
  <si>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</si>
  <si>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</si>
  <si>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</si>
  <si>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</si>
  <si>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</si>
  <si>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</si>
  <si>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</si>
  <si>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</si>
  <si>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</si>
  <si>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</si>
  <si>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</si>
  <si>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</si>
  <si>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</si>
  <si>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</si>
  <si>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</si>
  <si>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</si>
  <si>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</si>
  <si>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</si>
  <si>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</si>
  <si>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</si>
  <si>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</si>
  <si>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</si>
  <si>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</si>
  <si>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</si>
  <si>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</si>
  <si>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</si>
  <si>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</si>
  <si>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</si>
  <si>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</si>
  <si>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</si>
  <si>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</si>
  <si>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</si>
  <si>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</si>
  <si>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</si>
  <si>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</si>
  <si>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</si>
  <si>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</si>
  <si>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</si>
  <si>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</si>
  <si>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</si>
  <si>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</si>
  <si>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</si>
  <si>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</si>
  <si>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</si>
  <si>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</si>
  <si>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</si>
  <si>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</si>
  <si>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</si>
  <si>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</si>
  <si>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</si>
  <si>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</si>
  <si>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</si>
  <si>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</si>
  <si>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</si>
  <si>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</si>
  <si>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</si>
  <si>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</si>
  <si>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</si>
  <si>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</si>
  <si>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</si>
  <si>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</si>
  <si>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</si>
  <si>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</si>
  <si>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</si>
  <si>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</si>
  <si>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</si>
  <si>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</si>
  <si>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</si>
  <si>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</si>
  <si>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</si>
  <si>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</si>
  <si>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</si>
  <si>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</si>
  <si>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</si>
  <si>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</si>
  <si>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</si>
  <si>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</si>
  <si>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</si>
  <si>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</si>
  <si>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</si>
  <si>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</si>
  <si>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</si>
  <si>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</si>
  <si>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</si>
  <si>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</si>
  <si>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</si>
  <si>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</si>
  <si>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</si>
  <si>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</si>
  <si>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</si>
  <si>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</si>
  <si>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</si>
  <si>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</si>
  <si>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</si>
  <si>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</si>
  <si>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</si>
  <si>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</si>
  <si>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</si>
  <si>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</si>
  <si>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</si>
  <si>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</si>
  <si>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</si>
  <si>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</si>
  <si>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</si>
  <si>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</si>
  <si>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</si>
  <si>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</si>
  <si>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</si>
  <si>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</si>
  <si>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</si>
  <si>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</si>
  <si>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</si>
  <si>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</si>
  <si>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</si>
  <si>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</si>
  <si>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</si>
  <si>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</si>
  <si>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</si>
  <si>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</si>
  <si>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</si>
  <si>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</si>
  <si>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</si>
  <si>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</si>
  <si>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</si>
  <si>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</si>
  <si>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</si>
  <si>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</si>
  <si>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</si>
  <si>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</si>
  <si>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</si>
  <si>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</si>
  <si>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</si>
  <si>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</si>
  <si>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</si>
  <si>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</si>
  <si>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</si>
  <si>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</si>
  <si>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</si>
  <si>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</si>
  <si>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</si>
  <si>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</si>
  <si>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</si>
  <si>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</si>
  <si>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</si>
  <si>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</si>
  <si>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</si>
  <si>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</si>
  <si>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</si>
  <si>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</si>
  <si>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</si>
  <si>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</si>
  <si>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</si>
  <si>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</si>
  <si>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</si>
  <si>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</si>
  <si>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</si>
  <si>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</si>
  <si>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</si>
  <si>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</si>
  <si>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</si>
  <si>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</si>
  <si>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</si>
  <si>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</si>
  <si>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</si>
  <si>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</si>
  <si>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</si>
  <si>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</si>
  <si>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</si>
  <si>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</si>
  <si>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</si>
  <si>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</si>
  <si>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</si>
  <si>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</si>
  <si>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</si>
  <si>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</si>
  <si>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</si>
  <si>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</si>
  <si>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</si>
  <si>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</si>
  <si>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</si>
  <si>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</si>
  <si>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</si>
  <si>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</si>
  <si>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</si>
  <si>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</si>
  <si>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</si>
  <si>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</si>
  <si>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</si>
  <si>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</si>
  <si>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</si>
  <si>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</si>
  <si>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</si>
  <si>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</si>
  <si>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</si>
  <si>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</si>
  <si>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</si>
  <si>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</si>
  <si>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</si>
  <si>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</si>
  <si>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</si>
  <si>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</si>
  <si>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</si>
  <si>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</si>
  <si>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</si>
  <si>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</si>
  <si>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</si>
  <si>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</si>
  <si>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</si>
  <si>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</si>
  <si>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</si>
  <si>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</si>
  <si>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</si>
  <si>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</si>
  <si>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</si>
  <si>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</si>
  <si>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</si>
  <si>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</si>
  <si>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</si>
  <si>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</si>
  <si>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</si>
  <si>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</si>
  <si>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</si>
  <si>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</si>
  <si>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</si>
  <si>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</si>
  <si>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</si>
  <si>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</si>
  <si>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</si>
  <si>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</si>
  <si>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</si>
  <si>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</si>
  <si>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</si>
  <si>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</si>
  <si>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</si>
  <si>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</si>
  <si>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</si>
  <si>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</si>
  <si>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</si>
  <si>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</si>
  <si>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</si>
  <si>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</si>
  <si>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</si>
  <si>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</si>
  <si>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</si>
  <si>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</si>
  <si>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</si>
  <si>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</si>
  <si>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</si>
  <si>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</si>
  <si>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</si>
  <si>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</si>
  <si>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</si>
  <si>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</si>
  <si>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</si>
  <si>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</si>
  <si>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</si>
  <si>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</si>
  <si>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</si>
  <si>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</si>
  <si>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</si>
  <si>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</si>
  <si>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</si>
  <si>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</si>
  <si>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</si>
  <si>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</si>
  <si>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</si>
  <si>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</si>
  <si>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</si>
  <si>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</si>
  <si>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</si>
  <si>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</si>
  <si>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</si>
  <si>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</si>
  <si>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</si>
  <si>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</si>
  <si>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</si>
  <si>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</si>
  <si>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</si>
  <si>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</si>
  <si>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</si>
  <si>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</si>
  <si>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</si>
  <si>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</si>
  <si>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</si>
  <si>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</si>
  <si>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</si>
  <si>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</si>
  <si>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</si>
  <si>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</si>
  <si>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</si>
  <si>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</si>
  <si>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</si>
  <si>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</si>
  <si>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</si>
  <si>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</si>
  <si>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</si>
  <si>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</si>
  <si>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</si>
  <si>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</si>
  <si>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</si>
  <si>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</si>
  <si>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</si>
  <si>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</si>
  <si>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</si>
  <si>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</si>
  <si>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</si>
  <si>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</si>
  <si>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</si>
  <si>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</si>
  <si>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</si>
  <si>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</si>
  <si>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</si>
  <si>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</si>
  <si>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</si>
  <si>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</si>
  <si>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</si>
  <si>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</si>
  <si>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</si>
  <si>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</si>
  <si>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</si>
  <si>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</si>
  <si>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</si>
  <si>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</si>
  <si>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</si>
  <si>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</si>
  <si>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</si>
  <si>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</si>
  <si>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</si>
  <si>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</si>
  <si>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</si>
  <si>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</si>
  <si>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</si>
  <si>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</si>
  <si>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</si>
  <si>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</si>
  <si>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</si>
  <si>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</si>
  <si>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</si>
  <si>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</si>
  <si>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</si>
  <si>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</si>
  <si>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</si>
  <si>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</si>
  <si>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</si>
  <si>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</si>
  <si>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</si>
  <si>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</si>
  <si>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</si>
  <si>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</si>
  <si>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</si>
  <si>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</si>
  <si>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</si>
  <si>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</si>
  <si>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</si>
  <si>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</si>
  <si>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</si>
  <si>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</si>
  <si>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</si>
  <si>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</si>
  <si>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</si>
  <si>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</si>
  <si>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</si>
  <si>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</si>
  <si>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</si>
  <si>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</si>
  <si>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</si>
  <si>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</si>
  <si>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</si>
  <si>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</si>
  <si>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</si>
  <si>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</si>
  <si>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</si>
  <si>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</si>
  <si>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</si>
  <si>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</si>
  <si>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</si>
  <si>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</si>
  <si>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</si>
  <si>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</si>
  <si>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</si>
  <si>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</si>
  <si>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</si>
  <si>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</si>
  <si>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</si>
  <si>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</si>
  <si>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</si>
  <si>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</si>
  <si>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</si>
  <si>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</si>
  <si>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</si>
  <si>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</si>
  <si>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</si>
  <si>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</si>
  <si>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</si>
  <si>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</si>
  <si>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</si>
  <si>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</si>
  <si>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</si>
  <si>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</si>
  <si>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</si>
  <si>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</si>
  <si>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</si>
  <si>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</si>
  <si>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</si>
  <si>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</si>
  <si>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</si>
  <si>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</si>
  <si>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</si>
  <si>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</si>
  <si>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</si>
  <si>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</si>
  <si>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</si>
  <si>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</si>
  <si>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</si>
  <si>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</si>
  <si>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</si>
  <si>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</si>
  <si>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</si>
  <si>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</si>
  <si>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</si>
  <si>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</si>
  <si>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</si>
  <si>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</si>
  <si>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</si>
  <si>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</si>
  <si>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</si>
  <si>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</si>
  <si>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</si>
  <si>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</si>
  <si>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</si>
  <si>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</si>
  <si>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</si>
  <si>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</si>
  <si>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</si>
  <si>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</si>
  <si>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</si>
  <si>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</si>
  <si>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</si>
  <si>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</si>
  <si>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</si>
  <si>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</si>
  <si>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</si>
  <si>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</si>
  <si>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</si>
  <si>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</si>
  <si>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</si>
  <si>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</si>
  <si>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</si>
  <si>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</si>
  <si>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</si>
  <si>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</si>
  <si>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</si>
  <si>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</si>
  <si>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</si>
  <si>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</si>
  <si>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</si>
  <si>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</si>
  <si>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</si>
  <si>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</si>
  <si>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</si>
  <si>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</si>
  <si>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</si>
  <si>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</si>
  <si>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</si>
  <si>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</si>
  <si>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</si>
  <si>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</si>
  <si>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</si>
  <si>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</si>
  <si>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</si>
  <si>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</si>
  <si>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</si>
  <si>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</si>
  <si>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</si>
  <si>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</si>
  <si>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</si>
  <si>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</si>
  <si>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</si>
  <si>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</si>
  <si>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</si>
  <si>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</si>
  <si>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</si>
  <si>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</si>
  <si>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</si>
  <si>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</si>
  <si>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</si>
  <si>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</si>
  <si>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</si>
  <si>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</si>
  <si>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</si>
  <si>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</si>
  <si>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</si>
  <si>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</si>
  <si>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</si>
  <si>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</si>
  <si>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</si>
  <si>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</si>
  <si>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</si>
  <si>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</si>
  <si>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</si>
  <si>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</si>
  <si>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</si>
  <si>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</si>
  <si>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</si>
  <si>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</si>
  <si>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</si>
  <si>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</si>
  <si>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</si>
  <si>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</si>
  <si>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</si>
  <si>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</si>
  <si>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</si>
  <si>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</si>
  <si>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</si>
  <si>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</si>
  <si>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</si>
  <si>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</si>
  <si>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</si>
  <si>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</si>
  <si>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</si>
  <si>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</si>
  <si>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</si>
  <si>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</si>
  <si>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</si>
  <si>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</si>
  <si>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</si>
  <si>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</si>
  <si>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</si>
  <si>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</si>
  <si>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</si>
  <si>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</si>
  <si>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</si>
  <si>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</si>
  <si>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</si>
  <si>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</si>
  <si>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</si>
  <si>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</si>
  <si>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</si>
  <si>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</si>
  <si>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</si>
  <si>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</si>
  <si>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</si>
  <si>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</si>
  <si>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</si>
  <si>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</si>
  <si>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</si>
  <si>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</si>
  <si>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</si>
  <si>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</si>
  <si>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</si>
  <si>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</si>
  <si>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</si>
  <si>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</si>
  <si>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</si>
  <si>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</si>
  <si>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</si>
  <si>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</si>
  <si>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</si>
  <si>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</si>
  <si>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</si>
  <si>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</si>
  <si>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</si>
  <si>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</si>
  <si>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</si>
  <si>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</si>
  <si>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</si>
  <si>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</si>
  <si>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</si>
  <si>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</si>
  <si>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</si>
  <si>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</si>
  <si>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</si>
  <si>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</si>
  <si>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</si>
  <si>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</si>
  <si>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</si>
  <si>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</si>
  <si>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</si>
  <si>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</si>
  <si>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</si>
  <si>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</si>
  <si>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</si>
  <si>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</si>
  <si>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</si>
  <si>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</si>
  <si>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</si>
  <si>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</si>
  <si>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</si>
  <si>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</si>
  <si>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</si>
  <si>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</si>
  <si>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</si>
  <si>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</si>
  <si>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</si>
  <si>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</si>
  <si>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</si>
  <si>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</si>
  <si>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</si>
  <si>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</si>
  <si>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</si>
  <si>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</si>
  <si>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</si>
  <si>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</si>
  <si>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</si>
  <si>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</si>
  <si>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</si>
  <si>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</si>
  <si>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</si>
  <si>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</si>
  <si>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</si>
  <si>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</si>
  <si>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</si>
  <si>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</si>
  <si>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</si>
  <si>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</si>
  <si>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</si>
  <si>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</si>
  <si>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</si>
  <si>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</si>
  <si>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</si>
  <si>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</si>
  <si>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</si>
  <si>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</si>
  <si>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</si>
  <si>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</si>
  <si>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</si>
  <si>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</si>
  <si>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</si>
  <si>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</si>
  <si>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</si>
  <si>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</si>
  <si>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</si>
  <si>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</si>
  <si>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</si>
  <si>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</si>
  <si>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</si>
  <si>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</si>
  <si>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</si>
  <si>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</si>
  <si>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</si>
  <si>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</si>
  <si>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</si>
  <si>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</si>
  <si>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</si>
  <si>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</si>
  <si>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</si>
  <si>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</si>
  <si>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</si>
  <si>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</si>
  <si>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</si>
  <si>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</si>
  <si>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</si>
  <si>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</si>
  <si>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</si>
  <si>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</si>
  <si>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</si>
  <si>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</si>
  <si>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</si>
  <si>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</si>
  <si>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</si>
  <si>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</si>
  <si>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</si>
  <si>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</si>
  <si>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</si>
  <si>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</si>
  <si>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</si>
  <si>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</si>
  <si>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</si>
  <si>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</si>
  <si>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</si>
  <si>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</si>
  <si>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</si>
  <si>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</si>
  <si>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</si>
  <si>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</si>
  <si>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</si>
  <si>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</si>
  <si>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</si>
  <si>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</si>
  <si>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</si>
  <si>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</si>
  <si>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</si>
  <si>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</si>
  <si>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</si>
  <si>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</si>
  <si>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</si>
  <si>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</si>
  <si>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</si>
  <si>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</si>
  <si>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</si>
  <si>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</si>
  <si>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</si>
  <si>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</si>
  <si>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</si>
  <si>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</si>
  <si>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</si>
  <si>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</si>
  <si>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</si>
  <si>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</si>
  <si>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</si>
  <si>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</si>
  <si>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</si>
  <si>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</si>
  <si>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</si>
  <si>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</si>
  <si>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</si>
  <si>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</si>
  <si>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</si>
  <si>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</si>
  <si>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</si>
  <si>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</si>
  <si>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</si>
  <si>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</si>
  <si>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</si>
  <si>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</si>
  <si>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</si>
  <si>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</si>
  <si>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</si>
  <si>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</si>
  <si>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</si>
  <si>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</si>
  <si>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</si>
  <si>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</si>
  <si>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</si>
  <si>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</si>
  <si>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</si>
  <si>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</si>
  <si>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</si>
  <si>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</si>
  <si>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</si>
  <si>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</si>
  <si>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</si>
  <si>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</si>
  <si>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</si>
  <si>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</si>
  <si>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</si>
  <si>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</si>
  <si>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</si>
  <si>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</si>
  <si>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</si>
  <si>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</si>
  <si>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</si>
  <si>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</si>
  <si>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</si>
  <si>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</si>
  <si>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</si>
  <si>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</si>
  <si>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</si>
  <si>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</si>
  <si>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</si>
  <si>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</si>
  <si>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</si>
  <si>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</si>
  <si>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</si>
  <si>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</si>
  <si>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</si>
  <si>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</si>
  <si>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</si>
  <si>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</si>
  <si>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</si>
  <si>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</si>
  <si>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</si>
  <si>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</si>
  <si>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</si>
  <si>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</si>
  <si>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</si>
  <si>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</si>
  <si>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</si>
  <si>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</si>
  <si>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</si>
  <si>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</si>
  <si>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</si>
  <si>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</si>
  <si>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</si>
  <si>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</si>
  <si>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</si>
  <si>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</si>
  <si>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</si>
  <si>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</si>
  <si>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</si>
  <si>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</si>
  <si>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</si>
  <si>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</si>
  <si>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</si>
  <si>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</si>
  <si>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</si>
  <si>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</si>
  <si>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</si>
  <si>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</si>
  <si>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</si>
  <si>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</si>
  <si>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</si>
  <si>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</si>
  <si>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</si>
  <si>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</si>
  <si>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</si>
  <si>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</si>
  <si>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</si>
  <si>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</si>
  <si>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</si>
  <si>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</si>
  <si>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</si>
  <si>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</si>
  <si>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</si>
  <si>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</si>
  <si>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</si>
  <si>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</si>
  <si>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</si>
  <si>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</si>
  <si>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</si>
  <si>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</si>
  <si>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</si>
  <si>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</si>
  <si>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</si>
  <si>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</si>
  <si>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</si>
  <si>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</si>
  <si>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</si>
  <si>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</si>
  <si>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</si>
  <si>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</si>
  <si>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</si>
  <si>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</si>
  <si>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</si>
  <si>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</si>
  <si>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</si>
  <si>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</si>
  <si>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</si>
  <si>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</si>
  <si>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</si>
  <si>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</si>
  <si>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</si>
  <si>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</si>
  <si>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</si>
  <si>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</si>
  <si>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</si>
  <si>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</si>
  <si>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</si>
  <si>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</si>
  <si>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</si>
  <si>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</si>
  <si>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</si>
  <si>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</si>
  <si>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</si>
  <si>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</si>
  <si>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</si>
  <si>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</si>
  <si>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</si>
  <si>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</si>
  <si>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</si>
  <si>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</si>
  <si>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</si>
  <si>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</si>
  <si>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</si>
  <si>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</si>
  <si>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</si>
  <si>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</si>
  <si>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</si>
  <si>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</si>
  <si>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</si>
  <si>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</si>
  <si>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</si>
  <si>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</si>
  <si>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</si>
  <si>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</si>
  <si>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</si>
  <si>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</si>
  <si>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</si>
  <si>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</si>
  <si>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</si>
  <si>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</si>
  <si>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</si>
  <si>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</si>
  <si>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</si>
  <si>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</si>
  <si>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</si>
  <si>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</si>
  <si>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</si>
  <si>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</si>
  <si>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</si>
  <si>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</si>
  <si>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</si>
  <si>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</si>
  <si>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</si>
  <si>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</si>
  <si>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</si>
  <si>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</si>
  <si>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</si>
  <si>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</si>
  <si>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</si>
  <si>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</si>
  <si>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</si>
  <si>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</si>
  <si>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EXTRATIFICAÇÃO DAS METAS ESPECÍFICAS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</si>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</sst>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7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7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9" borderId="2" xfId="0" applyFill="1" applyBorder="1"/>
    <xf numFmtId="0" fontId="10" fillId="10" borderId="4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2" fontId="0" fillId="9" borderId="0" xfId="0" applyNumberFormat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0" fontId="10" fillId="9" borderId="17" xfId="0" applyFont="1" applyFill="1" applyBorder="1"/>
    <xf numFmtId="0" fontId="9" fillId="9" borderId="0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 applyAlignment="1">
      <alignment horizontal="left"/>
    </xf>
    <xf numFmtId="0" fontId="22" fillId="0" borderId="0" xfId="0" applyNumberFormat="1" applyFont="1"/>
  </cellXfs>
  <cellStyles count="2">
    <cellStyle name="Normal" xfId="0" builtinId="0"/>
    <cellStyle name="Porcentagem" xfId="1" builtinId="5"/>
  </cellStyles>
  <dxfs count="19"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43344"/>
        <c:axId val="111542168"/>
      </c:barChart>
      <c:catAx>
        <c:axId val="1115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42168"/>
        <c:crosses val="autoZero"/>
        <c:auto val="1"/>
        <c:lblAlgn val="ctr"/>
        <c:lblOffset val="100"/>
        <c:noMultiLvlLbl val="0"/>
      </c:catAx>
      <c:valAx>
        <c:axId val="1115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41384"/>
        <c:axId val="111543736"/>
      </c:barChart>
      <c:catAx>
        <c:axId val="11154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43736"/>
        <c:crosses val="autoZero"/>
        <c:auto val="1"/>
        <c:lblAlgn val="ctr"/>
        <c:lblOffset val="100"/>
        <c:noMultiLvlLbl val="0"/>
      </c:catAx>
      <c:valAx>
        <c:axId val="111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4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-MEASURE'!$C$4:$C$12</c:f>
              <c:strCache>
                <c:ptCount val="8"/>
                <c:pt idx="0">
                  <c:v>CAA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SOP</c:v>
                </c:pt>
                <c:pt idx="6">
                  <c:v>ST</c:v>
                </c:pt>
                <c:pt idx="7">
                  <c:v>ASG</c:v>
                </c:pt>
              </c:strCache>
            </c:strRef>
          </c:cat>
          <c:val>
            <c:numRef>
              <c:f>'GRAFICOS DINAMICOS -MEASURE'!$D$4:$D$12</c:f>
              <c:numCache>
                <c:formatCode>General</c:formatCode>
                <c:ptCount val="8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10.338244047618979</c:v>
                </c:pt>
                <c:pt idx="6">
                  <c:v>3.2626736111105856</c:v>
                </c:pt>
                <c:pt idx="7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1776"/>
        <c:axId val="111538640"/>
      </c:radarChart>
      <c:catAx>
        <c:axId val="1115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38640"/>
        <c:crosses val="autoZero"/>
        <c:auto val="1"/>
        <c:lblAlgn val="ctr"/>
        <c:lblOffset val="100"/>
        <c:noMultiLvlLbl val="0"/>
      </c:catAx>
      <c:valAx>
        <c:axId val="1115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60</xdr:row>
      <xdr:rowOff>123825</xdr:rowOff>
    </xdr:from>
    <xdr:to>
      <xdr:col>5</xdr:col>
      <xdr:colOff>85725</xdr:colOff>
      <xdr:row>61</xdr:row>
      <xdr:rowOff>76200</xdr:rowOff>
    </xdr:to>
    <xdr:cxnSp macro="">
      <xdr:nvCxnSpPr>
        <xdr:cNvPr id="4" name="Conector de seta reta 3"/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61</xdr:row>
      <xdr:rowOff>161925</xdr:rowOff>
    </xdr:from>
    <xdr:to>
      <xdr:col>5</xdr:col>
      <xdr:colOff>66675</xdr:colOff>
      <xdr:row>65</xdr:row>
      <xdr:rowOff>180975</xdr:rowOff>
    </xdr:to>
    <xdr:cxnSp macro="">
      <xdr:nvCxnSpPr>
        <xdr:cNvPr id="6" name="Conector de seta reta 5"/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60</xdr:row>
      <xdr:rowOff>104775</xdr:rowOff>
    </xdr:from>
    <xdr:to>
      <xdr:col>9</xdr:col>
      <xdr:colOff>47625</xdr:colOff>
      <xdr:row>60</xdr:row>
      <xdr:rowOff>123825</xdr:rowOff>
    </xdr:to>
    <xdr:cxnSp macro="">
      <xdr:nvCxnSpPr>
        <xdr:cNvPr id="8" name="Conector de seta reta 7"/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65</xdr:row>
      <xdr:rowOff>123825</xdr:rowOff>
    </xdr:from>
    <xdr:to>
      <xdr:col>8</xdr:col>
      <xdr:colOff>790575</xdr:colOff>
      <xdr:row>65</xdr:row>
      <xdr:rowOff>142875</xdr:rowOff>
    </xdr:to>
    <xdr:cxnSp macro="">
      <xdr:nvCxnSpPr>
        <xdr:cNvPr id="10" name="Conector de seta reta 9"/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54</xdr:row>
      <xdr:rowOff>85725</xdr:rowOff>
    </xdr:from>
    <xdr:to>
      <xdr:col>5</xdr:col>
      <xdr:colOff>476250</xdr:colOff>
      <xdr:row>60</xdr:row>
      <xdr:rowOff>19050</xdr:rowOff>
    </xdr:to>
    <xdr:cxnSp macro="">
      <xdr:nvCxnSpPr>
        <xdr:cNvPr id="12" name="Conector de seta reta 11"/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21767</xdr:colOff>
      <xdr:row>88</xdr:row>
      <xdr:rowOff>146738</xdr:rowOff>
    </xdr:from>
    <xdr:to>
      <xdr:col>4</xdr:col>
      <xdr:colOff>796546</xdr:colOff>
      <xdr:row>92</xdr:row>
      <xdr:rowOff>32314</xdr:rowOff>
    </xdr:to>
    <xdr:sp macro="" textlink="">
      <xdr:nvSpPr>
        <xdr:cNvPr id="24" name="Seta para baixo 23"/>
        <xdr:cNvSpPr/>
      </xdr:nvSpPr>
      <xdr:spPr>
        <a:xfrm rot="2838263" flipH="1">
          <a:off x="7623726" y="15295922"/>
          <a:ext cx="647576" cy="41765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96</xdr:row>
      <xdr:rowOff>361950</xdr:rowOff>
    </xdr:from>
    <xdr:to>
      <xdr:col>3</xdr:col>
      <xdr:colOff>1038224</xdr:colOff>
      <xdr:row>151</xdr:row>
      <xdr:rowOff>133350</xdr:rowOff>
    </xdr:to>
    <xdr:sp macro="" textlink="">
      <xdr:nvSpPr>
        <xdr:cNvPr id="27" name="Seta para a direita 26"/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 editAs="oneCell">
    <xdr:from>
      <xdr:col>3</xdr:col>
      <xdr:colOff>1266825</xdr:colOff>
      <xdr:row>113</xdr:row>
      <xdr:rowOff>66675</xdr:rowOff>
    </xdr:from>
    <xdr:to>
      <xdr:col>10</xdr:col>
      <xdr:colOff>261257</xdr:colOff>
      <xdr:row>132</xdr:row>
      <xdr:rowOff>180975</xdr:rowOff>
    </xdr:to>
    <xdr:pic>
      <xdr:nvPicPr>
        <xdr:cNvPr id="30" name="Imagem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21736050"/>
          <a:ext cx="56007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447675</xdr:colOff>
      <xdr:row>98</xdr:row>
      <xdr:rowOff>47625</xdr:rowOff>
    </xdr:from>
    <xdr:to>
      <xdr:col>14</xdr:col>
      <xdr:colOff>104775</xdr:colOff>
      <xdr:row>149</xdr:row>
      <xdr:rowOff>76200</xdr:rowOff>
    </xdr:to>
    <xdr:sp macro="" textlink="">
      <xdr:nvSpPr>
        <xdr:cNvPr id="31" name="Seta para a direita 30"/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6</xdr:col>
      <xdr:colOff>0</xdr:colOff>
      <xdr:row>69</xdr:row>
      <xdr:rowOff>0</xdr:rowOff>
    </xdr:from>
    <xdr:to>
      <xdr:col>13</xdr:col>
      <xdr:colOff>552450</xdr:colOff>
      <xdr:row>88</xdr:row>
      <xdr:rowOff>38100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132873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1360715</xdr:colOff>
      <xdr:row>94</xdr:row>
      <xdr:rowOff>27214</xdr:rowOff>
    </xdr:from>
    <xdr:to>
      <xdr:col>10</xdr:col>
      <xdr:colOff>246289</xdr:colOff>
      <xdr:row>112</xdr:row>
      <xdr:rowOff>65314</xdr:rowOff>
    </xdr:to>
    <xdr:pic>
      <xdr:nvPicPr>
        <xdr:cNvPr id="21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3822" y="18083893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734786</xdr:colOff>
      <xdr:row>120</xdr:row>
      <xdr:rowOff>149679</xdr:rowOff>
    </xdr:from>
    <xdr:to>
      <xdr:col>21</xdr:col>
      <xdr:colOff>877661</xdr:colOff>
      <xdr:row>139</xdr:row>
      <xdr:rowOff>187779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9036" y="23349858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96</xdr:row>
      <xdr:rowOff>353786</xdr:rowOff>
    </xdr:from>
    <xdr:to>
      <xdr:col>21</xdr:col>
      <xdr:colOff>891268</xdr:colOff>
      <xdr:row>116</xdr:row>
      <xdr:rowOff>10886</xdr:rowOff>
    </xdr:to>
    <xdr:pic>
      <xdr:nvPicPr>
        <xdr:cNvPr id="25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18791465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748393</xdr:colOff>
      <xdr:row>143</xdr:row>
      <xdr:rowOff>176893</xdr:rowOff>
    </xdr:from>
    <xdr:to>
      <xdr:col>21</xdr:col>
      <xdr:colOff>891268</xdr:colOff>
      <xdr:row>163</xdr:row>
      <xdr:rowOff>24493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2643" y="27758572"/>
          <a:ext cx="5490482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1319888</xdr:colOff>
      <xdr:row>134</xdr:row>
      <xdr:rowOff>176893</xdr:rowOff>
    </xdr:from>
    <xdr:to>
      <xdr:col>10</xdr:col>
      <xdr:colOff>205462</xdr:colOff>
      <xdr:row>154</xdr:row>
      <xdr:rowOff>24493</xdr:rowOff>
    </xdr:to>
    <xdr:pic>
      <xdr:nvPicPr>
        <xdr:cNvPr id="29" name="Imagem 2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995" y="26044072"/>
          <a:ext cx="5498646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>
        <row r="2">
          <cell r="E2" t="str">
            <v>MÉDIA GERAL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87.862100694445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OP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 SOP  " u="1"/>
        <m u="1"/>
        <s v="SLIC  " u="1"/>
        <s v="ASSISEG" u="1"/>
        <s v="CGATI  " u="1"/>
        <s v="CO " u="1"/>
        <s v="ST  " u="1"/>
        <s v="SPCF " u="1"/>
        <s v="SESOP " u="1"/>
        <s v=" SAEO  " u="1"/>
        <s v="SESEG  " u="1"/>
        <s v=" SACONT  " u="1"/>
        <s v="041ZE " u="1"/>
        <s v=" SPCF  " u="1"/>
        <s v="SGACI" u="1"/>
        <s v="140ZE  " u="1"/>
        <s v="COBRAS  " u="1"/>
        <s v="COGSA " u="1"/>
        <s v="SMOEP " u="1"/>
        <s v=" DG  " u="1"/>
        <s v=" CPL  " u="1"/>
        <s v="155ZE " u="1"/>
        <s v="SPO  " u="1"/>
        <s v="SMOI  " u="1"/>
        <s v="SECIA  " u="1"/>
        <s v=" SPO  " u="1"/>
        <s v="41ZE  " u="1"/>
        <s v="CFIC  " u="1"/>
        <s v=" SMIN  " u="1"/>
        <s v="CAA  " u="1"/>
        <s v="CGEU " u="1"/>
        <s v="ASSISEG  " u="1"/>
        <s v="SAPR" u="1"/>
        <s v="SC  " u="1"/>
        <s v="SMCI " u="1"/>
        <s v="SASG  " u="1"/>
        <s v="SECTI " u="1"/>
        <s v="SGPA " u="1"/>
        <s v="ASSDG " u="1"/>
        <e v="#VALUE!" u="1"/>
        <s v="SECOFC " u="1"/>
        <s v="SIASG  " u="1"/>
        <s v=" SECGA  " u="1"/>
        <s v="ACFIC  " u="1"/>
        <s v=" SCON  " u="1"/>
        <s v="147ZE  " u="1"/>
        <s v="SPO " u="1"/>
        <s v="CPL  " u="1"/>
        <s v="SAEF " u="1"/>
        <s v="086ZE " u="1"/>
        <s v="SAPRE " u="1"/>
        <s v=" ACFIC  " u="1"/>
        <s v="DG " u="1"/>
        <s v="SMOI" u="1"/>
        <s v="GABSOFC  " u="1"/>
        <s v="SMI" u="1"/>
        <s v="41ZE" u="1"/>
        <s v="CAA " u="1"/>
        <s v="COGSA" u="1"/>
        <s v="SMOEP" u="1"/>
        <s v=" CFIC  " u="1"/>
        <s v=" SAPRE  " u="1"/>
        <s v="ASSTI " u="1"/>
        <s v="SECGA  " u="1"/>
        <s v="GABSA " u="1"/>
        <s v="SECADM " u="1"/>
        <s v="CSUP " u="1"/>
        <s v="CI" u="1"/>
        <s v="SAEO " u="1"/>
        <s v="SMI  " u="1"/>
        <s v=" ASSDG  " u="1"/>
        <s v="ST " u="1"/>
        <s v="CGATI " u="1"/>
        <s v="CCL" u="1"/>
        <s v="CSTA  " u="1"/>
        <s v="SCON  " u="1"/>
        <s v="SESEG " u="1"/>
        <s v="CPL " u="1"/>
        <s v="SMOP  " u="1"/>
        <s v=" SAEF  " u="1"/>
        <s v="140ZE " u="1"/>
        <s v="SSG  " u="1"/>
        <s v="SMIN  " u="1"/>
        <s v="SECPEG " u="1"/>
        <s v="SGACI  " u="1"/>
        <s v="SMO" u="1"/>
        <s v="SCCLC  " u="1"/>
        <s v="SAPC  " u="1"/>
        <s v="ASSISEG " u="1"/>
        <s v="SECOFC  " u="1"/>
        <s v=" CIP  " u="1"/>
        <s v="SECIA " u="1"/>
        <s v="GABDG  " u="1"/>
        <s v="SMOI " u="1"/>
        <s v="41ZE " u="1"/>
        <s v="CFIC " u="1"/>
        <s v="SGMC  " u="1"/>
        <s v="SECGS  " u="1"/>
        <s v="SMI " u="1"/>
        <s v="SMIC  " u="1"/>
        <s v="CCLCE  " u="1"/>
        <s v="SASG " u="1"/>
        <s v="150ZE  " u="1"/>
        <s v="SMOP" u="1"/>
        <s v="020ZE  " u="1"/>
        <s v="SECADM  " u="1"/>
        <s v="SSG " u="1"/>
        <s v="SIASG " u="1"/>
        <s v="GABSOFC " u="1"/>
        <s v="SMIN" u="1"/>
        <s v="SOP  " u="1"/>
        <s v="ACFIC " u="1"/>
        <s v="SACONT " u="1"/>
        <s v="147ZE " u="1"/>
        <s v="SPCF  " u="1"/>
        <s v="CIP" u="1"/>
        <s v="SESOP  " u="1"/>
        <s v="CO  " u="1"/>
        <s v="041ZE  " u="1"/>
        <s v="SPC" u="1"/>
        <s v="CCS  " u="1"/>
        <s v="SECGA " u="1"/>
        <s v="COGSA  " u="1"/>
        <s v="SMOEP  " u="1"/>
        <s v="SMIC" u="1"/>
        <s v="SECPEG  " u="1"/>
        <s v="155ZE  " u="1"/>
        <s v="CEPCST " u="1"/>
        <s v="SST" u="1"/>
        <s v="ACO  " u="1"/>
        <s v="CIP  " u="1"/>
        <s v=" SECGS " u="1"/>
        <s v="CGEU  " u="1"/>
        <s v="SOP " u="1"/>
        <s v="SMCI  " u="1"/>
        <s v=" CO  " u="1"/>
        <s v=" SC  " u="1"/>
        <s v="SECTI  " u="1"/>
        <s v="CSTA " u="1"/>
        <s v="SCON " u="1"/>
        <s v="SGPA  " u="1"/>
        <s v=" SLIC  " u="1"/>
        <s v="COBRAS " u="1"/>
        <s v="CMP  " u="1"/>
        <s v="SMOP " u="1"/>
        <s v="SST  " u="1"/>
        <s v="ASSDG  " u="1"/>
        <s v="SGACI " u="1"/>
        <s v=" SMIC  " u="1"/>
        <s v="CCS " u="1"/>
        <s v="SMIN " u="1"/>
        <s v="SCCLC " u="1"/>
        <s v=" SECOFC  " u="1"/>
        <s v=" CLC  " u="1"/>
        <s v="SAPC " u="1"/>
        <s v="GABDG " u="1"/>
        <s v="SACONT  " u="1"/>
        <s v="CFI" u="1"/>
        <s v="ACO " u="1"/>
        <s v="CIP " u="1"/>
        <s v="086ZE  " u="1"/>
        <s v="SAPRE  " u="1"/>
        <s v="SECGS " u="1"/>
        <s v="DG  " u="1"/>
        <s v="SGMC " u="1"/>
        <s v="CCLCE " u="1"/>
        <s v="CLC  " u="1"/>
        <s v="SMIC " u="1"/>
        <s v="ASSTI  " u="1"/>
        <s v="GABSA  " u="1"/>
        <s v="150ZE " u="1"/>
        <s v="CSUP  " u="1"/>
        <s v="CMP " u="1"/>
        <s v="SECG" u="1"/>
        <s v="SST " u="1"/>
        <s v="020ZE " u="1"/>
        <s v="CEPCST  " u="1"/>
        <s v="SAEO  " u="1"/>
        <s v=" SECGS 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n v="1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n v="0.27569444444816327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n v="19.961805555554747"/>
  </r>
  <r>
    <x v="0"/>
    <s v="2462/2015"/>
    <x v="0"/>
    <s v="CAA_ORIGI"/>
    <s v="CAA_Atualiz"/>
    <x v="3"/>
    <x v="1"/>
    <d v="2015-05-14T19:14:00"/>
    <d v="2015-05-19T16:05:00"/>
    <s v="Para análise"/>
    <d v="1900-01-03T20:51:00"/>
    <n v="4.8687500000014552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n v="2.047222222223354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n v="3.7937499999970896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n v="9.1680555555576575"/>
  </r>
  <r>
    <x v="0"/>
    <s v="2462/2015"/>
    <x v="0"/>
    <s v="CAA_ORIGI"/>
    <s v="CAA_Atualiz"/>
    <x v="3"/>
    <x v="1"/>
    <d v="2015-06-03T16:18:00"/>
    <d v="2015-06-08T14:01:00"/>
    <s v="Em devolução"/>
    <d v="1900-01-03T21:43:00"/>
    <n v="4.9048611111065838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n v="0.11180555555620231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n v="0.15625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n v="0.71388888888759539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n v="6.6666666672972497E-2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n v="7.1527777778101154E-2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n v="6.054166666661331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n v="0.88611111111094942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n v="1.1215277777810115"/>
  </r>
  <r>
    <x v="0"/>
    <s v="2462/2015"/>
    <x v="0"/>
    <s v="CAA_ORIGI"/>
    <s v="CAA_Atualiz"/>
    <x v="3"/>
    <x v="1"/>
    <d v="2015-06-17T18:23:00"/>
    <d v="2015-06-18T17:22:00"/>
    <s v="Segue para verificar e/ ou ratificar, bem como justificar se for mantido o regime de comodato."/>
    <d v="1899-12-30T22:59:00"/>
    <n v="0.95763888888905058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n v="8.3333333328482695E-2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n v="0.73472222222335404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n v="4.8611111116770189E-2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n v="7.5694444443797693E-2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n v="11.950694444443798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n v="0.16666666666424135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n v="6.827777777776646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n v="0.95555555555620231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n v="0.10972222222335404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n v="0.93819444444670808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n v="0.11944444444088731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n v="3.0090277777781012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n v="7.5000000004365575E-2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n v="0.9256944444423425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n v="6.9569444444423425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n v="0.11041666667006211"/>
  </r>
  <r>
    <x v="0"/>
    <s v="2462/2015"/>
    <x v="0"/>
    <s v="CO_ORIGI"/>
    <s v="CO_Atualiz"/>
    <x v="6"/>
    <x v="0"/>
    <d v="2015-07-21T19:28:00"/>
    <d v="2015-07-22T14:39:00"/>
    <s v="Para empenhar."/>
    <d v="1899-12-30T19:11:00"/>
    <n v="0.79930555555620231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n v="1.0243055555547471"/>
  </r>
  <r>
    <x v="0"/>
    <s v="2462/2015"/>
    <x v="0"/>
    <s v="SECOFC_ORIGI"/>
    <s v="SECOFC_Atualiz"/>
    <x v="7"/>
    <x v="0"/>
    <d v="2015-07-23T15:14:00"/>
    <d v="2015-07-23T16:44:00"/>
    <s v="-"/>
    <d v="1899-12-30T01:30:00"/>
    <n v="6.25E-2"/>
  </r>
  <r>
    <x v="0"/>
    <s v="2462/2015"/>
    <x v="0"/>
    <s v="DG_ORIGI"/>
    <s v="DG_Atualiz"/>
    <x v="1"/>
    <x v="0"/>
    <d v="2015-07-23T15:14:00"/>
    <d v="2015-07-23T19:23:00"/>
    <s v="-"/>
    <d v="1899-12-30T04:09:00"/>
    <n v="0.17291666666278616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n v="0.79097222222480923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n v="0.13958333332993789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n v="8.0555555556202307E-2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n v="10.852777777778101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n v="0.92638888888905058"/>
  </r>
  <r>
    <x v="0"/>
    <s v="6475/2015"/>
    <x v="0"/>
    <s v="140ZE_ORIGI"/>
    <s v="140ZE_Atualiz"/>
    <x v="15"/>
    <x v="0"/>
    <s v="-"/>
    <d v="2015-09-16T15:35:00"/>
    <s v="-"/>
    <d v="1899-12-30T00:00:00"/>
    <n v="0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n v="0.88750000000436557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n v="4.1777777777751908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n v="4.0583333333343035"/>
  </r>
  <r>
    <x v="0"/>
    <s v="6475/2015"/>
    <x v="0"/>
    <s v="CAA_ORIGI"/>
    <s v="CAA_Atualiz"/>
    <x v="3"/>
    <x v="1"/>
    <d v="2015-09-25T18:33:00"/>
    <d v="2015-10-01T16:29:00"/>
    <s v="Para análise"/>
    <d v="1900-01-04T21:56:00"/>
    <n v="5.913888888884685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n v="8.1944444449618459E-2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n v="0.8319444444423425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n v="4.6527777776645962E-2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n v="0.13541666666424135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n v="2.7409722222218988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n v="11.18472222222772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n v="9.375E-2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n v="10.764583333329938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n v="8.3333333335758653E-2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n v="0.875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n v="6.2354166666627862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n v="3.4722222262644209E-3"/>
  </r>
  <r>
    <x v="0"/>
    <s v="6475/2015"/>
    <x v="0"/>
    <s v="CO_ORIGI"/>
    <s v="CO_Atualiz"/>
    <x v="6"/>
    <x v="0"/>
    <d v="2015-11-03T18:20:00"/>
    <d v="2015-11-03T18:56:00"/>
    <s v="para empenhar"/>
    <d v="1899-12-30T00:36:00"/>
    <n v="2.5000000001455192E-2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n v="1.7979166666627862"/>
  </r>
  <r>
    <x v="0"/>
    <s v="6475/2015"/>
    <x v="0"/>
    <s v="DG_ORIGI"/>
    <s v="DG_Atualiz"/>
    <x v="1"/>
    <x v="0"/>
    <d v="2015-11-05T14:05:00"/>
    <d v="2015-11-05T14:46:00"/>
    <s v="-"/>
    <d v="1899-12-30T00:41:00"/>
    <n v="2.8472222220443655E-2"/>
  </r>
  <r>
    <x v="0"/>
    <s v="6475/2015"/>
    <x v="0"/>
    <s v="SECOFC_ORIGI"/>
    <s v="SECOFC_Atualiz"/>
    <x v="7"/>
    <x v="0"/>
    <d v="2015-11-05T14:05:00"/>
    <d v="2015-11-05T15:43:00"/>
    <s v="-"/>
    <d v="1899-12-30T01:38:00"/>
    <n v="6.805555555911269E-2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n v="1.3888888861401938E-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n v="4.3749999997089617E-2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n v="9.4444444446708076E-2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n v="3.9736111111124046"/>
  </r>
  <r>
    <x v="0"/>
    <s v="6475/2015"/>
    <x v="0"/>
    <s v="SPO_ORIGI"/>
    <s v="SPO_Atualiz"/>
    <x v="5"/>
    <x v="0"/>
    <d v="2015-11-09T18:26:00"/>
    <d v="2015-11-09T19:45:00"/>
    <s v="A pedido"/>
    <d v="1899-12-30T01:19:00"/>
    <n v="5.486111110803904E-2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n v="0.84930555555911269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n v="5.486111110803904E-2"/>
  </r>
  <r>
    <x v="0"/>
    <s v="6475/2015"/>
    <x v="0"/>
    <s v="CLC_ORIGI"/>
    <s v="CLC_Atualiz"/>
    <x v="8"/>
    <x v="0"/>
    <d v="2015-11-10T17:27:00"/>
    <d v="2015-11-10T18:00:00"/>
    <s v="A pedido"/>
    <d v="1899-12-30T00:33:00"/>
    <n v="2.2916666668606922E-2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n v="22.956944444442343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n v="8.5416666668606922E-2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n v="0.87430555555329192"/>
  </r>
  <r>
    <x v="0"/>
    <s v="12566/2016"/>
    <x v="0"/>
    <s v="150ZE_ORIGI"/>
    <s v="150ZE_Atualiz"/>
    <x v="16"/>
    <x v="0"/>
    <s v="-"/>
    <d v="2016-09-20T18:46:00"/>
    <s v="-"/>
    <d v="1899-12-30T00:00:00"/>
    <n v="0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n v="1.7854166666656965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n v="4.0381944444452529"/>
  </r>
  <r>
    <x v="0"/>
    <s v="12566/2016"/>
    <x v="0"/>
    <s v="SECGS_ORIGI"/>
    <s v="SECGS_Atualiz"/>
    <x v="18"/>
    <x v="1"/>
    <d v="2016-09-26T14:32:00"/>
    <d v="2016-09-26T16:46:00"/>
    <s v="Para prosseguimento."/>
    <d v="1899-12-30T02:14:00"/>
    <n v="9.3055555553291924E-2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n v="3.3333333332848269E-2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n v="2.1527777775190771E-2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n v="0.79097222222480923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n v="6.5277777779556345E-2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n v="6.1111111106583849E-2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n v="1.109722222223354"/>
  </r>
  <r>
    <x v="0"/>
    <s v="12566/2016"/>
    <x v="0"/>
    <s v="SASG_ORIGI"/>
    <s v="SASG_Atualiz"/>
    <x v="19"/>
    <x v="0"/>
    <d v="2016-09-28T18:44:00"/>
    <d v="2016-09-29T11:26:00"/>
    <s v="-"/>
    <d v="1899-12-30T16:42:00"/>
    <n v="0.69583333333866904"/>
  </r>
  <r>
    <x v="0"/>
    <s v="12566/2016"/>
    <x v="0"/>
    <s v="SC_ORIGI"/>
    <s v="SC_Atualiz"/>
    <x v="9"/>
    <x v="0"/>
    <d v="2016-09-28T18:44:00"/>
    <d v="2016-09-30T15:02:00"/>
    <s v="-"/>
    <d v="1899-12-31T20:18:00"/>
    <n v="1.8458333333328483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n v="3.1680555555576575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n v="6.9708333333328483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n v="3.0541666666686069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n v="0.87083333333430346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n v="5.8138888888861402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n v="0.16527777777810115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n v="7.7777777776645962E-2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n v="1.0180555555562023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n v="3.0229166666686069"/>
  </r>
  <r>
    <x v="0"/>
    <s v="12566/2016"/>
    <x v="0"/>
    <s v="CO_ORIGI"/>
    <s v="CO_Atualiz"/>
    <x v="6"/>
    <x v="0"/>
    <d v="2016-10-24T18:55:00"/>
    <d v="2016-10-24T19:00:00"/>
    <s v="Para empenhar."/>
    <d v="1899-12-30T00:05:00"/>
    <n v="3.4722222189884633E-3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n v="0.86180555555620231"/>
  </r>
  <r>
    <x v="0"/>
    <s v="12566/2016"/>
    <x v="0"/>
    <s v="SECOFC_ORIGI"/>
    <s v="SECOFC_Atualiz"/>
    <x v="7"/>
    <x v="0"/>
    <d v="2016-10-25T15:41:00"/>
    <d v="2016-10-25T15:46:00"/>
    <s v="-"/>
    <d v="1899-12-30T00:05:00"/>
    <n v="3.4722222262644209E-3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n v="2.0833333328482695E-3"/>
  </r>
  <r>
    <x v="0"/>
    <s v="12566/2016"/>
    <x v="0"/>
    <s v="DG_ORIGI"/>
    <s v="DG_Atualiz"/>
    <x v="1"/>
    <x v="0"/>
    <d v="2016-10-25T15:49:00"/>
    <d v="2016-10-25T17:39:00"/>
    <s v="-"/>
    <d v="1899-12-30T01:50:00"/>
    <n v="7.6388888890505768E-2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n v="2.0833333328482695E-3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n v="0.93124999999417923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n v="0.14722222222189885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n v="0.80902777778101154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n v="0.23541666667006211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n v="20.899999999994179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n v="1.0208333333357587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n v="2.828472222223354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n v="9.5833333332848269E-2"/>
  </r>
  <r>
    <x v="0"/>
    <s v="12566/2016"/>
    <x v="0"/>
    <s v="ACFIC_ORIGI"/>
    <s v="ACFIC_Atualiz"/>
    <x v="22"/>
    <x v="0"/>
    <d v="2016-11-21T16:56:00"/>
    <s v="-"/>
    <s v="para anotações"/>
    <d v="1899-12-30T00:00:00"/>
    <n v="0"/>
  </r>
  <r>
    <x v="0"/>
    <s v="1247/2016"/>
    <x v="0"/>
    <s v="020ZE_ORIGI"/>
    <s v="020ZE_Atualiz"/>
    <x v="23"/>
    <x v="0"/>
    <s v="-"/>
    <d v="2016-02-22T18:13:00"/>
    <s v="-"/>
    <d v="1899-12-30T00:00:00"/>
    <n v="0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n v="2.929861111108039"/>
  </r>
  <r>
    <x v="0"/>
    <s v="1247/2016"/>
    <x v="0"/>
    <s v="CIP_ORIGI"/>
    <s v="CAA_Atualiz"/>
    <x v="3"/>
    <x v="1"/>
    <d v="2016-02-25T16:32:00"/>
    <d v="2016-02-26T17:08:00"/>
    <s v="Para análise"/>
    <d v="1899-12-31T00:36:00"/>
    <n v="1.0250000000014552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n v="4.9625000000014552"/>
  </r>
  <r>
    <x v="0"/>
    <s v="1247/2016"/>
    <x v="0"/>
    <s v="CIP_ORIGI"/>
    <s v="CAA_Atualiz"/>
    <x v="3"/>
    <x v="1"/>
    <d v="2016-03-02T16:14:00"/>
    <d v="2016-03-02T17:43:00"/>
    <s v="Encaminha-se com alterações solicitadas"/>
    <d v="1899-12-30T01:29:00"/>
    <n v="6.1805555553291924E-2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n v="11.793055555557657"/>
  </r>
  <r>
    <x v="0"/>
    <s v="1247/2016"/>
    <x v="0"/>
    <s v="CIP_ORIGI"/>
    <s v="CAA_Atualiz"/>
    <x v="3"/>
    <x v="1"/>
    <d v="2016-03-14T12:45:00"/>
    <d v="2016-03-21T17:12:00"/>
    <s v="Para continuidade ao processo"/>
    <d v="1900-01-06T04:27:00"/>
    <n v="7.1854166666671517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n v="23.911111111112405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n v="4.929166666661331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n v="0.11041666667006211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n v="0.12152777778101154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n v="68.806249999994179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n v="9.7916666672972497E-2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n v="8.0902777777737356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n v="15.826388888890506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n v="5.1923611111124046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n v="3.6902777777722804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n v="2.2763888888948713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n v="0.82291666666424135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n v="1.3888888890505768E-2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n v="4.5833333329937886E-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n v="0.13402777777810115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n v="6.9208333333372138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n v="1.0743055555503815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n v="18.87222222222772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n v="2.1451388888890506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n v="1.9555555555489263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n v="1.8965277777824667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n v="2.0486111111094942"/>
  </r>
  <r>
    <x v="0"/>
    <s v="1247/2016"/>
    <x v="0"/>
    <s v="CO_ORIGI"/>
    <s v="CO_Atualiz"/>
    <x v="6"/>
    <x v="0"/>
    <d v="2016-09-06T16:46:00"/>
    <d v="2016-09-06T17:01:00"/>
    <s v="para empenhar"/>
    <d v="1899-12-30T00:15:00"/>
    <n v="1.0416666664241347E-2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n v="1.9937500000014552"/>
  </r>
  <r>
    <x v="0"/>
    <s v="1247/2016"/>
    <x v="0"/>
    <s v="SECOFC_ORIGI"/>
    <s v="SECOFC_Atualiz"/>
    <x v="7"/>
    <x v="0"/>
    <d v="2016-09-08T16:52:00"/>
    <d v="2016-09-08T17:49:00"/>
    <s v="-"/>
    <d v="1899-12-30T00:57:00"/>
    <n v="3.9583333331393078E-2"/>
  </r>
  <r>
    <x v="0"/>
    <s v="1247/2016"/>
    <x v="0"/>
    <s v="DG_ORIGI"/>
    <s v="DG_Atualiz"/>
    <x v="1"/>
    <x v="0"/>
    <d v="2016-09-08T16:52:00"/>
    <d v="2016-09-09T13:50:00"/>
    <s v="-"/>
    <d v="1899-12-30T20:58:00"/>
    <n v="0.87361111111385981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n v="2.2916666668606922E-2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n v="7.1527777770825196E-2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n v="0.18819444444670808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n v="3.7923611111109494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n v="1.1458333333357587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n v="13.838194444440887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n v="2.0611111111138598"/>
  </r>
  <r>
    <x v="0"/>
    <s v="8379/2014"/>
    <x v="0"/>
    <s v="155ZE_ORIGI"/>
    <s v="155ZE_Atualiz"/>
    <x v="24"/>
    <x v="0"/>
    <s v="-"/>
    <d v="2014-11-12T13:24:00"/>
    <s v="-"/>
    <d v="1899-12-30T00:00:00"/>
    <n v="0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n v="31.896527777775191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n v="50.152777777781012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n v="2.1229166666671517"/>
  </r>
  <r>
    <x v="0"/>
    <s v="8379/2014"/>
    <x v="0"/>
    <s v="CAA_ORIGI"/>
    <s v="CAA_Atualiz"/>
    <x v="3"/>
    <x v="1"/>
    <d v="2015-02-04T17:32:00"/>
    <d v="2015-02-06T17:54:00"/>
    <s v="Para apreciação"/>
    <d v="1900-01-01T00:22:00"/>
    <n v="2.015277777776646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n v="3.8888888884685002E-2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n v="11.984027777783922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n v="1.989583333328482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n v="19.882638888891961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n v="4.0812499999956344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n v="3.8388888888948713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n v="11.204861111109494"/>
  </r>
  <r>
    <x v="0"/>
    <s v="8379/2014"/>
    <x v="0"/>
    <s v="CAA_ORIGI"/>
    <s v="CAA_Atualiz"/>
    <x v="3"/>
    <x v="1"/>
    <d v="2015-03-31T18:23:00"/>
    <d v="2015-04-07T14:28:00"/>
    <s v="Para análise"/>
    <d v="1900-01-05T20:05:00"/>
    <n v="6.8368055555547471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n v="0.20555555555620231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n v="3.0354166666656965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n v="2.7277777777781012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n v="5.486111110803904E-2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n v="1.0270833333343035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n v="24.079861111109494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n v="3.9201388888905058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n v="2.1222222222204437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n v="8.7500000001455192E-2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n v="5.8159722222262644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n v="2.1527777777737356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n v="2.9597222222218988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n v="3.8493055555591127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n v="0.16874999999708962"/>
  </r>
  <r>
    <x v="0"/>
    <s v="8379/2014"/>
    <x v="0"/>
    <s v="CO_ORIGI"/>
    <s v="CO_Atualiz"/>
    <x v="6"/>
    <x v="0"/>
    <d v="2015-05-29T19:26:00"/>
    <d v="2015-05-29T19:53:00"/>
    <s v="Para empenhar."/>
    <d v="1899-12-30T00:27:00"/>
    <n v="1.8750000002910383E-2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n v="3.9027777777737356"/>
  </r>
  <r>
    <x v="0"/>
    <s v="8379/2014"/>
    <x v="0"/>
    <s v="SECOFC_ORIGI"/>
    <s v="SECOFC_Atualiz"/>
    <x v="7"/>
    <x v="0"/>
    <d v="2015-06-02T17:33:00"/>
    <d v="2015-06-02T18:14:00"/>
    <s v="-"/>
    <d v="1899-12-30T00:41:00"/>
    <n v="2.8472222227719612E-2"/>
  </r>
  <r>
    <x v="0"/>
    <s v="8379/2014"/>
    <x v="0"/>
    <s v="DG_ORIGI"/>
    <s v="DG_Atualiz"/>
    <x v="1"/>
    <x v="0"/>
    <d v="2015-06-02T17:33:00"/>
    <d v="2015-06-02T18:21:00"/>
    <s v="-"/>
    <d v="1899-12-30T00:48:00"/>
    <n v="3.3333333332848269E-2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n v="1.1805555557657499E-2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n v="2.4305555554747116E-2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n v="0.83194444444961846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n v="3.2638888886140194E-2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n v="0.14861111110803904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n v="19.972222222226264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n v="0.85486111111094942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n v="6.1111111106583849E-2"/>
  </r>
  <r>
    <x v="0"/>
    <s v="2370/2014"/>
    <x v="0"/>
    <s v="147ZE_ORIGI"/>
    <s v="147ZE_Atualiz"/>
    <x v="25"/>
    <x v="0"/>
    <s v="-"/>
    <d v="2014-04-09T16:20:00"/>
    <s v="-"/>
    <d v="1899-12-30T00:00:00"/>
    <n v="0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n v="13.900694444448163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n v="5.226388888884685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n v="20.679166666668607"/>
  </r>
  <r>
    <x v="0"/>
    <s v="2370/2014"/>
    <x v="0"/>
    <s v="CAA_ORIGI"/>
    <s v="CAA_Atualiz"/>
    <x v="3"/>
    <x v="1"/>
    <d v="2014-05-19T11:41:00"/>
    <d v="2014-05-20T16:17:00"/>
    <s v="Para análise"/>
    <d v="1899-12-31T04:36:00"/>
    <n v="1.1916666666656965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n v="0.94652777777810115"/>
  </r>
  <r>
    <x v="0"/>
    <s v="2370/2014"/>
    <x v="0"/>
    <s v="CAA_ORIGI"/>
    <s v="CAA_Atualiz"/>
    <x v="3"/>
    <x v="1"/>
    <d v="2014-05-21T15:00:00"/>
    <d v="2014-05-22T15:04:00"/>
    <s v="Para análise e encaminhamento."/>
    <d v="1899-12-31T00:04:00"/>
    <n v="1.0027777777795563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n v="0.1756944444423425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n v="1.007638888891961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n v="2.7458333333270275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n v="4.652777778392192E-2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n v="9.1673611111109494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n v="8.7430555555547471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n v="5.2534722222189885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n v="7.7777777777810115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n v="1.1201388888875954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n v="0.12430555555329192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n v="3.0291666666671517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n v="1.0055555555591127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n v="3.8583333333299379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n v="2.0451388888905058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n v="1.7361111109494232E-2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n v="3.1944444446708076E-2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n v="0.71180555555474712"/>
  </r>
  <r>
    <x v="0"/>
    <s v="2370/2014"/>
    <x v="0"/>
    <s v="SECOFC_ORIGI"/>
    <s v="SECOFC_Atualiz"/>
    <x v="7"/>
    <x v="0"/>
    <d v="2014-07-08T11:44:00"/>
    <d v="2014-07-08T13:10:00"/>
    <s v="-"/>
    <d v="1899-12-30T01:26:00"/>
    <n v="5.9722222220443655E-2"/>
  </r>
  <r>
    <x v="0"/>
    <s v="2370/2014"/>
    <x v="0"/>
    <s v="DG_ORIGI"/>
    <s v="DG_Atualiz"/>
    <x v="1"/>
    <x v="0"/>
    <d v="2014-07-08T11:44:00"/>
    <d v="2014-07-09T14:11:00"/>
    <s v="-"/>
    <d v="1899-12-31T02:27:00"/>
    <n v="1.1020833333313931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n v="6.9444444452528842E-3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n v="0.10833333333721384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n v="0.90763888888614019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n v="4.9284722222218988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n v="13.209027777775191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n v="1.0527777777824667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n v="0.82361111111094942"/>
  </r>
  <r>
    <x v="1"/>
    <s v="304/2016"/>
    <x v="1"/>
    <s v="SAPC_ORIGI"/>
    <s v="SAPC_Atualiz"/>
    <x v="26"/>
    <x v="0"/>
    <s v="-"/>
    <d v="2015-01-16T17:01:00"/>
    <s v="-"/>
    <d v="1899-12-30T00:00:00"/>
    <n v="0"/>
  </r>
  <r>
    <x v="1"/>
    <s v="304/2016"/>
    <x v="1"/>
    <s v="CAA_ORIGI"/>
    <s v="CAA_Atualiz"/>
    <x v="3"/>
    <x v="1"/>
    <d v="2015-01-16T17:01:00"/>
    <d v="2015-01-24T16:49:00"/>
    <s v="PARA APRECIAÇÃO"/>
    <d v="1900-01-06T23:48:00"/>
    <n v="7.9916666666686069"/>
  </r>
  <r>
    <x v="1"/>
    <s v="304/2016"/>
    <x v="1"/>
    <s v="SAPC_ORIGI"/>
    <s v="SAPC_Atualiz"/>
    <x v="26"/>
    <x v="0"/>
    <d v="2015-01-24T16:49:00"/>
    <d v="2015-02-19T16:36:00"/>
    <s v="informar"/>
    <d v="1900-01-24T23:47:00"/>
    <n v="25.990972222221899"/>
  </r>
  <r>
    <x v="1"/>
    <s v="304/2016"/>
    <x v="1"/>
    <s v="CAA_ORIGI"/>
    <s v="CAA_Atualiz"/>
    <x v="3"/>
    <x v="1"/>
    <d v="2015-02-19T16:36:00"/>
    <d v="2015-02-24T14:34:00"/>
    <s v="para apreciação superior"/>
    <d v="1900-01-03T21:58:00"/>
    <n v="4.9152777777781012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n v="10.13749999999709"/>
  </r>
  <r>
    <x v="1"/>
    <s v="304/2016"/>
    <x v="1"/>
    <s v="CAA_ORIGI"/>
    <s v="CAA_Atualiz"/>
    <x v="3"/>
    <x v="1"/>
    <d v="2015-03-06T17:52:00"/>
    <d v="2015-03-12T15:54:00"/>
    <s v="Com as alterações solicitadas."/>
    <d v="1900-01-04T22:02:00"/>
    <n v="5.9180555555576575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n v="6.109027777776646"/>
  </r>
  <r>
    <x v="1"/>
    <s v="304/2016"/>
    <x v="1"/>
    <s v="CAA_ORIGI"/>
    <s v="CAA_Atualiz"/>
    <x v="3"/>
    <x v="1"/>
    <d v="2015-03-18T18:31:00"/>
    <d v="2015-03-23T16:04:00"/>
    <s v="Para apreciação"/>
    <d v="1900-01-03T21:33:00"/>
    <n v="4.8979166666686069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n v="0.16319444444525288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n v="0.74930555555329192"/>
  </r>
  <r>
    <x v="1"/>
    <s v="304/2016"/>
    <x v="1"/>
    <s v="SC_ORIGI"/>
    <s v="SC_Atualiz"/>
    <x v="9"/>
    <x v="0"/>
    <d v="2015-03-24T13:58:00"/>
    <d v="2015-05-13T12:21:00"/>
    <s v="Para orçar."/>
    <d v="1900-02-17T22:23:00"/>
    <n v="49.932638888887595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n v="0.14652777778246673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n v="0.10069444444525288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n v="0.98749999999563443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n v="3.9583333338669036E-2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n v="2.569444444088731E-2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n v="0.88888888889050577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n v="0.10833333332993789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n v="4.8729166666671517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n v="8.6805555554747116E-2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n v="8.6111111115314998E-2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n v="0.76388888889050577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n v="5.1097222222160781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n v="0.96736111111385981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n v="7.9861111109494232E-2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n v="4.6527777776645962E-2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n v="0.97777777777810115"/>
  </r>
  <r>
    <x v="1"/>
    <s v="304/2016"/>
    <x v="1"/>
    <s v="CAA_ORIGI"/>
    <s v="CAA_Atualiz"/>
    <x v="3"/>
    <x v="1"/>
    <d v="2015-05-28T19:16:00"/>
    <d v="2015-05-29T10:20:00"/>
    <s v="readequação do Projeto B ico"/>
    <d v="1899-12-30T15:04:00"/>
    <n v="0.62777777777955635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n v="0.11875000000145519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n v="3.2284722222248092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n v="6.9444444437976927E-2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n v="1.9805555555576575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n v="1.8180555555591127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n v="6.9986111111065838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n v="5.5555555554747116E-2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n v="4.9236111111167702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n v="0.14027777777664596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n v="0.87986111111240461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n v="5.9944444444408873"/>
  </r>
  <r>
    <x v="1"/>
    <s v="304/2016"/>
    <x v="1"/>
    <s v="CAA_ORIGI"/>
    <s v="CAA_Atualiz"/>
    <x v="3"/>
    <x v="1"/>
    <d v="2015-06-24T15:19:00"/>
    <d v="2015-06-25T16:30:00"/>
    <s v="para manifestação e alterações, no que couber."/>
    <d v="1899-12-31T01:11:00"/>
    <n v="1.0493055555562023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n v="0.10347222222480923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n v="1.0416666664241347E-2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n v="0.77777777778101154"/>
  </r>
  <r>
    <x v="1"/>
    <s v="304/2016"/>
    <x v="1"/>
    <s v="CAA_ORIGI"/>
    <s v="CAA_Atualiz"/>
    <x v="3"/>
    <x v="1"/>
    <d v="2015-06-26T13:54:00"/>
    <d v="2015-06-26T14:24:00"/>
    <s v="Com as informações solicitadas."/>
    <d v="1899-12-30T00:30:00"/>
    <n v="2.0833333328482695E-2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n v="6.2499999985448085E-3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n v="3.7979166666700621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n v="0.26805555555620231"/>
  </r>
  <r>
    <x v="1"/>
    <s v="304/2016"/>
    <x v="1"/>
    <s v="CAA_ORIGI"/>
    <s v="CAA_Atualiz"/>
    <x v="3"/>
    <x v="1"/>
    <d v="2015-06-30T16:08:00"/>
    <d v="2015-07-01T14:58:00"/>
    <s v="Para aguardar manifestação do CREA"/>
    <d v="1899-12-30T22:50:00"/>
    <n v="0.95138888889050577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n v="9.0993055555518367"/>
  </r>
  <r>
    <x v="1"/>
    <s v="304/2016"/>
    <x v="1"/>
    <s v="CAA_ORIGI"/>
    <s v="CAA_Atualiz"/>
    <x v="3"/>
    <x v="1"/>
    <d v="2015-07-10T17:21:00"/>
    <d v="2015-07-13T16:54:00"/>
    <s v="Com as alterações para apreciação superior. Atenciosamente,"/>
    <d v="1900-01-01T23:33:00"/>
    <n v="2.9812500000043656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n v="0.92013888888322981"/>
  </r>
  <r>
    <x v="1"/>
    <s v="304/2016"/>
    <x v="1"/>
    <s v="CAA_ORIGI"/>
    <s v="CAA_Atualiz"/>
    <x v="3"/>
    <x v="1"/>
    <d v="2015-07-14T14:59:00"/>
    <d v="2015-07-15T13:35:00"/>
    <s v="Com as informações solicitadas."/>
    <d v="1899-12-30T22:36:00"/>
    <n v="0.94166666666569654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n v="37.190277777779556"/>
  </r>
  <r>
    <x v="1"/>
    <s v="304/2016"/>
    <x v="1"/>
    <s v="CAA_ORIGI"/>
    <s v="CAA_Atualiz"/>
    <x v="3"/>
    <x v="1"/>
    <d v="2015-08-21T18:09:00"/>
    <d v="2015-08-25T16:51:00"/>
    <s v="Para apreciação superior."/>
    <d v="1900-01-02T22:42:00"/>
    <n v="3.9458333333313931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n v="5.9236111111167702"/>
  </r>
  <r>
    <x v="1"/>
    <s v="304/2016"/>
    <x v="1"/>
    <s v="CAA_ORIGI"/>
    <s v="CAA_Atualiz"/>
    <x v="3"/>
    <x v="1"/>
    <d v="2015-08-31T15:01:00"/>
    <d v="2015-09-01T14:41:00"/>
    <s v="Para análise e tramitação."/>
    <d v="1899-12-30T23:40:00"/>
    <n v="0.98611111110949423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n v="0.15138888888759539"/>
  </r>
  <r>
    <x v="1"/>
    <s v="304/2016"/>
    <x v="1"/>
    <s v="CAA_ORIGI"/>
    <s v="CAA_Atualiz"/>
    <x v="3"/>
    <x v="1"/>
    <d v="2015-09-01T18:19:00"/>
    <d v="2015-09-02T12:57:00"/>
    <s v="a pedido"/>
    <d v="1899-12-30T18:38:00"/>
    <n v="0.77638888888759539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n v="1.2666666666700621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n v="2.7777777773735579E-2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n v="7.8923611111167702"/>
  </r>
  <r>
    <x v="1"/>
    <s v="304/2016"/>
    <x v="1"/>
    <s v="CLC_ORIGI"/>
    <s v="CLC_Atualiz"/>
    <x v="8"/>
    <x v="0"/>
    <d v="2015-09-11T17:26:00"/>
    <d v="2015-09-15T18:31:00"/>
    <s v="A pedido."/>
    <d v="1900-01-03T01:05:00"/>
    <n v="4.0451388888832298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n v="5.3472222221898846E-2"/>
  </r>
  <r>
    <x v="1"/>
    <s v="304/2016"/>
    <x v="1"/>
    <s v="CAA_ORIGI"/>
    <s v="CAA_Atualiz"/>
    <x v="3"/>
    <x v="1"/>
    <d v="2015-09-15T19:48:00"/>
    <d v="2015-09-21T17:49:00"/>
    <s v="Para adequações visando atender ao despacho exarado pela CLC no doc. 173528 deste PAD."/>
    <d v="1900-01-04T22:01:00"/>
    <n v="5.9173611111109494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n v="10.000694444446708"/>
  </r>
  <r>
    <x v="1"/>
    <s v="304/2016"/>
    <x v="1"/>
    <s v="CAA_ORIGI"/>
    <s v="CAA_Atualiz"/>
    <x v="3"/>
    <x v="1"/>
    <d v="2015-10-01T17:50:00"/>
    <d v="2015-10-06T13:50:00"/>
    <s v="Encaminho para apreciação superior, com as alterações solicitadas. Atenciosamente,"/>
    <d v="1900-01-03T20:00:00"/>
    <n v="4.8333333333357587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n v="2.125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n v="5.2083333328482695E-2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n v="7.9194444444510737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n v="4.0458333333299379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n v="0.11041666667006211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n v="0.99722222222044365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n v="3.125E-2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n v="0.95416666666278616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n v="0.86944444444816327"/>
  </r>
  <r>
    <x v="1"/>
    <s v="304/2016"/>
    <x v="1"/>
    <s v="SLIC_ORIGI"/>
    <s v="SLIC_Atualiz"/>
    <x v="27"/>
    <x v="0"/>
    <d v="2015-10-23T16:21:00"/>
    <d v="2015-10-26T16:28:00"/>
    <s v="A pedido."/>
    <d v="1900-01-02T00:07:00"/>
    <n v="3.0048611111124046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n v="0.98888888888905058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n v="0.10347222221753327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n v="0.68958333333284827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n v="0.12152777778101154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n v="6.0993055555518367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n v="7.0555555555547471"/>
  </r>
  <r>
    <x v="1"/>
    <s v="304/2016"/>
    <x v="1"/>
    <s v="CAA_ORIGI"/>
    <s v="CAA_Atualiz"/>
    <x v="3"/>
    <x v="1"/>
    <d v="2015-11-10T17:52:00"/>
    <d v="2015-11-11T16:46:00"/>
    <s v="Para manifestação."/>
    <d v="1899-12-30T22:54:00"/>
    <n v="0.95416666667006211"/>
  </r>
  <r>
    <x v="1"/>
    <s v="304/2016"/>
    <x v="1"/>
    <s v="CPL_ORIGI"/>
    <s v="CPL_Atualiz"/>
    <x v="11"/>
    <x v="0"/>
    <d v="2015-11-11T16:46:00"/>
    <d v="2015-11-12T17:08:00"/>
    <s v="análise"/>
    <d v="1899-12-31T00:22:00"/>
    <n v="1.01527777777664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n v="5.6250000001455192E-2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n v="4.166666665696539E-3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n v="3.9583333331393078E-2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n v="0.78333333333284827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n v="4.3750000004365575E-2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n v="3.1069444444437977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n v="30.864583333335759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n v="0.16874999999708962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n v="1.2499999997089617E-2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n v="4.6784722222218988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n v="0.18333333333430346"/>
  </r>
  <r>
    <x v="1"/>
    <s v="304/2016"/>
    <x v="1"/>
    <s v="DG_ORIGI"/>
    <s v="DG_Atualiz"/>
    <x v="1"/>
    <x v="0"/>
    <d v="2015-12-22T15:44:00"/>
    <d v="2015-12-22T18:30:00"/>
    <s v="Com o parecer."/>
    <d v="1899-12-30T02:46:00"/>
    <n v="0.11527777778246673"/>
  </r>
  <r>
    <x v="1"/>
    <s v="304/2016"/>
    <x v="1"/>
    <s v="CO_ORIGI"/>
    <s v="CO_Atualiz"/>
    <x v="6"/>
    <x v="0"/>
    <d v="2015-12-22T18:30:00"/>
    <d v="2015-12-22T19:23:00"/>
    <s v="Para empenhar."/>
    <d v="1899-12-30T00:53:00"/>
    <n v="3.6805555551836733E-2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n v="0.78333333333284827"/>
  </r>
  <r>
    <x v="1"/>
    <s v="304/2016"/>
    <x v="1"/>
    <s v="SECOFC_ORIGI"/>
    <s v="SECOFC_Atualiz"/>
    <x v="7"/>
    <x v="0"/>
    <d v="2015-12-23T14:11:00"/>
    <d v="2015-12-23T15:41:00"/>
    <s v="-"/>
    <d v="1899-12-30T01:30:00"/>
    <n v="6.25E-2"/>
  </r>
  <r>
    <x v="1"/>
    <s v="304/2016"/>
    <x v="1"/>
    <s v="DG_ORIGI"/>
    <s v="DG_Atualiz"/>
    <x v="1"/>
    <x v="0"/>
    <d v="2015-12-23T14:11:00"/>
    <d v="2015-12-23T16:44:00"/>
    <s v="-"/>
    <d v="1899-12-30T02:33:00"/>
    <n v="0.10625000000436557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n v="4.6527777776645962E-2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n v="0.12430555555329192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n v="26.824305555557657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n v="4.9305555556202307E-2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n v="1.8187499999985448"/>
  </r>
  <r>
    <x v="1"/>
    <s v="304/2016"/>
    <x v="1"/>
    <s v="SMOP_ORIGI"/>
    <s v="SOP_Atualiz"/>
    <x v="28"/>
    <x v="1"/>
    <d v="2016-01-21T13:27:00"/>
    <d v="2016-01-22T18:01:00"/>
    <s v="Para informar."/>
    <d v="1899-12-31T04:34:00"/>
    <n v="1.1902777777795563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n v="5.952777777776646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n v="8.4722222221898846E-2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n v="0.86805555555474712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n v="7.3611111110949423E-2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n v="2.4305555554747116E-2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n v="7.4305555557657499E-2"/>
  </r>
  <r>
    <x v="1"/>
    <s v="304/2016"/>
    <x v="1"/>
    <s v="CO_ORIGI"/>
    <s v="CO_Atualiz"/>
    <x v="6"/>
    <x v="0"/>
    <d v="2016-01-29T19:53:00"/>
    <d v="2016-02-01T14:38:00"/>
    <s v="para empenhar"/>
    <d v="1900-01-01T18:45:00"/>
    <n v="2.78125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n v="3.5416666665696539E-2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n v="1.0083333333313931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n v="5.6250000001455192E-2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n v="8.611111110803904E-2"/>
  </r>
  <r>
    <x v="1"/>
    <s v="304/2016"/>
    <x v="1"/>
    <s v="SECOFC_ORIGI"/>
    <s v="SECOFC_Atualiz"/>
    <x v="7"/>
    <x v="0"/>
    <d v="2016-02-02T19:06:00"/>
    <d v="2016-02-02T19:14:00"/>
    <s v="-"/>
    <d v="1899-12-30T00:08:00"/>
    <n v="5.5555555591126904E-3"/>
  </r>
  <r>
    <x v="1"/>
    <s v="304/2016"/>
    <x v="1"/>
    <s v="DG_ORIGI"/>
    <s v="DG_Atualiz"/>
    <x v="1"/>
    <x v="0"/>
    <d v="2016-02-02T19:06:00"/>
    <d v="2016-02-02T19:47:00"/>
    <s v="-"/>
    <d v="1899-12-30T00:41:00"/>
    <n v="2.8472222227719612E-2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n v="0.70555555555620231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n v="1.2368055555562023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n v="2.2222222221898846E-2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n v="0.81805555555183673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n v="10.111111111109494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n v="2.8444444444467081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n v="7.1527777778101154E-2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n v="0.84236111111385981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n v="17.336111111108039"/>
  </r>
  <r>
    <x v="1"/>
    <s v="304/2016"/>
    <x v="1"/>
    <s v="CIP_ORIGI"/>
    <s v="CAA_Atualiz"/>
    <x v="3"/>
    <x v="1"/>
    <d v="2016-03-07T19:30:00"/>
    <d v="2016-03-10T12:20:00"/>
    <s v="Para análise do pedido."/>
    <d v="1900-01-01T16:50:00"/>
    <n v="2.7013888888905058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n v="1.1965277777781012"/>
  </r>
  <r>
    <x v="1"/>
    <s v="304/2016"/>
    <x v="1"/>
    <s v="CIP_ORIGI"/>
    <s v="CAA_Atualiz"/>
    <x v="3"/>
    <x v="1"/>
    <d v="2016-03-11T17:03:00"/>
    <d v="2016-03-14T13:11:00"/>
    <s v="Com as iformações solicitadas."/>
    <d v="1900-01-01T20:08:00"/>
    <n v="2.8388888888875954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n v="0.34166666666715173"/>
  </r>
  <r>
    <x v="1"/>
    <s v="304/2016"/>
    <x v="1"/>
    <s v="CIP_ORIGI"/>
    <s v="CAA_Atualiz"/>
    <x v="3"/>
    <x v="1"/>
    <d v="2016-03-14T21:23:00"/>
    <d v="2016-03-15T16:42:00"/>
    <s v="de acordo."/>
    <d v="1899-12-30T19:19:00"/>
    <n v="0.80486111110803904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n v="29.770833333335759"/>
  </r>
  <r>
    <x v="1"/>
    <s v="304/2016"/>
    <x v="1"/>
    <s v="CIP_ORIGI"/>
    <s v="CAA_Atualiz"/>
    <x v="3"/>
    <x v="1"/>
    <d v="2016-04-14T11:12:00"/>
    <d v="2016-04-14T17:33:00"/>
    <s v="Para apreciação superior."/>
    <d v="1899-12-30T06:21:00"/>
    <n v="0.26458333332993789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n v="0.82083333333866904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n v="9.0277777781011537E-3"/>
  </r>
  <r>
    <x v="1"/>
    <s v="304/2016"/>
    <x v="1"/>
    <s v="CLC_ORIGI"/>
    <s v="CLC_Atualiz"/>
    <x v="8"/>
    <x v="0"/>
    <d v="2016-04-15T13:28:00"/>
    <d v="2016-04-15T17:27:00"/>
    <s v="."/>
    <d v="1899-12-30T03:59:00"/>
    <n v="0.16597222221753327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n v="11.938194444446708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n v="1.1388888888905058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n v="0.81180555555329192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n v="3.0965277777795563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n v="3.125E-2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n v="1.0104166666642413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n v="0.91180555555911269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n v="8.2638888889050577E-2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n v="3.6111111105128657E-2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n v="0.81180555556056788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n v="0.16458333333139308"/>
  </r>
  <r>
    <x v="1"/>
    <s v="304/2016"/>
    <x v="1"/>
    <s v="CO_ORIGI"/>
    <s v="CO_Atualiz"/>
    <x v="6"/>
    <x v="0"/>
    <d v="2016-05-05T18:16:00"/>
    <d v="2016-05-05T18:42:00"/>
    <s v="para empenhar"/>
    <d v="1899-12-30T00:26:00"/>
    <n v="1.8055555556202307E-2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n v="0.70833333333575865"/>
  </r>
  <r>
    <x v="1"/>
    <s v="304/2016"/>
    <x v="1"/>
    <s v="SECOFC_ORIGI"/>
    <s v="SECOFC_Atualiz"/>
    <x v="7"/>
    <x v="0"/>
    <d v="2016-05-06T11:42:00"/>
    <d v="2016-05-06T12:47:00"/>
    <s v="-"/>
    <d v="1899-12-30T01:05:00"/>
    <n v="4.5138888883229811E-2"/>
  </r>
  <r>
    <x v="1"/>
    <s v="304/2016"/>
    <x v="1"/>
    <s v="DG_ORIGI"/>
    <s v="DG_Atualiz"/>
    <x v="1"/>
    <x v="0"/>
    <d v="2016-05-06T11:42:00"/>
    <d v="2016-05-06T19:41:00"/>
    <s v="-"/>
    <d v="1899-12-30T07:59:00"/>
    <n v="0.33263888888905058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n v="2.7541666666656965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n v="8.2222222222189885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n v="0.90625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n v="8.8888888887595385E-2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n v="4.166666665696539E-3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n v="0.82708333333721384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n v="0.95763888888905058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n v="0.11458333333575865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n v="161.08611111110804"/>
  </r>
  <r>
    <x v="1"/>
    <s v="304/2016"/>
    <x v="1"/>
    <s v="SACONT_ORIGI"/>
    <s v="SACONT_Atualiz"/>
    <x v="21"/>
    <x v="0"/>
    <d v="2016-10-28T18:45:00"/>
    <s v="-"/>
    <s v="Para cálculo de reajuste"/>
    <d v="1899-12-30T00:00:00"/>
    <n v="0"/>
  </r>
  <r>
    <x v="1"/>
    <s v="5087/2016"/>
    <x v="1"/>
    <s v="SAPRE_ORIGI"/>
    <s v="SAPRE_Atualiz"/>
    <x v="29"/>
    <x v="1"/>
    <d v="2016-05-30T20:13:00"/>
    <d v="2016-05-31T20:13:00"/>
    <s v="-"/>
    <d v="1899-12-31T00:00:00"/>
    <n v="1"/>
  </r>
  <r>
    <x v="1"/>
    <s v="5087/2016"/>
    <x v="1"/>
    <s v="CIP_ORIGI"/>
    <s v="CAA_Atualiz"/>
    <x v="3"/>
    <x v="1"/>
    <d v="2016-05-31T20:13:00"/>
    <d v="2016-06-09T15:29:00"/>
    <s v="PARA APRECIAÇÃO SUPERIOR."/>
    <d v="1900-01-07T19:16:00"/>
    <n v="8.8027777777751908"/>
  </r>
  <r>
    <x v="1"/>
    <s v="5087/2016"/>
    <x v="1"/>
    <s v="SAPRE_ORIGI"/>
    <s v="SAPRE_Atualiz"/>
    <x v="29"/>
    <x v="1"/>
    <d v="2016-06-09T15:29:00"/>
    <d v="2016-08-04T15:48:00"/>
    <s v="informs"/>
    <d v="1900-02-24T00:19:00"/>
    <n v="56.013194444443798"/>
  </r>
  <r>
    <x v="1"/>
    <s v="5087/2016"/>
    <x v="1"/>
    <s v="CIP_ORIGI"/>
    <s v="CAA_Atualiz"/>
    <x v="3"/>
    <x v="1"/>
    <d v="2016-08-04T15:48:00"/>
    <d v="2016-08-09T18:47:00"/>
    <s v="Com o projeto alterado"/>
    <d v="1900-01-04T02:59:00"/>
    <n v="5.1243055555532919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n v="0.70555555555620231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n v="2.1368055555576575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n v="0.15277777778101154"/>
  </r>
  <r>
    <x v="1"/>
    <s v="5087/2016"/>
    <x v="1"/>
    <s v="SC_ORIGI"/>
    <s v="SC_Atualiz"/>
    <x v="9"/>
    <x v="0"/>
    <d v="2016-08-12T18:40:00"/>
    <d v="2016-09-01T16:00:00"/>
    <s v="Para orçar."/>
    <d v="1900-01-18T21:20:00"/>
    <n v="19.88888888888323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n v="0.88541666667151731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n v="17.06388888888614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n v="0.92430555555620231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n v="0.16041666666569654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n v="2.1527777775190771E-2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n v="0.12569444444670808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n v="0.75347222222626442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n v="1.1881944444394321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n v="4.9902777777824667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n v="0.87361111110658385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n v="6.1604166666656965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n v="2.8708333333343035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n v="3.0208333333357587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n v="9.0277777773735579E-2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n v="1.7361111116770189E-2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n v="3.9479166666642413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n v="9.7222222248092294E-3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n v="1.6534722222204437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n v="1.1083333333299379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n v="0.96736111111385981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n v="0"/>
  </r>
  <r>
    <x v="1"/>
    <s v="9656/2012 "/>
    <x v="1"/>
    <s v="SAPC_ORIGI"/>
    <s v="SAPC_Atualiz"/>
    <x v="26"/>
    <x v="0"/>
    <s v="-"/>
    <d v="2012-11-29T17:43:00"/>
    <s v="-"/>
    <d v="1899-12-30T00:00:00"/>
    <n v="0"/>
  </r>
  <r>
    <x v="1"/>
    <s v="9656/2012 "/>
    <x v="1"/>
    <s v="CAA_ORIGI"/>
    <s v="CAA_Atualiz"/>
    <x v="3"/>
    <x v="1"/>
    <d v="2012-11-29T17:43:00"/>
    <d v="2012-11-30T12:31:00"/>
    <s v="Para apreciação superior"/>
    <d v="1899-12-30T18:48:00"/>
    <n v="0.78333333333284827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n v="0.22291666666569654"/>
  </r>
  <r>
    <x v="1"/>
    <s v="9656/2012 "/>
    <x v="1"/>
    <s v="CAA_ORIGI"/>
    <s v="CAA_Atualiz"/>
    <x v="3"/>
    <x v="1"/>
    <d v="2012-11-30T17:52:00"/>
    <d v="2012-12-04T13:04:00"/>
    <s v="Para apreciação, com as correções solicitadas. Atenciosamente,"/>
    <d v="1900-01-02T19:12:00"/>
    <n v="3.8000000000029104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n v="5.8576388888905058"/>
  </r>
  <r>
    <x v="1"/>
    <s v="9656/2012 "/>
    <x v="1"/>
    <s v="CAA_ORIGI"/>
    <s v="CAA_Atualiz"/>
    <x v="3"/>
    <x v="1"/>
    <d v="2012-12-10T09:39:00"/>
    <d v="2012-12-10T18:26:00"/>
    <s v="Para apreciação, com as devida retificações e inclusões. Atenciosamente,"/>
    <d v="1899-12-30T08:47:00"/>
    <n v="0.36597222222189885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n v="1.7361111109494232E-2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n v="0.7694444444423425"/>
  </r>
  <r>
    <x v="1"/>
    <s v="9656/2012 "/>
    <x v="1"/>
    <s v="SGPA_ORIGI"/>
    <s v="SGPA_Atualiz"/>
    <x v="35"/>
    <x v="0"/>
    <d v="2012-12-11T13:19:00"/>
    <d v="2012-12-12T18:49:00"/>
    <s v="a pedido."/>
    <d v="1899-12-31T05:30:00"/>
    <n v="1.2291666666715173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n v="15.897916666661331"/>
  </r>
  <r>
    <x v="1"/>
    <s v="9656/2012 "/>
    <x v="1"/>
    <s v="CAA_ORIGI"/>
    <s v="CAA_Atualiz"/>
    <x v="3"/>
    <x v="1"/>
    <d v="2012-12-28T16:22:00"/>
    <d v="2013-01-07T15:02:00"/>
    <s v="Para apreciação superior"/>
    <d v="1900-01-08T22:40:00"/>
    <n v="9.9444444444452529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n v="0.18611111111385981"/>
  </r>
  <r>
    <x v="1"/>
    <s v="9656/2012 "/>
    <x v="1"/>
    <s v="CAA_ORIGI"/>
    <s v="CAA_Atualiz"/>
    <x v="3"/>
    <x v="1"/>
    <d v="2013-01-07T19:30:00"/>
    <d v="2013-01-08T14:46:00"/>
    <s v="Com as alterações solicitadas. Atenciosamente,"/>
    <d v="1899-12-30T19:16:00"/>
    <n v="0.80277777777519077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n v="1.1583333333328483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n v="3.4722222262644209E-3"/>
  </r>
  <r>
    <x v="1"/>
    <s v="9656/2012 "/>
    <x v="1"/>
    <s v="CAA_ORIGI"/>
    <s v="CAA_Atualiz"/>
    <x v="3"/>
    <x v="1"/>
    <d v="2013-01-09T18:39:00"/>
    <d v="2013-01-09T18:58:00"/>
    <s v="Segue sugestão de alterações no projeto b ico."/>
    <d v="1899-12-30T00:19:00"/>
    <n v="1.3194444443797693E-2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n v="1.788888888891961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n v="4.0277777770825196E-2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n v="3.9965277777810115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n v="0.11736111110803904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n v="0.93819444444670808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n v="7.0277777777810115"/>
  </r>
  <r>
    <x v="1"/>
    <s v="9656/2012 "/>
    <x v="1"/>
    <s v="CLC_ORIGI"/>
    <s v="CLC_Atualiz"/>
    <x v="8"/>
    <x v="0"/>
    <d v="2013-01-23T16:47:00"/>
    <d v="2013-01-23T19:39:00"/>
    <s v="para analise"/>
    <d v="1899-12-30T02:52:00"/>
    <n v="0.11944444444088731"/>
  </r>
  <r>
    <x v="1"/>
    <s v="9656/2012 "/>
    <x v="1"/>
    <s v="SC_ORIGI"/>
    <s v="SC_Atualiz"/>
    <x v="9"/>
    <x v="0"/>
    <d v="2013-01-23T19:39:00"/>
    <d v="2013-01-25T16:57:00"/>
    <s v="Para orçar."/>
    <d v="1899-12-31T21:18:00"/>
    <n v="1.8875000000043656"/>
  </r>
  <r>
    <x v="1"/>
    <s v="9656/2012 "/>
    <x v="1"/>
    <s v="SAPC_ORIGI"/>
    <s v="SAPC_Atualiz"/>
    <x v="26"/>
    <x v="0"/>
    <d v="2013-01-25T16:57:00"/>
    <d v="2013-02-23T12:02:00"/>
    <s v="À PEDIDO"/>
    <d v="1900-01-27T19:05:00"/>
    <n v="28.79513888888323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n v="5.1847222222277196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n v="11.924999999995634"/>
  </r>
  <r>
    <x v="1"/>
    <s v="9656/2012 "/>
    <x v="1"/>
    <s v="CAA_ORIGI"/>
    <s v="CAA_Atualiz"/>
    <x v="3"/>
    <x v="1"/>
    <d v="2013-03-12T14:40:00"/>
    <d v="2013-03-12T17:19:00"/>
    <s v="Encaminho projeto b ico com readequações. Atenciosamente,"/>
    <d v="1899-12-30T02:39:00"/>
    <n v="0.11041666667006211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n v="7.7083333329937886E-2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n v="5.8944444444496185"/>
  </r>
  <r>
    <x v="1"/>
    <s v="9656/2012 "/>
    <x v="1"/>
    <s v="CLC_ORIGI"/>
    <s v="CLC_Atualiz"/>
    <x v="8"/>
    <x v="0"/>
    <d v="2013-03-18T16:38:00"/>
    <d v="2013-03-18T17:36:00"/>
    <s v="ORÇAMENTO"/>
    <d v="1899-12-30T00:58:00"/>
    <n v="4.0277777770825196E-2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n v="2.0215277777824667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n v="9.0277777781011537E-3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n v="5.2083333328482695E-2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n v="1.7708333333357587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n v="12.140972222223354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n v="0.93333333333430346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n v="9.2361111106583849E-2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n v="1.2500000004365575E-2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n v="4.9743055555518367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n v="0.77569444444816327"/>
  </r>
  <r>
    <x v="1"/>
    <s v="9656/2012 "/>
    <x v="1"/>
    <s v="SPO_ORIGI"/>
    <s v="SPO_Atualiz"/>
    <x v="5"/>
    <x v="0"/>
    <d v="2013-04-10T12:23:00"/>
    <d v="2013-04-10T19:52:00"/>
    <s v="A pedido"/>
    <d v="1899-12-30T07:29:00"/>
    <n v="0.31180555555329192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n v="0.70347222222335404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n v="1.0729166666642413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n v="0.23472222222335404"/>
  </r>
  <r>
    <x v="1"/>
    <s v="9656/2012 "/>
    <x v="1"/>
    <s v="CAA_ORIGI"/>
    <s v="CAA_Atualiz"/>
    <x v="3"/>
    <x v="1"/>
    <d v="2013-04-12T20:08:00"/>
    <d v="2013-04-15T13:52:00"/>
    <s v="Para atender ao que dispõe o despacho da SECOFC no doc. 076854."/>
    <d v="1900-01-01T17:44:00"/>
    <n v="2.7388888888890506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n v="2.1645833333313931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n v="0.77430555556202307"/>
  </r>
  <r>
    <x v="1"/>
    <s v="9656/2012 "/>
    <x v="1"/>
    <s v="CO_ORIGI"/>
    <s v="CO_Atualiz"/>
    <x v="6"/>
    <x v="0"/>
    <d v="2013-04-18T12:24:00"/>
    <d v="2013-04-18T16:39:00"/>
    <s v="Para ciência."/>
    <d v="1899-12-30T04:15:00"/>
    <n v="0.17708333332848269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n v="0.92013888889050577"/>
  </r>
  <r>
    <x v="1"/>
    <s v="9656/2012 "/>
    <x v="1"/>
    <s v="CAA_ORIGI"/>
    <s v="CAA_Atualiz"/>
    <x v="3"/>
    <x v="1"/>
    <d v="2013-04-19T14:44:00"/>
    <d v="2013-04-19T15:58:00"/>
    <s v="O projeto b ico com a redução de postos, de doc. 078.079/2013, não apresenta valores. Dessa forma,"/>
    <d v="1899-12-30T01:14:00"/>
    <n v="5.1388888889050577E-2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n v="2.9048611111138598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n v="0.11944444444088731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n v="6.1805555553291924E-2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n v="1.8152777777795563"/>
  </r>
  <r>
    <x v="1"/>
    <s v="9656/2012 "/>
    <x v="1"/>
    <s v="SC_ORIGI"/>
    <s v="SC_Atualiz"/>
    <x v="9"/>
    <x v="0"/>
    <d v="2013-04-24T13:36:00"/>
    <d v="2013-04-24T14:06:00"/>
    <s v="A pedido"/>
    <d v="1899-12-30T00:30:00"/>
    <n v="2.0833333335758653E-2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n v="6.9444444452528842E-3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n v="6.1215277777737356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n v="5.4166666668606922E-2"/>
  </r>
  <r>
    <x v="1"/>
    <s v="9656/2012 "/>
    <x v="1"/>
    <s v="CAA_ORIGI"/>
    <s v="CAA_Atualiz"/>
    <x v="3"/>
    <x v="1"/>
    <d v="2013-04-30T18:29:00"/>
    <d v="2013-05-02T12:25:00"/>
    <s v="Para readequação."/>
    <d v="1899-12-31T17:56:00"/>
    <n v="1.7472222222204437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n v="0.2305555555576575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n v="7.4999999997089617E-2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n v="4.7527777777795563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n v="2.2222222221898846E-2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n v="2.0833333335758653E-2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n v="0.10208333333139308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n v="3.09375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n v="2.7402777777751908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n v="1.211111111115315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n v="2.0423611111109494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n v="0.95902777777519077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n v="3.4027777779556345E-2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n v="3.875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n v="0.97638888889196096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n v="1.5277777776645962E-2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n v="1.0791666666627862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n v="4.8611111124046147E-3"/>
  </r>
  <r>
    <x v="1"/>
    <s v="9656/2012 "/>
    <x v="1"/>
    <s v="SLIC_ORIGI"/>
    <s v="SLIC_Atualiz"/>
    <x v="27"/>
    <x v="0"/>
    <d v="2013-05-23T18:03:00"/>
    <d v="2013-05-23T18:21:00"/>
    <s v="A pedido"/>
    <d v="1899-12-30T00:18:00"/>
    <n v="1.2499999997089617E-2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n v="2.5694444448163267E-2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n v="4.8006944444423425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n v="0.10972222222335404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n v="2.2222222221898846E-2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n v="27.908333333332848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n v="5.4861111115314998E-2"/>
  </r>
  <r>
    <x v="1"/>
    <s v="9656/2012 "/>
    <x v="1"/>
    <s v="CPL_ORIGI"/>
    <s v="CPL_Atualiz"/>
    <x v="11"/>
    <x v="0"/>
    <d v="2013-06-25T16:28:00"/>
    <d v="2013-06-25T18:00:00"/>
    <s v="A pedido."/>
    <d v="1899-12-30T01:32:00"/>
    <n v="6.3888888886140194E-2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n v="3.125E-2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n v="8.333333331393078E-3"/>
  </r>
  <r>
    <x v="1"/>
    <s v="9656/2012 "/>
    <x v="1"/>
    <s v="CO_ORIGI"/>
    <s v="CO_Atualiz"/>
    <x v="6"/>
    <x v="0"/>
    <d v="2013-06-25T18:57:00"/>
    <d v="2013-06-25T19:08:00"/>
    <s v="para empenhar"/>
    <d v="1899-12-30T00:11:00"/>
    <n v="7.6388888919609599E-3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n v="0.66666666666424135"/>
  </r>
  <r>
    <x v="1"/>
    <s v="9656/2012 "/>
    <x v="1"/>
    <s v="SECOFC_ORIGI"/>
    <s v="SECOFC_Atualiz"/>
    <x v="7"/>
    <x v="0"/>
    <d v="2013-06-26T11:08:00"/>
    <d v="2013-06-26T11:12:00"/>
    <s v="-"/>
    <d v="1899-12-30T00:04:00"/>
    <n v="2.7777777795563452E-3"/>
  </r>
  <r>
    <x v="1"/>
    <s v="9656/2012 "/>
    <x v="1"/>
    <s v="DG_ORIGI"/>
    <s v="DG_Atualiz"/>
    <x v="1"/>
    <x v="0"/>
    <d v="2013-06-26T11:08:00"/>
    <d v="2013-06-26T11:12:00"/>
    <s v="-"/>
    <d v="1899-12-30T00:04:00"/>
    <n v="2.7777777795563452E-3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n v="4.166666665696539E-3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n v="9.2534722222262644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n v="2.960416666661331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n v="3.9104166666656965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n v="6.5972222226264421E-2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n v="3.0687499999985448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n v="0.88958333332993789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n v="8.6805555562023073E-2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n v="9.5138888886140194E-2"/>
  </r>
  <r>
    <x v="1"/>
    <s v="9656/2012 "/>
    <x v="1"/>
    <s v="CO_ORIGI"/>
    <s v="CO_Atualiz"/>
    <x v="6"/>
    <x v="0"/>
    <d v="2013-07-16T19:14:00"/>
    <d v="2013-07-16T19:16:00"/>
    <s v="Para empenhar."/>
    <d v="1899-12-30T00:02:00"/>
    <n v="1.3888888861401938E-3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n v="0.91111111111240461"/>
  </r>
  <r>
    <x v="1"/>
    <s v="1395/2014 "/>
    <x v="1"/>
    <s v="SGACI_ORIGI"/>
    <s v="SAPRE_Atualiz"/>
    <x v="29"/>
    <x v="1"/>
    <d v="2014-02-27T15:57:00"/>
    <d v="2014-02-28T15:57:00"/>
    <s v="-"/>
    <d v="1899-12-31T00:00:00"/>
    <n v="1"/>
  </r>
  <r>
    <x v="1"/>
    <s v="1395/2014 "/>
    <x v="1"/>
    <s v="CAA_ORIGI"/>
    <s v="CAA_Atualiz"/>
    <x v="3"/>
    <x v="1"/>
    <d v="2014-02-28T15:57:00"/>
    <d v="2014-03-07T17:15:00"/>
    <s v="Para apreciação superior."/>
    <d v="1900-01-06T01:18:00"/>
    <n v="7.0541666666686069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n v="3.9854166666700621"/>
  </r>
  <r>
    <x v="1"/>
    <s v="1395/2014 "/>
    <x v="1"/>
    <s v="CAA_ORIGI"/>
    <s v="CAA_Atualiz"/>
    <x v="3"/>
    <x v="1"/>
    <d v="2014-03-11T16:54:00"/>
    <d v="2014-03-12T14:08:00"/>
    <s v="Com as alterações solicitadas"/>
    <d v="1899-12-30T21:14:00"/>
    <n v="0.88472222221753327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n v="9.2361111113859806E-2"/>
  </r>
  <r>
    <x v="1"/>
    <s v="1395/2014 "/>
    <x v="1"/>
    <s v="CLC_ORIGI"/>
    <s v="CLC_Atualiz"/>
    <x v="8"/>
    <x v="0"/>
    <d v="2014-03-12T16:21:00"/>
    <d v="2014-03-13T14:40:00"/>
    <s v="orçar"/>
    <d v="1899-12-30T22:19:00"/>
    <n v="0.92986111110803904"/>
  </r>
  <r>
    <x v="1"/>
    <s v="1395/2014 "/>
    <x v="1"/>
    <s v="SC_ORIGI"/>
    <s v="SC_Atualiz"/>
    <x v="9"/>
    <x v="0"/>
    <d v="2014-03-13T14:40:00"/>
    <d v="2014-05-07T15:14:00"/>
    <s v="Para orçar."/>
    <d v="1900-02-23T00:34:00"/>
    <n v="55.023611111115315"/>
  </r>
  <r>
    <x v="1"/>
    <s v="1395/2014 "/>
    <x v="1"/>
    <s v="CLC_ORIGI"/>
    <s v="CLC_Atualiz"/>
    <x v="8"/>
    <x v="0"/>
    <d v="2014-05-07T15:14:00"/>
    <d v="2014-05-07T17:31:00"/>
    <s v="ORÇAMENTO"/>
    <d v="1899-12-30T02:17:00"/>
    <n v="9.5138888886140194E-2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n v="0.99375000000145519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n v="3.9201388888905058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n v="0.132638888884685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n v="1.7361111109494232E-2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n v="6.3888888893416151E-2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n v="1.7437500000014552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n v="2.2368055555489263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n v="2.8138888888934162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n v="4.3749999997089617E-2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n v="0.93958333333284827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n v="8.1083333333372138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n v="5.9465277777781012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n v="4.8611111124046147E-3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n v="6.3888888886140194E-2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n v="2.6388888887595385E-2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n v="0.79097222222480923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n v="2.9861111106583849E-2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n v="4.3055555557657499E-2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n v="1.5972222223354038E-2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n v="1.1243055555532919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n v="0.98611111110949423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n v="3.9305555555620231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n v="0.91527777777810115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n v="0.85208333333139308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n v="5.486111110803904E-2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n v="1.1354166666715173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n v="0.11666666666133096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n v="2.7055555555562023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n v="4.6527777776645962E-2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n v="2.1291666666729725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n v="21.05069444444234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n v="2.0847222222218988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n v="3.0229166666686069"/>
  </r>
  <r>
    <x v="1"/>
    <s v="1395/2014 "/>
    <x v="1"/>
    <s v="CO_ORIGI"/>
    <s v="CO_Atualiz"/>
    <x v="6"/>
    <x v="0"/>
    <d v="2014-07-14T19:41:00"/>
    <d v="2014-07-15T12:43:00"/>
    <s v="para empenhar"/>
    <d v="1899-12-30T17:02:00"/>
    <n v="0.70972222222189885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n v="0.21388888888759539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n v="92.855555555557657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n v="0.12777777777228039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n v="0.98819444444961846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n v="1.4583333329937886E-2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n v="2.0833333335758653E-2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n v="2.8006944444423425"/>
  </r>
  <r>
    <x v="1"/>
    <s v="5966/2012"/>
    <x v="1"/>
    <s v="SMOEP_ORIGI"/>
    <s v="SOP_Atualiz"/>
    <x v="28"/>
    <x v="1"/>
    <d v="2012-08-27T11:46:00"/>
    <d v="2012-08-28T11:46:00"/>
    <s v="-"/>
    <d v="1899-12-31T00:00:00"/>
    <n v="1"/>
  </r>
  <r>
    <x v="1"/>
    <s v="5966/2012"/>
    <x v="1"/>
    <s v="CAA_ORIGI"/>
    <s v="CAA_Atualiz"/>
    <x v="3"/>
    <x v="1"/>
    <d v="2012-08-28T11:46:00"/>
    <d v="2012-08-29T17:06:00"/>
    <s v="Para análise e encaminamentos."/>
    <d v="1899-12-31T05:20:00"/>
    <n v="1.2222222222262644"/>
  </r>
  <r>
    <x v="1"/>
    <s v="5966/2012"/>
    <x v="1"/>
    <s v="SMOEP_ORIGI"/>
    <s v="SOP_Atualiz"/>
    <x v="28"/>
    <x v="1"/>
    <d v="2012-08-29T17:06:00"/>
    <d v="2012-10-20T14:33:00"/>
    <s v="Para informar possibilidade de inserção de um orçamento dos serviços ou,se for o caso,anexar fotos"/>
    <d v="1900-02-19T21:27:00"/>
    <n v="51.893749999995634"/>
  </r>
  <r>
    <x v="1"/>
    <s v="5966/2012"/>
    <x v="1"/>
    <s v="CAA_ORIGI"/>
    <s v="CAA_Atualiz"/>
    <x v="3"/>
    <x v="1"/>
    <d v="2012-10-20T14:33:00"/>
    <d v="2012-10-20T16:09:00"/>
    <s v="Para os encaminhamentos."/>
    <d v="1899-12-30T01:36:00"/>
    <n v="6.6666666672972497E-2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n v="1.945138888884685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n v="1.1118055555562023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n v="3.8194444445252884E-2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n v="0.12222222222044365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n v="0.74444444444816327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n v="40.931249999994179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n v="1.0208333333357587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n v="0.21319444444816327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n v="5.9319444444408873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n v="0.84236111111385981"/>
  </r>
  <r>
    <x v="1"/>
    <s v="5966/2012"/>
    <x v="1"/>
    <s v="SMOEP_ORIGI"/>
    <s v="SOP_Atualiz"/>
    <x v="28"/>
    <x v="1"/>
    <d v="2012-12-12T13:47:00"/>
    <d v="2012-12-13T17:40:00"/>
    <s v="Para informar."/>
    <d v="1899-12-31T03:53:00"/>
    <n v="1.1618055555518367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n v="0.10069444444525288"/>
  </r>
  <r>
    <x v="1"/>
    <s v="5966/2012"/>
    <x v="1"/>
    <s v="SMOEP_ORIGI"/>
    <s v="SOP_Atualiz"/>
    <x v="28"/>
    <x v="1"/>
    <d v="2012-12-13T20:05:00"/>
    <d v="2012-12-21T18:25:00"/>
    <s v="Com informação."/>
    <d v="1900-01-06T22:20:00"/>
    <n v="7.9305555555547471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n v="1.3888888890505768E-2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n v="4.7215277777795563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n v="0.13402777777810115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n v="6.6666666665696539E-2"/>
  </r>
  <r>
    <x v="1"/>
    <s v="5966/2012"/>
    <x v="1"/>
    <s v="CAA_ORIGI"/>
    <s v="CAA_Atualiz"/>
    <x v="3"/>
    <x v="1"/>
    <d v="2012-12-26T16:53:00"/>
    <d v="2013-01-14T18:02:00"/>
    <s v="Em devolução com a anulação do pré-empenho."/>
    <d v="1900-01-18T01:09:00"/>
    <n v="19.047916666662786"/>
  </r>
  <r>
    <x v="1"/>
    <s v="5966/2012"/>
    <x v="1"/>
    <s v="SMOEP_ORIGI"/>
    <s v="SOP_Atualiz"/>
    <x v="28"/>
    <x v="1"/>
    <d v="2013-01-14T18:02:00"/>
    <d v="2013-01-14T18:46:00"/>
    <s v="Para ciência e reiterar o pedido de contratação neste exercício 2013."/>
    <d v="1899-12-30T00:44:00"/>
    <n v="3.0555555560567882E-2"/>
  </r>
  <r>
    <x v="1"/>
    <s v="5966/2012"/>
    <x v="1"/>
    <s v="CAA_ORIGI"/>
    <s v="CAA_Atualiz"/>
    <x v="3"/>
    <x v="1"/>
    <d v="2013-01-14T18:46:00"/>
    <d v="2013-01-15T12:54:00"/>
    <s v="Para encaminhamentos."/>
    <d v="1899-12-30T18:08:00"/>
    <n v="0.75555555555183673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n v="0.12430555556056788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n v="3.8194444437976927E-2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n v="6.9159722222248092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n v="7.6388888890505768E-2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n v="38.132638888884685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n v="2.7875000000058208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n v="3.125E-2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n v="0.13124999999854481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n v="6.9986111111065838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n v="0.81597222222626442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n v="0.13611111111094942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n v="0.11597222222189885"/>
  </r>
  <r>
    <x v="1"/>
    <s v="5966/2012"/>
    <x v="1"/>
    <s v="CO_ORIGI"/>
    <s v="CO_Atualiz"/>
    <x v="6"/>
    <x v="0"/>
    <d v="2013-03-12T20:12:00"/>
    <d v="2013-03-13T13:16:00"/>
    <s v="Para empenhar"/>
    <d v="1899-12-30T17:04:00"/>
    <n v="0.71111111110803904"/>
  </r>
  <r>
    <x v="1"/>
    <s v="6832/2015"/>
    <x v="1"/>
    <s v="SMOEP_ORIGI"/>
    <s v="SOP_Atualiz"/>
    <x v="28"/>
    <x v="1"/>
    <d v="2015-09-25T17:35:00"/>
    <d v="2015-09-30T17:35:00"/>
    <s v="-"/>
    <d v="1900-01-04T00:00:00"/>
    <n v="5"/>
  </r>
  <r>
    <x v="1"/>
    <s v="6832/2015"/>
    <x v="1"/>
    <s v="CAA_ORIGI"/>
    <s v="CAA_Atualiz"/>
    <x v="3"/>
    <x v="1"/>
    <d v="2015-09-30T17:35:00"/>
    <d v="2015-10-01T15:33:00"/>
    <s v="Para análise e encaminhamentos."/>
    <d v="1899-12-30T21:58:00"/>
    <n v="0.91527777777810115"/>
  </r>
  <r>
    <x v="1"/>
    <s v="6832/2015"/>
    <x v="1"/>
    <s v="SMOEP_ORIGI"/>
    <s v="SOP_Atualiz"/>
    <x v="28"/>
    <x v="1"/>
    <d v="2015-10-01T15:33:00"/>
    <d v="2015-10-08T15:17:00"/>
    <s v="informar"/>
    <d v="1900-01-05T23:44:00"/>
    <n v="6.9888888888890506"/>
  </r>
  <r>
    <x v="1"/>
    <s v="6832/2015"/>
    <x v="1"/>
    <s v="CAA_ORIGI"/>
    <s v="CAA_Atualiz"/>
    <x v="3"/>
    <x v="1"/>
    <d v="2015-10-08T15:17:00"/>
    <d v="2015-10-19T12:27:00"/>
    <s v="Para encaminhamentos."/>
    <d v="1900-01-09T21:10:00"/>
    <n v="10.881944444445253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n v="0.26874999999563443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n v="0.80625000000145519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n v="0.22152777777955635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n v="1.5006944444394321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n v="0.30138888888905058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n v="50.030555555560568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n v="2.1527777775190771E-2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n v="4.9590277777751908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n v="0.91180555555911269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n v="0.13194444444525288"/>
  </r>
  <r>
    <x v="1"/>
    <s v="6832/2015"/>
    <x v="1"/>
    <s v="SMOP_ORIGI"/>
    <s v="SOP_Atualiz"/>
    <x v="28"/>
    <x v="1"/>
    <d v="2015-12-17T16:08:00"/>
    <d v="2016-04-01T16:56:00"/>
    <s v="Segue em atendimento ao despacho exarado no doc.247432"/>
    <d v="1900-04-15T00:48:00"/>
    <n v="106.03333333333285"/>
  </r>
  <r>
    <x v="1"/>
    <s v="6832/2015"/>
    <x v="1"/>
    <s v="CIP_ORIGI"/>
    <s v="CAA_Atualiz"/>
    <x v="3"/>
    <x v="1"/>
    <d v="2016-04-01T16:56:00"/>
    <d v="2016-04-20T14:37:00"/>
    <s v="Para ciência e encaminhamentos."/>
    <d v="1900-01-17T21:41:00"/>
    <n v="18.903472222220444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n v="7.2305555555576575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n v="4.8840277777781012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n v="0.89236111110949423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n v="0.125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n v="1.8326388888890506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n v="96.09513888888614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n v="3.5416666672972497E-2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n v="1.5277777776645962E-2"/>
  </r>
  <r>
    <x v="1"/>
    <s v="6832/2015"/>
    <x v="1"/>
    <s v="SMIC_ORIGI"/>
    <s v="SOP_Atualiz"/>
    <x v="28"/>
    <x v="1"/>
    <d v="2016-08-09T17:16:00"/>
    <d v="2016-08-09T17:33:00"/>
    <s v="Solicito anexar o documento do SIOFI, se houver orçamento em PO, e enviar, brevemente, à CLC."/>
    <d v="1899-12-30T00:17:00"/>
    <n v="1.1805555550381541E-2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n v="2.0625"/>
  </r>
  <r>
    <x v="1"/>
    <s v="6832/2015"/>
    <x v="1"/>
    <s v="SOP_ORIGI"/>
    <s v="SOP_Atualiz"/>
    <x v="28"/>
    <x v="1"/>
    <d v="2016-08-11T19:03:00"/>
    <d v="2016-08-25T16:38:00"/>
    <s v="A pedido."/>
    <d v="1900-01-12T21:35:00"/>
    <n v="13.899305555562023"/>
  </r>
  <r>
    <x v="1"/>
    <s v="6832/2015"/>
    <x v="1"/>
    <s v="CIP_ORIGI"/>
    <s v="CAA_Atualiz"/>
    <x v="3"/>
    <x v="1"/>
    <d v="2016-08-25T16:38:00"/>
    <d v="2016-08-27T15:44:00"/>
    <s v="Para apreciação superior"/>
    <d v="1899-12-31T23:06:00"/>
    <n v="1.9624999999941792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n v="2.1423611111167702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n v="3.0979166666729725"/>
  </r>
  <r>
    <x v="1"/>
    <s v="6832/2015"/>
    <x v="1"/>
    <s v="CGEU_ORIGI"/>
    <s v="CGEU_Atualiz"/>
    <x v="45"/>
    <x v="0"/>
    <d v="2016-09-05T17:13:00"/>
    <d v="2016-09-09T16:18:00"/>
    <s v="-"/>
    <d v="1900-01-02T23:05:00"/>
    <n v="3.9618055555547471"/>
  </r>
  <r>
    <x v="1"/>
    <s v="6832/2015"/>
    <x v="1"/>
    <s v="SESOP_ORIGI"/>
    <s v="SESOP_Atualiz"/>
    <x v="44"/>
    <x v="0"/>
    <d v="2016-09-05T17:13:00"/>
    <d v="2016-09-13T12:37:00"/>
    <s v="-"/>
    <d v="1900-01-06T19:24:00"/>
    <n v="7.8083333333270275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n v="0.1368055555576575"/>
  </r>
  <r>
    <x v="1"/>
    <s v="6832/2015"/>
    <x v="1"/>
    <s v="SOP_ORIGI"/>
    <s v="SOP_Atualiz"/>
    <x v="28"/>
    <x v="1"/>
    <d v="2016-09-13T15:54:00"/>
    <d v="2016-09-14T17:27:00"/>
    <s v="Após informações da SECTI, encaminho para providências."/>
    <d v="1899-12-31T01:33:00"/>
    <n v="1.0645833333328483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n v="8.9437499999985448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n v="6.070138888891961"/>
  </r>
  <r>
    <x v="1"/>
    <s v="6832/2015"/>
    <x v="1"/>
    <s v="CLC_ORIGI"/>
    <s v="CLC_Atualiz"/>
    <x v="8"/>
    <x v="0"/>
    <d v="2016-09-29T17:47:00"/>
    <d v="2016-09-30T17:00:00"/>
    <s v="ORÇAMENTOS"/>
    <d v="1899-12-30T23:13:00"/>
    <n v="0.96736111111385981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n v="9.0277777773735579E-2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n v="3.4722222262644209E-3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n v="0.94027777777955635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n v="0.99583333333430346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n v="1.0215277777751908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n v="2.1201388888948713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n v="0.89513888888905058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n v="6.0305555555532919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n v="6.3194444446708076E-2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n v="7.6388888846850023E-3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n v="2.5000000001455192E-2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n v="2.6895833333328483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n v="1.0291666666671517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n v="1.015972222223354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n v="5.2777777775190771E-2"/>
  </r>
  <r>
    <x v="1"/>
    <s v="6832/2015"/>
    <x v="1"/>
    <s v="SLIC_ORIGI"/>
    <s v="SLIC_Atualiz"/>
    <x v="27"/>
    <x v="0"/>
    <d v="2016-10-18T14:08:00"/>
    <d v="2016-10-18T15:02:00"/>
    <s v="A pedido."/>
    <d v="1899-12-30T00:54:00"/>
    <n v="3.7499999998544808E-2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n v="1.3888888890505768E-2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n v="1.0243055555547471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n v="15.950694444443798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n v="0.13055555555911269"/>
  </r>
  <r>
    <x v="1"/>
    <s v="003140/2015"/>
    <x v="0"/>
    <s v="SMOEP_ORIGI"/>
    <s v="SOP_Atualiz"/>
    <x v="28"/>
    <x v="1"/>
    <d v="2015-05-11T18:34:00"/>
    <d v="2015-05-12T18:34:00"/>
    <s v="-"/>
    <d v="1899-12-31T00:00:00"/>
    <n v="1"/>
  </r>
  <r>
    <x v="1"/>
    <s v="003140/2015"/>
    <x v="0"/>
    <s v="CAA_ORIGI"/>
    <s v="CAA_Atualiz"/>
    <x v="3"/>
    <x v="1"/>
    <d v="2015-05-12T18:34:00"/>
    <d v="2015-05-14T12:38:00"/>
    <s v="Para análise e encaminhamentos."/>
    <d v="1899-12-31T18:04:00"/>
    <n v="1.7527777777795563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n v="0.23263888889050577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n v="4.9305555556202307E-2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n v="0.73333333332993789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n v="0.16388888889196096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n v="3.1208333333343035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n v="2.0270833333343035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n v="0.7694444444423425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n v="4.0361111111124046"/>
  </r>
  <r>
    <x v="1"/>
    <s v="003140/2015"/>
    <x v="0"/>
    <s v="CLC_ORIGI"/>
    <s v="CLC_Atualiz"/>
    <x v="8"/>
    <x v="0"/>
    <d v="2015-05-25T15:49:00"/>
    <d v="2015-05-27T16:51:00"/>
    <s v="À PEDIDO."/>
    <d v="1900-01-01T01:02:00"/>
    <n v="2.0430555555503815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n v="5.140972222223354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n v="8.3333333386690356E-3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n v="1.8312499999956344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n v="0.15625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n v="6.9152777777781012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n v="0.86250000000291038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n v="0.12222222222044365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n v="0.96319444444088731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n v="2.9937500000014552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n v="1.0374999999985448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n v="6.3194444446708076E-2"/>
  </r>
  <r>
    <x v="1"/>
    <s v="003140/2015"/>
    <x v="0"/>
    <s v="CO_ORIGI"/>
    <s v="CO_Atualiz"/>
    <x v="6"/>
    <x v="0"/>
    <d v="2015-06-16T19:07:00"/>
    <d v="2015-06-16T19:19:00"/>
    <s v="para empenhar"/>
    <d v="1899-12-30T00:12:00"/>
    <n v="8.333333331393078E-3"/>
  </r>
  <r>
    <x v="1"/>
    <s v="007816/2013"/>
    <x v="1"/>
    <s v="SMOEP_ORIGI"/>
    <s v="SOP_Atualiz"/>
    <x v="28"/>
    <x v="1"/>
    <d v="2013-09-23T17:27:00"/>
    <d v="2013-09-24T17:27:00"/>
    <s v="-"/>
    <d v="1899-12-31T00:00:00"/>
    <n v="1"/>
  </r>
  <r>
    <x v="1"/>
    <s v="007816/2013"/>
    <x v="1"/>
    <s v="CAA_ORIGI"/>
    <s v="CAA_Atualiz"/>
    <x v="3"/>
    <x v="1"/>
    <d v="2013-09-24T17:27:00"/>
    <d v="2013-09-25T16:01:00"/>
    <s v="Para encaminhamentos."/>
    <d v="1899-12-30T22:34:00"/>
    <n v="0.94027777777955635"/>
  </r>
  <r>
    <x v="1"/>
    <s v="007816/2013"/>
    <x v="1"/>
    <s v="SMOEP_ORIGI"/>
    <s v="SOP_Atualiz"/>
    <x v="28"/>
    <x v="1"/>
    <d v="2013-09-25T16:01:00"/>
    <d v="2013-09-25T17:15:00"/>
    <s v="informar"/>
    <d v="1899-12-30T01:14:00"/>
    <n v="5.1388888889050577E-2"/>
  </r>
  <r>
    <x v="1"/>
    <s v="007816/2013"/>
    <x v="1"/>
    <s v="CAA_ORIGI"/>
    <s v="CAA_Atualiz"/>
    <x v="3"/>
    <x v="1"/>
    <d v="2013-09-25T17:15:00"/>
    <d v="2013-09-25T17:57:00"/>
    <s v="Para encaminhamentos."/>
    <d v="1899-12-30T00:42:00"/>
    <n v="2.9166666667151731E-2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n v="7.3611111110949423E-2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n v="0.88263888889196096"/>
  </r>
  <r>
    <x v="1"/>
    <s v="007816/2013"/>
    <x v="1"/>
    <s v="SC_ORIGI"/>
    <s v="SC_Atualiz"/>
    <x v="9"/>
    <x v="0"/>
    <d v="2013-09-26T16:54:00"/>
    <d v="2013-10-11T18:14:00"/>
    <s v="Para orçar."/>
    <d v="1900-01-14T01:20:00"/>
    <n v="15.055555555554747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n v="2.8243055555503815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n v="0.18333333333430346"/>
  </r>
  <r>
    <x v="1"/>
    <s v="007816/2013"/>
    <x v="1"/>
    <s v="SMOEP_ORIGI"/>
    <s v="SOP_Atualiz"/>
    <x v="28"/>
    <x v="1"/>
    <d v="2013-10-14T18:25:00"/>
    <d v="2013-10-15T13:42:00"/>
    <s v="Para informar."/>
    <d v="1899-12-30T19:17:00"/>
    <n v="0.80347222222189885"/>
  </r>
  <r>
    <x v="1"/>
    <s v="007816/2013"/>
    <x v="1"/>
    <s v="CAA_ORIGI"/>
    <s v="CAA_Atualiz"/>
    <x v="3"/>
    <x v="1"/>
    <d v="2013-10-15T13:42:00"/>
    <d v="2013-10-15T16:43:00"/>
    <s v="Para análise."/>
    <d v="1899-12-30T03:01:00"/>
    <n v="0.12569444444670808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n v="2.1569444444467081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n v="0.91874999999708962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n v="3.4027777779556345E-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n v="2.8118055555532919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n v="1.0437500000043656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n v="2.1041666666642413"/>
  </r>
  <r>
    <x v="1"/>
    <s v="007816/2013"/>
    <x v="1"/>
    <s v="CLC_ORIGI"/>
    <s v="CLC_Atualiz"/>
    <x v="8"/>
    <x v="0"/>
    <d v="2013-10-24T18:23:00"/>
    <d v="2013-10-25T15:12:00"/>
    <s v="p/ analise"/>
    <d v="1899-12-30T20:49:00"/>
    <n v="0.86736111110803904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n v="3.1131944444496185"/>
  </r>
  <r>
    <x v="1"/>
    <s v="007816/2013"/>
    <x v="1"/>
    <s v="CLC_ORIGI"/>
    <s v="CLC_Atualiz"/>
    <x v="8"/>
    <x v="0"/>
    <d v="2013-10-28T17:55:00"/>
    <d v="2013-10-28T20:21:00"/>
    <s v="P/ análise"/>
    <d v="1899-12-30T02:26:00"/>
    <n v="0.101388888884685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n v="0.87916666666569654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n v="4.7222222223354038E-2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n v="13.829166666670062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n v="8.0138888888832298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n v="6.4583333332848269E-2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n v="5.2777777782466728E-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n v="9.9999999998544808E-2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n v="2.0291666666671517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n v="5.9381944444467081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n v="4.1666666664241347E-2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n v="0.83541666666860692"/>
  </r>
  <r>
    <x v="1"/>
    <s v="007816/2013"/>
    <x v="1"/>
    <s v="CLC_ORIGI"/>
    <s v="CLC_Atualiz"/>
    <x v="8"/>
    <x v="0"/>
    <d v="2013-11-29T16:18:00"/>
    <d v="2013-11-29T16:27:00"/>
    <s v="A pedido."/>
    <d v="1899-12-30T00:09:00"/>
    <n v="6.2499999985448085E-3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n v="4.5833333329937886E-2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n v="4.9305555556202307E-2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n v="1.3888888890505768E-2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n v="2.8423611111138598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n v="7.6388888846850023E-3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n v="1.8930555555562023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n v="22.070833333331393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n v="3.3333333340124227E-2"/>
  </r>
  <r>
    <x v="1"/>
    <s v="007945/2013"/>
    <x v="0"/>
    <s v="SMOEP_ORIGI"/>
    <s v="SOP_Atualiz"/>
    <x v="28"/>
    <x v="1"/>
    <d v="2013-10-01T14:56:00"/>
    <d v="2013-10-28T14:56:00"/>
    <s v="-"/>
    <d v="1900-01-26T00:00:00"/>
    <n v="27"/>
  </r>
  <r>
    <x v="1"/>
    <s v="007945/2013"/>
    <x v="0"/>
    <s v="CAA_ORIGI"/>
    <s v="CAA_Atualiz"/>
    <x v="3"/>
    <x v="1"/>
    <d v="2013-10-28T14:56:00"/>
    <d v="2013-10-28T16:48:00"/>
    <s v="Para encaminhamentos."/>
    <d v="1899-12-30T01:52:00"/>
    <n v="7.7777777776645962E-2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n v="1.023611111115315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n v="4.8611111109494232E-2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n v="0.84513888888614019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n v="8.3333333386690356E-3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n v="3.9583333331393078E-2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n v="8.4722222221898846E-2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n v="19.879166666665697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n v="0.12638888889341615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n v="1.0798611111094942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n v="0.83055555555620231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n v="5.9201388888832298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n v="0.13333333333866904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n v="8.4027777775190771E-2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n v="1.9659722222204437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n v="3.9555555555562023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n v="3.125E-2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n v="4.0972222224809229E-2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n v="4.8611111124046147E-3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n v="1.0416666664241347E-2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n v="0.70625000000291038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n v="7.4305555550381541E-2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n v="3.888888889196096E-2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n v="9.6527777779556345E-2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n v="1.5277777776645962E-2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n v="4.7916666662786156E-2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n v="0.93819444444670808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n v="24.86527777777519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n v="1.3888888890505768E-2"/>
  </r>
  <r>
    <x v="1"/>
    <s v="005779/2015"/>
    <x v="1"/>
    <s v="SMOEP_ORIGI"/>
    <s v="SOP_Atualiz"/>
    <x v="28"/>
    <x v="1"/>
    <d v="2015-08-11T13:06:00"/>
    <d v="2015-08-13T13:06:00"/>
    <s v="-"/>
    <d v="1900-01-01T00:00:00"/>
    <n v="2"/>
  </r>
  <r>
    <x v="1"/>
    <s v="005779/2015"/>
    <x v="1"/>
    <s v="CAA_ORIGI"/>
    <s v="CAA_Atualiz"/>
    <x v="3"/>
    <x v="1"/>
    <d v="2015-08-13T13:06:00"/>
    <d v="2015-08-20T10:42:00"/>
    <s v="Para análise e encaminhamentos."/>
    <d v="1900-01-05T21:36:00"/>
    <n v="6.9000000000014552"/>
  </r>
  <r>
    <x v="1"/>
    <s v="005779/2015"/>
    <x v="1"/>
    <s v="SMOEP_ORIGI"/>
    <s v="SOP_Atualiz"/>
    <x v="28"/>
    <x v="1"/>
    <d v="2015-08-20T10:42:00"/>
    <d v="2015-08-20T20:12:00"/>
    <s v="Para verificar."/>
    <d v="1899-12-30T09:30:00"/>
    <n v="0.39583333333575865"/>
  </r>
  <r>
    <x v="1"/>
    <s v="005779/2015"/>
    <x v="1"/>
    <s v="CAA_ORIGI"/>
    <s v="CAA_Atualiz"/>
    <x v="3"/>
    <x v="1"/>
    <d v="2015-08-20T20:12:00"/>
    <d v="2015-08-21T11:12:00"/>
    <s v="Para encaminhamentos."/>
    <d v="1899-12-30T15:00:00"/>
    <n v="0.625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n v="3.2138888888875954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n v="9.0972222220443655E-2"/>
  </r>
  <r>
    <x v="1"/>
    <s v="005779/2015"/>
    <x v="1"/>
    <s v="SMOEP_ORIGI"/>
    <s v="SOP_Atualiz"/>
    <x v="28"/>
    <x v="1"/>
    <d v="2015-08-24T18:31:00"/>
    <d v="2015-08-25T15:12:00"/>
    <s v="Para indicar uma substituição de despesa."/>
    <d v="1899-12-30T20:41:00"/>
    <n v="0.86180555555620231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n v="4.4444444443797693E-2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n v="3.6111111112404615E-2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n v="4.6527777776645962E-2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n v="0.84861111111240461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n v="6.117361111115315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n v="3.0305555555532919"/>
  </r>
  <r>
    <x v="1"/>
    <s v="005779/2015"/>
    <x v="1"/>
    <s v="CAA_ORIGI"/>
    <s v="CAA_Atualiz"/>
    <x v="3"/>
    <x v="1"/>
    <d v="2015-09-04T18:10:00"/>
    <d v="2015-09-09T14:42:00"/>
    <s v="Solicito que seja revisto a planilha de BDI já que a somatoria dos percentuais dos itens da mesma"/>
    <d v="1900-01-03T20:32:00"/>
    <n v="4.8555555555576575"/>
  </r>
  <r>
    <x v="1"/>
    <s v="005779/2015"/>
    <x v="1"/>
    <s v="SMOEP_ORIGI"/>
    <s v="SOP_Atualiz"/>
    <x v="28"/>
    <x v="1"/>
    <d v="2015-09-09T14:42:00"/>
    <d v="2015-09-14T19:59:00"/>
    <s v="Para verificação dos itens referidos pela CLC e retificação do BDI."/>
    <d v="1900-01-04T05:17:00"/>
    <n v="5.2201388888861402"/>
  </r>
  <r>
    <x v="1"/>
    <s v="005779/2015"/>
    <x v="1"/>
    <s v="CAA_ORIGI"/>
    <s v="CAA_Atualiz"/>
    <x v="3"/>
    <x v="1"/>
    <d v="2015-09-14T19:59:00"/>
    <d v="2015-09-17T16:54:00"/>
    <s v="Anexada a planilha revisada, encaminho para seguir os tramites da contratação."/>
    <d v="1900-01-01T20:55:00"/>
    <n v="2.8715277777810115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n v="2.361111110803904E-2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n v="4.8555555555576575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n v="6.7361111105128657E-2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n v="1.054861111115315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n v="7.0138888884685002E-2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n v="6.0013888888934162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n v="1.8402777777737356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n v="6.0416666667151731E-2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n v="0.15902777777955635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n v="0.81041666666715173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n v="4.2361111110949423E-2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n v="8.9583333334303461E-2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n v="3.9194444444437977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n v="7.9784722222248092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n v="5.8333333334303461E-2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n v="2.101388888884685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n v="3.9090277777795563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n v="2.9270833333357587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n v="3.9055555555532919"/>
  </r>
  <r>
    <x v="1"/>
    <s v="005779/2015"/>
    <x v="1"/>
    <s v="SMOEP_ORIGI"/>
    <s v="SOP_Atualiz"/>
    <x v="28"/>
    <x v="1"/>
    <d v="2015-10-27T13:53:00"/>
    <d v="2015-10-30T12:07:00"/>
    <s v="Para informar."/>
    <d v="1900-01-01T22:14:00"/>
    <n v="2.9263888888890506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n v="6.1180555555547471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n v="4.9305555556202307E-2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n v="5.1388888889050577E-2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n v="3.8965277777751908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n v="0.12013888888759539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n v="1.0729166666715173"/>
  </r>
  <r>
    <x v="1"/>
    <s v="005779/2015"/>
    <x v="1"/>
    <s v="CPL_ORIGI"/>
    <s v="CPL_Atualiz"/>
    <x v="11"/>
    <x v="0"/>
    <d v="2015-11-10T19:31:00"/>
    <d v="2015-11-10T19:36:00"/>
    <s v="à"/>
    <d v="1899-12-30T00:05:00"/>
    <n v="3.4722222189884633E-3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n v="2.8701388888875954"/>
  </r>
  <r>
    <x v="1"/>
    <s v="009280/2016"/>
    <x v="0"/>
    <s v="086ZE_ORIGI"/>
    <s v="086ZE_Atualiz"/>
    <x v="46"/>
    <x v="0"/>
    <s v="-"/>
    <d v="2016-07-29T14:48:00"/>
    <s v="-"/>
    <d v="1899-12-30T00:00:00"/>
    <n v="0"/>
  </r>
  <r>
    <x v="1"/>
    <s v="009280/2016"/>
    <x v="0"/>
    <s v="SMIN_ORIGI"/>
    <s v="SOP_Atualiz"/>
    <x v="28"/>
    <x v="1"/>
    <d v="2016-07-29T14:48:00"/>
    <d v="2016-09-02T19:35:00"/>
    <s v="Para autorização."/>
    <d v="1900-02-03T04:47:00"/>
    <n v="35.199305555550382"/>
  </r>
  <r>
    <x v="1"/>
    <s v="009280/2016"/>
    <x v="0"/>
    <s v="CIP_ORIGI"/>
    <s v="CAA_Atualiz"/>
    <x v="3"/>
    <x v="1"/>
    <d v="2016-09-02T19:35:00"/>
    <d v="2016-09-06T11:54:00"/>
    <s v="Para apreciação."/>
    <d v="1900-01-02T16:19:00"/>
    <n v="3.679861111115315"/>
  </r>
  <r>
    <x v="1"/>
    <s v="009280/2016"/>
    <x v="0"/>
    <s v="SMIN_ORIGI"/>
    <s v="SOP_Atualiz"/>
    <x v="28"/>
    <x v="1"/>
    <d v="2016-09-06T11:54:00"/>
    <d v="2016-09-06T15:21:00"/>
    <s v="Para realizar alterações."/>
    <d v="1899-12-30T03:27:00"/>
    <n v="0.14374999999563443"/>
  </r>
  <r>
    <x v="1"/>
    <s v="009280/2016"/>
    <x v="0"/>
    <s v="CIP_ORIGI"/>
    <s v="CAA_Atualiz"/>
    <x v="3"/>
    <x v="1"/>
    <d v="2016-09-06T15:21:00"/>
    <d v="2016-09-07T14:27:00"/>
    <s v="Com as adequações solicitadas."/>
    <d v="1899-12-30T23:06:00"/>
    <n v="0.96250000000145519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n v="1.9645833333343035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n v="4.9993055555532919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n v="7.2222222224809229E-2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n v="7.7777777776645962E-2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n v="6.4583333332848269E-2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n v="2.015972222223354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n v="5.9340277777810115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n v="5.0520833333284827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n v="0.88402777777810115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n v="6.1111111113859806E-2"/>
  </r>
  <r>
    <x v="1"/>
    <s v="009280/2016"/>
    <x v="0"/>
    <s v="CO_ORIGI"/>
    <s v="CO_Atualiz"/>
    <x v="6"/>
    <x v="0"/>
    <d v="2016-09-28T17:28:00"/>
    <d v="2016-09-28T17:41:00"/>
    <s v="para empenhar"/>
    <d v="1899-12-30T00:13:00"/>
    <n v="9.0277777781011537E-3"/>
  </r>
  <r>
    <x v="1"/>
    <s v="011378/2016 "/>
    <x v="0"/>
    <s v="SMIN_ORIGI"/>
    <s v="SOP_Atualiz"/>
    <x v="28"/>
    <x v="1"/>
    <d v="2016-08-29T12:19:00"/>
    <d v="2016-08-30T12:19:00"/>
    <s v="-"/>
    <d v="1899-12-31T00:00:00"/>
    <n v="1"/>
  </r>
  <r>
    <x v="1"/>
    <s v="011378/2016 "/>
    <x v="0"/>
    <s v="CIP_ORIGI"/>
    <s v="CAA_Atualiz"/>
    <x v="3"/>
    <x v="1"/>
    <d v="2016-08-30T12:19:00"/>
    <d v="2016-09-09T14:06:00"/>
    <s v="Para apreciação."/>
    <d v="1900-01-09T01:47:00"/>
    <n v="10.074305555557657"/>
  </r>
  <r>
    <x v="1"/>
    <s v="011378/2016 "/>
    <x v="0"/>
    <s v="SMIN_ORIGI"/>
    <s v="SOP_Atualiz"/>
    <x v="28"/>
    <x v="1"/>
    <d v="2016-09-09T14:06:00"/>
    <d v="2016-09-09T16:35:00"/>
    <s v="Para readequações."/>
    <d v="1899-12-30T02:29:00"/>
    <n v="0.10347222221753327"/>
  </r>
  <r>
    <x v="1"/>
    <s v="011378/2016 "/>
    <x v="0"/>
    <s v="CIP_ORIGI"/>
    <s v="CAA_Atualiz"/>
    <x v="3"/>
    <x v="1"/>
    <d v="2016-09-09T16:35:00"/>
    <d v="2016-09-09T19:56:00"/>
    <s v="Com as adequações solicitadas."/>
    <d v="1899-12-30T03:21:00"/>
    <n v="0.13958333333721384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n v="5.7729166666686069"/>
  </r>
  <r>
    <x v="1"/>
    <s v="011378/2016 "/>
    <x v="0"/>
    <s v="GABSOFC_ORIGI"/>
    <s v="GABSOFC_Atualiz"/>
    <x v="47"/>
    <x v="0"/>
    <d v="2016-09-15T14:29:00"/>
    <d v="2016-09-15T14:59:00"/>
    <s v="."/>
    <d v="1899-12-30T00:30:00"/>
    <n v="2.0833333328482695E-2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n v="2.9861111113859806E-2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n v="2.6388888887595385E-2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n v="1.6666666670062114E-2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n v="0.93124999999417923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n v="4.9618055555620231"/>
  </r>
  <r>
    <x v="1"/>
    <s v="011378/2016 "/>
    <x v="0"/>
    <s v="SMIN_ORIGI"/>
    <s v="SOP_Atualiz"/>
    <x v="28"/>
    <x v="1"/>
    <d v="2016-09-21T14:10:00"/>
    <d v="2016-10-05T16:53:00"/>
    <s v="À SMIN: para verificar questões listadas, concernentes ao Projeto B ico apresentado."/>
    <d v="1900-01-13T02:43:00"/>
    <n v="14.113194444442343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n v="12.090972222220444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n v="5.7104166666686069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n v="1.0409722222175333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n v="0.12777777777955635"/>
  </r>
  <r>
    <x v="1"/>
    <s v="011378/2016 "/>
    <x v="0"/>
    <s v="CIP_ORIGI"/>
    <s v="CAA_Atualiz"/>
    <x v="3"/>
    <x v="1"/>
    <d v="2016-10-24T16:10:00"/>
    <d v="2016-10-25T13:43:00"/>
    <s v="Para ciÃªncia e informaÃ§Ãµes da seÃ§Ã£o gestora."/>
    <d v="1899-12-30T21:33:00"/>
    <n v="0.89791666666860692"/>
  </r>
  <r>
    <x v="1"/>
    <s v="011378/2016 "/>
    <x v="0"/>
    <s v="SMIN_ORIGI"/>
    <s v="SOP_Atualiz"/>
    <x v="28"/>
    <x v="1"/>
    <d v="2016-10-25T13:43:00"/>
    <d v="2016-10-25T14:23:00"/>
    <s v="Para esclarecer os questionamentos da CLC (doc. 219.561)."/>
    <d v="1899-12-30T00:40:00"/>
    <n v="2.7777777781011537E-2"/>
  </r>
  <r>
    <x v="1"/>
    <s v="011378/2016 "/>
    <x v="0"/>
    <s v="CIP_ORIGI"/>
    <s v="CAA_Atualiz"/>
    <x v="3"/>
    <x v="1"/>
    <d v="2016-10-25T14:23:00"/>
    <d v="2016-10-25T17:48:00"/>
    <s v="Esclarecimentos."/>
    <d v="1899-12-30T03:25:00"/>
    <n v="0.14236111110949423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n v="1.9256944444423425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n v="0.17222222222335404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n v="12.838194444440887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n v="0.10972222222335404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n v="0.79027777777810115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n v="0.26319444444379769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n v="6.7708333333357587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n v="8.163888888884685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n v="3.0118055555576575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n v="6.25E-2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n v="0.75833333333139308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n v="6.7361111112404615E-2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n v="1.1222222222277196"/>
  </r>
  <r>
    <x v="1"/>
    <s v="001263/2015"/>
    <x v="2"/>
    <s v="SMCI_ORIGI"/>
    <s v="SMCI_Atualiz"/>
    <x v="48"/>
    <x v="0"/>
    <d v="2015-03-04T16:00:00"/>
    <d v="2015-03-05T16:00:00"/>
    <s v="-"/>
    <d v="1899-12-31T00:00:00"/>
    <n v="1"/>
  </r>
  <r>
    <x v="1"/>
    <s v="001263/2015"/>
    <x v="2"/>
    <s v="CAA_ORIGI"/>
    <s v="CAA_Atualiz"/>
    <x v="3"/>
    <x v="1"/>
    <d v="2015-03-05T16:00:00"/>
    <d v="2015-03-05T16:52:00"/>
    <s v="Para apreciação superior"/>
    <d v="1899-12-30T00:52:00"/>
    <n v="3.6111111112404615E-2"/>
  </r>
  <r>
    <x v="1"/>
    <s v="001263/2015"/>
    <x v="2"/>
    <s v="SMCI_ORIGI"/>
    <s v="SMCI_Atualiz"/>
    <x v="48"/>
    <x v="0"/>
    <d v="2015-03-05T16:52:00"/>
    <d v="2015-03-05T16:59:00"/>
    <s v="Para constar no projeto b ico."/>
    <d v="1899-12-30T00:07:00"/>
    <n v="4.8611111124046147E-3"/>
  </r>
  <r>
    <x v="1"/>
    <s v="001263/2015"/>
    <x v="2"/>
    <s v="CAA_ORIGI"/>
    <s v="CAA_Atualiz"/>
    <x v="3"/>
    <x v="1"/>
    <d v="2015-03-05T16:59:00"/>
    <d v="2015-03-05T17:20:00"/>
    <s v="Com o projeto b ico readequado."/>
    <d v="1899-12-30T00:21:00"/>
    <n v="1.4583333329937886E-2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n v="8.1250000002910383E-2"/>
  </r>
  <r>
    <x v="1"/>
    <s v="001263/2015"/>
    <x v="2"/>
    <s v="CAA_ORIGI"/>
    <s v="CAA_Atualiz"/>
    <x v="3"/>
    <x v="1"/>
    <d v="2015-03-05T19:17:00"/>
    <d v="2015-03-06T12:51:00"/>
    <s v="Para anexar projeto b ico, em forma de minuta"/>
    <d v="1899-12-30T17:34:00"/>
    <n v="0.73194444444379769"/>
  </r>
  <r>
    <x v="1"/>
    <s v="001263/2015"/>
    <x v="2"/>
    <s v="SMCI_ORIGI"/>
    <s v="SMCI_Atualiz"/>
    <x v="48"/>
    <x v="0"/>
    <d v="2015-03-06T12:51:00"/>
    <d v="2015-03-06T13:09:00"/>
    <s v="Para anexar e, após, enviar à Secretaria de Administração."/>
    <d v="1899-12-30T00:18:00"/>
    <n v="1.2500000004365575E-2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n v="3.9583333331393078E-2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n v="0.13749999999708962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n v="2.828472222223354"/>
  </r>
  <r>
    <x v="1"/>
    <s v="001263/2015"/>
    <x v="2"/>
    <s v="CLC_ORIGI"/>
    <s v="CLC_Atualiz"/>
    <x v="8"/>
    <x v="0"/>
    <d v="2015-03-09T13:17:00"/>
    <d v="2015-03-09T13:38:00"/>
    <s v="À PEDIDO."/>
    <d v="1899-12-30T00:21:00"/>
    <n v="1.4583333337213844E-2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n v="0.1652777777708252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n v="2.6388888894871343E-2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n v="0.80277777777519077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n v="0.16597222222480923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n v="4.5138888883229811E-2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n v="9.5833333332848269E-2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n v="1.836111111115315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n v="6.1111111113859806E-2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n v="0.95347222221607808"/>
  </r>
  <r>
    <x v="1"/>
    <s v="001263/2015"/>
    <x v="2"/>
    <s v="CPL_ORIGI"/>
    <s v="CPL_Atualiz"/>
    <x v="11"/>
    <x v="0"/>
    <d v="2015-03-13T17:17:00"/>
    <d v="2015-03-13T17:35:00"/>
    <s v="análise."/>
    <d v="1899-12-30T00:18:00"/>
    <n v="1.2500000004365575E-2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n v="2.8465277777795563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n v="9.0277777708251961E-3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n v="1.1618055555591127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n v="3.1944444446708076E-2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n v="1.7805555555532919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n v="4.0555555555547471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n v="0.12986111111240461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n v="17.93611111111386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n v="2.8611111111094942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n v="5.9027777773735579E-2"/>
  </r>
  <r>
    <x v="1"/>
    <s v="001263/2015"/>
    <x v="2"/>
    <s v="SMCI_ORIGI"/>
    <s v="SMCI_Atualiz"/>
    <x v="48"/>
    <x v="0"/>
    <d v="2015-04-13T14:30:00"/>
    <d v="2015-04-17T18:11:00"/>
    <s v="para anexar atas"/>
    <d v="1900-01-03T03:41:00"/>
    <n v="4.1534722222277196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n v="3.6111111105128657E-2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n v="2.8611111111167702"/>
  </r>
  <r>
    <x v="1"/>
    <s v="000785/2016"/>
    <x v="2"/>
    <s v="SMOI_ORIGI"/>
    <s v="SOP_Atualiz"/>
    <x v="28"/>
    <x v="1"/>
    <d v="2016-02-09T15:44:00"/>
    <d v="2016-02-10T15:44:00"/>
    <s v="-"/>
    <d v="1899-12-31T00:00:00"/>
    <n v="1"/>
  </r>
  <r>
    <x v="1"/>
    <s v="000785/2016"/>
    <x v="2"/>
    <s v="CIP_ORIGI"/>
    <s v="CAA_Atualiz"/>
    <x v="3"/>
    <x v="1"/>
    <d v="2016-02-10T15:44:00"/>
    <d v="2016-02-16T15:48:00"/>
    <s v="Para apreciação."/>
    <d v="1900-01-05T00:04:00"/>
    <n v="6.0027777777795563"/>
  </r>
  <r>
    <x v="1"/>
    <s v="000785/2016"/>
    <x v="2"/>
    <s v="SMOI_ORIGI"/>
    <s v="SOP_Atualiz"/>
    <x v="28"/>
    <x v="1"/>
    <d v="2016-02-16T15:48:00"/>
    <d v="2016-02-26T16:40:00"/>
    <s v="Para ratificar e/ou complementar as alterações sugeridas no Termo de Referência"/>
    <d v="1900-01-09T00:52:00"/>
    <n v="10.036111111112405"/>
  </r>
  <r>
    <x v="1"/>
    <s v="000785/2016"/>
    <x v="2"/>
    <s v="CIP_ORIGI"/>
    <s v="CAA_Atualiz"/>
    <x v="3"/>
    <x v="1"/>
    <d v="2016-02-26T16:40:00"/>
    <d v="2016-03-22T14:37:00"/>
    <s v="Com o Termo de Referência readequado."/>
    <d v="1900-01-23T21:57:00"/>
    <n v="24.914583333331393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n v="2.0305555555532919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n v="4.1388888888905058"/>
  </r>
  <r>
    <x v="1"/>
    <s v="000785/2016"/>
    <x v="2"/>
    <s v="SC_ORIGI"/>
    <s v="SC_Atualiz"/>
    <x v="9"/>
    <x v="0"/>
    <d v="2016-03-28T18:41:00"/>
    <d v="2016-05-09T19:02:00"/>
    <s v="Para orçar."/>
    <d v="1900-02-10T00:21:00"/>
    <n v="42.014583333337214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n v="0.99236111110803904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n v="1.9875000000029104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n v="1.0055555555518367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n v="2.8472222222262644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n v="0.10833333332993789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n v="8.880555555559112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n v="5.1437499999956344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n v="6.7361111112404615E-2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n v="0.95486111110949423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n v="12.959722222221899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n v="2.5000000001455192E-2"/>
  </r>
  <r>
    <x v="1"/>
    <s v="000785/2016"/>
    <x v="2"/>
    <s v="SMOI_ORIGI"/>
    <s v="SOP_Atualiz"/>
    <x v="28"/>
    <x v="1"/>
    <d v="2016-06-13T18:22:00"/>
    <d v="2016-07-08T18:08:00"/>
    <s v="Para informar."/>
    <d v="1900-01-23T23:46:00"/>
    <n v="24.990277777782467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n v="2.8270833333299379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n v="7.0805555555562023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n v="1.0083333333313931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n v="0.15972222222626442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n v="0.80972222222044365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n v="5.0763888888905058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n v="2.1055555555503815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n v="1.8000000000029104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n v="2.2916666668606922E-2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n v="3.0666666666656965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n v="0.98680555555620231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n v="0.98611111110949423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n v="2.4305555554747116E-2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n v="4.9326388888875954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n v="27.942361111112405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n v="4.0055555555591127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n v="0.15763888888614019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n v="6.0423611111109494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n v="3.8222222222248092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n v="4.5833333329937886E-2"/>
  </r>
  <r>
    <x v="1"/>
    <s v="000785/2016"/>
    <x v="2"/>
    <s v="SMIN_ORIGI"/>
    <s v="SOP_Atualiz"/>
    <x v="28"/>
    <x v="1"/>
    <d v="2016-09-19T15:48:00"/>
    <d v="2016-09-22T12:55:00"/>
    <s v="Para anexar as atas de registro de preços."/>
    <d v="1900-01-01T21:07:00"/>
    <n v="2.8798611111124046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n v="5.1222222222204437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n v="0.86458333333575865"/>
  </r>
  <r>
    <x v="1"/>
    <s v="008354/2012"/>
    <x v="1"/>
    <s v="SMOEP_ORIGI"/>
    <s v="SOP_Atualiz"/>
    <x v="28"/>
    <x v="1"/>
    <d v="2012-10-25T17:17:00"/>
    <d v="2012-10-26T17:17:00"/>
    <s v="-"/>
    <d v="1899-12-31T00:00:00"/>
    <n v="1"/>
  </r>
  <r>
    <x v="1"/>
    <s v="008354/2012"/>
    <x v="1"/>
    <s v="CAA_ORIGI"/>
    <s v="CAA_Atualiz"/>
    <x v="3"/>
    <x v="1"/>
    <d v="2012-10-26T17:17:00"/>
    <d v="2012-10-28T11:56:00"/>
    <s v="Para análise"/>
    <d v="1899-12-31T18:39:00"/>
    <n v="1.7770833333343035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n v="1.1423611111094942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n v="9.1076388888905058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n v="1.0840277777824667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n v="5.7986111111094942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n v="7.1493055555547471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n v="4.3055555557657499E-2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n v="0.70624999999563443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n v="1.1180555555547471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n v="1.3888888890505768E-2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n v="0.15277777778101154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n v="2.726388888884685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n v="3.2048611111094942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n v="5.7638888894871343E-2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n v="2.796527777776646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n v="1.2548611111124046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n v="2.6944444444452529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n v="9.7222222175332718E-3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n v="0.26319444444379769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n v="0.79652777777664596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n v="0.11111111111677019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n v="7.7083333329937886E-2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n v="2.961111111115315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n v="10.798611111109494"/>
  </r>
  <r>
    <x v="1"/>
    <s v="008354/2012"/>
    <x v="1"/>
    <s v="SCCLC_ORIGI"/>
    <s v="SCCLC_Atualiz"/>
    <x v="49"/>
    <x v="0"/>
    <d v="2012-12-21T13:34:00"/>
    <d v="2012-12-21T16:55:00"/>
    <s v="Para análise das planilhas"/>
    <d v="1899-12-30T03:21:00"/>
    <n v="0.13958333332993789"/>
  </r>
  <r>
    <x v="1"/>
    <s v="008354/2012"/>
    <x v="1"/>
    <s v="SECIA_ORIGI"/>
    <s v="SECIA_Atualiz"/>
    <x v="50"/>
    <x v="0"/>
    <d v="2012-12-21T16:55:00"/>
    <d v="2012-12-21T17:01:00"/>
    <s v="Ciência e encaminhamento à CPL."/>
    <d v="1899-12-30T00:06:00"/>
    <n v="4.166666665696539E-3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n v="4.9555555555562023"/>
  </r>
  <r>
    <x v="1"/>
    <s v="008354/2012"/>
    <x v="1"/>
    <s v="SCCLC_ORIGI"/>
    <s v="SCCLC_Atualiz"/>
    <x v="49"/>
    <x v="0"/>
    <d v="2012-12-26T15:57:00"/>
    <d v="2012-12-26T17:22:00"/>
    <s v="Para análise das planilhas."/>
    <d v="1899-12-30T01:25:00"/>
    <n v="5.9027777781011537E-2"/>
  </r>
  <r>
    <x v="1"/>
    <s v="008354/2012"/>
    <x v="1"/>
    <s v="CCLCE_ORIGI"/>
    <s v="CCLCE_Atualiz"/>
    <x v="51"/>
    <x v="0"/>
    <d v="2012-12-26T17:22:00"/>
    <d v="2012-12-26T18:35:00"/>
    <s v="Ciência e encaminhamento à CPL"/>
    <d v="1899-12-30T01:13:00"/>
    <n v="5.0694444442342501E-2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n v="22.808333333334303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n v="0.17013888889050577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n v="4.9305555556202307E-2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n v="3.7798611111065838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n v="9.5833333332848269E-2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n v="6.3194444446708076E-2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n v="0.93888888888614019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n v="13.09097222222772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n v="0.95624999999563443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n v="2.0381944444452529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n v="3.2638888893416151E-2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n v="4.9131944444379769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n v="28.102777777778101"/>
  </r>
  <r>
    <x v="1"/>
    <s v="000455/2012 "/>
    <x v="2"/>
    <s v="SMCI_ORIGI"/>
    <s v="SMCI_Atualiz"/>
    <x v="48"/>
    <x v="0"/>
    <d v="2012-01-18T19:00:00"/>
    <d v="2012-01-19T19:00:00"/>
    <s v="-"/>
    <d v="1899-12-31T00:00:00"/>
    <n v="1"/>
  </r>
  <r>
    <x v="1"/>
    <s v="000455/2012 "/>
    <x v="2"/>
    <s v="SMOEP_ORIGI"/>
    <s v="SOP_Atualiz"/>
    <x v="28"/>
    <x v="1"/>
    <d v="2012-01-19T19:00:00"/>
    <d v="2012-01-20T18:46:00"/>
    <s v="Para ciência."/>
    <d v="1899-12-30T23:46:00"/>
    <n v="0.99027777778246673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n v="4.007638888884685"/>
  </r>
  <r>
    <x v="1"/>
    <s v="000455/2012 "/>
    <x v="2"/>
    <s v="DG_ORIGI"/>
    <s v="DG_Atualiz"/>
    <x v="1"/>
    <x v="0"/>
    <d v="2012-01-24T18:57:00"/>
    <d v="2012-01-24T19:47:00"/>
    <s v="autorizar"/>
    <d v="1899-12-30T00:50:00"/>
    <n v="3.4722222226264421E-2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n v="1.9006944444408873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n v="2.2222222221898846E-2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n v="1.0006944444467081"/>
  </r>
  <r>
    <x v="1"/>
    <s v="000455/2012 "/>
    <x v="2"/>
    <s v="GABSA_ORIGI"/>
    <s v="GABSA_Atualiz"/>
    <x v="52"/>
    <x v="0"/>
    <d v="2012-01-27T17:57:00"/>
    <d v="2012-01-31T16:25:00"/>
    <s v="Para ratificação do termo de abertura de registro de preços."/>
    <d v="1900-01-02T22:28:00"/>
    <n v="3.9361111111138598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n v="1.5972222223354038E-2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n v="0.79097222221753327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n v="6.5972222226264421E-2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n v="0.92777777777519077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n v="0.14027777777664596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n v="4.8888888888905058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n v="6.805555555911269E-2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n v="1.1159722222218988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n v="1.8812499999985448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n v="2.9277777777751908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n v="16.206944444449618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n v="0.88819444444379769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n v="7.7777777776645962E-2"/>
  </r>
  <r>
    <x v="1"/>
    <s v="000455/2012 "/>
    <x v="2"/>
    <s v="SMCI_ORIGI"/>
    <s v="SMCI_Atualiz"/>
    <x v="48"/>
    <x v="0"/>
    <d v="2012-03-01T18:20:00"/>
    <d v="2012-03-16T17:10:00"/>
    <s v="À SMCI para anexar as Atas."/>
    <d v="1900-01-13T22:50:00"/>
    <n v="14.951388888890506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n v="0.11944444444088731"/>
  </r>
  <r>
    <x v="1"/>
    <s v="006761/2014"/>
    <x v="2"/>
    <s v="SMOEP_ORIGI"/>
    <s v="SOP_Atualiz"/>
    <x v="28"/>
    <x v="1"/>
    <d v="2014-09-02T18:49:00"/>
    <d v="2014-09-03T18:49:00"/>
    <s v="-"/>
    <d v="1899-12-31T00:00:00"/>
    <n v="1"/>
  </r>
  <r>
    <x v="1"/>
    <s v="006761/2014"/>
    <x v="2"/>
    <s v="CAA_ORIGI"/>
    <s v="CAA_Atualiz"/>
    <x v="3"/>
    <x v="1"/>
    <d v="2014-09-03T18:49:00"/>
    <d v="2014-09-04T12:57:00"/>
    <s v="Para análise e encaminhamentos."/>
    <d v="1899-12-30T18:08:00"/>
    <n v="0.75555555555183673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n v="7.2916666671517305E-2"/>
  </r>
  <r>
    <x v="1"/>
    <s v="006761/2014"/>
    <x v="2"/>
    <s v="SMOEP_ORIGI"/>
    <s v="SOP_Atualiz"/>
    <x v="28"/>
    <x v="1"/>
    <d v="2014-09-04T14:42:00"/>
    <d v="2014-09-11T18:09:00"/>
    <s v="anexar orçamentos"/>
    <d v="1900-01-06T03:27:00"/>
    <n v="7.1437499999956344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n v="0.90555555556056788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n v="5.1388888881774619E-2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n v="7.9013888888948713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n v="1.8687499999941792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n v="0.14236111111677019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n v="1.0944444444394321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n v="5.9125000000058208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n v="0.16527777777810115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n v="0.976388888884685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n v="1.1111111110949423E-2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n v="0.97430555555911269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n v="6.3194444439432118E-2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n v="11.852777777778101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n v="0.12430555556056788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n v="1.992361111108039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n v="7.8430555555532919"/>
  </r>
  <r>
    <x v="1"/>
    <s v="006761/2014"/>
    <x v="2"/>
    <s v="SMOEP_ORIGI"/>
    <s v="SOP_Atualiz"/>
    <x v="28"/>
    <x v="1"/>
    <d v="2014-10-23T15:15:00"/>
    <d v="2014-10-23T15:20:00"/>
    <s v="a pedido."/>
    <d v="1899-12-30T00:05:00"/>
    <n v="3.4722222262644209E-3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n v="4.166666665696539E-3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n v="9.2361111113859806E-2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n v="0.95208333332993789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n v="7.9861111109494232E-2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n v="2.9076388888934162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n v="2.8472222220443655E-2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n v="0.10972222222335404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n v="0.88888888888322981"/>
  </r>
  <r>
    <x v="1"/>
    <s v="006761/2014"/>
    <x v="2"/>
    <s v="SMOEP_ORIGI"/>
    <s v="SOP_Atualiz"/>
    <x v="28"/>
    <x v="1"/>
    <d v="2014-10-28T16:51:00"/>
    <d v="2014-11-03T19:04:00"/>
    <s v="providências / continuidade"/>
    <d v="1900-01-05T02:13:00"/>
    <n v="6.0923611111138598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n v="3.8548611111109494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n v="6.944444467080757E-4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n v="2.9777777777781012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n v="6.6666666665696539E-2"/>
  </r>
  <r>
    <x v="1"/>
    <s v="006761/2014"/>
    <x v="2"/>
    <s v="SMOEP_ORIGI"/>
    <s v="SOP_Atualiz"/>
    <x v="28"/>
    <x v="1"/>
    <d v="2014-11-10T16:40:00"/>
    <d v="2014-11-10T20:26:00"/>
    <s v="A pedido."/>
    <d v="1899-12-30T03:46:00"/>
    <n v="0.15694444444670808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n v="0.74513888888759539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n v="0.15972222221898846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n v="0.81388888889341615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n v="12.143749999995634"/>
  </r>
  <r>
    <x v="1"/>
    <s v="006761/2014"/>
    <x v="2"/>
    <s v="SMOEP_ORIGI"/>
    <s v="SOP_Atualiz"/>
    <x v="28"/>
    <x v="1"/>
    <d v="2014-11-24T17:08:00"/>
    <d v="2014-11-25T16:11:00"/>
    <s v="A pedido."/>
    <d v="1899-12-30T23:03:00"/>
    <n v="0.96041666666860692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n v="1.0590277777737356"/>
  </r>
  <r>
    <x v="1"/>
    <s v="006761/2014"/>
    <x v="2"/>
    <s v="SMOEP_ORIGI"/>
    <s v="SOP_Atualiz"/>
    <x v="28"/>
    <x v="1"/>
    <d v="2014-11-26T17:36:00"/>
    <d v="2014-12-01T11:04:00"/>
    <s v="A pedido."/>
    <d v="1900-01-03T17:28:00"/>
    <n v="4.7277777777781012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n v="0.22361111111240461"/>
  </r>
  <r>
    <x v="1"/>
    <s v="006761/2014"/>
    <x v="2"/>
    <s v="SMOEP_ORIGI"/>
    <s v="SOP_Atualiz"/>
    <x v="28"/>
    <x v="1"/>
    <d v="2014-12-01T16:26:00"/>
    <d v="2014-12-03T19:19:00"/>
    <s v="para informações complementares."/>
    <d v="1900-01-01T02:53:00"/>
    <n v="2.1201388888875954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n v="14.828472222223354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n v="9.930555555911269E-2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n v="0.11597222222189885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n v="0.8555555555576575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n v="3.8020833333284827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n v="8.4027777782466728E-2"/>
  </r>
  <r>
    <x v="1"/>
    <s v="006761/2014"/>
    <x v="2"/>
    <s v="SMOEP_ORIGI"/>
    <s v="SOP_Atualiz"/>
    <x v="28"/>
    <x v="1"/>
    <d v="2014-12-23T14:10:00"/>
    <d v="2014-12-23T16:24:00"/>
    <s v="Para anexar ata de registro de preços."/>
    <d v="1899-12-30T02:14:00"/>
    <n v="9.3055555553291924E-2"/>
  </r>
  <r>
    <x v="1"/>
    <s v="006761/2014"/>
    <x v="2"/>
    <s v="GABDG_ORIGI"/>
    <s v="GABDG_Atualiz"/>
    <x v="53"/>
    <x v="0"/>
    <d v="2014-12-23T16:24:00"/>
    <d v="2014-12-23T17:16:00"/>
    <s v="Solicito assinatura da Diretora Geral na Ata de Registro de Preços."/>
    <d v="1899-12-30T00:52:00"/>
    <n v="3.6111111112404615E-2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n v="2.4305555554747116E-2"/>
  </r>
  <r>
    <x v="1"/>
    <s v="001060/2012"/>
    <x v="2"/>
    <s v="SMCI_ORIGI"/>
    <s v="SMCI_Atualiz"/>
    <x v="48"/>
    <x v="0"/>
    <d v="2012-02-05T19:08:00"/>
    <d v="2012-02-06T19:08:00"/>
    <s v="-"/>
    <d v="1899-12-31T00:00:00"/>
    <n v="1"/>
  </r>
  <r>
    <x v="1"/>
    <s v="001060/2012"/>
    <x v="2"/>
    <s v="CAA_ORIGI"/>
    <s v="CAA_Atualiz"/>
    <x v="3"/>
    <x v="1"/>
    <d v="2012-02-06T19:08:00"/>
    <d v="2012-02-07T14:21:00"/>
    <s v="Para apreciação."/>
    <d v="1899-12-30T19:13:00"/>
    <n v="0.8006944444423425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n v="0.31458333333284827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n v="1.7923611111109494"/>
  </r>
  <r>
    <x v="1"/>
    <s v="001060/2012"/>
    <x v="2"/>
    <s v="SC_ORIGI"/>
    <s v="SC_Atualiz"/>
    <x v="9"/>
    <x v="0"/>
    <d v="2012-02-09T16:55:00"/>
    <d v="2012-04-02T18:03:00"/>
    <s v="Para orçar."/>
    <d v="1900-02-21T01:08:00"/>
    <n v="53.047222222223354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n v="0.83958333333430346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n v="8.0166666666627862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n v="0.22708333333866904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n v="6.9333333333343035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n v="1.0131944444437977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n v="4.9597222222218988"/>
  </r>
  <r>
    <x v="1"/>
    <s v="001060/2012"/>
    <x v="2"/>
    <s v="CLC_ORIGI"/>
    <s v="CLC_Atualiz"/>
    <x v="8"/>
    <x v="0"/>
    <d v="2012-04-24T17:48:00"/>
    <d v="2012-04-25T16:46:00"/>
    <s v="A pedido."/>
    <d v="1899-12-30T22:58:00"/>
    <n v="0.9569444444423425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n v="12.0923611111138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n v="7.6388888846850023E-3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n v="1.8034722222218988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n v="0.15833333333284827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n v="1.8534722222248092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n v="7.0819444444423425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n v="1.2500000004365575E-2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n v="2.867361111108039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n v="22.234027777776646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n v="0.94097222222626442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n v="1.1805555550381541E-2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n v="0.79097222222480923"/>
  </r>
  <r>
    <x v="1"/>
    <s v="001060/2012"/>
    <x v="2"/>
    <s v="SMCI_ORIGI"/>
    <s v="SMCI_Atualiz"/>
    <x v="48"/>
    <x v="0"/>
    <d v="2012-06-14T13:17:00"/>
    <d v="2012-07-11T17:12:00"/>
    <s v="Para providenciar ata de registro de preços"/>
    <d v="1900-01-26T03:55:00"/>
    <n v="27.163194444445253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n v="8.333333331393078E-3"/>
  </r>
  <r>
    <x v="1"/>
    <s v="001060/2012"/>
    <x v="2"/>
    <s v="SMCI_ORIGI"/>
    <s v="SMCI_Atualiz"/>
    <x v="48"/>
    <x v="0"/>
    <d v="2012-07-11T17:24:00"/>
    <d v="2012-07-12T14:32:00"/>
    <s v="Ata assinada."/>
    <d v="1899-12-30T21:08:00"/>
    <n v="0.88055555555911269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n v="0.10277777777810115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n v="0.94722222221753327"/>
  </r>
  <r>
    <x v="1"/>
    <s v="003819/2013"/>
    <x v="2"/>
    <s v="SMCI_ORIGI"/>
    <s v="SMCI_Atualiz"/>
    <x v="48"/>
    <x v="0"/>
    <d v="2013-05-16T18:51:00"/>
    <d v="2013-05-17T18:51:00"/>
    <s v="-"/>
    <d v="1899-12-31T00:00:00"/>
    <n v="1"/>
  </r>
  <r>
    <x v="1"/>
    <s v="003819/2013"/>
    <x v="2"/>
    <s v="CAA_ORIGI"/>
    <s v="CAA_Atualiz"/>
    <x v="3"/>
    <x v="1"/>
    <d v="2013-05-17T18:51:00"/>
    <d v="2013-05-20T12:47:00"/>
    <s v="Para apreciação."/>
    <d v="1900-01-01T17:56:00"/>
    <n v="2.7472222222204437"/>
  </r>
  <r>
    <x v="1"/>
    <s v="003819/2013"/>
    <x v="2"/>
    <s v="SMCI_ORIGI"/>
    <s v="SMCI_Atualiz"/>
    <x v="48"/>
    <x v="0"/>
    <d v="2013-05-20T12:47:00"/>
    <d v="2013-05-22T17:59:00"/>
    <s v="complementar"/>
    <d v="1900-01-01T05:12:00"/>
    <n v="2.2166666666671517"/>
  </r>
  <r>
    <x v="1"/>
    <s v="003819/2013"/>
    <x v="2"/>
    <s v="CAA_ORIGI"/>
    <s v="CAA_Atualiz"/>
    <x v="3"/>
    <x v="1"/>
    <d v="2013-05-22T17:59:00"/>
    <d v="2013-05-22T18:38:00"/>
    <s v="Para apreciação."/>
    <d v="1899-12-30T00:39:00"/>
    <n v="2.7083333334303461E-2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n v="4.8868055555576575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n v="0.132638888884685"/>
  </r>
  <r>
    <x v="1"/>
    <s v="003819/2013"/>
    <x v="2"/>
    <s v="CAA_ORIGI"/>
    <s v="CAA_Atualiz"/>
    <x v="3"/>
    <x v="1"/>
    <d v="2013-05-27T19:06:00"/>
    <d v="2013-05-28T18:42:00"/>
    <s v="Com sugestões, para adequação do Projeto B ico."/>
    <d v="1899-12-30T23:36:00"/>
    <n v="0.98333333333721384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n v="7.9631944444408873"/>
  </r>
  <r>
    <x v="1"/>
    <s v="003819/2013"/>
    <x v="2"/>
    <s v="CAA_ORIGI"/>
    <s v="CAA_Atualiz"/>
    <x v="3"/>
    <x v="1"/>
    <d v="2013-06-05T17:49:00"/>
    <d v="2013-06-05T18:10:00"/>
    <s v="Com esclarecimentos acerca do despacho 115019/2013."/>
    <d v="1899-12-30T00:21:00"/>
    <n v="1.4583333337213844E-2"/>
  </r>
  <r>
    <x v="1"/>
    <s v="003819/2013"/>
    <x v="2"/>
    <s v="SMCI_ORIGI"/>
    <s v="SMCI_Atualiz"/>
    <x v="48"/>
    <x v="0"/>
    <d v="2013-06-05T18:10:00"/>
    <d v="2013-06-06T18:34:00"/>
    <s v="Para verificação breve dos itens 01 e 02 postos pela Coord. de Licit. e Contratos."/>
    <d v="1899-12-31T00:24:00"/>
    <n v="1.0166666666627862"/>
  </r>
  <r>
    <x v="1"/>
    <s v="003819/2013"/>
    <x v="2"/>
    <s v="CAA_ORIGI"/>
    <s v="CAA_Atualiz"/>
    <x v="3"/>
    <x v="1"/>
    <d v="2013-06-06T18:34:00"/>
    <d v="2013-06-07T14:14:00"/>
    <s v="Com as informações"/>
    <d v="1899-12-30T19:40:00"/>
    <n v="0.81944444444525288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n v="0.13194444444525288"/>
  </r>
  <r>
    <x v="1"/>
    <s v="003819/2013"/>
    <x v="2"/>
    <s v="SC_ORIGI"/>
    <s v="SC_Atualiz"/>
    <x v="9"/>
    <x v="0"/>
    <d v="2013-06-07T17:24:00"/>
    <d v="2013-06-27T15:38:00"/>
    <s v="Para orçar."/>
    <d v="1900-01-18T22:14:00"/>
    <n v="19.926388888889051"/>
  </r>
  <r>
    <x v="1"/>
    <s v="003819/2013"/>
    <x v="2"/>
    <s v="CLC_ORIGI"/>
    <s v="CLC_Atualiz"/>
    <x v="8"/>
    <x v="0"/>
    <d v="2013-06-27T15:38:00"/>
    <d v="2013-06-28T16:00:00"/>
    <s v="ORÇAMENTO"/>
    <d v="1899-12-31T00:22:00"/>
    <n v="1.015277777776646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n v="9.9180555555576575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n v="1.2499999997089617E-2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n v="8.3333333386690356E-3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n v="1.0756944444437977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n v="5.3472222221898846E-2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n v="16.059027777773736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n v="0.81319444444670808"/>
  </r>
  <r>
    <x v="1"/>
    <s v="003819/2013"/>
    <x v="2"/>
    <s v="SMCI_ORIGI"/>
    <s v="SMCI_Atualiz"/>
    <x v="48"/>
    <x v="0"/>
    <d v="2013-07-26T14:34:00"/>
    <d v="2013-07-26T17:07:00"/>
    <s v="Para informar."/>
    <d v="1899-12-30T02:33:00"/>
    <n v="0.10624999999708962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n v="1.3888888890505768E-2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n v="2.8916666666700621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n v="9.4444444439432118E-2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n v="9.0798611111167702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n v="2.9166666667151731E-2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n v="13.997222222220444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n v="1.9347222222204437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n v="1.1111111110949423E-2"/>
  </r>
  <r>
    <x v="1"/>
    <s v="003819/2013"/>
    <x v="2"/>
    <s v="CAA_ORIGI"/>
    <s v="CAA_Atualiz"/>
    <x v="3"/>
    <x v="1"/>
    <d v="2013-08-23T18:22:00"/>
    <d v="2013-08-26T17:03:00"/>
    <s v="Para se manifestar em relação ao documento nº 186.847/2013."/>
    <d v="1900-01-01T22:41:00"/>
    <n v="2.945138888891961"/>
  </r>
  <r>
    <x v="1"/>
    <s v="003819/2013"/>
    <x v="2"/>
    <s v="SLIC_ORIGI"/>
    <s v="SLIC_Atualiz"/>
    <x v="27"/>
    <x v="0"/>
    <d v="2013-08-26T17:03:00"/>
    <d v="2013-08-26T17:15:00"/>
    <s v="análise"/>
    <d v="1899-12-30T00:12:00"/>
    <n v="8.333333331393078E-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n v="0.11736111110803904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n v="1.9819444444510737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n v="1.1805555550381541E-2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n v="1.0180555555562023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n v="5.9194444444437977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n v="8.8736111111138598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n v="0.14166666666278616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n v="2.8430555555605679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n v="50.069444444445253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n v="0.13749999999708962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n v="0.82569444444379769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n v="29.015277777776646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n v="6.195138888891961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n v="0.96944444443943212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n v="3.8354166666686069"/>
  </r>
  <r>
    <x v="1"/>
    <s v="003819/2013"/>
    <x v="2"/>
    <s v="CAA_ORIGI"/>
    <s v="CAA_Atualiz"/>
    <x v="3"/>
    <x v="1"/>
    <d v="2013-12-16T16:10:00"/>
    <d v="2013-12-16T16:44:00"/>
    <s v="Solicita-se encaminhar aos gestores da contratação, SMCI, para anexar a ata de registro de preços."/>
    <d v="1899-12-30T00:34:00"/>
    <n v="2.3611111115314998E-2"/>
  </r>
  <r>
    <x v="1"/>
    <s v="003819/2013"/>
    <x v="2"/>
    <s v="SMCI_ORIGI"/>
    <s v="SMCI_Atualiz"/>
    <x v="48"/>
    <x v="0"/>
    <d v="2013-12-16T16:44:00"/>
    <d v="2013-12-18T12:29:00"/>
    <s v="Para as providências pertinentes   assinaturas das atas do registro de preços."/>
    <d v="1899-12-31T19:45:00"/>
    <n v="1.8229166666642413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n v="6.25E-2"/>
  </r>
  <r>
    <x v="1"/>
    <s v="7017/2016"/>
    <x v="2"/>
    <s v="SMOEP_ORIGI"/>
    <s v="SOP_Atualiz"/>
    <x v="28"/>
    <x v="1"/>
    <d v="2014-09-14T19:46:00"/>
    <d v="2014-09-23T19:46:00"/>
    <s v="-"/>
    <d v="1900-01-08T00:00:00"/>
    <n v="9"/>
  </r>
  <r>
    <x v="1"/>
    <s v="7017/2016"/>
    <x v="2"/>
    <s v="CAA_ORIGI"/>
    <s v="CAA_Atualiz"/>
    <x v="3"/>
    <x v="1"/>
    <d v="2014-09-23T19:46:00"/>
    <d v="2014-09-24T14:22:00"/>
    <s v="Para encaminhamentos."/>
    <d v="1899-12-30T18:36:00"/>
    <n v="0.77500000000145519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n v="2.0458333333299379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n v="0.10763888889050577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n v="46.784722222226264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n v="9.9999999998544808E-2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n v="0.15416666666715173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n v="3.9583333331393078E-2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n v="4.7916666662786156E-2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n v="0.86250000000291038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n v="6.0583333333343035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n v="4.8611111124046147E-3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n v="1.5972222223354038E-2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n v="0.99166666666133096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n v="0.84861111111240461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n v="4.4444444443797693E-2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n v="9.8326388888890506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n v="0.11527777778246673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n v="0.90277777777373558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n v="15.147916666668607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n v="3.0555555553291924E-2"/>
  </r>
  <r>
    <x v="1"/>
    <s v="7017/2016"/>
    <x v="2"/>
    <s v="SMOEP_ORIGI"/>
    <s v="SOP_Atualiz"/>
    <x v="28"/>
    <x v="1"/>
    <d v="2014-12-17T17:37:00"/>
    <d v="2014-12-17T18:51:00"/>
    <s v="Para Informar"/>
    <d v="1899-12-30T01:14:00"/>
    <n v="5.1388888889050577E-2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n v="5.9055555555532919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n v="1.3888888890505768E-2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n v="4.0972222224809229E-2"/>
  </r>
  <r>
    <x v="1"/>
    <s v="7017/2016"/>
    <x v="2"/>
    <s v="SMOEP_ORIGI"/>
    <s v="SOP_Atualiz"/>
    <x v="28"/>
    <x v="1"/>
    <d v="2014-12-23T17:54:00"/>
    <d v="2014-12-23T18:06:00"/>
    <s v="para anexar a ata"/>
    <d v="1899-12-30T00:12:00"/>
    <n v="8.333333331393078E-3"/>
  </r>
  <r>
    <x v="1"/>
    <s v="7017/2016"/>
    <x v="2"/>
    <s v="GABDG_ORIGI"/>
    <s v="GABDG_Atualiz"/>
    <x v="53"/>
    <x v="0"/>
    <d v="2014-12-23T18:06:00"/>
    <d v="2014-12-23T18:36:00"/>
    <s v="Para assinatura na Ata de Registro de Preços."/>
    <d v="1899-12-30T00:30:00"/>
    <n v="2.0833333335758653E-2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n v="2.7152777777737356"/>
  </r>
  <r>
    <x v="0"/>
    <s v="7515/2015"/>
    <x v="1"/>
    <s v="SST_ORIGI"/>
    <s v="ST_Atualiz"/>
    <x v="54"/>
    <x v="1"/>
    <d v="2015-10-22T18:41:00"/>
    <d v="2015-11-03T18:41:00"/>
    <s v="-"/>
    <d v="1900-01-11T00:00:00"/>
    <n v="12"/>
  </r>
  <r>
    <x v="0"/>
    <s v="7515/2015"/>
    <x v="1"/>
    <s v="CAA_ORIGI"/>
    <s v="CAA_Atualiz"/>
    <x v="3"/>
    <x v="1"/>
    <d v="2015-11-03T18:41:00"/>
    <d v="2015-11-04T17:16:00"/>
    <s v="Para análise e encaminhamento"/>
    <d v="1899-12-30T22:35:00"/>
    <n v="0.94097222222626442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n v="12.924305555556202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n v="1.1645833333313931"/>
  </r>
  <r>
    <x v="0"/>
    <s v="7515/2015"/>
    <x v="1"/>
    <s v="SST_ORIGI"/>
    <s v="ST_Atualiz"/>
    <x v="54"/>
    <x v="1"/>
    <d v="2015-11-18T19:24:00"/>
    <d v="2015-11-19T16:48:00"/>
    <s v="Para juntar orçamento."/>
    <d v="1899-12-30T21:24:00"/>
    <n v="0.89166666666278616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n v="6.2500000058207661E-3"/>
  </r>
  <r>
    <x v="0"/>
    <s v="7515/2015"/>
    <x v="1"/>
    <s v="SST_ORIGI"/>
    <s v="ST_Atualiz"/>
    <x v="54"/>
    <x v="1"/>
    <d v="2015-11-19T16:57:00"/>
    <d v="2015-11-19T17:18:00"/>
    <s v="Para retificar"/>
    <d v="1899-12-30T00:21:00"/>
    <n v="1.4583333329937886E-2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n v="0.11736111110803904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n v="0.82708333333721384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n v="5.5555555554747116E-2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n v="3.1548611111138598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n v="0.90972222221898846"/>
  </r>
  <r>
    <x v="0"/>
    <s v="7515/2015"/>
    <x v="1"/>
    <s v="CIP_ORIGI"/>
    <s v="CAA_Atualiz"/>
    <x v="3"/>
    <x v="1"/>
    <d v="2015-11-24T18:51:00"/>
    <d v="2015-11-25T13:26:00"/>
    <s v="Segue a pedido dessa Coordenadoria para manifestar."/>
    <d v="1899-12-30T18:35:00"/>
    <n v="0.77430555555474712"/>
  </r>
  <r>
    <x v="0"/>
    <s v="7515/2015"/>
    <x v="1"/>
    <s v="ST_ORIGI"/>
    <s v="ST_Atualiz"/>
    <x v="54"/>
    <x v="1"/>
    <d v="2015-11-25T13:26:00"/>
    <d v="2015-11-25T16:54:00"/>
    <s v="Entende-se pela continuidade da contratação nos termos propostos no Projeto B ico, conforme fundam"/>
    <d v="1899-12-30T03:28:00"/>
    <n v="0.14444444444961846"/>
  </r>
  <r>
    <x v="0"/>
    <s v="7515/2015"/>
    <x v="1"/>
    <s v="CIP_ORIGI"/>
    <s v="CAA_Atualiz"/>
    <x v="3"/>
    <x v="1"/>
    <d v="2015-11-25T16:54:00"/>
    <d v="2015-11-25T18:02:00"/>
    <s v="Para conhecimento e encaminhamento."/>
    <d v="1899-12-30T01:08:00"/>
    <n v="4.722222221607808E-2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n v="1.0888888888948713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n v="0.80902777777373558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n v="5.1395833333372138"/>
  </r>
  <r>
    <x v="0"/>
    <s v="7515/2015"/>
    <x v="1"/>
    <s v="SPO_ORIGI"/>
    <s v="SPO_Atualiz"/>
    <x v="5"/>
    <x v="0"/>
    <d v="2015-12-02T18:56:00"/>
    <d v="2015-12-02T19:24:00"/>
    <s v="À PEDIDO."/>
    <d v="1899-12-30T00:28:00"/>
    <n v="1.9444444442342501E-2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n v="0.80347222222189885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n v="5.6250000001455192E-2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n v="8.2638888889050577E-2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n v="3.9881944444423425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n v="15.915277777778101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n v="7.0500000000029104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n v="3.4722222189884633E-3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n v="1.9444444442342501E-2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n v="7.9173611111109494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n v="1.1062500000043656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n v="2.9055555555532919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n v="1.011805555557657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n v="4.3749999997089617E-2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n v="7.4305555557657499E-2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n v="1.8152777777795563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n v="0.19791666666424135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n v="0.91944444444379769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n v="5.5555555591126904E-3"/>
  </r>
  <r>
    <x v="0"/>
    <s v="7515/2015"/>
    <x v="1"/>
    <s v="SLIC_ORIGI"/>
    <s v="SLIC_Atualiz"/>
    <x v="27"/>
    <x v="0"/>
    <d v="2016-01-15T17:23:00"/>
    <d v="2016-01-15T17:51:00"/>
    <s v="."/>
    <d v="1899-12-30T00:28:00"/>
    <n v="1.9444444442342501E-2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n v="2.8784722222189885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n v="0.117361111115315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n v="0.96180555555474712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n v="0.90972222221898846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n v="7.2916666671517305E-2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n v="0.95555555554892635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n v="6.8750000005820766E-2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n v="0.93680555555329192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n v="13.966666666667152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n v="5.3472222221898846E-2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n v="0.13958333332993789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n v="5.9944444444481633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n v="0.79722222222335404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n v="0.13124999999854481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n v="6.9444444452528842E-3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n v="2.8701388888875954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n v="2.9861111113859806E-2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n v="0.95416666666278616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n v="8.0583333333343035"/>
  </r>
  <r>
    <x v="0"/>
    <s v="7515/2015"/>
    <x v="1"/>
    <s v="SPO_ORIGI"/>
    <s v="SPO_Atualiz"/>
    <x v="5"/>
    <x v="0"/>
    <d v="2016-02-24T15:32:00"/>
    <d v="2016-02-25T17:29:00"/>
    <s v="A pedido."/>
    <d v="1899-12-31T01:57:00"/>
    <n v="1.0812500000029104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n v="4.7916666662786156E-2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n v="0.77986111111385981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n v="0.15277777777373558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n v="3.5416666665696539E-2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n v="3.9583333338669036E-2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n v="2.7083333334303461E-2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n v="3.9888888888890506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n v="15.915277777778101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n v="3.8645833333284827"/>
  </r>
  <r>
    <x v="0"/>
    <s v="8751/2012 "/>
    <x v="1"/>
    <s v="CAA_ORIGI"/>
    <s v="CAA_Atualiz"/>
    <x v="3"/>
    <x v="1"/>
    <d v="2012-11-07T11:08:00"/>
    <d v="2012-11-12T11:08:00"/>
    <s v="-"/>
    <d v="1900-01-04T00:00:00"/>
    <n v="5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n v="0.18472222222044365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n v="2.7777777795563452E-3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n v="1.9250000000029104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n v="4.6527777776645962E-2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n v="9.9999999998544808E-2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n v="5.3472222221898846E-2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n v="0.10902777777664596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n v="0.64166666667006211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n v="1.1923611111124046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n v="1.2499999997089617E-2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n v="0.13749999999708962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n v="2.7256944444452529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n v="2.0888888888948713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n v="5.8333333327027503E-2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n v="1.0347222222262644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n v="0.851388888884685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n v="0.15833333334012423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n v="2.7861111111051287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n v="3.888888889196096E-2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n v="3.8888888884685002E-2"/>
  </r>
  <r>
    <x v="0"/>
    <s v="8751/2012 "/>
    <x v="1"/>
    <s v="SC_ORIGI"/>
    <s v="SC_Atualiz"/>
    <x v="9"/>
    <x v="0"/>
    <d v="2012-11-26T15:37:00"/>
    <d v="2012-11-26T17:08:00"/>
    <s v="A pedido."/>
    <d v="1899-12-30T01:31:00"/>
    <n v="6.3194444446708076E-2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n v="5.7638888887595385E-2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n v="0.74791666666715173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n v="2.2916666668606922E-2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n v="0.14513888888905058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n v="5.0000000002910383E-2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n v="0.97013888888614019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n v="3.4722222189884633E-3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n v="5.6944444448163267E-2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n v="1.9937500000014552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n v="6.2499999985448085E-3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n v="2.7895833333313931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n v="0.117361111115315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n v="0.98333333332993789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n v="0.12222222222044365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n v="0.76319444444379769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n v="15.100694444445253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n v="8.8194444448163267E-2"/>
  </r>
  <r>
    <x v="0"/>
    <s v="1056/2013"/>
    <x v="1"/>
    <s v="SMI_ORIGI"/>
    <s v="ASG_Atualiz"/>
    <x v="55"/>
    <x v="1"/>
    <d v="2013-02-03T17:09:00"/>
    <d v="2013-02-04T17:09:00"/>
    <s v="-"/>
    <d v="1899-12-31T00:00:00"/>
    <n v="1"/>
  </r>
  <r>
    <x v="0"/>
    <s v="1056/2013"/>
    <x v="1"/>
    <s v="CCS_ORIGI"/>
    <s v="CCS_Atualiz"/>
    <x v="56"/>
    <x v="0"/>
    <d v="2013-02-04T17:09:00"/>
    <d v="2013-02-07T15:57:00"/>
    <s v="PARA ENCAMINHAMENTO"/>
    <d v="1900-01-01T22:48:00"/>
    <n v="2.9499999999970896"/>
  </r>
  <r>
    <x v="0"/>
    <s v="1056/2013"/>
    <x v="1"/>
    <s v="SECPEG_ORIGI"/>
    <s v="SECPEG_Atualiz"/>
    <x v="57"/>
    <x v="0"/>
    <d v="2013-02-07T15:57:00"/>
    <d v="2013-02-07T17:31:00"/>
    <s v="Para consideração superior."/>
    <d v="1899-12-30T01:34:00"/>
    <n v="6.5277777779556345E-2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n v="0.88472222222480923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n v="3.8888888884685002E-2"/>
  </r>
  <r>
    <x v="0"/>
    <s v="1056/2013"/>
    <x v="1"/>
    <s v="SC_ORIGI"/>
    <s v="SC_Atualiz"/>
    <x v="9"/>
    <x v="0"/>
    <d v="2013-02-08T15:41:00"/>
    <d v="2013-02-13T16:26:00"/>
    <s v="Para orçar."/>
    <d v="1900-01-04T00:45:00"/>
    <n v="5.03125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n v="8.8888888887595385E-2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n v="26.918750000004366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n v="7.2916666664241347E-2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n v="4.6527777776645962E-2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n v="0.83958333333430346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n v="0.21597222222044365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n v="0.95416666667006211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n v="0.89722222222189885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n v="0.10138888889196096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n v="4.96875"/>
  </r>
  <r>
    <x v="0"/>
    <s v="1056/2013"/>
    <x v="1"/>
    <s v="SMI_ORIGI"/>
    <s v="ASG_Atualiz"/>
    <x v="55"/>
    <x v="1"/>
    <d v="2013-03-20T18:56:00"/>
    <d v="2013-03-20T19:25:00"/>
    <s v="A pedido."/>
    <d v="1899-12-30T00:29:00"/>
    <n v="2.0138888889050577E-2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n v="5.9673611111065838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n v="6.8520833333313931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n v="1.0194444444496185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n v="3.8194444445252884E-2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n v="2.1444444444423425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n v="2.8527777777781012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n v="1.1118055555562023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n v="1.0354166666656965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n v="0.85972222222335404"/>
  </r>
  <r>
    <x v="0"/>
    <s v="1056/2013"/>
    <x v="1"/>
    <s v="SMI_ORIGI"/>
    <s v="ASG_Atualiz"/>
    <x v="55"/>
    <x v="1"/>
    <d v="2013-04-11T16:34:00"/>
    <d v="2013-04-15T15:31:00"/>
    <s v="Para justificar atestado de visita."/>
    <d v="1900-01-02T22:57:00"/>
    <n v="3.9562499999956344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n v="6.9097222222262644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n v="0.10972222222335404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n v="0.98194444444379769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n v="14.025694444440887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n v="0.16944444444379769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n v="0.83402777778246673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n v="1.101388888884685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n v="0.82152777777810115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n v="5.1513888888875954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n v="1.3888888890505768E-2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n v="5.8416666666671517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n v="15.152777777781012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n v="0.85902777777664596"/>
  </r>
  <r>
    <x v="0"/>
    <s v="5372/2015 "/>
    <x v="1"/>
    <s v="SMI_ORIGI"/>
    <s v="ASG_Atualiz"/>
    <x v="55"/>
    <x v="1"/>
    <d v="2015-07-23T17:56:00"/>
    <d v="2015-07-24T17:56:00"/>
    <s v="-"/>
    <d v="1899-12-31T00:00:00"/>
    <n v="1"/>
  </r>
  <r>
    <x v="0"/>
    <s v="5372/2015 "/>
    <x v="1"/>
    <s v="CCS_ORIGI"/>
    <s v="CCS_Atualiz"/>
    <x v="56"/>
    <x v="0"/>
    <d v="2015-07-24T17:56:00"/>
    <d v="2015-08-05T15:32:00"/>
    <s v="Solicito encaminhamento para licitação de fornecimento de mão de obra para trabalhos gráficos, tendo"/>
    <d v="1900-01-10T21:36:00"/>
    <n v="11.900000000001455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n v="0.97083333333284827"/>
  </r>
  <r>
    <x v="0"/>
    <s v="5372/2015 "/>
    <x v="1"/>
    <s v="SMI_ORIGI"/>
    <s v="ASG_Atualiz"/>
    <x v="55"/>
    <x v="1"/>
    <d v="2015-08-06T14:50:00"/>
    <d v="2015-08-07T13:02:00"/>
    <s v="A pedido."/>
    <d v="1899-12-30T22:12:00"/>
    <n v="0.92500000000291038"/>
  </r>
  <r>
    <x v="0"/>
    <s v="5372/2015 "/>
    <x v="1"/>
    <s v="CCS_ORIGI"/>
    <s v="CCS_Atualiz"/>
    <x v="56"/>
    <x v="0"/>
    <d v="2015-08-07T13:02:00"/>
    <d v="2015-08-10T07:51:00"/>
    <s v="Para licitação."/>
    <d v="1900-01-01T18:49:00"/>
    <n v="2.7840277777722804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n v="2.2326388888905058"/>
  </r>
  <r>
    <x v="0"/>
    <s v="5372/2015 "/>
    <x v="1"/>
    <s v="CCS_ORIGI"/>
    <s v="CCS_Atualiz"/>
    <x v="56"/>
    <x v="0"/>
    <d v="2015-08-12T13:26:00"/>
    <d v="2015-08-12T13:33:00"/>
    <s v="."/>
    <d v="1899-12-30T00:07:00"/>
    <n v="4.8611111124046147E-3"/>
  </r>
  <r>
    <x v="0"/>
    <s v="5372/2015 "/>
    <x v="1"/>
    <s v="SECPEG_ORIGI"/>
    <s v="SECPEG_Atualiz"/>
    <x v="57"/>
    <x v="0"/>
    <d v="2015-08-12T13:33:00"/>
    <d v="2015-08-12T19:08:00"/>
    <s v="Para providências."/>
    <d v="1899-12-30T05:35:00"/>
    <n v="0.23263888889050577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n v="1.0194444444423425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n v="0.88124999999854481"/>
  </r>
  <r>
    <x v="0"/>
    <s v="5372/2015 "/>
    <x v="1"/>
    <s v="SMI_ORIGI"/>
    <s v="ASG_Atualiz"/>
    <x v="55"/>
    <x v="1"/>
    <d v="2015-08-14T16:45:00"/>
    <d v="2015-08-14T17:25:00"/>
    <s v="Para anexar o Projeto B ico em forma de minuta."/>
    <d v="1899-12-30T00:40:00"/>
    <n v="2.7777777781011537E-2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n v="9.9458333333313931"/>
  </r>
  <r>
    <x v="0"/>
    <s v="5372/2015 "/>
    <x v="1"/>
    <s v="SMI_ORIGI"/>
    <s v="ASG_Atualiz"/>
    <x v="55"/>
    <x v="1"/>
    <d v="2015-08-24T16:07:00"/>
    <d v="2015-09-02T18:51:00"/>
    <s v="Segue sugestões(colorido) para alterações e adequações no Termo de referência. Esclareço"/>
    <d v="1900-01-08T02:44:00"/>
    <n v="9.1138888888890506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n v="1.9819444444437977"/>
  </r>
  <r>
    <x v="0"/>
    <s v="5372/2015 "/>
    <x v="1"/>
    <s v="SC_ORIGI"/>
    <s v="SC_Atualiz"/>
    <x v="9"/>
    <x v="0"/>
    <d v="2015-09-04T18:25:00"/>
    <d v="2015-09-16T15:57:00"/>
    <s v="Para orçar."/>
    <d v="1900-01-10T21:32:00"/>
    <n v="11.897222222221899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n v="1.0555555555547471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n v="6.0854166666686069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n v="0.74930555555329192"/>
  </r>
  <r>
    <x v="0"/>
    <s v="5372/2015 "/>
    <x v="1"/>
    <s v="SC_ORIGI"/>
    <s v="SC_Atualiz"/>
    <x v="9"/>
    <x v="0"/>
    <d v="2015-09-24T13:19:00"/>
    <d v="2015-09-24T17:04:00"/>
    <s v="Para orçar."/>
    <d v="1899-12-30T03:45:00"/>
    <n v="0.15625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n v="3.8895833333372138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n v="9.0277777773735579E-2"/>
  </r>
  <r>
    <x v="0"/>
    <s v="5372/2015 "/>
    <x v="1"/>
    <s v="SC_ORIGI"/>
    <s v="SC_Atualiz"/>
    <x v="9"/>
    <x v="0"/>
    <d v="2015-09-28T16:35:00"/>
    <d v="2015-10-16T14:26:00"/>
    <s v="Para orçar."/>
    <d v="1900-01-16T21:51:00"/>
    <n v="17.910416666672972"/>
  </r>
  <r>
    <x v="0"/>
    <s v="5372/2015 "/>
    <x v="1"/>
    <s v="SMI_ORIGI"/>
    <s v="ASG_Atualiz"/>
    <x v="55"/>
    <x v="1"/>
    <d v="2015-10-16T14:26:00"/>
    <d v="2015-10-21T16:09:00"/>
    <s v="A pedido"/>
    <d v="1900-01-04T01:43:00"/>
    <n v="5.0715277777781012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n v="14.994444444440887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n v="4.5138888890505768E-2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n v="4.3749999997089617E-2"/>
  </r>
  <r>
    <x v="0"/>
    <s v="5372/2015 "/>
    <x v="1"/>
    <s v="SMI_ORIGI"/>
    <s v="ASG_Atualiz"/>
    <x v="55"/>
    <x v="1"/>
    <d v="2015-11-05T18:09:00"/>
    <d v="2015-11-09T17:01:00"/>
    <s v="Para providências"/>
    <d v="1900-01-02T22:52:00"/>
    <n v="3.952777777776646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n v="9.375E-2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n v="0.75486111111240461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n v="7.1527777778101154E-2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n v="0.14375000000291038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n v="0.90347222222044365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n v="0.12361111111385981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n v="0.96388888888759539"/>
  </r>
  <r>
    <x v="0"/>
    <s v="5372/2015 "/>
    <x v="1"/>
    <s v="CLC_ORIGI"/>
    <s v="CLC_Atualiz"/>
    <x v="8"/>
    <x v="0"/>
    <d v="2015-11-12T18:20:00"/>
    <d v="2015-11-13T15:02:00"/>
    <s v="de acordo"/>
    <d v="1899-12-30T20:42:00"/>
    <n v="0.86249999999563443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n v="34.106250000004366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n v="1.3194444443797693E-2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n v="2.7777777795563452E-3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n v="9.7222222175332718E-3"/>
  </r>
  <r>
    <x v="0"/>
    <s v="5372/2015 "/>
    <x v="1"/>
    <s v="SSG_ORIGI"/>
    <s v="SSG_Atualiz"/>
    <x v="58"/>
    <x v="0"/>
    <d v="2015-12-17T18:12:00"/>
    <d v="2015-12-18T17:27:00"/>
    <s v="Para incluírem o pedido referente a 2016 no SIOFI."/>
    <d v="1899-12-30T23:15:00"/>
    <n v="0.96875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n v="3.1520833333343035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n v="0.63958333333721384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n v="6.9444444437976927E-2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n v="5.0694444449618459E-2"/>
  </r>
  <r>
    <x v="0"/>
    <s v="5372/2015 "/>
    <x v="1"/>
    <s v="CLC_ORIGI"/>
    <s v="CLC_Atualiz"/>
    <x v="8"/>
    <x v="0"/>
    <d v="2015-12-22T15:20:00"/>
    <d v="2015-12-22T17:38:00"/>
    <s v="A pedido."/>
    <d v="1899-12-30T02:18:00"/>
    <n v="9.5833333332848269E-2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n v="0.85416666666424135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n v="16.103472222224809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n v="1.0416666664241347E-2"/>
  </r>
  <r>
    <x v="0"/>
    <s v="5372/2015 "/>
    <x v="1"/>
    <s v="SCON_ORIGI"/>
    <s v="SCON_Atualiz"/>
    <x v="10"/>
    <x v="0"/>
    <d v="2016-01-08T16:52:00"/>
    <d v="2016-01-08T16:53:00"/>
    <s v="xxx"/>
    <d v="1899-12-30T00:01:00"/>
    <n v="6.944444467080757E-4"/>
  </r>
  <r>
    <x v="0"/>
    <s v="5372/2015 "/>
    <x v="1"/>
    <s v="SLIC_ORIGI"/>
    <s v="SLIC_Atualiz"/>
    <x v="27"/>
    <x v="0"/>
    <d v="2016-01-08T16:53:00"/>
    <d v="2016-01-11T13:53:00"/>
    <s v="xxx"/>
    <d v="1900-01-01T21:00:00"/>
    <n v="2.875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n v="6.6666666665696539E-2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n v="1.0819444444423425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n v="5.9798611111109494"/>
  </r>
  <r>
    <x v="0"/>
    <s v="5372/2015 "/>
    <x v="1"/>
    <s v="SSG_ORIGI"/>
    <s v="SSG_Atualiz"/>
    <x v="58"/>
    <x v="0"/>
    <d v="2016-01-18T16:58:00"/>
    <d v="2016-02-02T18:09:00"/>
    <s v="Para informar"/>
    <d v="1900-01-14T01:11:00"/>
    <n v="15.049305555556202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n v="0.85486111111094942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n v="7.9493055555576575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n v="0.25902777777810115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n v="0.84236111111385981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n v="1.7361111109494232E-2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n v="5.0416666666642413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n v="0.12708333333284827"/>
  </r>
  <r>
    <x v="0"/>
    <s v="5372/2015 "/>
    <x v="1"/>
    <s v="SSG_ORIGI"/>
    <s v="SSG_Atualiz"/>
    <x v="58"/>
    <x v="0"/>
    <d v="2016-02-17T20:21:00"/>
    <d v="2016-03-02T17:41:00"/>
    <s v="Para informar e dar providências."/>
    <d v="1900-01-12T21:20:00"/>
    <n v="13.888888888890506"/>
  </r>
  <r>
    <x v="0"/>
    <s v="5372/2015 "/>
    <x v="1"/>
    <s v="CLC_ORIGI"/>
    <s v="CLC_Atualiz"/>
    <x v="8"/>
    <x v="0"/>
    <d v="2016-03-02T17:41:00"/>
    <d v="2016-03-04T18:13:00"/>
    <s v="Sol"/>
    <d v="1900-01-01T00:32:00"/>
    <n v="2.0222222222218988"/>
  </r>
  <r>
    <x v="0"/>
    <s v="5372/2015 "/>
    <x v="1"/>
    <s v="SSG_ORIGI"/>
    <s v="SSG_Atualiz"/>
    <x v="58"/>
    <x v="0"/>
    <d v="2016-03-04T18:13:00"/>
    <d v="2016-03-11T16:02:00"/>
    <s v="Par solicitar a prorrogação no processo original."/>
    <d v="1900-01-05T21:49:00"/>
    <n v="6.9090277777795563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n v="3.2236111111124046"/>
  </r>
  <r>
    <x v="0"/>
    <s v="5372/2015 "/>
    <x v="1"/>
    <s v="SSG_ORIGI"/>
    <s v="SSG_Atualiz"/>
    <x v="58"/>
    <x v="0"/>
    <d v="2016-03-14T21:24:00"/>
    <d v="2016-03-16T13:53:00"/>
    <s v="Para anexar a nova CCT"/>
    <d v="1899-12-31T16:29:00"/>
    <n v="1.6868055555532919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n v="7.0986111111124046"/>
  </r>
  <r>
    <x v="0"/>
    <s v="5372/2015 "/>
    <x v="1"/>
    <s v="SSG_ORIGI"/>
    <s v="SSG_Atualiz"/>
    <x v="58"/>
    <x v="0"/>
    <d v="2016-03-23T16:15:00"/>
    <d v="2016-04-12T13:39:00"/>
    <s v="Conforme despacho exarado no doc.048108 segue à Seção de Compras"/>
    <d v="1900-01-18T21:24:00"/>
    <n v="19.891666666662786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n v="0.10208333333139308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n v="2.0409722222248092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n v="4.9930555555547471"/>
  </r>
  <r>
    <x v="0"/>
    <s v="5372/2015 "/>
    <x v="1"/>
    <s v="SC_ORIGI"/>
    <s v="SC_Atualiz"/>
    <x v="9"/>
    <x v="0"/>
    <d v="2016-04-19T16:55:00"/>
    <d v="2016-04-22T16:37:00"/>
    <s v="Para orçar."/>
    <d v="1900-01-01T23:42:00"/>
    <n v="2.9875000000029104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n v="6.8701388888875954"/>
  </r>
  <r>
    <x v="0"/>
    <s v="5372/2015 "/>
    <x v="1"/>
    <s v="SC_ORIGI"/>
    <s v="SC_Atualiz"/>
    <x v="9"/>
    <x v="0"/>
    <d v="2016-04-29T13:30:00"/>
    <d v="2016-05-03T17:35:00"/>
    <s v="Com EPI"/>
    <d v="1900-01-03T04:05:00"/>
    <n v="4.1701388888905058"/>
  </r>
  <r>
    <x v="0"/>
    <s v="5372/2015 "/>
    <x v="1"/>
    <s v="SSG_ORIGI"/>
    <s v="SSG_Atualiz"/>
    <x v="58"/>
    <x v="0"/>
    <d v="2016-05-03T17:35:00"/>
    <d v="2016-05-03T18:23:00"/>
    <s v="Para análise"/>
    <d v="1899-12-30T00:48:00"/>
    <n v="3.3333333332848269E-2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n v="0.89652777777519077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n v="6.5972222226264421E-2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n v="26.948611111110949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n v="1.0131944444437977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n v="4.8305555555562023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n v="0.19652777777810115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n v="0.12986111110512866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n v="16.961805555562023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n v="0.92291666666278616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n v="2.9375"/>
  </r>
  <r>
    <x v="0"/>
    <s v="5372/2015 "/>
    <x v="1"/>
    <s v="SSG_ORIGI"/>
    <s v="SSG_Atualiz"/>
    <x v="58"/>
    <x v="0"/>
    <d v="2016-06-27T16:04:00"/>
    <d v="2016-06-28T16:24:00"/>
    <s v="Para informar"/>
    <d v="1899-12-31T00:20:00"/>
    <n v="1.0138888888905058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n v="51.939583333332848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n v="2.7777777773735579E-2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n v="0.12152777778101154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n v="20.969444444446708"/>
  </r>
  <r>
    <x v="0"/>
    <s v="5372/2015 "/>
    <x v="1"/>
    <s v="SECGS_ORIGI"/>
    <s v="SECGS_Atualiz"/>
    <x v="18"/>
    <x v="1"/>
    <d v="2016-09-09T17:48:00"/>
    <d v="2016-09-12T15:55:00"/>
    <s v="Para análise"/>
    <d v="1900-01-01T22:07:00"/>
    <n v="2.921527777776646"/>
  </r>
  <r>
    <x v="0"/>
    <s v="5372/2015 "/>
    <x v="1"/>
    <s v="CSTA_ORIGI"/>
    <s v="CSTA_Atualiz"/>
    <x v="17"/>
    <x v="1"/>
    <d v="2016-09-12T15:55:00"/>
    <d v="2016-09-19T15:28:00"/>
    <s v="PB"/>
    <d v="1900-01-05T23:33:00"/>
    <n v="6.9812499999970896"/>
  </r>
  <r>
    <x v="0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n v="4.2361111110949423E-2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n v="2.8791666666729725"/>
  </r>
  <r>
    <x v="0"/>
    <s v="5372/2015 "/>
    <x v="1"/>
    <s v="SECGS_ORIGI"/>
    <s v="SECGS_Atualiz"/>
    <x v="18"/>
    <x v="1"/>
    <d v="2016-09-25T15:08:00"/>
    <d v="2016-09-26T12:12:00"/>
    <s v="Para análise e encaminhamento."/>
    <d v="1899-12-30T21:04:00"/>
    <n v="0.87777777777228039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n v="1.2500000004365575E-2"/>
  </r>
  <r>
    <x v="0"/>
    <s v="5372/2015 "/>
    <x v="1"/>
    <s v="SECGS_ORIGI"/>
    <s v="SECGS_Atualiz"/>
    <x v="18"/>
    <x v="1"/>
    <d v="2016-09-26T12:30:00"/>
    <d v="2016-09-26T13:39:00"/>
    <s v="Com as minutas"/>
    <d v="1899-12-30T01:09:00"/>
    <n v="4.7916666662786156E-2"/>
  </r>
  <r>
    <x v="0"/>
    <s v="5372/2015 "/>
    <x v="1"/>
    <s v="CSTA_ORIGI"/>
    <s v="CSTA_Atualiz"/>
    <x v="17"/>
    <x v="1"/>
    <d v="2016-09-26T13:39:00"/>
    <d v="2016-09-26T14:43:00"/>
    <s v="informar"/>
    <d v="1899-12-30T01:04:00"/>
    <n v="4.4444444443797693E-2"/>
  </r>
  <r>
    <x v="0"/>
    <s v="5372/2015 "/>
    <x v="1"/>
    <s v="SECGS_ORIGI"/>
    <s v="SECGS_Atualiz"/>
    <x v="18"/>
    <x v="1"/>
    <d v="2016-09-26T14:43:00"/>
    <d v="2016-09-26T18:04:00"/>
    <s v="Para análise"/>
    <d v="1899-12-30T03:21:00"/>
    <n v="0.13958333333721384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n v="2.0250000000014552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n v="0.86597222222189885"/>
  </r>
  <r>
    <x v="0"/>
    <s v="5372/2015 "/>
    <x v="1"/>
    <s v="CSTA_ORIGI"/>
    <s v="CSTA_Atualiz"/>
    <x v="17"/>
    <x v="1"/>
    <d v="2016-09-29T15:27:00"/>
    <d v="2016-10-05T15:43:00"/>
    <s v="À pedido"/>
    <d v="1900-01-05T00:16:00"/>
    <n v="6.0111111111109494"/>
  </r>
  <r>
    <x v="0"/>
    <s v="5372/2015 "/>
    <x v="1"/>
    <s v="SECGS_ORIGI"/>
    <s v="SECGS_Atualiz"/>
    <x v="18"/>
    <x v="1"/>
    <d v="2016-10-05T15:43:00"/>
    <d v="2016-10-06T12:25:00"/>
    <s v="Para análise"/>
    <d v="1899-12-30T20:42:00"/>
    <n v="0.86249999999563443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n v="12.271527777782467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n v="21.840972222220444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n v="7.7777777776645962E-2"/>
  </r>
  <r>
    <x v="0"/>
    <s v="5372/2015 "/>
    <x v="1"/>
    <s v="SECGS_ORIGI"/>
    <s v="SECGS_Atualiz"/>
    <x v="18"/>
    <x v="1"/>
    <d v="2016-11-09T16:59:00"/>
    <d v="2016-11-09T17:14:00"/>
    <s v="Para análise"/>
    <d v="1899-12-30T00:15:00"/>
    <n v="1.0416666664241347E-2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n v="0.13333333333866904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n v="0"/>
  </r>
  <r>
    <x v="1"/>
    <s v="15/2016"/>
    <x v="1"/>
    <s v="SMOP_ORIGI"/>
    <s v="SOP_Atualiz"/>
    <x v="28"/>
    <x v="1"/>
    <d v="2016-01-07T18:42:00"/>
    <d v="2016-03-10T18:42:00"/>
    <s v="-"/>
    <d v="1900-03-03T00:00:00"/>
    <n v="63"/>
  </r>
  <r>
    <x v="1"/>
    <s v="15/2016"/>
    <x v="1"/>
    <s v="CIP_ORIGI"/>
    <s v="CAA_Atualiz"/>
    <x v="3"/>
    <x v="1"/>
    <d v="2016-03-10T18:42:00"/>
    <d v="2016-03-17T14:27:00"/>
    <s v="Para avaliação."/>
    <d v="1900-01-05T19:45:00"/>
    <n v="6.8229166666642413"/>
  </r>
  <r>
    <x v="1"/>
    <s v="15/2016"/>
    <x v="1"/>
    <s v="SMOP_ORIGI"/>
    <s v="SOP_Atualiz"/>
    <x v="28"/>
    <x v="1"/>
    <d v="2016-03-17T14:27:00"/>
    <d v="2016-03-21T17:29:00"/>
    <s v="Para complementar"/>
    <d v="1900-01-03T03:02:00"/>
    <n v="4.1263888888934162"/>
  </r>
  <r>
    <x v="1"/>
    <s v="15/2016"/>
    <x v="1"/>
    <s v="CIP_ORIGI"/>
    <s v="CAA_Atualiz"/>
    <x v="3"/>
    <x v="1"/>
    <d v="2016-03-21T17:29:00"/>
    <d v="2016-03-28T12:21:00"/>
    <s v="Com o projeto b ico revisado."/>
    <d v="1900-01-05T18:52:00"/>
    <n v="6.7861111111051287"/>
  </r>
  <r>
    <x v="1"/>
    <s v="15/2016"/>
    <x v="1"/>
    <s v="SMOP_ORIGI"/>
    <s v="SOP_Atualiz"/>
    <x v="28"/>
    <x v="1"/>
    <d v="2016-03-28T12:21:00"/>
    <d v="2016-03-31T18:47:00"/>
    <s v="Solicito verificar todos os itens questionados pela coordenadoria, doc. 50653, esclarecendo ou alter"/>
    <d v="1900-01-02T06:26:00"/>
    <n v="3.2680555555562023"/>
  </r>
  <r>
    <x v="1"/>
    <s v="15/2016"/>
    <x v="1"/>
    <s v="CIP_ORIGI"/>
    <s v="CAA_Atualiz"/>
    <x v="3"/>
    <x v="1"/>
    <d v="2016-03-31T18:47:00"/>
    <d v="2016-04-01T12:48:00"/>
    <s v="Para encaminhamentos."/>
    <d v="1899-12-30T18:01:00"/>
    <n v="0.75069444444670808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n v="0.11736111110803904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n v="9.930555555911269E-2"/>
  </r>
  <r>
    <x v="1"/>
    <s v="15/2016"/>
    <x v="1"/>
    <s v="SC_ORIGI"/>
    <s v="SC_Atualiz"/>
    <x v="9"/>
    <x v="0"/>
    <d v="2016-04-01T18:00:00"/>
    <d v="2016-06-13T18:32:00"/>
    <s v="Para orçar."/>
    <d v="1900-03-13T00:32:00"/>
    <n v="73.022222222221899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n v="0.99791666666715173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n v="20.854166666664241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n v="8.6111111115314998E-2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n v="7.2222222217533272E-2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n v="8.7923611111109494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n v="2.1527777782466728E-2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n v="0.10833333332993789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n v="2.9166666667151731E-2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n v="3.898611111115315"/>
  </r>
  <r>
    <x v="1"/>
    <s v="15/2016"/>
    <x v="1"/>
    <s v="SC_ORIGI"/>
    <s v="SC_Atualiz"/>
    <x v="9"/>
    <x v="0"/>
    <d v="2016-07-18T15:11:00"/>
    <d v="2016-07-19T13:57:00"/>
    <s v="Para informar."/>
    <d v="1899-12-30T22:46:00"/>
    <n v="0.94861111111094942"/>
  </r>
  <r>
    <x v="1"/>
    <s v="15/2016"/>
    <x v="1"/>
    <s v="SMOP_ORIGI"/>
    <s v="SOP_Atualiz"/>
    <x v="28"/>
    <x v="1"/>
    <d v="2016-07-19T13:57:00"/>
    <d v="2016-07-19T14:17:00"/>
    <s v="Senhora Chefe:"/>
    <d v="1899-12-30T00:20:00"/>
    <n v="1.3888888883229811E-2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n v="21.000694444446708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n v="3.1868055555532919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n v="3.883333333338669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n v="6.0826388888890506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n v="1.0006944444394321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n v="0.18541666666715173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n v="1.9423611111051287"/>
  </r>
  <r>
    <x v="1"/>
    <s v="15/2016"/>
    <x v="1"/>
    <s v="CLC_ORIGI"/>
    <s v="CLC_Atualiz"/>
    <x v="8"/>
    <x v="0"/>
    <d v="2016-08-25T18:15:00"/>
    <d v="2016-08-26T18:06:00"/>
    <s v="Para verificar."/>
    <d v="1899-12-30T23:51:00"/>
    <n v="0.99375000000145519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n v="4.9305555556202307E-2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n v="3.929861111108039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n v="0.9729166666729725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n v="3.6805555551836733E-2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n v="4.9972222222204437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n v="0.8868055555576575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n v="1.2499999997089617E-2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n v="9.5833333340124227E-2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n v="0.89930555555474712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n v="2.1499999999941792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n v="2.9833333333372138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n v="1.9159722222248092"/>
  </r>
  <r>
    <x v="1"/>
    <s v="15/2016"/>
    <x v="1"/>
    <s v="GABDG_ORIGI"/>
    <s v="GABDG_Atualiz"/>
    <x v="53"/>
    <x v="0"/>
    <d v="2016-09-14T16:25:00"/>
    <d v="2016-09-15T19:05:00"/>
    <s v="A pedido."/>
    <d v="1899-12-31T02:40:00"/>
    <n v="1.1111111111094942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n v="0.99027777777519077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n v="2.8687500000014552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n v="1.6666666662786156E-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n v="0.87569444444670808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n v="15.191666666665697"/>
  </r>
  <r>
    <x v="1"/>
    <s v="15/2016"/>
    <x v="1"/>
    <s v="SMIC_ORIGI"/>
    <s v="SOP_Atualiz"/>
    <x v="28"/>
    <x v="1"/>
    <d v="2016-10-05T17:43:00"/>
    <d v="2016-10-06T14:41:00"/>
    <s v="Diligência"/>
    <d v="1899-12-30T20:58:00"/>
    <n v="0.87361111111385981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n v="5.1527777777737356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n v="3.0458333333372138"/>
  </r>
  <r>
    <x v="1"/>
    <s v="014337/2016"/>
    <x v="1"/>
    <s v="SAPRE_ORIGI"/>
    <s v="SAPRE_Atualiz"/>
    <x v="29"/>
    <x v="1"/>
    <d v="2016-10-25T15:38:00"/>
    <d v="2016-10-26T15:38:00"/>
    <s v="-"/>
    <d v="1899-12-31T00:00:00"/>
    <n v="1"/>
  </r>
  <r>
    <x v="1"/>
    <s v="014337/2016"/>
    <x v="1"/>
    <s v="CIP_ORIGI"/>
    <s v="CAA_Atualiz"/>
    <x v="3"/>
    <x v="1"/>
    <d v="2016-10-26T15:38:00"/>
    <d v="2016-11-01T13:28:00"/>
    <s v="-"/>
    <d v="1900-01-04T21:50:00"/>
    <n v="5.9097222222262644"/>
  </r>
  <r>
    <x v="1"/>
    <s v="014337/2016"/>
    <x v="1"/>
    <s v="SECGS_ORIGI"/>
    <s v="SECGS_Atualiz"/>
    <x v="18"/>
    <x v="1"/>
    <d v="2016-10-26T15:38:00"/>
    <d v="2016-11-08T12:11:00"/>
    <s v="-"/>
    <d v="1900-01-11T20:33:00"/>
    <n v="12.856250000004366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n v="52.097916666665697"/>
  </r>
  <r>
    <x v="1"/>
    <s v="014337/2016"/>
    <x v="1"/>
    <s v="CIP_ORIGI"/>
    <s v="CAA_Atualiz"/>
    <x v="3"/>
    <x v="1"/>
    <d v="2016-12-30T14:32:00"/>
    <d v="2017-01-10T18:37:00"/>
    <s v="Para apreciação"/>
    <d v="1900-01-10T04:05:00"/>
    <n v="11.17013888888323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n v="0.78194444444670808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n v="0.22152777777955635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n v="1.9583333333357587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n v="2.4305555554747116E-2"/>
  </r>
  <r>
    <x v="1"/>
    <s v="014337/2016"/>
    <x v="1"/>
    <s v="SC _ORIGI"/>
    <s v="SC _Atualiz"/>
    <x v="59"/>
    <x v="0"/>
    <d v="2017-01-13T18:17:00"/>
    <d v="2017-01-24T18:14:00"/>
    <s v="Para orçar."/>
    <d v="1900-01-09T23:57:00"/>
    <n v="10.997916666667152"/>
  </r>
  <r>
    <x v="1"/>
    <s v="014337/2016"/>
    <x v="1"/>
    <s v="CLC_ORIGI"/>
    <s v="CLC_Atualiz"/>
    <x v="8"/>
    <x v="0"/>
    <d v="2017-01-24T18:14:00"/>
    <d v="2017-01-24T19:19:00"/>
    <s v="ORÇAMENTOS"/>
    <d v="1899-12-30T01:05:00"/>
    <n v="4.5138888883229811E-2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n v="0.92847222222189885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n v="3.888888889196096E-2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n v="0.80000000000291038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n v="1.3888888883229811E-2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n v="0.12569444444670808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n v="3.8194444445252884E-2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n v="6.8583333333299379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n v="0.14930555556202307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n v="4.9388888888861402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n v="2.1076388888905058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n v="0.8520833333313930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n v="1.8055555556202307E-2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n v="9.9354166666671517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n v="4.0972222222189885"/>
  </r>
  <r>
    <x v="1"/>
    <s v="014337/2016"/>
    <x v="1"/>
    <s v="SLIC _ORIGI"/>
    <s v="SLIC _Atualiz"/>
    <x v="60"/>
    <x v="0"/>
    <d v="2017-02-24T16:58:00"/>
    <d v="2017-03-02T17:54:00"/>
    <s v="Elaborada minuta."/>
    <d v="1900-01-05T00:56:00"/>
    <n v="6.038888888891961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n v="1.0437499999970896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n v="3.0604166666671517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n v="0.76458333333721384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n v="6.3194444439432118E-2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n v="0.10833333333721384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n v="0.87569444444670808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n v="0.14791666666133096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n v="0.75694444444525288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n v="13.971527777779556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n v="0.18055555555474712"/>
  </r>
  <r>
    <x v="1"/>
    <s v="011188/2016"/>
    <x v="1"/>
    <s v="SOP_ORIGI"/>
    <s v="SOP_Atualiz"/>
    <x v="28"/>
    <x v="1"/>
    <d v="2016-08-23T18:24:00"/>
    <d v="2016-08-24T18:24:00"/>
    <s v="-"/>
    <d v="1899-12-31T00:00:00"/>
    <n v="1"/>
  </r>
  <r>
    <x v="1"/>
    <s v="011188/2016"/>
    <x v="1"/>
    <s v="CIP_ORIGI"/>
    <s v="CAA_Atualiz"/>
    <x v="3"/>
    <x v="1"/>
    <d v="2016-08-24T18:24:00"/>
    <d v="2016-08-24T18:35:00"/>
    <s v="Para apreciação superior"/>
    <d v="1899-12-30T00:11:00"/>
    <n v="7.6388888846850023E-3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n v="2.7777777795563452E-3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n v="6.0416666667151731E-2"/>
  </r>
  <r>
    <x v="1"/>
    <s v="011188/2016"/>
    <x v="1"/>
    <s v="CLC _ORIGI"/>
    <s v="CLC _Atualiz"/>
    <x v="61"/>
    <x v="0"/>
    <d v="2016-08-24T20:06:00"/>
    <d v="2016-08-25T14:06:00"/>
    <s v="Para iniciar procedimentos."/>
    <d v="1899-12-30T18:00:00"/>
    <n v="0.75"/>
  </r>
  <r>
    <x v="1"/>
    <s v="011188/2016"/>
    <x v="1"/>
    <s v="CIP_ORIGI"/>
    <s v="CAA_Atualiz"/>
    <x v="3"/>
    <x v="1"/>
    <d v="2016-08-25T14:06:00"/>
    <d v="2016-08-25T14:36:00"/>
    <s v="A pedido, para incluir alterações ao Projeto Básico."/>
    <d v="1899-12-30T00:30:00"/>
    <n v="2.0833333328482695E-2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n v="2.9166666667151731E-2"/>
  </r>
  <r>
    <x v="1"/>
    <s v="011188/2016"/>
    <x v="1"/>
    <s v="SOP_ORIGI"/>
    <s v="SOP_Atualiz"/>
    <x v="28"/>
    <x v="1"/>
    <d v="2016-08-25T15:18:00"/>
    <d v="2016-08-25T18:48:00"/>
    <s v="Conforme orientações da Secretaria de Gestão Administrativa, face ao pouco prazo x necessidade do"/>
    <d v="1899-12-30T03:30:00"/>
    <n v="0.14583333333575865"/>
  </r>
  <r>
    <x v="1"/>
    <s v="011188/2016"/>
    <x v="1"/>
    <s v="CIP_ORIGI"/>
    <s v="CAA_Atualiz"/>
    <x v="3"/>
    <x v="1"/>
    <d v="2016-08-25T18:48:00"/>
    <d v="2016-08-25T19:06:00"/>
    <s v="Segue para apreciação superior"/>
    <d v="1899-12-30T00:18:00"/>
    <n v="1.2499999997089617E-2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n v="0.75208333334012423"/>
  </r>
  <r>
    <x v="1"/>
    <s v="011188/2016"/>
    <x v="1"/>
    <s v="CIP_ORIGI"/>
    <s v="CAA_Atualiz"/>
    <x v="3"/>
    <x v="1"/>
    <d v="2016-08-26T13:09:00"/>
    <d v="2016-08-26T13:32:00"/>
    <s v="A pedido."/>
    <d v="1899-12-30T00:23:00"/>
    <n v="1.597222221607808E-2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n v="5.6944444448163267E-2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n v="2.7777777795563452E-3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n v="2.0833333328482695E-3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n v="3.4722222189884633E-3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n v="7.6388888919609599E-3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n v="4.166666665696539E-3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n v="4.0972222217533272E-2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n v="1.6666666670062114E-2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n v="2.2222222221898846E-2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n v="2.7777777795563452E-3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n v="2.8472222220443655E-2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n v="1.2499999997089617E-2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n v="1.1805555557657499E-2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n v="5.5555555591126904E-3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n v="3.913888888884685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n v="19.87222222222772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n v="0.94305555555183673"/>
  </r>
  <r>
    <x v="1"/>
    <s v="011391/2016"/>
    <x v="0"/>
    <s v="SOP_ORIGI"/>
    <s v="SOP_Atualiz"/>
    <x v="28"/>
    <x v="1"/>
    <d v="2016-08-29T16:52:00"/>
    <d v="2016-08-30T16:52:00"/>
    <s v="-"/>
    <d v="1899-12-31T00:00:00"/>
    <n v="1"/>
  </r>
  <r>
    <x v="1"/>
    <s v="011391/2016"/>
    <x v="0"/>
    <s v="CIP_ORIGI"/>
    <s v="CAA_Atualiz"/>
    <x v="3"/>
    <x v="1"/>
    <d v="2016-08-30T16:52:00"/>
    <d v="2016-08-31T13:00:00"/>
    <s v="Para apreciação superior"/>
    <d v="1899-12-30T20:08:00"/>
    <n v="0.83888888888759539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n v="0.19861111111094942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n v="2.0333333333328483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n v="2.9194444444510737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n v="0.10347222221753327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n v="0.7618055555576575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n v="2.7777777773735579E-2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n v="0.14583333333575865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n v="0.10069444444525288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n v="5.882638888891961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n v="0.10624999999708962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n v="0.75486111111240461"/>
  </r>
  <r>
    <x v="1"/>
    <s v="014040/2016 "/>
    <x v="1"/>
    <s v="SOP_ORIGI"/>
    <s v="SOP_Atualiz"/>
    <x v="28"/>
    <x v="1"/>
    <d v="2016-10-19T18:29:00"/>
    <d v="2016-10-20T18:29:00"/>
    <s v="-"/>
    <d v="1899-12-31T00:00:00"/>
    <n v="1"/>
  </r>
  <r>
    <x v="1"/>
    <s v="014040/2016 "/>
    <x v="1"/>
    <s v="CIP_ORIGI"/>
    <s v="CAA_Atualiz"/>
    <x v="3"/>
    <x v="1"/>
    <d v="2016-10-20T18:29:00"/>
    <d v="2016-10-21T13:27:00"/>
    <s v="Para apreciação superior"/>
    <d v="1899-12-30T18:58:00"/>
    <n v="0.79027777777810115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n v="0.19722222222480923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n v="2.9861111106583849E-2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n v="1.5277777776645962E-2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n v="2.8034722222218988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n v="0.18472222222771961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n v="0.91249999999854481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n v="0.13819444444379769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n v="0.73472222222335404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n v="0.125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n v="0.11805555555474712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n v="0.72847222222480923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n v="5.7638888887595385E-2"/>
  </r>
  <r>
    <x v="1"/>
    <s v="014040/2016 "/>
    <x v="1"/>
    <s v="SOP_ORIGI"/>
    <s v="SOP_Atualiz"/>
    <x v="28"/>
    <x v="1"/>
    <d v="2016-10-27T14:32:00"/>
    <d v="2016-10-29T10:13:00"/>
    <s v="Solicito adequar a planilha de custos ao orÃ§amento disponÃ­vel, reduzindo-se itens menos relevantes"/>
    <d v="1899-12-31T19:41:00"/>
    <n v="1.820138888884685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n v="0.24305555555474712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n v="0.14444444444961846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n v="1.8958333333284827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n v="7.9694444444467081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n v="8.6805555554747116E-2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n v="1.2500000004365575E-2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n v="2.2222222221898846E-2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n v="0.820138888884685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n v="0.17291666667006211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n v="1.6902777777722804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n v="2.1527777782466728E-2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n v="0.15277777777373558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n v="6.6666666672972497E-2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n v="4.8333333333284827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n v="13.212500000001455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n v="3.0555555553291924E-2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n v="21.784722222226264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n v="4.7916666662786156E-2"/>
  </r>
  <r>
    <x v="1"/>
    <s v="011231/2016 "/>
    <x v="0"/>
    <s v="SMIC_ORIGI"/>
    <s v="SOP_Atualiz"/>
    <x v="28"/>
    <x v="1"/>
    <d v="2016-08-30T18:44:00"/>
    <d v="2016-08-31T18:44:00"/>
    <s v="-"/>
    <d v="1899-12-31T00:00:00"/>
    <n v="1"/>
  </r>
  <r>
    <x v="1"/>
    <s v="011231/2016 "/>
    <x v="0"/>
    <s v="CIP_ORIGI"/>
    <s v="CAA_Atualiz"/>
    <x v="3"/>
    <x v="1"/>
    <d v="2016-08-31T18:44:00"/>
    <d v="2016-09-03T16:56:00"/>
    <s v="Análise e encaminhamento"/>
    <d v="1900-01-01T22:12:00"/>
    <n v="2.9250000000029104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n v="2.9034722222204437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n v="7.992361111115315"/>
  </r>
  <r>
    <x v="1"/>
    <s v="011231/2016 "/>
    <x v="0"/>
    <s v="CIP_ORIGI"/>
    <s v="CAA_Atualiz"/>
    <x v="3"/>
    <x v="1"/>
    <d v="2016-09-14T14:26:00"/>
    <d v="2016-09-14T16:58:00"/>
    <s v="À CIP: conforme acordado em reunião na data de hoje."/>
    <d v="1899-12-30T02:32:00"/>
    <n v="0.10555555555038154"/>
  </r>
  <r>
    <x v="1"/>
    <s v="011231/2016 "/>
    <x v="0"/>
    <s v="SMIC_ORIGI"/>
    <s v="SOP_Atualiz"/>
    <x v="28"/>
    <x v="1"/>
    <d v="2016-09-14T16:58:00"/>
    <d v="2016-09-16T15:36:00"/>
    <s v="Para incluir o projeto alterado."/>
    <d v="1899-12-31T22:38:00"/>
    <n v="1.9430555555591127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n v="4.9395833333328483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n v="0.12291666666715173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n v="2.2916666668606922E-2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n v="0.12986111110512866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n v="0.85763888889050577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n v="0.83263888888905058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n v="7.2222222224809229E-2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n v="3.023611111108039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n v="3.6111111112404615E-2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n v="1.9444444444452529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n v="0.14236111110949423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n v="1.8493055555591127"/>
  </r>
  <r>
    <x v="1"/>
    <s v="011875/2016"/>
    <x v="1"/>
    <s v="SOP_ORIGI"/>
    <s v="SOP_Atualiz"/>
    <x v="28"/>
    <x v="1"/>
    <d v="2016-09-13T11:15:00"/>
    <d v="2016-09-14T11:15:00"/>
    <s v="-"/>
    <d v="1899-12-31T00:00:00"/>
    <n v="1"/>
  </r>
  <r>
    <x v="1"/>
    <s v="011875/2016"/>
    <x v="1"/>
    <s v="CIP_ORIGI"/>
    <s v="CAA_Atualiz"/>
    <x v="3"/>
    <x v="1"/>
    <d v="2016-09-14T11:15:00"/>
    <d v="2016-09-15T18:55:00"/>
    <s v="Para apreciação superior"/>
    <d v="1899-12-31T07:40:00"/>
    <n v="1.3194444444452529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n v="3.6694444444437977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n v="1.2729166666686069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n v="4.166666665696539E-3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n v="6.8749999998544808E-2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n v="4.8611111109494232E-2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n v="0.81874999999854481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n v="2.0166666666700621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n v="1.8534722222248092"/>
  </r>
  <r>
    <x v="1"/>
    <s v="011875/2016"/>
    <x v="1"/>
    <s v="SOP_ORIGI"/>
    <s v="SOP_Atualiz"/>
    <x v="28"/>
    <x v="1"/>
    <d v="2016-09-25T12:59:00"/>
    <d v="2016-09-27T15:44:00"/>
    <s v="A pedido"/>
    <d v="1900-01-01T02:45:00"/>
    <n v="2.1145833333284827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n v="8.1250000002910383E-2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n v="2.7083333334303461E-2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n v="2.569444444088731E-2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n v="2.9569444444496185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n v="3.961111111108039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n v="1.0423611111109494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n v="1.0368055555591127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n v="4.8131944444394321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n v="2.1583333333328483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n v="0.87777777777955635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n v="5.0000000002910383E-2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n v="4.1666666664241347E-2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n v="7.4999999997089617E-2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n v="1.6729166666700621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n v="1.0437499999970896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n v="0.14513888888905058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n v="3.4722222226264421E-2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n v="0.92777777777519077"/>
  </r>
  <r>
    <x v="1"/>
    <s v="007141/2016 "/>
    <x v="1"/>
    <s v="SMOP_ORIGI"/>
    <s v="SOP_Atualiz"/>
    <x v="28"/>
    <x v="1"/>
    <d v="2016-06-29T14:44:00"/>
    <d v="2016-07-04T14:44:00"/>
    <s v="-"/>
    <d v="1900-01-04T00:00:00"/>
    <n v="5"/>
  </r>
  <r>
    <x v="1"/>
    <s v="007141/2016 "/>
    <x v="1"/>
    <s v="CIP_ORIGI"/>
    <s v="CAA_Atualiz"/>
    <x v="3"/>
    <x v="1"/>
    <d v="2016-07-04T14:44:00"/>
    <d v="2016-07-06T16:56:00"/>
    <s v="Apreciação e encaminhamento"/>
    <d v="1900-01-01T02:12:00"/>
    <n v="2.0916666666671517"/>
  </r>
  <r>
    <x v="1"/>
    <s v="007141/2016 "/>
    <x v="1"/>
    <s v="SMOP_ORIGI"/>
    <s v="SOP_Atualiz"/>
    <x v="28"/>
    <x v="1"/>
    <d v="2016-07-06T16:56:00"/>
    <d v="2016-07-08T14:51:00"/>
    <s v="Solicito anexar o estudo preliminar, com as adequações/alterações, assim como informar se o PB está"/>
    <d v="1899-12-31T21:55:00"/>
    <n v="1.9131944444452529"/>
  </r>
  <r>
    <x v="1"/>
    <s v="007141/2016 "/>
    <x v="1"/>
    <s v="CIP_ORIGI"/>
    <s v="CAA_Atualiz"/>
    <x v="3"/>
    <x v="1"/>
    <d v="2016-07-08T14:51:00"/>
    <d v="2016-07-08T17:09:00"/>
    <s v="Segue para análise e encaminhamento"/>
    <d v="1899-12-30T02:18:00"/>
    <n v="9.5833333332848269E-2"/>
  </r>
  <r>
    <x v="1"/>
    <s v="007141/2016 "/>
    <x v="1"/>
    <s v="SMOP_ORIGI"/>
    <s v="SOP_Atualiz"/>
    <x v="28"/>
    <x v="1"/>
    <d v="2016-07-08T17:09:00"/>
    <d v="2016-07-29T17:09:00"/>
    <s v="Para adequações ao PB de acordo com o estudo de viabilidade."/>
    <d v="1900-01-20T00:00:00"/>
    <n v="21"/>
  </r>
  <r>
    <x v="1"/>
    <s v="007141/2016 "/>
    <x v="1"/>
    <s v="CIP_ORIGI"/>
    <s v="CAA_Atualiz"/>
    <x v="3"/>
    <x v="1"/>
    <d v="2016-07-29T17:09:00"/>
    <d v="2016-08-09T13:38:00"/>
    <s v="Para avaliação e encaminhamentos."/>
    <d v="1900-01-09T20:29:00"/>
    <n v="10.853472222224809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n v="0.13958333332993789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n v="2.8979166666686069"/>
  </r>
  <r>
    <x v="1"/>
    <s v="007141/2016 "/>
    <x v="1"/>
    <s v="SC_ORIGI"/>
    <s v="SC_Atualiz"/>
    <x v="9"/>
    <x v="0"/>
    <d v="2016-08-12T14:32:00"/>
    <d v="2016-10-04T14:41:00"/>
    <s v="Para orçar"/>
    <d v="1900-02-21T00:09:00"/>
    <n v="53.006249999998545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n v="0.90277777777373558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n v="0.10416666667151731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n v="3.0555555553291924E-2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n v="6.3888888886140194E-2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n v="1.0687500000058208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n v="0.913888888884685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n v="4.1284722222262644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n v="1.9708333333328483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n v="0.88888888889050577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n v="6.8451388888934162"/>
  </r>
  <r>
    <x v="1"/>
    <s v="007141/2016 "/>
    <x v="1"/>
    <s v="SMIC_ORIGI"/>
    <s v="SOP_Atualiz"/>
    <x v="28"/>
    <x v="1"/>
    <d v="2016-10-21T13:53:00"/>
    <d v="2017-01-28T12:07:00"/>
    <s v="Para ciência e procedimentos cabíveis"/>
    <d v="1900-04-07T22:14:00"/>
    <n v="98.926388888889051"/>
  </r>
  <r>
    <x v="1"/>
    <s v="007141/2016 "/>
    <x v="1"/>
    <s v="CIP_ORIGI"/>
    <s v="CAA_Atualiz"/>
    <x v="3"/>
    <x v="1"/>
    <d v="2017-01-28T12:07:00"/>
    <d v="2017-01-30T17:44:00"/>
    <s v="Para análise e encaminhamentos."/>
    <d v="1900-01-01T05:37:00"/>
    <n v="2.234027777776646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n v="1.7729166666686069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n v="9.0972222220443655E-2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n v="0.11388888888905058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n v="0.10833333332993789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n v="5.922222222223354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n v="1.0027777777795563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n v="0.88888888889050577"/>
  </r>
  <r>
    <x v="1"/>
    <s v="007141/2016 "/>
    <x v="1"/>
    <s v="SMIC_ORIGI"/>
    <s v="SOP_Atualiz"/>
    <x v="28"/>
    <x v="1"/>
    <d v="2017-02-09T15:20:00"/>
    <d v="2017-02-09T18:33:00"/>
    <s v="Para retificaÃ§Ã£o do Projeto BÃ¡sico."/>
    <d v="1899-12-30T03:13:00"/>
    <n v="0.13402777777810115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n v="25.838888888887595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n v="9.5138888886140194E-2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n v="2.1527777782466728E-2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n v="2.2916666661330964E-2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n v="0.86250000000291038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n v="3.7499999998544808E-2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n v="0.10138888889196096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n v="3.9583333331393078E-2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n v="0.96597222222044365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n v="4.3055555557657499E-2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n v="11.973611111112405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n v="6.8611111111094942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n v="0.13611111111094942"/>
  </r>
  <r>
    <x v="1"/>
    <s v="013288/2016"/>
    <x v="0"/>
    <s v="SMIN_ORIGI"/>
    <s v="SOP_Atualiz"/>
    <x v="28"/>
    <x v="1"/>
    <d v="2016-10-06T13:26:00"/>
    <d v="2016-10-07T13:26:00"/>
    <s v="-"/>
    <d v="1899-12-31T00:00:00"/>
    <n v="1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n v="7.2916666671517305E-2"/>
  </r>
  <r>
    <x v="1"/>
    <s v="013288/2016"/>
    <x v="0"/>
    <s v="SPCF_ORIGI"/>
    <s v="SPCF_Atualiz"/>
    <x v="30"/>
    <x v="0"/>
    <d v="2016-10-07T15:11:00"/>
    <d v="2016-10-10T12:46:00"/>
    <s v="Apr"/>
    <d v="1900-01-01T21:35:00"/>
    <n v="2.8993055555547471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n v="0.10208333333139308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n v="5.8333333334303461E-2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n v="0.11249999999563443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n v="0.82986111111677019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n v="9.0972222220443655E-2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n v="1.0416666664241347E-2"/>
  </r>
  <r>
    <x v="1"/>
    <s v="013288/2016"/>
    <x v="0"/>
    <s v="SAEF_ORIGI"/>
    <s v="SAEF_Atualiz"/>
    <x v="62"/>
    <x v="0"/>
    <d v="2016-10-11T17:40:00"/>
    <d v="2016-10-11T19:11:00"/>
    <s v="para pagamento"/>
    <d v="1899-12-30T01:31:00"/>
    <n v="6.3194444446708076E-2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n v="2.0902777777737356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n v="0.65277777778101154"/>
  </r>
  <r>
    <x v="1"/>
    <s v="013288/2016"/>
    <x v="0"/>
    <s v="SMIN_ORIGI"/>
    <s v="SOP_Atualiz"/>
    <x v="28"/>
    <x v="1"/>
    <d v="2016-10-14T13:01:00"/>
    <d v="2016-12-06T16:55:00"/>
    <s v="Para aguardar próximo faturamento."/>
    <d v="1900-02-21T03:54:00"/>
    <n v="53.162499999998545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n v="9.7916666665696539E-2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n v="2.8659722222218988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n v="3.0375000000058208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n v="0.76736111110949423"/>
  </r>
  <r>
    <x v="1"/>
    <s v="013288/2016"/>
    <x v="0"/>
    <s v="SAEF_ORIGI"/>
    <s v="SAEF_Atualiz"/>
    <x v="62"/>
    <x v="0"/>
    <d v="2016-12-13T11:22:00"/>
    <d v="2016-12-13T13:34:00"/>
    <s v="para pagamento"/>
    <d v="1899-12-30T02:12:00"/>
    <n v="9.1666666667151731E-2"/>
  </r>
  <r>
    <x v="1"/>
    <s v="013288/2016"/>
    <x v="0"/>
    <s v="SMIN_ORIGI"/>
    <s v="SOP_Atualiz"/>
    <x v="28"/>
    <x v="1"/>
    <d v="2016-12-13T13:34:00"/>
    <d v="2016-12-15T11:53:00"/>
    <s v="Para conhecimento da realização do pagamento e providências."/>
    <d v="1899-12-31T22:19:00"/>
    <n v="1.929861111108039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n v="0.15833333333284827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n v="4.1083333333372138"/>
  </r>
  <r>
    <x v="1"/>
    <s v="013288/2016"/>
    <x v="0"/>
    <s v="ACFIC_ORIGI"/>
    <s v="ACFIC_Atualiz"/>
    <x v="22"/>
    <x v="0"/>
    <d v="2016-12-19T18:17:00"/>
    <d v="2016-12-20T13:55:00"/>
    <s v="'"/>
    <d v="1899-12-30T19:38:00"/>
    <n v="0.81805555555183673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n v="0.12916666666569654"/>
  </r>
  <r>
    <x v="1"/>
    <s v="013288/2016"/>
    <x v="0"/>
    <s v="SAEF_ORIGI"/>
    <s v="SAEF_Atualiz"/>
    <x v="62"/>
    <x v="0"/>
    <d v="2016-12-20T17:01:00"/>
    <d v="2016-12-21T15:02:00"/>
    <s v="Para pagamento."/>
    <d v="1899-12-30T22:01:00"/>
    <n v="0.91736111111094942"/>
  </r>
  <r>
    <x v="1"/>
    <s v="013288/2016"/>
    <x v="0"/>
    <s v="SMIN_ORIGI"/>
    <s v="SOP_Atualiz"/>
    <x v="28"/>
    <x v="1"/>
    <d v="2016-12-21T15:02:00"/>
    <d v="2017-03-28T15:02:00"/>
    <s v="Para conhecimento da realização do pagamento e providências"/>
    <d v="1900-04-06T00:00:00"/>
    <n v="97"/>
  </r>
  <r>
    <x v="1"/>
    <s v="012682/2016"/>
    <x v="0"/>
    <s v="SOP_ORIGI"/>
    <s v="SOP_Atualiz"/>
    <x v="28"/>
    <x v="1"/>
    <d v="2016-09-21T19:26:00"/>
    <d v="2016-09-22T19:26:00"/>
    <s v="-"/>
    <d v="1899-12-31T00:00:00"/>
    <n v="1"/>
  </r>
  <r>
    <x v="1"/>
    <s v="012682/2016"/>
    <x v="0"/>
    <s v="CIP_ORIGI"/>
    <s v="CAA_Atualiz"/>
    <x v="3"/>
    <x v="1"/>
    <d v="2016-09-22T19:26:00"/>
    <d v="2016-09-26T19:38:00"/>
    <s v="Segue para apreciaÃ§Ã£o superior"/>
    <d v="1900-01-03T00:12:00"/>
    <n v="4.008333333338669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n v="6.9791666666642413"/>
  </r>
  <r>
    <x v="1"/>
    <s v="012682/2016"/>
    <x v="0"/>
    <s v="CIP_ORIGI"/>
    <s v="CAA_Atualiz"/>
    <x v="3"/>
    <x v="1"/>
    <d v="2016-10-03T19:08:00"/>
    <d v="2016-10-11T08:39:00"/>
    <s v="Verificações do Projeto Básico"/>
    <d v="1900-01-06T13:31:00"/>
    <n v="7.5631944444467081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n v="0.30555555555474712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n v="6.3194444439432118E-2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n v="3.125E-2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n v="2.0562500000014552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n v="0.84652777777955635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n v="3.0527777777751908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n v="1.8423611111138598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n v="1.2236111111124046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n v="0.84791666666569654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n v="3.0805555555562023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n v="3.9159722222175333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n v="0.20902777778246673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n v="2.7902777777781012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COORDENADORIA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12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66"/>
        <item x="3"/>
        <item m="1" x="178"/>
        <item m="1" x="121"/>
        <item x="17"/>
        <item x="29"/>
        <item x="18"/>
        <item x="2"/>
        <item m="1" x="77"/>
        <item m="1" x="118"/>
        <item m="1" x="187"/>
        <item m="1" x="172"/>
        <item m="1" x="122"/>
        <item m="1" x="116"/>
        <item m="1" x="166"/>
        <item x="28"/>
        <item m="1" x="191"/>
        <item x="54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m="1" x="63"/>
        <item m="1" x="64"/>
        <item m="1" x="65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7"/>
        <item m="1" x="119"/>
        <item m="1" x="120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7"/>
        <item m="1" x="168"/>
        <item m="1" x="169"/>
        <item m="1" x="170"/>
        <item m="1" x="171"/>
        <item m="1" x="173"/>
        <item m="1" x="174"/>
        <item m="1" x="175"/>
        <item m="1" x="176"/>
        <item m="1" x="177"/>
        <item m="1" x="179"/>
        <item m="1" x="180"/>
        <item m="1" x="181"/>
        <item m="1" x="182"/>
        <item m="1" x="183"/>
        <item m="1" x="184"/>
        <item m="1" x="185"/>
        <item m="1" x="186"/>
        <item m="1" x="188"/>
        <item m="1" x="189"/>
        <item m="1" x="190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9">
    <i>
      <x v="1"/>
    </i>
    <i>
      <x v="4"/>
    </i>
    <i>
      <x v="5"/>
    </i>
    <i>
      <x v="6"/>
    </i>
    <i>
      <x v="7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7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7:B121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4"/>
        <item m="1" x="133"/>
        <item m="1" x="123"/>
        <item m="1" x="153"/>
        <item m="1" x="216"/>
        <item m="1" x="198"/>
        <item m="1" x="83"/>
        <item m="1" x="82"/>
        <item m="1" x="74"/>
        <item m="1" x="142"/>
        <item m="1" x="72"/>
        <item m="1" x="124"/>
        <item m="1" x="199"/>
        <item m="1" x="107"/>
        <item m="1" x="105"/>
        <item m="1" x="241"/>
        <item m="1" x="194"/>
        <item m="1" x="215"/>
        <item m="1" x="204"/>
        <item m="1" x="211"/>
        <item m="1" x="91"/>
        <item m="1" x="63"/>
        <item m="1" x="76"/>
        <item m="1" x="88"/>
        <item h="1" x="23"/>
        <item m="1" x="167"/>
        <item m="1" x="238"/>
        <item h="1" x="0"/>
        <item m="1" x="181"/>
        <item m="1" x="75"/>
        <item h="1" x="46"/>
        <item m="1" x="223"/>
        <item m="1" x="112"/>
        <item h="1" x="15"/>
        <item m="1" x="78"/>
        <item m="1" x="143"/>
        <item h="1" x="25"/>
        <item m="1" x="108"/>
        <item m="1" x="176"/>
        <item h="1" x="16"/>
        <item m="1" x="165"/>
        <item m="1" x="233"/>
        <item h="1" x="24"/>
        <item m="1" x="189"/>
        <item m="1" x="84"/>
        <item m="1" x="119"/>
        <item m="1" x="89"/>
        <item m="1" x="157"/>
        <item h="1" x="22"/>
        <item m="1" x="106"/>
        <item m="1" x="174"/>
        <item h="1" x="13"/>
        <item m="1" x="192"/>
        <item m="1" x="221"/>
        <item h="1" x="55"/>
        <item h="1" x="12"/>
        <item m="1" x="209"/>
        <item m="1" x="101"/>
        <item m="1" x="66"/>
        <item m="1" x="94"/>
        <item m="1" x="151"/>
        <item h="1" x="42"/>
        <item m="1" x="231"/>
        <item m="1" x="125"/>
        <item x="3"/>
        <item m="1" x="92"/>
        <item m="1" x="120"/>
        <item m="1" x="136"/>
        <item h="1" x="33"/>
        <item h="1" x="51"/>
        <item m="1" x="163"/>
        <item m="1" x="228"/>
        <item h="1" x="56"/>
        <item m="1" x="183"/>
        <item m="1" x="212"/>
        <item h="1" x="38"/>
        <item m="1" x="239"/>
        <item m="1" x="190"/>
        <item m="1" x="220"/>
        <item h="1" x="31"/>
        <item m="1" x="90"/>
        <item m="1" x="158"/>
        <item h="1" x="37"/>
        <item m="1" x="67"/>
        <item m="1" x="135"/>
        <item h="1" x="45"/>
        <item m="1" x="195"/>
        <item m="1" x="93"/>
        <item m="1" x="130"/>
        <item m="1" x="178"/>
        <item m="1" x="193"/>
        <item m="1" x="222"/>
        <item h="1" x="8"/>
        <item m="1" x="229"/>
        <item h="1" x="61"/>
        <item h="1" x="36"/>
        <item m="1" x="206"/>
        <item m="1" x="235"/>
        <item h="1" x="6"/>
        <item m="1" x="180"/>
        <item m="1" x="68"/>
        <item h="1" x="40"/>
        <item m="1" x="79"/>
        <item m="1" x="205"/>
        <item h="1" m="1" x="121"/>
        <item m="1" x="185"/>
        <item m="1" x="80"/>
        <item h="1" x="11"/>
        <item m="1" x="110"/>
        <item m="1" x="140"/>
        <item h="1" x="17"/>
        <item m="1" x="137"/>
        <item m="1" x="201"/>
        <item h="1" x="43"/>
        <item m="1" x="234"/>
        <item m="1" x="129"/>
        <item h="1" x="1"/>
        <item m="1" x="226"/>
        <item m="1" x="115"/>
        <item h="1" x="53"/>
        <item m="1" x="155"/>
        <item m="1" x="218"/>
        <item h="1" x="52"/>
        <item m="1" x="232"/>
        <item m="1" x="127"/>
        <item h="1" x="47"/>
        <item m="1" x="117"/>
        <item m="1" x="171"/>
        <item h="1" x="21"/>
        <item m="1" x="219"/>
        <item m="1" x="175"/>
        <item h="1" x="62"/>
        <item m="1" x="111"/>
        <item h="1" x="14"/>
        <item m="1" x="240"/>
        <item m="1" x="131"/>
        <item h="1" x="26"/>
        <item m="1" x="150"/>
        <item m="1" x="217"/>
        <item m="1" x="95"/>
        <item x="29"/>
        <item m="1" x="224"/>
        <item m="1" x="113"/>
        <item h="1" x="19"/>
        <item m="1" x="98"/>
        <item m="1" x="164"/>
        <item h="1" x="9"/>
        <item m="1" x="96"/>
        <item h="1" x="59"/>
        <item h="1" x="49"/>
        <item m="1" x="149"/>
        <item m="1" x="214"/>
        <item h="1" x="32"/>
        <item h="1" x="10"/>
        <item m="1" x="138"/>
        <item m="1" x="202"/>
        <item h="1" x="4"/>
        <item m="1" x="168"/>
        <item m="1" x="128"/>
        <item m="1" x="236"/>
        <item h="1" x="20"/>
        <item m="1" x="126"/>
        <item m="1" x="184"/>
        <item h="1" x="18"/>
        <item m="1" x="160"/>
        <item m="1" x="225"/>
        <item h="1" x="50"/>
        <item m="1" x="87"/>
        <item m="1" x="154"/>
        <item h="1" x="7"/>
        <item m="1" x="152"/>
        <item m="1" x="103"/>
        <item h="1" x="57"/>
        <item m="1" x="188"/>
        <item m="1" x="146"/>
        <item h="1" x="41"/>
        <item m="1" x="200"/>
        <item m="1" x="99"/>
        <item h="1" x="2"/>
        <item m="1" x="73"/>
        <item m="1" x="139"/>
        <item h="1" x="44"/>
        <item m="1" x="179"/>
        <item m="1" x="71"/>
        <item m="1" x="77"/>
        <item m="1" x="147"/>
        <item m="1" x="210"/>
        <item h="1" x="34"/>
        <item m="1" x="159"/>
        <item m="1" x="227"/>
        <item h="1" x="35"/>
        <item m="1" x="203"/>
        <item m="1" x="100"/>
        <item h="1" x="39"/>
        <item m="1" x="104"/>
        <item m="1" x="170"/>
        <item h="1" x="27"/>
        <item m="1" x="65"/>
        <item h="1" x="60"/>
        <item h="1" x="48"/>
        <item m="1" x="197"/>
        <item m="1" x="97"/>
        <item m="1" x="118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1"/>
        <item m="1" x="116"/>
        <item m="1" x="86"/>
        <item m="1" x="156"/>
        <item m="1" x="166"/>
        <item m="1" x="141"/>
        <item m="1" x="207"/>
        <item x="28"/>
        <item m="1" x="173"/>
        <item m="1" x="196"/>
        <item m="1" x="182"/>
        <item h="1" x="30"/>
        <item m="1" x="177"/>
        <item m="1" x="70"/>
        <item h="1" x="5"/>
        <item m="1" x="85"/>
        <item m="1" x="109"/>
        <item h="1" x="58"/>
        <item m="1" x="144"/>
        <item m="1" x="169"/>
        <item m="1" x="191"/>
        <item m="1" x="208"/>
        <item m="1" x="237"/>
        <item h="1" x="54"/>
        <item m="1" x="69"/>
        <item m="1" x="134"/>
        <item m="1" x="102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 v="64"/>
    </i>
    <i>
      <x v="140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ÉDIA DE DIAS GERAL POR FORMA DE CONTRATAÇÃO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4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4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167"/>
        <item m="1" x="238"/>
        <item x="0"/>
        <item m="1" x="181"/>
        <item m="1" x="75"/>
        <item x="46"/>
        <item m="1" x="223"/>
        <item m="1" x="112"/>
        <item x="15"/>
        <item m="1" x="78"/>
        <item m="1" x="143"/>
        <item x="25"/>
        <item m="1" x="108"/>
        <item m="1" x="176"/>
        <item x="16"/>
        <item m="1" x="165"/>
        <item m="1" x="233"/>
        <item x="24"/>
        <item m="1" x="189"/>
        <item m="1" x="84"/>
        <item m="1" x="119"/>
        <item m="1" x="89"/>
        <item m="1" x="157"/>
        <item x="22"/>
        <item m="1" x="106"/>
        <item m="1" x="174"/>
        <item x="13"/>
        <item m="1" x="192"/>
        <item m="1" x="221"/>
        <item x="12"/>
        <item m="1" x="209"/>
        <item m="1" x="101"/>
        <item m="1" x="66"/>
        <item m="1" x="94"/>
        <item m="1" x="151"/>
        <item x="42"/>
        <item m="1" x="231"/>
        <item m="1" x="125"/>
        <item x="3"/>
        <item m="1" x="92"/>
        <item m="1" x="120"/>
        <item m="1" x="136"/>
        <item x="33"/>
        <item x="51"/>
        <item m="1" x="163"/>
        <item m="1" x="228"/>
        <item x="56"/>
        <item m="1" x="183"/>
        <item m="1" x="212"/>
        <item x="38"/>
        <item m="1" x="239"/>
        <item m="1" x="190"/>
        <item m="1" x="220"/>
        <item x="31"/>
        <item m="1" x="158"/>
        <item x="37"/>
        <item m="1" x="67"/>
        <item m="1" x="135"/>
        <item x="45"/>
        <item m="1" x="195"/>
        <item m="1" x="93"/>
        <item m="1" x="130"/>
        <item m="1" x="178"/>
        <item m="1" x="222"/>
        <item x="8"/>
        <item m="1" x="229"/>
        <item x="61"/>
        <item x="36"/>
        <item m="1" x="206"/>
        <item m="1" x="235"/>
        <item x="6"/>
        <item m="1" x="180"/>
        <item m="1" x="68"/>
        <item x="40"/>
        <item m="1" x="79"/>
        <item m="1" x="205"/>
        <item m="1" x="121"/>
        <item m="1" x="185"/>
        <item m="1" x="80"/>
        <item x="11"/>
        <item m="1" x="110"/>
        <item m="1" x="140"/>
        <item x="17"/>
        <item m="1" x="137"/>
        <item m="1" x="201"/>
        <item x="43"/>
        <item m="1" x="234"/>
        <item m="1" x="129"/>
        <item x="1"/>
        <item m="1" x="226"/>
        <item m="1" x="115"/>
        <item x="53"/>
        <item m="1" x="155"/>
        <item m="1" x="218"/>
        <item x="52"/>
        <item m="1" x="232"/>
        <item m="1" x="127"/>
        <item x="47"/>
        <item m="1" x="117"/>
        <item m="1" x="171"/>
        <item x="21"/>
        <item m="1" x="219"/>
        <item m="1" x="175"/>
        <item x="14"/>
        <item m="1" x="240"/>
        <item m="1" x="131"/>
        <item x="26"/>
        <item m="1" x="150"/>
        <item m="1" x="217"/>
        <item m="1" x="95"/>
        <item x="29"/>
        <item x="19"/>
        <item m="1" x="98"/>
        <item m="1" x="164"/>
        <item x="9"/>
        <item m="1" x="96"/>
        <item x="59"/>
        <item x="49"/>
        <item m="1" x="149"/>
        <item m="1" x="214"/>
        <item x="32"/>
        <item x="10"/>
        <item m="1" x="138"/>
        <item m="1" x="202"/>
        <item x="4"/>
        <item m="1" x="168"/>
        <item m="1" x="128"/>
        <item m="1" x="236"/>
        <item x="20"/>
        <item m="1" x="126"/>
        <item m="1" x="184"/>
        <item x="18"/>
        <item m="1" x="160"/>
        <item m="1" x="225"/>
        <item x="50"/>
        <item m="1" x="87"/>
        <item m="1" x="154"/>
        <item x="7"/>
        <item m="1" x="152"/>
        <item m="1" x="103"/>
        <item x="57"/>
        <item m="1" x="188"/>
        <item m="1" x="146"/>
        <item x="41"/>
        <item m="1" x="200"/>
        <item m="1" x="99"/>
        <item x="2"/>
        <item m="1" x="73"/>
        <item m="1" x="139"/>
        <item x="44"/>
        <item m="1" x="179"/>
        <item m="1" x="71"/>
        <item m="1" x="77"/>
        <item m="1" x="147"/>
        <item m="1" x="210"/>
        <item x="34"/>
        <item m="1" x="159"/>
        <item m="1" x="227"/>
        <item x="35"/>
        <item m="1" x="203"/>
        <item m="1" x="100"/>
        <item x="39"/>
        <item m="1" x="104"/>
        <item m="1" x="170"/>
        <item x="27"/>
        <item m="1" x="65"/>
        <item x="60"/>
        <item x="48"/>
        <item m="1" x="197"/>
        <item m="1" x="97"/>
        <item m="1" x="118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1"/>
        <item m="1" x="116"/>
        <item m="1" x="86"/>
        <item m="1" x="156"/>
        <item m="1" x="166"/>
        <item m="1" x="141"/>
        <item m="1" x="207"/>
        <item x="28"/>
        <item m="1" x="173"/>
        <item m="1" x="196"/>
        <item m="1" x="182"/>
        <item x="30"/>
        <item x="5"/>
        <item m="1" x="85"/>
        <item m="1" x="109"/>
        <item x="58"/>
        <item m="1" x="144"/>
        <item m="1" x="169"/>
        <item m="1" x="191"/>
        <item m="1" x="208"/>
        <item m="1" x="237"/>
        <item x="54"/>
        <item m="1" x="69"/>
        <item m="1" x="134"/>
        <item m="1" x="224"/>
        <item m="1" x="193"/>
        <item m="1" x="199"/>
        <item m="1" x="216"/>
        <item m="1" x="124"/>
        <item m="1" x="88"/>
        <item m="1" x="198"/>
        <item m="1" x="215"/>
        <item m="1" x="105"/>
        <item m="1" x="204"/>
        <item m="1" x="107"/>
        <item m="1" x="83"/>
        <item m="1" x="133"/>
        <item m="1" x="82"/>
        <item m="1" x="153"/>
        <item m="1" x="241"/>
        <item m="1" x="63"/>
        <item m="1" x="211"/>
        <item m="1" x="177"/>
        <item m="1" x="102"/>
        <item m="1" x="90"/>
        <item m="1" x="142"/>
        <item m="1" x="74"/>
        <item m="1" x="72"/>
        <item m="1" x="91"/>
        <item m="1" x="76"/>
        <item m="1" x="114"/>
        <item m="1" x="123"/>
        <item m="1" x="64"/>
        <item m="1" x="194"/>
        <item m="1" x="113"/>
        <item m="1" x="70"/>
        <item m="1" x="111"/>
        <item x="62"/>
        <item x="55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9">
    <i>
      <x v="39"/>
    </i>
    <i>
      <x v="83"/>
    </i>
    <i>
      <x v="111"/>
    </i>
    <i>
      <x v="132"/>
    </i>
    <i>
      <x v="14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5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8:R150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4"/>
        <item m="1" x="133"/>
        <item m="1" x="123"/>
        <item m="1" x="153"/>
        <item m="1" x="216"/>
        <item m="1" x="198"/>
        <item m="1" x="83"/>
        <item m="1" x="82"/>
        <item m="1" x="74"/>
        <item m="1" x="142"/>
        <item m="1" x="72"/>
        <item m="1" x="124"/>
        <item m="1" x="199"/>
        <item m="1" x="107"/>
        <item m="1" x="105"/>
        <item m="1" x="241"/>
        <item m="1" x="194"/>
        <item m="1" x="215"/>
        <item m="1" x="204"/>
        <item m="1" x="211"/>
        <item m="1" x="91"/>
        <item m="1" x="63"/>
        <item m="1" x="76"/>
        <item m="1" x="88"/>
        <item h="1" x="23"/>
        <item m="1" x="167"/>
        <item m="1" x="238"/>
        <item h="1" x="0"/>
        <item m="1" x="181"/>
        <item m="1" x="75"/>
        <item h="1" x="46"/>
        <item m="1" x="223"/>
        <item m="1" x="112"/>
        <item h="1" x="15"/>
        <item m="1" x="78"/>
        <item m="1" x="143"/>
        <item h="1" x="25"/>
        <item m="1" x="108"/>
        <item m="1" x="176"/>
        <item h="1" x="16"/>
        <item m="1" x="165"/>
        <item m="1" x="233"/>
        <item h="1" x="24"/>
        <item m="1" x="189"/>
        <item m="1" x="84"/>
        <item m="1" x="119"/>
        <item m="1" x="89"/>
        <item m="1" x="157"/>
        <item h="1" x="22"/>
        <item m="1" x="106"/>
        <item m="1" x="174"/>
        <item h="1" x="13"/>
        <item m="1" x="192"/>
        <item m="1" x="221"/>
        <item h="1" x="55"/>
        <item h="1" x="12"/>
        <item m="1" x="209"/>
        <item m="1" x="101"/>
        <item m="1" x="66"/>
        <item m="1" x="94"/>
        <item m="1" x="151"/>
        <item h="1" x="42"/>
        <item m="1" x="231"/>
        <item m="1" x="125"/>
        <item h="1" x="3"/>
        <item m="1" x="92"/>
        <item m="1" x="120"/>
        <item m="1" x="136"/>
        <item h="1" x="33"/>
        <item h="1" x="51"/>
        <item m="1" x="163"/>
        <item m="1" x="228"/>
        <item h="1" x="56"/>
        <item m="1" x="183"/>
        <item m="1" x="212"/>
        <item h="1" x="38"/>
        <item m="1" x="239"/>
        <item m="1" x="190"/>
        <item m="1" x="220"/>
        <item h="1" x="31"/>
        <item m="1" x="90"/>
        <item m="1" x="158"/>
        <item h="1" x="37"/>
        <item m="1" x="67"/>
        <item m="1" x="135"/>
        <item h="1" x="45"/>
        <item m="1" x="195"/>
        <item m="1" x="93"/>
        <item m="1" x="130"/>
        <item m="1" x="178"/>
        <item m="1" x="193"/>
        <item m="1" x="222"/>
        <item h="1" x="8"/>
        <item m="1" x="229"/>
        <item h="1" x="61"/>
        <item h="1" x="36"/>
        <item m="1" x="206"/>
        <item m="1" x="235"/>
        <item h="1" x="6"/>
        <item m="1" x="180"/>
        <item m="1" x="68"/>
        <item h="1" x="40"/>
        <item m="1" x="79"/>
        <item m="1" x="205"/>
        <item m="1" x="121"/>
        <item m="1" x="185"/>
        <item m="1" x="80"/>
        <item h="1" x="11"/>
        <item m="1" x="110"/>
        <item m="1" x="140"/>
        <item h="1" x="17"/>
        <item m="1" x="137"/>
        <item m="1" x="201"/>
        <item h="1" x="43"/>
        <item m="1" x="234"/>
        <item m="1" x="129"/>
        <item h="1" x="1"/>
        <item m="1" x="226"/>
        <item m="1" x="115"/>
        <item h="1" x="53"/>
        <item m="1" x="155"/>
        <item m="1" x="218"/>
        <item h="1" x="52"/>
        <item m="1" x="232"/>
        <item m="1" x="127"/>
        <item h="1" x="47"/>
        <item m="1" x="117"/>
        <item m="1" x="171"/>
        <item h="1" x="21"/>
        <item m="1" x="219"/>
        <item m="1" x="175"/>
        <item h="1" x="62"/>
        <item m="1" x="111"/>
        <item h="1" x="14"/>
        <item m="1" x="240"/>
        <item m="1" x="131"/>
        <item h="1" x="26"/>
        <item m="1" x="150"/>
        <item m="1" x="217"/>
        <item m="1" x="95"/>
        <item h="1" x="29"/>
        <item m="1" x="224"/>
        <item m="1" x="113"/>
        <item h="1" x="19"/>
        <item m="1" x="98"/>
        <item m="1" x="164"/>
        <item h="1" x="9"/>
        <item m="1" x="96"/>
        <item h="1" x="59"/>
        <item h="1" x="49"/>
        <item m="1" x="149"/>
        <item m="1" x="214"/>
        <item h="1" x="32"/>
        <item h="1" x="10"/>
        <item m="1" x="138"/>
        <item m="1" x="202"/>
        <item h="1" x="4"/>
        <item m="1" x="168"/>
        <item m="1" x="128"/>
        <item m="1" x="236"/>
        <item h="1" x="20"/>
        <item m="1" x="126"/>
        <item m="1" x="184"/>
        <item h="1" x="18"/>
        <item m="1" x="160"/>
        <item m="1" x="225"/>
        <item h="1" x="50"/>
        <item m="1" x="87"/>
        <item m="1" x="154"/>
        <item h="1" x="7"/>
        <item m="1" x="152"/>
        <item m="1" x="103"/>
        <item h="1" x="57"/>
        <item m="1" x="188"/>
        <item m="1" x="146"/>
        <item h="1" x="41"/>
        <item m="1" x="200"/>
        <item m="1" x="99"/>
        <item h="1" x="2"/>
        <item m="1" x="73"/>
        <item m="1" x="139"/>
        <item h="1" x="44"/>
        <item m="1" x="179"/>
        <item m="1" x="71"/>
        <item m="1" x="77"/>
        <item m="1" x="147"/>
        <item m="1" x="210"/>
        <item h="1" x="34"/>
        <item m="1" x="159"/>
        <item m="1" x="227"/>
        <item h="1" x="35"/>
        <item m="1" x="203"/>
        <item m="1" x="100"/>
        <item h="1" x="39"/>
        <item m="1" x="104"/>
        <item m="1" x="170"/>
        <item h="1" x="27"/>
        <item m="1" x="65"/>
        <item h="1" x="60"/>
        <item h="1" x="48"/>
        <item m="1" x="197"/>
        <item m="1" x="97"/>
        <item m="1" x="118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1"/>
        <item m="1" x="116"/>
        <item m="1" x="86"/>
        <item m="1" x="156"/>
        <item m="1" x="166"/>
        <item m="1" x="141"/>
        <item m="1" x="207"/>
        <item h="1" x="28"/>
        <item m="1" x="173"/>
        <item m="1" x="196"/>
        <item m="1" x="182"/>
        <item h="1" x="30"/>
        <item m="1" x="177"/>
        <item m="1" x="70"/>
        <item h="1" x="5"/>
        <item m="1" x="85"/>
        <item m="1" x="109"/>
        <item h="1" x="58"/>
        <item m="1" x="144"/>
        <item m="1" x="169"/>
        <item m="1" x="191"/>
        <item m="1" x="208"/>
        <item m="1" x="237"/>
        <item x="54"/>
        <item m="1" x="69"/>
        <item m="1" x="134"/>
        <item m="1" x="102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4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5:R128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4"/>
        <item m="1" x="133"/>
        <item m="1" x="123"/>
        <item m="1" x="153"/>
        <item m="1" x="216"/>
        <item m="1" x="198"/>
        <item m="1" x="83"/>
        <item m="1" x="82"/>
        <item m="1" x="74"/>
        <item m="1" x="142"/>
        <item m="1" x="72"/>
        <item m="1" x="124"/>
        <item m="1" x="199"/>
        <item m="1" x="107"/>
        <item m="1" x="105"/>
        <item m="1" x="241"/>
        <item m="1" x="194"/>
        <item m="1" x="215"/>
        <item m="1" x="204"/>
        <item m="1" x="211"/>
        <item m="1" x="91"/>
        <item m="1" x="63"/>
        <item m="1" x="76"/>
        <item m="1" x="88"/>
        <item h="1" x="23"/>
        <item m="1" x="167"/>
        <item m="1" x="238"/>
        <item h="1" x="0"/>
        <item m="1" x="181"/>
        <item m="1" x="75"/>
        <item h="1" x="46"/>
        <item m="1" x="223"/>
        <item m="1" x="112"/>
        <item h="1" x="15"/>
        <item m="1" x="78"/>
        <item m="1" x="143"/>
        <item h="1" x="25"/>
        <item m="1" x="108"/>
        <item m="1" x="176"/>
        <item h="1" x="16"/>
        <item m="1" x="165"/>
        <item m="1" x="233"/>
        <item h="1" x="24"/>
        <item m="1" x="189"/>
        <item m="1" x="84"/>
        <item m="1" x="119"/>
        <item m="1" x="89"/>
        <item m="1" x="157"/>
        <item h="1" x="22"/>
        <item m="1" x="106"/>
        <item m="1" x="174"/>
        <item h="1" x="13"/>
        <item m="1" x="192"/>
        <item m="1" x="221"/>
        <item h="1" x="55"/>
        <item h="1" x="12"/>
        <item m="1" x="209"/>
        <item m="1" x="101"/>
        <item m="1" x="66"/>
        <item m="1" x="94"/>
        <item m="1" x="151"/>
        <item h="1" x="42"/>
        <item m="1" x="231"/>
        <item m="1" x="125"/>
        <item h="1" x="3"/>
        <item m="1" x="92"/>
        <item m="1" x="120"/>
        <item m="1" x="136"/>
        <item h="1" x="33"/>
        <item h="1" x="51"/>
        <item m="1" x="163"/>
        <item m="1" x="228"/>
        <item h="1" x="56"/>
        <item m="1" x="183"/>
        <item m="1" x="212"/>
        <item h="1" x="38"/>
        <item m="1" x="239"/>
        <item m="1" x="190"/>
        <item m="1" x="220"/>
        <item h="1" x="31"/>
        <item m="1" x="90"/>
        <item m="1" x="158"/>
        <item h="1" x="37"/>
        <item m="1" x="67"/>
        <item m="1" x="135"/>
        <item h="1" x="45"/>
        <item m="1" x="195"/>
        <item m="1" x="93"/>
        <item m="1" x="130"/>
        <item m="1" x="178"/>
        <item m="1" x="193"/>
        <item m="1" x="222"/>
        <item h="1" x="8"/>
        <item m="1" x="229"/>
        <item h="1" x="61"/>
        <item h="1" x="36"/>
        <item m="1" x="206"/>
        <item m="1" x="235"/>
        <item h="1" x="6"/>
        <item m="1" x="180"/>
        <item m="1" x="68"/>
        <item h="1" x="40"/>
        <item m="1" x="79"/>
        <item m="1" x="205"/>
        <item m="1" x="121"/>
        <item m="1" x="185"/>
        <item m="1" x="80"/>
        <item h="1" x="11"/>
        <item m="1" x="110"/>
        <item m="1" x="140"/>
        <item x="17"/>
        <item m="1" x="137"/>
        <item m="1" x="201"/>
        <item h="1" x="43"/>
        <item m="1" x="234"/>
        <item m="1" x="129"/>
        <item h="1" x="1"/>
        <item m="1" x="226"/>
        <item m="1" x="115"/>
        <item h="1" x="53"/>
        <item m="1" x="155"/>
        <item m="1" x="218"/>
        <item h="1" x="52"/>
        <item m="1" x="232"/>
        <item m="1" x="127"/>
        <item h="1" x="47"/>
        <item m="1" x="117"/>
        <item m="1" x="171"/>
        <item h="1" x="21"/>
        <item m="1" x="219"/>
        <item m="1" x="175"/>
        <item h="1" x="62"/>
        <item m="1" x="111"/>
        <item h="1" x="14"/>
        <item m="1" x="240"/>
        <item m="1" x="131"/>
        <item h="1" x="26"/>
        <item m="1" x="150"/>
        <item m="1" x="217"/>
        <item m="1" x="95"/>
        <item h="1" x="29"/>
        <item m="1" x="224"/>
        <item m="1" x="113"/>
        <item h="1" x="19"/>
        <item m="1" x="98"/>
        <item m="1" x="164"/>
        <item h="1" x="9"/>
        <item m="1" x="96"/>
        <item h="1" x="59"/>
        <item h="1" x="49"/>
        <item m="1" x="149"/>
        <item m="1" x="214"/>
        <item h="1" x="32"/>
        <item h="1" x="10"/>
        <item m="1" x="138"/>
        <item m="1" x="202"/>
        <item h="1" x="4"/>
        <item m="1" x="168"/>
        <item m="1" x="128"/>
        <item m="1" x="236"/>
        <item h="1" x="20"/>
        <item m="1" x="126"/>
        <item m="1" x="184"/>
        <item h="1" x="18"/>
        <item m="1" x="160"/>
        <item m="1" x="225"/>
        <item h="1" x="50"/>
        <item m="1" x="87"/>
        <item m="1" x="154"/>
        <item h="1" x="7"/>
        <item m="1" x="152"/>
        <item m="1" x="103"/>
        <item h="1" x="57"/>
        <item m="1" x="188"/>
        <item m="1" x="146"/>
        <item h="1" x="41"/>
        <item m="1" x="200"/>
        <item m="1" x="99"/>
        <item h="1" x="2"/>
        <item m="1" x="73"/>
        <item m="1" x="139"/>
        <item h="1" x="44"/>
        <item m="1" x="179"/>
        <item m="1" x="71"/>
        <item m="1" x="77"/>
        <item m="1" x="147"/>
        <item m="1" x="210"/>
        <item h="1" x="34"/>
        <item m="1" x="159"/>
        <item m="1" x="227"/>
        <item h="1" x="35"/>
        <item m="1" x="203"/>
        <item m="1" x="100"/>
        <item h="1" x="39"/>
        <item m="1" x="104"/>
        <item m="1" x="170"/>
        <item h="1" x="27"/>
        <item m="1" x="65"/>
        <item h="1" x="60"/>
        <item h="1" x="48"/>
        <item m="1" x="197"/>
        <item m="1" x="97"/>
        <item m="1" x="118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1"/>
        <item m="1" x="116"/>
        <item m="1" x="86"/>
        <item m="1" x="156"/>
        <item m="1" x="166"/>
        <item m="1" x="141"/>
        <item m="1" x="207"/>
        <item h="1" x="28"/>
        <item m="1" x="173"/>
        <item m="1" x="196"/>
        <item m="1" x="182"/>
        <item h="1" x="30"/>
        <item m="1" x="177"/>
        <item m="1" x="70"/>
        <item h="1" x="5"/>
        <item m="1" x="85"/>
        <item m="1" x="109"/>
        <item h="1" x="58"/>
        <item m="1" x="144"/>
        <item m="1" x="169"/>
        <item m="1" x="191"/>
        <item m="1" x="208"/>
        <item m="1" x="237"/>
        <item h="1" x="54"/>
        <item m="1" x="69"/>
        <item m="1" x="134"/>
        <item m="1" x="102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1:R103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14"/>
        <item m="1" x="133"/>
        <item m="1" x="123"/>
        <item m="1" x="153"/>
        <item m="1" x="216"/>
        <item m="1" x="198"/>
        <item m="1" x="83"/>
        <item m="1" x="82"/>
        <item m="1" x="74"/>
        <item m="1" x="142"/>
        <item m="1" x="72"/>
        <item m="1" x="124"/>
        <item m="1" x="199"/>
        <item m="1" x="107"/>
        <item m="1" x="105"/>
        <item m="1" x="241"/>
        <item m="1" x="194"/>
        <item m="1" x="215"/>
        <item m="1" x="204"/>
        <item m="1" x="211"/>
        <item m="1" x="91"/>
        <item m="1" x="63"/>
        <item m="1" x="76"/>
        <item m="1" x="88"/>
        <item h="1" x="23"/>
        <item m="1" x="167"/>
        <item m="1" x="238"/>
        <item h="1" x="0"/>
        <item m="1" x="181"/>
        <item m="1" x="75"/>
        <item h="1" x="46"/>
        <item m="1" x="223"/>
        <item m="1" x="112"/>
        <item h="1" x="15"/>
        <item m="1" x="78"/>
        <item m="1" x="143"/>
        <item h="1" x="25"/>
        <item m="1" x="108"/>
        <item m="1" x="176"/>
        <item h="1" x="16"/>
        <item m="1" x="165"/>
        <item m="1" x="233"/>
        <item h="1" x="24"/>
        <item m="1" x="189"/>
        <item m="1" x="84"/>
        <item m="1" x="119"/>
        <item m="1" x="89"/>
        <item m="1" x="157"/>
        <item h="1" x="22"/>
        <item m="1" x="106"/>
        <item m="1" x="174"/>
        <item h="1" x="13"/>
        <item m="1" x="192"/>
        <item m="1" x="221"/>
        <item h="1" x="55"/>
        <item h="1" x="12"/>
        <item m="1" x="209"/>
        <item m="1" x="101"/>
        <item m="1" x="66"/>
        <item m="1" x="94"/>
        <item m="1" x="151"/>
        <item h="1" x="42"/>
        <item m="1" x="231"/>
        <item m="1" x="125"/>
        <item h="1" x="3"/>
        <item m="1" x="92"/>
        <item m="1" x="120"/>
        <item m="1" x="136"/>
        <item h="1" x="33"/>
        <item h="1" x="51"/>
        <item m="1" x="163"/>
        <item m="1" x="228"/>
        <item h="1" x="56"/>
        <item m="1" x="183"/>
        <item m="1" x="212"/>
        <item h="1" x="38"/>
        <item m="1" x="239"/>
        <item m="1" x="190"/>
        <item m="1" x="220"/>
        <item h="1" x="31"/>
        <item m="1" x="90"/>
        <item m="1" x="158"/>
        <item h="1" x="37"/>
        <item m="1" x="67"/>
        <item m="1" x="135"/>
        <item h="1" x="45"/>
        <item m="1" x="195"/>
        <item m="1" x="93"/>
        <item m="1" x="130"/>
        <item m="1" x="178"/>
        <item m="1" x="193"/>
        <item m="1" x="222"/>
        <item h="1" x="8"/>
        <item m="1" x="229"/>
        <item h="1" x="61"/>
        <item h="1" x="36"/>
        <item m="1" x="206"/>
        <item m="1" x="235"/>
        <item h="1" x="6"/>
        <item m="1" x="180"/>
        <item m="1" x="68"/>
        <item h="1" x="40"/>
        <item m="1" x="79"/>
        <item m="1" x="205"/>
        <item m="1" x="121"/>
        <item m="1" x="185"/>
        <item m="1" x="80"/>
        <item h="1" x="11"/>
        <item m="1" x="110"/>
        <item m="1" x="140"/>
        <item h="1" x="17"/>
        <item m="1" x="137"/>
        <item m="1" x="201"/>
        <item h="1" x="43"/>
        <item m="1" x="234"/>
        <item m="1" x="129"/>
        <item h="1" x="1"/>
        <item m="1" x="226"/>
        <item m="1" x="115"/>
        <item h="1" x="53"/>
        <item m="1" x="155"/>
        <item m="1" x="218"/>
        <item h="1" x="52"/>
        <item m="1" x="232"/>
        <item m="1" x="127"/>
        <item h="1" x="47"/>
        <item m="1" x="117"/>
        <item m="1" x="171"/>
        <item h="1" x="21"/>
        <item m="1" x="219"/>
        <item m="1" x="175"/>
        <item h="1" x="62"/>
        <item m="1" x="111"/>
        <item h="1" x="14"/>
        <item m="1" x="240"/>
        <item m="1" x="131"/>
        <item h="1" x="26"/>
        <item m="1" x="150"/>
        <item m="1" x="217"/>
        <item m="1" x="95"/>
        <item h="1" x="29"/>
        <item m="1" x="224"/>
        <item m="1" x="113"/>
        <item h="1" x="19"/>
        <item m="1" x="98"/>
        <item m="1" x="164"/>
        <item h="1" x="9"/>
        <item m="1" x="96"/>
        <item h="1" x="59"/>
        <item h="1" x="49"/>
        <item m="1" x="149"/>
        <item m="1" x="214"/>
        <item h="1" x="32"/>
        <item h="1" x="10"/>
        <item m="1" x="138"/>
        <item m="1" x="202"/>
        <item h="1" x="4"/>
        <item m="1" x="168"/>
        <item m="1" x="128"/>
        <item m="1" x="236"/>
        <item h="1" x="20"/>
        <item m="1" x="126"/>
        <item m="1" x="184"/>
        <item h="1" x="18"/>
        <item m="1" x="160"/>
        <item m="1" x="225"/>
        <item h="1" x="50"/>
        <item m="1" x="87"/>
        <item m="1" x="154"/>
        <item h="1" x="7"/>
        <item m="1" x="152"/>
        <item m="1" x="103"/>
        <item h="1" x="57"/>
        <item m="1" x="188"/>
        <item m="1" x="146"/>
        <item h="1" x="41"/>
        <item m="1" x="200"/>
        <item m="1" x="99"/>
        <item x="2"/>
        <item m="1" x="73"/>
        <item m="1" x="139"/>
        <item h="1" x="44"/>
        <item m="1" x="179"/>
        <item m="1" x="71"/>
        <item m="1" x="77"/>
        <item m="1" x="147"/>
        <item m="1" x="210"/>
        <item h="1" x="34"/>
        <item m="1" x="159"/>
        <item m="1" x="227"/>
        <item h="1" x="35"/>
        <item m="1" x="203"/>
        <item m="1" x="100"/>
        <item h="1" x="39"/>
        <item m="1" x="104"/>
        <item m="1" x="170"/>
        <item h="1" x="27"/>
        <item m="1" x="65"/>
        <item h="1" x="60"/>
        <item h="1" x="48"/>
        <item m="1" x="197"/>
        <item m="1" x="97"/>
        <item m="1" x="118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1"/>
        <item m="1" x="116"/>
        <item m="1" x="86"/>
        <item m="1" x="156"/>
        <item m="1" x="166"/>
        <item m="1" x="141"/>
        <item m="1" x="207"/>
        <item h="1" x="28"/>
        <item m="1" x="173"/>
        <item m="1" x="196"/>
        <item m="1" x="182"/>
        <item h="1" x="30"/>
        <item m="1" x="177"/>
        <item m="1" x="70"/>
        <item h="1" x="5"/>
        <item m="1" x="85"/>
        <item m="1" x="109"/>
        <item h="1" x="58"/>
        <item m="1" x="144"/>
        <item m="1" x="169"/>
        <item m="1" x="191"/>
        <item m="1" x="208"/>
        <item m="1" x="237"/>
        <item h="1" x="54"/>
        <item m="1" x="69"/>
        <item m="1" x="134"/>
        <item m="1" x="102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0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7:B129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4"/>
        <item m="1" x="133"/>
        <item m="1" x="123"/>
        <item m="1" x="153"/>
        <item m="1" x="216"/>
        <item m="1" x="198"/>
        <item m="1" x="83"/>
        <item m="1" x="82"/>
        <item m="1" x="74"/>
        <item m="1" x="142"/>
        <item m="1" x="72"/>
        <item m="1" x="124"/>
        <item m="1" x="199"/>
        <item m="1" x="107"/>
        <item m="1" x="105"/>
        <item m="1" x="241"/>
        <item m="1" x="194"/>
        <item m="1" x="215"/>
        <item m="1" x="204"/>
        <item m="1" x="211"/>
        <item m="1" x="91"/>
        <item m="1" x="63"/>
        <item m="1" x="76"/>
        <item m="1" x="88"/>
        <item h="1" x="23"/>
        <item m="1" x="167"/>
        <item m="1" x="238"/>
        <item h="1" x="0"/>
        <item m="1" x="181"/>
        <item m="1" x="75"/>
        <item h="1" x="46"/>
        <item m="1" x="223"/>
        <item m="1" x="112"/>
        <item h="1" x="15"/>
        <item m="1" x="78"/>
        <item m="1" x="143"/>
        <item h="1" x="25"/>
        <item m="1" x="108"/>
        <item m="1" x="176"/>
        <item h="1" x="16"/>
        <item m="1" x="165"/>
        <item m="1" x="233"/>
        <item h="1" x="24"/>
        <item m="1" x="189"/>
        <item m="1" x="84"/>
        <item m="1" x="119"/>
        <item m="1" x="89"/>
        <item m="1" x="157"/>
        <item h="1" x="22"/>
        <item m="1" x="106"/>
        <item m="1" x="174"/>
        <item h="1" x="13"/>
        <item m="1" x="192"/>
        <item m="1" x="221"/>
        <item h="1" x="55"/>
        <item h="1" x="12"/>
        <item m="1" x="209"/>
        <item m="1" x="101"/>
        <item m="1" x="66"/>
        <item m="1" x="94"/>
        <item m="1" x="151"/>
        <item h="1" x="42"/>
        <item m="1" x="231"/>
        <item m="1" x="125"/>
        <item h="1" x="3"/>
        <item m="1" x="92"/>
        <item m="1" x="120"/>
        <item m="1" x="136"/>
        <item h="1" x="33"/>
        <item h="1" x="51"/>
        <item m="1" x="163"/>
        <item m="1" x="228"/>
        <item h="1" x="56"/>
        <item m="1" x="183"/>
        <item m="1" x="212"/>
        <item h="1" x="38"/>
        <item m="1" x="239"/>
        <item m="1" x="190"/>
        <item m="1" x="220"/>
        <item h="1" x="31"/>
        <item m="1" x="90"/>
        <item m="1" x="158"/>
        <item h="1" x="37"/>
        <item m="1" x="67"/>
        <item m="1" x="135"/>
        <item h="1" x="45"/>
        <item m="1" x="195"/>
        <item m="1" x="93"/>
        <item m="1" x="130"/>
        <item m="1" x="178"/>
        <item m="1" x="193"/>
        <item m="1" x="222"/>
        <item h="1" x="8"/>
        <item m="1" x="229"/>
        <item h="1" x="61"/>
        <item h="1" x="36"/>
        <item m="1" x="206"/>
        <item m="1" x="235"/>
        <item h="1" x="6"/>
        <item m="1" x="180"/>
        <item m="1" x="68"/>
        <item h="1" x="40"/>
        <item m="1" x="79"/>
        <item m="1" x="205"/>
        <item h="1" m="1" x="121"/>
        <item m="1" x="185"/>
        <item m="1" x="80"/>
        <item h="1" x="11"/>
        <item m="1" x="110"/>
        <item m="1" x="140"/>
        <item h="1" x="17"/>
        <item m="1" x="137"/>
        <item m="1" x="201"/>
        <item h="1" x="43"/>
        <item m="1" x="234"/>
        <item m="1" x="129"/>
        <item h="1" x="1"/>
        <item m="1" x="226"/>
        <item m="1" x="115"/>
        <item h="1" x="53"/>
        <item m="1" x="155"/>
        <item m="1" x="218"/>
        <item x="52"/>
        <item m="1" x="232"/>
        <item m="1" x="127"/>
        <item h="1" x="47"/>
        <item m="1" x="117"/>
        <item m="1" x="171"/>
        <item h="1" x="21"/>
        <item m="1" x="219"/>
        <item m="1" x="175"/>
        <item h="1" x="62"/>
        <item m="1" x="111"/>
        <item h="1" x="14"/>
        <item m="1" x="240"/>
        <item m="1" x="131"/>
        <item h="1" x="26"/>
        <item m="1" x="150"/>
        <item m="1" x="217"/>
        <item m="1" x="95"/>
        <item h="1" x="29"/>
        <item m="1" x="224"/>
        <item m="1" x="113"/>
        <item h="1" x="19"/>
        <item m="1" x="98"/>
        <item m="1" x="164"/>
        <item h="1" x="9"/>
        <item m="1" x="96"/>
        <item h="1" x="59"/>
        <item h="1" x="49"/>
        <item m="1" x="149"/>
        <item m="1" x="214"/>
        <item h="1" x="32"/>
        <item h="1" x="10"/>
        <item m="1" x="138"/>
        <item m="1" x="202"/>
        <item h="1" x="4"/>
        <item m="1" x="168"/>
        <item m="1" x="128"/>
        <item m="1" x="236"/>
        <item h="1" x="20"/>
        <item m="1" x="126"/>
        <item m="1" x="184"/>
        <item x="18"/>
        <item m="1" x="160"/>
        <item m="1" x="225"/>
        <item h="1" x="50"/>
        <item m="1" x="87"/>
        <item m="1" x="154"/>
        <item h="1" x="7"/>
        <item m="1" x="152"/>
        <item m="1" x="103"/>
        <item h="1" x="57"/>
        <item m="1" x="188"/>
        <item m="1" x="146"/>
        <item h="1" x="41"/>
        <item m="1" x="200"/>
        <item m="1" x="99"/>
        <item h="1" x="2"/>
        <item m="1" x="73"/>
        <item m="1" x="139"/>
        <item h="1" x="44"/>
        <item m="1" x="179"/>
        <item m="1" x="71"/>
        <item m="1" x="77"/>
        <item m="1" x="147"/>
        <item m="1" x="210"/>
        <item h="1" x="34"/>
        <item m="1" x="159"/>
        <item m="1" x="227"/>
        <item h="1" x="35"/>
        <item m="1" x="203"/>
        <item m="1" x="100"/>
        <item h="1" x="39"/>
        <item m="1" x="104"/>
        <item m="1" x="170"/>
        <item h="1" x="27"/>
        <item m="1" x="65"/>
        <item h="1" x="60"/>
        <item h="1" x="48"/>
        <item m="1" x="197"/>
        <item m="1" x="97"/>
        <item m="1" x="118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1"/>
        <item m="1" x="116"/>
        <item m="1" x="86"/>
        <item m="1" x="156"/>
        <item m="1" x="166"/>
        <item m="1" x="141"/>
        <item m="1" x="207"/>
        <item h="1" x="28"/>
        <item m="1" x="173"/>
        <item m="1" x="196"/>
        <item m="1" x="182"/>
        <item h="1" x="30"/>
        <item m="1" x="177"/>
        <item m="1" x="70"/>
        <item h="1" x="5"/>
        <item m="1" x="85"/>
        <item m="1" x="109"/>
        <item h="1" x="58"/>
        <item m="1" x="144"/>
        <item m="1" x="169"/>
        <item m="1" x="191"/>
        <item m="1" x="208"/>
        <item m="1" x="237"/>
        <item h="1" x="54"/>
        <item m="1" x="69"/>
        <item m="1" x="134"/>
        <item m="1" x="102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2">
    <i>
      <x v="163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3" cacheId="3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0:B73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6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0:B105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14"/>
        <item m="1" x="133"/>
        <item m="1" x="123"/>
        <item m="1" x="153"/>
        <item m="1" x="216"/>
        <item m="1" x="198"/>
        <item m="1" x="83"/>
        <item m="1" x="82"/>
        <item m="1" x="74"/>
        <item m="1" x="142"/>
        <item m="1" x="72"/>
        <item m="1" x="124"/>
        <item m="1" x="199"/>
        <item m="1" x="107"/>
        <item m="1" x="105"/>
        <item m="1" x="241"/>
        <item m="1" x="194"/>
        <item m="1" x="215"/>
        <item m="1" x="204"/>
        <item m="1" x="211"/>
        <item m="1" x="91"/>
        <item m="1" x="63"/>
        <item m="1" x="76"/>
        <item m="1" x="88"/>
        <item h="1" x="23"/>
        <item m="1" x="167"/>
        <item m="1" x="238"/>
        <item h="1" x="0"/>
        <item m="1" x="181"/>
        <item m="1" x="75"/>
        <item h="1" x="46"/>
        <item m="1" x="223"/>
        <item m="1" x="112"/>
        <item h="1" x="15"/>
        <item m="1" x="78"/>
        <item m="1" x="143"/>
        <item h="1" x="25"/>
        <item m="1" x="108"/>
        <item m="1" x="176"/>
        <item h="1" x="16"/>
        <item m="1" x="165"/>
        <item m="1" x="233"/>
        <item h="1" x="24"/>
        <item m="1" x="189"/>
        <item m="1" x="84"/>
        <item m="1" x="119"/>
        <item m="1" x="89"/>
        <item m="1" x="157"/>
        <item h="1" x="22"/>
        <item m="1" x="106"/>
        <item m="1" x="174"/>
        <item h="1" x="13"/>
        <item m="1" x="192"/>
        <item m="1" x="221"/>
        <item x="55"/>
        <item h="1" x="12"/>
        <item m="1" x="209"/>
        <item m="1" x="101"/>
        <item m="1" x="66"/>
        <item m="1" x="94"/>
        <item m="1" x="151"/>
        <item h="1" x="42"/>
        <item m="1" x="231"/>
        <item m="1" x="125"/>
        <item h="1" x="3"/>
        <item m="1" x="92"/>
        <item m="1" x="120"/>
        <item m="1" x="136"/>
        <item h="1" x="33"/>
        <item h="1" x="51"/>
        <item m="1" x="163"/>
        <item m="1" x="228"/>
        <item h="1" x="56"/>
        <item m="1" x="183"/>
        <item m="1" x="212"/>
        <item h="1" x="38"/>
        <item m="1" x="239"/>
        <item m="1" x="190"/>
        <item m="1" x="220"/>
        <item h="1" x="31"/>
        <item m="1" x="90"/>
        <item m="1" x="158"/>
        <item h="1" x="37"/>
        <item m="1" x="67"/>
        <item m="1" x="135"/>
        <item h="1" x="45"/>
        <item m="1" x="195"/>
        <item m="1" x="93"/>
        <item m="1" x="130"/>
        <item m="1" x="178"/>
        <item m="1" x="193"/>
        <item m="1" x="222"/>
        <item h="1" x="8"/>
        <item m="1" x="229"/>
        <item h="1" x="61"/>
        <item h="1" x="36"/>
        <item m="1" x="206"/>
        <item m="1" x="235"/>
        <item h="1" x="6"/>
        <item m="1" x="180"/>
        <item m="1" x="68"/>
        <item h="1" x="40"/>
        <item m="1" x="79"/>
        <item m="1" x="205"/>
        <item m="1" x="121"/>
        <item m="1" x="185"/>
        <item m="1" x="80"/>
        <item h="1" x="11"/>
        <item m="1" x="110"/>
        <item m="1" x="140"/>
        <item x="17"/>
        <item m="1" x="137"/>
        <item m="1" x="201"/>
        <item h="1" x="43"/>
        <item m="1" x="234"/>
        <item m="1" x="129"/>
        <item h="1" x="1"/>
        <item m="1" x="226"/>
        <item m="1" x="115"/>
        <item h="1" x="53"/>
        <item m="1" x="155"/>
        <item m="1" x="218"/>
        <item h="1" x="52"/>
        <item m="1" x="232"/>
        <item m="1" x="127"/>
        <item h="1" x="47"/>
        <item m="1" x="117"/>
        <item m="1" x="171"/>
        <item h="1" x="21"/>
        <item m="1" x="219"/>
        <item m="1" x="175"/>
        <item h="1" x="62"/>
        <item m="1" x="111"/>
        <item h="1" x="14"/>
        <item m="1" x="240"/>
        <item m="1" x="131"/>
        <item h="1" x="26"/>
        <item m="1" x="150"/>
        <item m="1" x="217"/>
        <item m="1" x="95"/>
        <item h="1" x="29"/>
        <item m="1" x="224"/>
        <item m="1" x="113"/>
        <item h="1" x="19"/>
        <item m="1" x="98"/>
        <item m="1" x="164"/>
        <item h="1" x="9"/>
        <item m="1" x="96"/>
        <item h="1" x="59"/>
        <item h="1" x="49"/>
        <item m="1" x="149"/>
        <item m="1" x="214"/>
        <item h="1" x="32"/>
        <item h="1" x="10"/>
        <item m="1" x="138"/>
        <item m="1" x="202"/>
        <item h="1" x="4"/>
        <item m="1" x="168"/>
        <item m="1" x="128"/>
        <item m="1" x="236"/>
        <item h="1" x="20"/>
        <item m="1" x="126"/>
        <item m="1" x="184"/>
        <item h="1" x="18"/>
        <item m="1" x="160"/>
        <item m="1" x="225"/>
        <item h="1" x="50"/>
        <item m="1" x="87"/>
        <item m="1" x="154"/>
        <item h="1" x="7"/>
        <item m="1" x="152"/>
        <item m="1" x="103"/>
        <item h="1" x="57"/>
        <item m="1" x="188"/>
        <item m="1" x="146"/>
        <item h="1" x="41"/>
        <item m="1" x="200"/>
        <item m="1" x="99"/>
        <item x="2"/>
        <item m="1" x="73"/>
        <item m="1" x="139"/>
        <item h="1" x="44"/>
        <item m="1" x="179"/>
        <item m="1" x="71"/>
        <item m="1" x="77"/>
        <item m="1" x="147"/>
        <item m="1" x="210"/>
        <item h="1" x="34"/>
        <item m="1" x="159"/>
        <item m="1" x="227"/>
        <item h="1" x="35"/>
        <item m="1" x="203"/>
        <item m="1" x="100"/>
        <item h="1" x="39"/>
        <item m="1" x="104"/>
        <item m="1" x="170"/>
        <item h="1" x="27"/>
        <item m="1" x="65"/>
        <item h="1" x="60"/>
        <item h="1" x="48"/>
        <item m="1" x="197"/>
        <item m="1" x="97"/>
        <item m="1" x="118"/>
        <item m="1" x="132"/>
        <item m="1" x="161"/>
        <item m="1" x="187"/>
        <item m="1" x="162"/>
        <item m="1" x="230"/>
        <item m="1" x="172"/>
        <item m="1" x="145"/>
        <item m="1" x="213"/>
        <item m="1" x="148"/>
        <item m="1" x="122"/>
        <item m="1" x="186"/>
        <item m="1" x="81"/>
        <item m="1" x="116"/>
        <item m="1" x="86"/>
        <item m="1" x="156"/>
        <item m="1" x="166"/>
        <item m="1" x="141"/>
        <item m="1" x="207"/>
        <item h="1" x="28"/>
        <item m="1" x="173"/>
        <item m="1" x="196"/>
        <item m="1" x="182"/>
        <item h="1" x="30"/>
        <item m="1" x="177"/>
        <item m="1" x="70"/>
        <item h="1" x="5"/>
        <item m="1" x="85"/>
        <item m="1" x="109"/>
        <item h="1" x="58"/>
        <item m="1" x="144"/>
        <item m="1" x="169"/>
        <item m="1" x="191"/>
        <item m="1" x="208"/>
        <item m="1" x="237"/>
        <item x="54"/>
        <item m="1" x="69"/>
        <item m="1" x="134"/>
        <item m="1" x="102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54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18" dataDxfId="16" headerRowBorderDxfId="17" tableBorderDxfId="15" totalsRowBorderDxfId="14">
  <autoFilter ref="A1:L1699">
    <filterColumn colId="6">
      <customFilters>
        <customFilter operator="notEqual" val=" "/>
      </customFilters>
    </filterColumn>
  </autoFilter>
  <tableColumns count="12">
    <tableColumn id="1" name="COORDENADORIA / SECRETARIA RESPONSAVEL" dataDxfId="13"/>
    <tableColumn id="9" name="NUMERO PAD" dataDxfId="12"/>
    <tableColumn id="8" name="FORMA DE CONTRATAÇÃO" dataDxfId="11"/>
    <tableColumn id="12" name="Tramite_Antigo" dataDxfId="10"/>
    <tableColumn id="2" name="Tramite Original" dataDxfId="9">
      <calculatedColumnFormula>CONCATENATE(Tabela13[[#This Row],[TRAMITE_SETOR]],"_Atualiz")</calculatedColumnFormula>
    </tableColumn>
    <tableColumn id="3" name="TRAMITE_SETOR" dataDxfId="8"/>
    <tableColumn id="10" name="SETOR RELEVANTE?"/>
    <tableColumn id="4" name="DATA INICIO" dataDxfId="7"/>
    <tableColumn id="5" name="DATA FIM" dataDxfId="6"/>
    <tableColumn id="7" name="COMENTARIOS TRÂMITE" dataDxfId="5"/>
    <tableColumn id="6" name="TOTAL DE HORAS" dataDxfId="4">
      <calculatedColumnFormula>IF(OR(H2="-",I2="-"),0,I2-H2)</calculatedColumnFormula>
    </tableColumn>
    <tableColumn id="11" name="TOTAL DIAS" dataDxfId="3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7.xm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E23" zoomScaleNormal="100" workbookViewId="0">
      <selection activeCell="C53" sqref="C53:D54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37" t="s">
        <v>1223</v>
      </c>
      <c r="B40" s="138"/>
      <c r="C40" s="138"/>
      <c r="D40" s="138"/>
      <c r="E40" s="138"/>
      <c r="F40" s="138"/>
      <c r="G40" s="139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36" t="s">
        <v>1219</v>
      </c>
      <c r="D47" s="136"/>
      <c r="E47" s="136"/>
      <c r="F47" s="136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zoomScale="70" zoomScaleNormal="70" workbookViewId="0">
      <pane ySplit="1" topLeftCell="A2" activePane="bottomLeft" state="frozen"/>
      <selection pane="bottomLeft" activeCell="H1" sqref="A1:P1699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CAA_Atualiz</v>
      </c>
      <c r="F5" s="36" t="s">
        <v>888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CAA_Atualiz</v>
      </c>
      <c r="F9" s="36" t="s">
        <v>888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CAA_Atualiz</v>
      </c>
      <c r="F18" s="36" t="s">
        <v>888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CAA_Atualiz</v>
      </c>
      <c r="F48" s="36" t="s">
        <v>888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45" t="s">
        <v>6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CAA_Atualiz</v>
      </c>
      <c r="F114" s="36" t="s">
        <v>888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CAA_Atualiz</v>
      </c>
      <c r="F116" s="36" t="s">
        <v>888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CAA_Atualiz</v>
      </c>
      <c r="F118" s="36" t="s">
        <v>888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customHeight="1" x14ac:dyDescent="0.25">
      <c r="A120" s="45" t="s">
        <v>6</v>
      </c>
      <c r="B120" s="46" t="s">
        <v>82</v>
      </c>
      <c r="C120" s="35" t="s">
        <v>8</v>
      </c>
      <c r="D120" s="67" t="s">
        <v>1243</v>
      </c>
      <c r="E120" s="67" t="str">
        <f>CONCATENATE(Tabela13[[#This Row],[TRAMITE_SETOR]],"_Atualiz")</f>
        <v>CSTA_Atualiz</v>
      </c>
      <c r="F120" s="36" t="s">
        <v>896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customHeight="1" x14ac:dyDescent="0.25">
      <c r="A122" s="45" t="s">
        <v>6</v>
      </c>
      <c r="B122" s="46" t="s">
        <v>82</v>
      </c>
      <c r="C122" s="35" t="s">
        <v>8</v>
      </c>
      <c r="D122" s="67" t="s">
        <v>1243</v>
      </c>
      <c r="E122" s="67" t="str">
        <f>CONCATENATE(Tabela13[[#This Row],[TRAMITE_SETOR]],"_Atualiz")</f>
        <v>CSTA_Atualiz</v>
      </c>
      <c r="F122" s="36" t="s">
        <v>896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customHeight="1" x14ac:dyDescent="0.25">
      <c r="A126" s="45" t="s">
        <v>6</v>
      </c>
      <c r="B126" s="46" t="s">
        <v>82</v>
      </c>
      <c r="C126" s="35" t="s">
        <v>8</v>
      </c>
      <c r="D126" s="67" t="s">
        <v>1243</v>
      </c>
      <c r="E126" s="67" t="str">
        <f>CONCATENATE(Tabela13[[#This Row],[TRAMITE_SETOR]],"_Atualiz")</f>
        <v>CSTA_Atualiz</v>
      </c>
      <c r="F126" s="36" t="s">
        <v>896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1251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1251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CAA_Atualiz</v>
      </c>
      <c r="F156" s="36" t="s">
        <v>888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1251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1251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1251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CAA_Atualiz</v>
      </c>
      <c r="F164" s="36" t="s">
        <v>888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1252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1252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CAA_Atualiz</v>
      </c>
      <c r="F195" s="36" t="s">
        <v>888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CAA_Atualiz</v>
      </c>
      <c r="F197" s="36" t="s">
        <v>888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1253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CAA_Atualiz</v>
      </c>
      <c r="F225" s="36" t="s">
        <v>888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1253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CAA_Atualiz</v>
      </c>
      <c r="F227" s="36" t="s">
        <v>888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1253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CAA_Atualiz</v>
      </c>
      <c r="F229" s="36" t="s">
        <v>888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1253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CAA_Atualiz</v>
      </c>
      <c r="F231" s="36" t="s">
        <v>888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1253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1254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1254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CAA_Atualiz</v>
      </c>
      <c r="F251" s="36" t="s">
        <v>888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1253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1254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1254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1254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CAA_Atualiz</v>
      </c>
      <c r="F263" s="36" t="s">
        <v>888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1253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1253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CAA_Atualiz</v>
      </c>
      <c r="F267" s="36" t="s">
        <v>888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1254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CAA_Atualiz</v>
      </c>
      <c r="F271" s="36" t="s">
        <v>888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1253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CAA_Atualiz</v>
      </c>
      <c r="F273" s="36" t="s">
        <v>888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1253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CAA_Atualiz</v>
      </c>
      <c r="F275" s="36" t="s">
        <v>888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1253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CAA_Atualiz</v>
      </c>
      <c r="F277" s="36" t="s">
        <v>888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1253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CAA_Atualiz</v>
      </c>
      <c r="F279" s="36" t="s">
        <v>888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CAA_Atualiz</v>
      </c>
      <c r="F281" s="36" t="s">
        <v>888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1254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CAA_Atualiz</v>
      </c>
      <c r="F287" s="36" t="s">
        <v>888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1253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CAA_Atualiz</v>
      </c>
      <c r="F289" s="36" t="s">
        <v>888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1254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1254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1254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1254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1254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CAA_Atualiz</v>
      </c>
      <c r="F306" s="36" t="s">
        <v>888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1254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1254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customHeight="1" x14ac:dyDescent="0.25">
      <c r="A329" s="6" t="s">
        <v>278</v>
      </c>
      <c r="B329" s="34" t="s">
        <v>277</v>
      </c>
      <c r="C329" s="35" t="s">
        <v>270</v>
      </c>
      <c r="D329" s="67" t="s">
        <v>1255</v>
      </c>
      <c r="E329" s="67" t="str">
        <f>CONCATENATE(Tabela13[[#This Row],[TRAMITE_SETOR]],"_Atualiz")</f>
        <v>SOP_Atualiz</v>
      </c>
      <c r="F329" s="36" t="s">
        <v>894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customHeight="1" x14ac:dyDescent="0.25">
      <c r="A330" s="6" t="s">
        <v>278</v>
      </c>
      <c r="B330" s="34" t="s">
        <v>277</v>
      </c>
      <c r="C330" s="35" t="s">
        <v>270</v>
      </c>
      <c r="D330" s="67" t="s">
        <v>1256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1257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1258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1259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customHeight="1" x14ac:dyDescent="0.25">
      <c r="A351" s="6" t="s">
        <v>278</v>
      </c>
      <c r="B351" s="34" t="s">
        <v>277</v>
      </c>
      <c r="C351" s="35" t="s">
        <v>270</v>
      </c>
      <c r="D351" s="67" t="s">
        <v>1256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CAA_Atualiz</v>
      </c>
      <c r="F352" s="36" t="s">
        <v>888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customHeight="1" x14ac:dyDescent="0.25">
      <c r="A353" s="6" t="s">
        <v>278</v>
      </c>
      <c r="B353" s="34" t="s">
        <v>277</v>
      </c>
      <c r="C353" s="35" t="s">
        <v>270</v>
      </c>
      <c r="D353" s="67" t="s">
        <v>1256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CAA_Atualiz</v>
      </c>
      <c r="F354" s="36" t="s">
        <v>888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CAA_Atualiz</v>
      </c>
      <c r="F356" s="36" t="s">
        <v>888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customHeight="1" x14ac:dyDescent="0.25">
      <c r="A357" s="6" t="s">
        <v>278</v>
      </c>
      <c r="B357" s="34" t="s">
        <v>277</v>
      </c>
      <c r="C357" s="35" t="s">
        <v>270</v>
      </c>
      <c r="D357" s="67" t="s">
        <v>1256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CAA_Atualiz</v>
      </c>
      <c r="F358" s="36" t="s">
        <v>888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1260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customHeight="1" x14ac:dyDescent="0.25">
      <c r="A368" s="6" t="s">
        <v>278</v>
      </c>
      <c r="B368" s="34" t="s">
        <v>277</v>
      </c>
      <c r="C368" s="35" t="s">
        <v>270</v>
      </c>
      <c r="D368" s="67" t="s">
        <v>1256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1257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1258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customHeight="1" x14ac:dyDescent="0.25">
      <c r="A385" s="6" t="s">
        <v>278</v>
      </c>
      <c r="B385" s="34" t="s">
        <v>277</v>
      </c>
      <c r="C385" s="35" t="s">
        <v>270</v>
      </c>
      <c r="D385" s="67" t="s">
        <v>1256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4" t="s">
        <v>293</v>
      </c>
      <c r="C387" s="35" t="s">
        <v>270</v>
      </c>
      <c r="D387" s="67" t="s">
        <v>1256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CAA_Atualiz</v>
      </c>
      <c r="F388" s="36" t="s">
        <v>888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customHeight="1" x14ac:dyDescent="0.25">
      <c r="A389" s="6" t="s">
        <v>278</v>
      </c>
      <c r="B389" s="34" t="s">
        <v>293</v>
      </c>
      <c r="C389" s="35" t="s">
        <v>270</v>
      </c>
      <c r="D389" s="67" t="s">
        <v>1256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CAA_Atualiz</v>
      </c>
      <c r="F390" s="36" t="s">
        <v>888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customHeight="1" x14ac:dyDescent="0.25">
      <c r="A395" s="6" t="s">
        <v>278</v>
      </c>
      <c r="B395" s="34" t="s">
        <v>293</v>
      </c>
      <c r="C395" s="35" t="s">
        <v>270</v>
      </c>
      <c r="D395" s="67" t="s">
        <v>1256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1254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1254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1254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1253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CAA_Atualiz</v>
      </c>
      <c r="F417" s="36" t="s">
        <v>888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1253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CAA_Atualiz</v>
      </c>
      <c r="F419" s="36" t="s">
        <v>888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1253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CAA_Atualiz</v>
      </c>
      <c r="F421" s="36" t="s">
        <v>888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1253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1261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1262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1253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CAA_Atualiz</v>
      </c>
      <c r="F426" s="36" t="s">
        <v>888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1253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CAA_Atualiz</v>
      </c>
      <c r="F428" s="36" t="s">
        <v>888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1263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1262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CAA_Atualiz</v>
      </c>
      <c r="F431" s="36" t="s">
        <v>888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1253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1264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1265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1253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1263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1265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1253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1253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CAA_Atualiz</v>
      </c>
      <c r="F443" s="36" t="s">
        <v>888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CAA_Atualiz</v>
      </c>
      <c r="F461" s="36" t="s">
        <v>888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CAA_Atualiz</v>
      </c>
      <c r="F466" s="36" t="s">
        <v>888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1254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CAA_Atualiz</v>
      </c>
      <c r="F475" s="36" t="s">
        <v>888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1254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1254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1254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1254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1254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1254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1266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customHeight="1" x14ac:dyDescent="0.25">
      <c r="A518" s="6" t="s">
        <v>278</v>
      </c>
      <c r="B518" s="34" t="s">
        <v>393</v>
      </c>
      <c r="C518" s="35" t="s">
        <v>270</v>
      </c>
      <c r="D518" s="67" t="s">
        <v>1267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CAA_Atualiz</v>
      </c>
      <c r="F519" s="36" t="s">
        <v>888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customHeight="1" x14ac:dyDescent="0.25">
      <c r="A520" s="6" t="s">
        <v>278</v>
      </c>
      <c r="B520" s="34" t="s">
        <v>393</v>
      </c>
      <c r="C520" s="35" t="s">
        <v>270</v>
      </c>
      <c r="D520" s="67" t="s">
        <v>1267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CAA_Atualiz</v>
      </c>
      <c r="F521" s="36" t="s">
        <v>888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1268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1254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customHeight="1" x14ac:dyDescent="0.25">
      <c r="A538" s="6" t="s">
        <v>278</v>
      </c>
      <c r="B538" s="34" t="s">
        <v>393</v>
      </c>
      <c r="C538" s="35" t="s">
        <v>270</v>
      </c>
      <c r="D538" s="67" t="s">
        <v>1267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customHeight="1" x14ac:dyDescent="0.25">
      <c r="A543" s="6" t="s">
        <v>278</v>
      </c>
      <c r="B543" s="34" t="s">
        <v>393</v>
      </c>
      <c r="C543" s="35" t="s">
        <v>270</v>
      </c>
      <c r="D543" s="67" t="s">
        <v>1267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1254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1254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1254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customHeight="1" x14ac:dyDescent="0.25">
      <c r="A561" s="6" t="s">
        <v>278</v>
      </c>
      <c r="B561" s="34" t="s">
        <v>393</v>
      </c>
      <c r="C561" s="35" t="s">
        <v>270</v>
      </c>
      <c r="D561" s="67" t="s">
        <v>1267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1268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customHeight="1" x14ac:dyDescent="0.25">
      <c r="A563" s="6" t="s">
        <v>278</v>
      </c>
      <c r="B563" s="34" t="s">
        <v>393</v>
      </c>
      <c r="C563" s="35" t="s">
        <v>270</v>
      </c>
      <c r="D563" s="67" t="s">
        <v>1267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customHeight="1" x14ac:dyDescent="0.25">
      <c r="A567" s="6" t="s">
        <v>278</v>
      </c>
      <c r="B567" s="34" t="s">
        <v>416</v>
      </c>
      <c r="C567" s="35" t="s">
        <v>270</v>
      </c>
      <c r="D567" s="67" t="s">
        <v>1269</v>
      </c>
      <c r="E567" s="67" t="str">
        <f>CONCATENATE(Tabela13[[#This Row],[TRAMITE_SETOR]],"_Atualiz")</f>
        <v>SOP_Atualiz</v>
      </c>
      <c r="F567" s="36" t="s">
        <v>894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CAA_Atualiz</v>
      </c>
      <c r="F568" s="36" t="s">
        <v>888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customHeight="1" x14ac:dyDescent="0.25">
      <c r="A569" s="6" t="s">
        <v>278</v>
      </c>
      <c r="B569" s="34" t="s">
        <v>416</v>
      </c>
      <c r="C569" s="35" t="s">
        <v>270</v>
      </c>
      <c r="D569" s="67" t="s">
        <v>1269</v>
      </c>
      <c r="E569" s="67" t="str">
        <f>CONCATENATE(Tabela13[[#This Row],[TRAMITE_SETOR]],"_Atualiz")</f>
        <v>SOP_Atualiz</v>
      </c>
      <c r="F569" s="36" t="s">
        <v>894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CAA_Atualiz</v>
      </c>
      <c r="F570" s="36" t="s">
        <v>888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customHeight="1" x14ac:dyDescent="0.25">
      <c r="A581" s="6" t="s">
        <v>278</v>
      </c>
      <c r="B581" s="34" t="s">
        <v>416</v>
      </c>
      <c r="C581" s="35" t="s">
        <v>270</v>
      </c>
      <c r="D581" s="67" t="s">
        <v>1269</v>
      </c>
      <c r="E581" s="67" t="str">
        <f>CONCATENATE(Tabela13[[#This Row],[TRAMITE_SETOR]],"_Atualiz")</f>
        <v>SOP_Atualiz</v>
      </c>
      <c r="F581" s="36" t="s">
        <v>894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customHeight="1" x14ac:dyDescent="0.25">
      <c r="A583" s="6" t="s">
        <v>278</v>
      </c>
      <c r="B583" s="34" t="s">
        <v>416</v>
      </c>
      <c r="C583" s="35" t="s">
        <v>270</v>
      </c>
      <c r="D583" s="67" t="s">
        <v>1269</v>
      </c>
      <c r="E583" s="67" t="str">
        <f>CONCATENATE(Tabela13[[#This Row],[TRAMITE_SETOR]],"_Atualiz")</f>
        <v>SOP_Atualiz</v>
      </c>
      <c r="F583" s="36" t="s">
        <v>894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CAA_Atualiz</v>
      </c>
      <c r="F588" s="36" t="s">
        <v>888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customHeight="1" x14ac:dyDescent="0.25">
      <c r="A589" s="6" t="s">
        <v>278</v>
      </c>
      <c r="B589" s="34" t="s">
        <v>416</v>
      </c>
      <c r="C589" s="35" t="s">
        <v>270</v>
      </c>
      <c r="D589" s="67" t="s">
        <v>1269</v>
      </c>
      <c r="E589" s="67" t="str">
        <f>CONCATENATE(Tabela13[[#This Row],[TRAMITE_SETOR]],"_Atualiz")</f>
        <v>SOP_Atualiz</v>
      </c>
      <c r="F589" s="36" t="s">
        <v>894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CAA_Atualiz</v>
      </c>
      <c r="F590" s="36" t="s">
        <v>888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customHeight="1" x14ac:dyDescent="0.25">
      <c r="A604" s="6" t="s">
        <v>278</v>
      </c>
      <c r="B604" s="34" t="s">
        <v>452</v>
      </c>
      <c r="C604" s="35" t="s">
        <v>270</v>
      </c>
      <c r="D604" s="67" t="s">
        <v>1269</v>
      </c>
      <c r="E604" s="67" t="str">
        <f>CONCATENATE(Tabela13[[#This Row],[TRAMITE_SETOR]],"_Atualiz")</f>
        <v>SOP_Atualiz</v>
      </c>
      <c r="F604" s="36" t="s">
        <v>894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CAA_Atualiz</v>
      </c>
      <c r="F605" s="36" t="s">
        <v>888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customHeight="1" x14ac:dyDescent="0.25">
      <c r="A606" s="6" t="s">
        <v>278</v>
      </c>
      <c r="B606" s="34" t="s">
        <v>452</v>
      </c>
      <c r="C606" s="35" t="s">
        <v>270</v>
      </c>
      <c r="D606" s="67" t="s">
        <v>1269</v>
      </c>
      <c r="E606" s="67" t="str">
        <f>CONCATENATE(Tabela13[[#This Row],[TRAMITE_SETOR]],"_Atualiz")</f>
        <v>SOP_Atualiz</v>
      </c>
      <c r="F606" s="36" t="s">
        <v>894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CAA_Atualiz</v>
      </c>
      <c r="F607" s="36" t="s">
        <v>888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1270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1271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1270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1272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1273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1272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1274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1270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customHeight="1" x14ac:dyDescent="0.25">
      <c r="A618" s="6" t="s">
        <v>278</v>
      </c>
      <c r="B618" s="34" t="s">
        <v>452</v>
      </c>
      <c r="C618" s="35" t="s">
        <v>270</v>
      </c>
      <c r="D618" s="67" t="s">
        <v>1255</v>
      </c>
      <c r="E618" s="67" t="str">
        <f>CONCATENATE(Tabela13[[#This Row],[TRAMITE_SETOR]],"_Atualiz")</f>
        <v>SOP_Atualiz</v>
      </c>
      <c r="F618" s="36" t="s">
        <v>894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CAA_Atualiz</v>
      </c>
      <c r="F619" s="36" t="s">
        <v>888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1270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1272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1273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1274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1270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customHeight="1" x14ac:dyDescent="0.25">
      <c r="A628" s="6" t="s">
        <v>278</v>
      </c>
      <c r="B628" s="34" t="s">
        <v>452</v>
      </c>
      <c r="C628" s="35" t="s">
        <v>270</v>
      </c>
      <c r="D628" s="67" t="s">
        <v>1275</v>
      </c>
      <c r="E628" s="67" t="str">
        <f>CONCATENATE(Tabela13[[#This Row],[TRAMITE_SETOR]],"_Atualiz")</f>
        <v>SOP_Atualiz</v>
      </c>
      <c r="F628" s="36" t="s">
        <v>894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customHeight="1" x14ac:dyDescent="0.25">
      <c r="A630" s="6" t="s">
        <v>278</v>
      </c>
      <c r="B630" s="34" t="s">
        <v>452</v>
      </c>
      <c r="C630" s="35" t="s">
        <v>270</v>
      </c>
      <c r="D630" s="67" t="s">
        <v>1276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CAA_Atualiz</v>
      </c>
      <c r="F631" s="36" t="s">
        <v>888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1270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1274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1273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1270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customHeight="1" x14ac:dyDescent="0.25">
      <c r="A638" s="6" t="s">
        <v>278</v>
      </c>
      <c r="B638" s="34" t="s">
        <v>452</v>
      </c>
      <c r="C638" s="35" t="s">
        <v>270</v>
      </c>
      <c r="D638" s="67" t="s">
        <v>1276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1254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1254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1254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1254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customHeight="1" x14ac:dyDescent="0.25">
      <c r="A663" s="6" t="s">
        <v>278</v>
      </c>
      <c r="B663" s="34" t="s">
        <v>466</v>
      </c>
      <c r="C663" s="35" t="s">
        <v>8</v>
      </c>
      <c r="D663" s="67" t="s">
        <v>1269</v>
      </c>
      <c r="E663" s="67" t="str">
        <f>CONCATENATE(Tabela13[[#This Row],[TRAMITE_SETOR]],"_Atualiz")</f>
        <v>SOP_Atualiz</v>
      </c>
      <c r="F663" s="36" t="s">
        <v>894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CAA_Atualiz</v>
      </c>
      <c r="F664" s="36" t="s">
        <v>888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customHeight="1" x14ac:dyDescent="0.25">
      <c r="A686" s="6" t="s">
        <v>278</v>
      </c>
      <c r="B686" s="34" t="s">
        <v>485</v>
      </c>
      <c r="C686" s="35" t="s">
        <v>270</v>
      </c>
      <c r="D686" s="67" t="s">
        <v>1269</v>
      </c>
      <c r="E686" s="67" t="str">
        <f>CONCATENATE(Tabela13[[#This Row],[TRAMITE_SETOR]],"_Atualiz")</f>
        <v>SOP_Atualiz</v>
      </c>
      <c r="F686" s="36" t="s">
        <v>894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CAA_Atualiz</v>
      </c>
      <c r="F687" s="36" t="s">
        <v>888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customHeight="1" x14ac:dyDescent="0.25">
      <c r="A688" s="6" t="s">
        <v>278</v>
      </c>
      <c r="B688" s="34" t="s">
        <v>485</v>
      </c>
      <c r="C688" s="35" t="s">
        <v>270</v>
      </c>
      <c r="D688" s="67" t="s">
        <v>1269</v>
      </c>
      <c r="E688" s="67" t="str">
        <f>CONCATENATE(Tabela13[[#This Row],[TRAMITE_SETOR]],"_Atualiz")</f>
        <v>SOP_Atualiz</v>
      </c>
      <c r="F688" s="36" t="s">
        <v>894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CAA_Atualiz</v>
      </c>
      <c r="F689" s="36" t="s">
        <v>888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customHeight="1" x14ac:dyDescent="0.25">
      <c r="A695" s="6" t="s">
        <v>278</v>
      </c>
      <c r="B695" s="34" t="s">
        <v>485</v>
      </c>
      <c r="C695" s="35" t="s">
        <v>270</v>
      </c>
      <c r="D695" s="67" t="s">
        <v>1269</v>
      </c>
      <c r="E695" s="67" t="str">
        <f>CONCATENATE(Tabela13[[#This Row],[TRAMITE_SETOR]],"_Atualiz")</f>
        <v>SOP_Atualiz</v>
      </c>
      <c r="F695" s="36" t="s">
        <v>894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CAA_Atualiz</v>
      </c>
      <c r="F696" s="36" t="s">
        <v>888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1254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1254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1254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1254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1254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1254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customHeight="1" x14ac:dyDescent="0.25">
      <c r="A726" s="6" t="s">
        <v>278</v>
      </c>
      <c r="B726" s="34" t="s">
        <v>501</v>
      </c>
      <c r="C726" s="35" t="s">
        <v>8</v>
      </c>
      <c r="D726" s="67" t="s">
        <v>1269</v>
      </c>
      <c r="E726" s="67" t="str">
        <f>CONCATENATE(Tabela13[[#This Row],[TRAMITE_SETOR]],"_Atualiz")</f>
        <v>SOP_Atualiz</v>
      </c>
      <c r="F726" s="36" t="s">
        <v>894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CAA_Atualiz</v>
      </c>
      <c r="F727" s="36" t="s">
        <v>888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1254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1254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1254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1254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customHeight="1" x14ac:dyDescent="0.25">
      <c r="A756" s="6" t="s">
        <v>278</v>
      </c>
      <c r="B756" s="34" t="s">
        <v>527</v>
      </c>
      <c r="C756" s="35" t="s">
        <v>270</v>
      </c>
      <c r="D756" s="67" t="s">
        <v>1269</v>
      </c>
      <c r="E756" s="67" t="str">
        <f>CONCATENATE(Tabela13[[#This Row],[TRAMITE_SETOR]],"_Atualiz")</f>
        <v>SOP_Atualiz</v>
      </c>
      <c r="F756" s="36" t="s">
        <v>894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CAA_Atualiz</v>
      </c>
      <c r="F757" s="36" t="s">
        <v>888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customHeight="1" x14ac:dyDescent="0.25">
      <c r="A758" s="6" t="s">
        <v>278</v>
      </c>
      <c r="B758" s="34" t="s">
        <v>527</v>
      </c>
      <c r="C758" s="35" t="s">
        <v>270</v>
      </c>
      <c r="D758" s="67" t="s">
        <v>1269</v>
      </c>
      <c r="E758" s="67" t="str">
        <f>CONCATENATE(Tabela13[[#This Row],[TRAMITE_SETOR]],"_Atualiz")</f>
        <v>SOP_Atualiz</v>
      </c>
      <c r="F758" s="36" t="s">
        <v>894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CAA_Atualiz</v>
      </c>
      <c r="F759" s="36" t="s">
        <v>888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customHeight="1" x14ac:dyDescent="0.25">
      <c r="A762" s="6" t="s">
        <v>278</v>
      </c>
      <c r="B762" s="34" t="s">
        <v>527</v>
      </c>
      <c r="C762" s="35" t="s">
        <v>270</v>
      </c>
      <c r="D762" s="67" t="s">
        <v>1269</v>
      </c>
      <c r="E762" s="67" t="str">
        <f>CONCATENATE(Tabela13[[#This Row],[TRAMITE_SETOR]],"_Atualiz")</f>
        <v>SOP_Atualiz</v>
      </c>
      <c r="F762" s="36" t="s">
        <v>894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CAA_Atualiz</v>
      </c>
      <c r="F769" s="36" t="s">
        <v>888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customHeight="1" x14ac:dyDescent="0.25">
      <c r="A770" s="6" t="s">
        <v>278</v>
      </c>
      <c r="B770" s="34" t="s">
        <v>527</v>
      </c>
      <c r="C770" s="35" t="s">
        <v>270</v>
      </c>
      <c r="D770" s="67" t="s">
        <v>1269</v>
      </c>
      <c r="E770" s="67" t="str">
        <f>CONCATENATE(Tabela13[[#This Row],[TRAMITE_SETOR]],"_Atualiz")</f>
        <v>SOP_Atualiz</v>
      </c>
      <c r="F770" s="36" t="s">
        <v>894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CAA_Atualiz</v>
      </c>
      <c r="F771" s="36" t="s">
        <v>888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1254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1254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1254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1254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customHeight="1" x14ac:dyDescent="0.25">
      <c r="A791" s="6" t="s">
        <v>278</v>
      </c>
      <c r="B791" s="34" t="s">
        <v>527</v>
      </c>
      <c r="C791" s="35" t="s">
        <v>270</v>
      </c>
      <c r="D791" s="67" t="s">
        <v>1269</v>
      </c>
      <c r="E791" s="67" t="str">
        <f>CONCATENATE(Tabela13[[#This Row],[TRAMITE_SETOR]],"_Atualiz")</f>
        <v>SOP_Atualiz</v>
      </c>
      <c r="F791" s="36" t="s">
        <v>894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1254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1254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1254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1277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customHeight="1" x14ac:dyDescent="0.25">
      <c r="A801" s="6" t="s">
        <v>278</v>
      </c>
      <c r="B801" s="34" t="s">
        <v>537</v>
      </c>
      <c r="C801" s="35" t="s">
        <v>8</v>
      </c>
      <c r="D801" s="67" t="s">
        <v>1278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CAA_Atualiz</v>
      </c>
      <c r="F802" s="36" t="s">
        <v>888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customHeight="1" x14ac:dyDescent="0.25">
      <c r="A803" s="6" t="s">
        <v>278</v>
      </c>
      <c r="B803" s="34" t="s">
        <v>537</v>
      </c>
      <c r="C803" s="35" t="s">
        <v>8</v>
      </c>
      <c r="D803" s="67" t="s">
        <v>1278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CAA_Atualiz</v>
      </c>
      <c r="F804" s="36" t="s">
        <v>888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customHeight="1" x14ac:dyDescent="0.25">
      <c r="A816" s="6" t="s">
        <v>278</v>
      </c>
      <c r="B816" s="34" t="s">
        <v>557</v>
      </c>
      <c r="C816" s="35" t="s">
        <v>8</v>
      </c>
      <c r="D816" s="67" t="s">
        <v>1278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CAA_Atualiz</v>
      </c>
      <c r="F817" s="36" t="s">
        <v>888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customHeight="1" x14ac:dyDescent="0.25">
      <c r="A818" s="6" t="s">
        <v>278</v>
      </c>
      <c r="B818" s="34" t="s">
        <v>557</v>
      </c>
      <c r="C818" s="35" t="s">
        <v>8</v>
      </c>
      <c r="D818" s="67" t="s">
        <v>1278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CAA_Atualiz</v>
      </c>
      <c r="F819" s="36" t="s">
        <v>888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1279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customHeight="1" x14ac:dyDescent="0.25">
      <c r="A827" s="6" t="s">
        <v>278</v>
      </c>
      <c r="B827" s="34" t="s">
        <v>557</v>
      </c>
      <c r="C827" s="35" t="s">
        <v>8</v>
      </c>
      <c r="D827" s="67" t="s">
        <v>1278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CAA_Atualiz</v>
      </c>
      <c r="F832" s="36" t="s">
        <v>888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customHeight="1" x14ac:dyDescent="0.25">
      <c r="A833" s="6" t="s">
        <v>278</v>
      </c>
      <c r="B833" s="34" t="s">
        <v>557</v>
      </c>
      <c r="C833" s="35" t="s">
        <v>8</v>
      </c>
      <c r="D833" s="67" t="s">
        <v>1278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CAA_Atualiz</v>
      </c>
      <c r="F834" s="36" t="s">
        <v>888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1280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CAA_Atualiz</v>
      </c>
      <c r="F849" s="36" t="s">
        <v>888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1280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CAA_Atualiz</v>
      </c>
      <c r="F851" s="36" t="s">
        <v>888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CAA_Atualiz</v>
      </c>
      <c r="F853" s="36" t="s">
        <v>888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1280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1254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1254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1254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1254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1280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customHeight="1" x14ac:dyDescent="0.25">
      <c r="A882" s="6" t="s">
        <v>278</v>
      </c>
      <c r="B882" s="34" t="s">
        <v>603</v>
      </c>
      <c r="C882" s="35" t="s">
        <v>578</v>
      </c>
      <c r="D882" s="67" t="s">
        <v>1281</v>
      </c>
      <c r="E882" s="67" t="str">
        <f>CONCATENATE(Tabela13[[#This Row],[TRAMITE_SETOR]],"_Atualiz")</f>
        <v>SOP_Atualiz</v>
      </c>
      <c r="F882" s="36" t="s">
        <v>894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CAA_Atualiz</v>
      </c>
      <c r="F883" s="36" t="s">
        <v>888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customHeight="1" x14ac:dyDescent="0.25">
      <c r="A884" s="6" t="s">
        <v>278</v>
      </c>
      <c r="B884" s="34" t="s">
        <v>603</v>
      </c>
      <c r="C884" s="35" t="s">
        <v>578</v>
      </c>
      <c r="D884" s="67" t="s">
        <v>1281</v>
      </c>
      <c r="E884" s="67" t="str">
        <f>CONCATENATE(Tabela13[[#This Row],[TRAMITE_SETOR]],"_Atualiz")</f>
        <v>SOP_Atualiz</v>
      </c>
      <c r="F884" s="36" t="s">
        <v>894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CAA_Atualiz</v>
      </c>
      <c r="F885" s="36" t="s">
        <v>888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1254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1254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customHeight="1" x14ac:dyDescent="0.25">
      <c r="A900" s="6" t="s">
        <v>278</v>
      </c>
      <c r="B900" s="34" t="s">
        <v>603</v>
      </c>
      <c r="C900" s="35" t="s">
        <v>578</v>
      </c>
      <c r="D900" s="67" t="s">
        <v>1281</v>
      </c>
      <c r="E900" s="67" t="str">
        <f>CONCATENATE(Tabela13[[#This Row],[TRAMITE_SETOR]],"_Atualiz")</f>
        <v>SOP_Atualiz</v>
      </c>
      <c r="F900" s="36" t="s">
        <v>894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1254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1254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1254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1254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customHeight="1" x14ac:dyDescent="0.25">
      <c r="A921" s="6" t="s">
        <v>278</v>
      </c>
      <c r="B921" s="34" t="s">
        <v>603</v>
      </c>
      <c r="C921" s="35" t="s">
        <v>578</v>
      </c>
      <c r="D921" s="67" t="s">
        <v>1278</v>
      </c>
      <c r="E921" s="67" t="str">
        <f>CONCATENATE(Tabela13[[#This Row],[TRAMITE_SETOR]],"_Atualiz")</f>
        <v>SOP_Atualiz</v>
      </c>
      <c r="F921" s="36" t="s">
        <v>894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customHeight="1" x14ac:dyDescent="0.25">
      <c r="A924" s="6" t="s">
        <v>278</v>
      </c>
      <c r="B924" s="34" t="s">
        <v>630</v>
      </c>
      <c r="C924" s="1" t="s">
        <v>270</v>
      </c>
      <c r="D924" s="68" t="s">
        <v>1269</v>
      </c>
      <c r="E924" s="67" t="str">
        <f>CONCATENATE(Tabela13[[#This Row],[TRAMITE_SETOR]],"_Atualiz")</f>
        <v>SOP_Atualiz</v>
      </c>
      <c r="F924" s="36" t="s">
        <v>894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CAA_Atualiz</v>
      </c>
      <c r="F925" s="36" t="s">
        <v>888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1265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1254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1254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1254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1282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1283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1282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1284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1266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22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1280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customHeight="1" x14ac:dyDescent="0.25">
      <c r="A968" s="6" t="s">
        <v>278</v>
      </c>
      <c r="B968" s="34" t="s">
        <v>643</v>
      </c>
      <c r="C968" s="1" t="s">
        <v>578</v>
      </c>
      <c r="D968" s="68" t="s">
        <v>1269</v>
      </c>
      <c r="E968" s="67" t="str">
        <f>CONCATENATE(Tabela13[[#This Row],[TRAMITE_SETOR]],"_Atualiz")</f>
        <v>SOP_Atualiz</v>
      </c>
      <c r="F968" s="36" t="s">
        <v>894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1254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1285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1254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1254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1254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1254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1280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customHeight="1" x14ac:dyDescent="0.25">
      <c r="A991" s="6" t="s">
        <v>278</v>
      </c>
      <c r="B991" s="34" t="s">
        <v>669</v>
      </c>
      <c r="C991" s="1" t="s">
        <v>578</v>
      </c>
      <c r="D991" s="68" t="s">
        <v>1269</v>
      </c>
      <c r="E991" s="67" t="str">
        <f>CONCATENATE(Tabela13[[#This Row],[TRAMITE_SETOR]],"_Atualiz")</f>
        <v>SOP_Atualiz</v>
      </c>
      <c r="F991" s="36" t="s">
        <v>894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CAA_Atualiz</v>
      </c>
      <c r="F992" s="36" t="s">
        <v>888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customHeight="1" x14ac:dyDescent="0.25">
      <c r="A994" s="6" t="s">
        <v>278</v>
      </c>
      <c r="B994" s="34" t="s">
        <v>669</v>
      </c>
      <c r="C994" s="1" t="s">
        <v>578</v>
      </c>
      <c r="D994" s="68" t="s">
        <v>1269</v>
      </c>
      <c r="E994" s="67" t="str">
        <f>CONCATENATE(Tabela13[[#This Row],[TRAMITE_SETOR]],"_Atualiz")</f>
        <v>SOP_Atualiz</v>
      </c>
      <c r="F994" s="36" t="s">
        <v>894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1254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1254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1254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customHeight="1" x14ac:dyDescent="0.25">
      <c r="A1011" s="6" t="s">
        <v>278</v>
      </c>
      <c r="B1011" s="34" t="s">
        <v>669</v>
      </c>
      <c r="C1011" s="1" t="s">
        <v>578</v>
      </c>
      <c r="D1011" s="68" t="s">
        <v>1269</v>
      </c>
      <c r="E1011" s="67" t="str">
        <f>CONCATENATE(Tabela13[[#This Row],[TRAMITE_SETOR]],"_Atualiz")</f>
        <v>SOP_Atualiz</v>
      </c>
      <c r="F1011" s="36" t="s">
        <v>894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1254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1254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4" t="s">
        <v>669</v>
      </c>
      <c r="C1020" s="1" t="s">
        <v>578</v>
      </c>
      <c r="D1020" s="68" t="s">
        <v>1269</v>
      </c>
      <c r="E1020" s="67" t="str">
        <f>CONCATENATE(Tabela13[[#This Row],[TRAMITE_SETOR]],"_Atualiz")</f>
        <v>SOP_Atualiz</v>
      </c>
      <c r="F1020" s="36" t="s">
        <v>894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1254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1254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4" t="s">
        <v>669</v>
      </c>
      <c r="C1025" s="1" t="s">
        <v>578</v>
      </c>
      <c r="D1025" s="68" t="s">
        <v>1269</v>
      </c>
      <c r="E1025" s="67" t="str">
        <f>CONCATENATE(Tabela13[[#This Row],[TRAMITE_SETOR]],"_Atualiz")</f>
        <v>SOP_Atualiz</v>
      </c>
      <c r="F1025" s="36" t="s">
        <v>894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1254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1254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customHeight="1" x14ac:dyDescent="0.25">
      <c r="A1030" s="6" t="s">
        <v>278</v>
      </c>
      <c r="B1030" s="34" t="s">
        <v>669</v>
      </c>
      <c r="C1030" s="1" t="s">
        <v>578</v>
      </c>
      <c r="D1030" s="68" t="s">
        <v>1269</v>
      </c>
      <c r="E1030" s="67" t="str">
        <f>CONCATENATE(Tabela13[[#This Row],[TRAMITE_SETOR]],"_Atualiz")</f>
        <v>SOP_Atualiz</v>
      </c>
      <c r="F1030" s="36" t="s">
        <v>894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customHeight="1" x14ac:dyDescent="0.25">
      <c r="A1032" s="6" t="s">
        <v>278</v>
      </c>
      <c r="B1032" s="34" t="s">
        <v>669</v>
      </c>
      <c r="C1032" s="1" t="s">
        <v>578</v>
      </c>
      <c r="D1032" s="68" t="s">
        <v>1269</v>
      </c>
      <c r="E1032" s="67" t="str">
        <f>CONCATENATE(Tabela13[[#This Row],[TRAMITE_SETOR]],"_Atualiz")</f>
        <v>SOP_Atualiz</v>
      </c>
      <c r="F1032" s="36" t="s">
        <v>894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4" t="s">
        <v>669</v>
      </c>
      <c r="C1034" s="1" t="s">
        <v>578</v>
      </c>
      <c r="D1034" s="68" t="s">
        <v>1269</v>
      </c>
      <c r="E1034" s="67" t="str">
        <f>CONCATENATE(Tabela13[[#This Row],[TRAMITE_SETOR]],"_Atualiz")</f>
        <v>SOP_Atualiz</v>
      </c>
      <c r="F1034" s="36" t="s">
        <v>894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4" t="s">
        <v>669</v>
      </c>
      <c r="C1041" s="1" t="s">
        <v>578</v>
      </c>
      <c r="D1041" s="68" t="s">
        <v>1269</v>
      </c>
      <c r="E1041" s="67" t="str">
        <f>CONCATENATE(Tabela13[[#This Row],[TRAMITE_SETOR]],"_Atualiz")</f>
        <v>SOP_Atualiz</v>
      </c>
      <c r="F1041" s="36" t="s">
        <v>894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1286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22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1280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CAA_Atualiz</v>
      </c>
      <c r="F1045" s="36" t="s">
        <v>888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1254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1254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1254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1254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1280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1280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1263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1280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CAA_Atualiz</v>
      </c>
      <c r="F1074" s="36" t="s">
        <v>888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1280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CAA_Atualiz</v>
      </c>
      <c r="F1076" s="36" t="s">
        <v>888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CAA_Atualiz</v>
      </c>
      <c r="F1079" s="36" t="s">
        <v>888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CAA_Atualiz</v>
      </c>
      <c r="F1081" s="36" t="s">
        <v>888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1280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CAA_Atualiz</v>
      </c>
      <c r="F1083" s="36" t="s">
        <v>888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1254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1280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1254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1254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CAA_Atualiz</v>
      </c>
      <c r="F1103" s="36" t="s">
        <v>888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1254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1254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1254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1254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CAA_Atualiz</v>
      </c>
      <c r="F1120" s="36" t="s">
        <v>888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1280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22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customHeight="1" x14ac:dyDescent="0.25">
      <c r="A1123" s="6" t="s">
        <v>278</v>
      </c>
      <c r="B1123" s="34" t="s">
        <v>721</v>
      </c>
      <c r="C1123" s="1" t="s">
        <v>578</v>
      </c>
      <c r="D1123" s="68" t="s">
        <v>1269</v>
      </c>
      <c r="E1123" s="67" t="str">
        <f>CONCATENATE(Tabela13[[#This Row],[TRAMITE_SETOR]],"_Atualiz")</f>
        <v>SOP_Atualiz</v>
      </c>
      <c r="F1123" s="36" t="s">
        <v>894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CAA_Atualiz</v>
      </c>
      <c r="F1124" s="36" t="s">
        <v>888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1254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1254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1254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1263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4" t="s">
        <v>721</v>
      </c>
      <c r="C1144" s="1" t="s">
        <v>578</v>
      </c>
      <c r="D1144" s="68" t="s">
        <v>1269</v>
      </c>
      <c r="E1144" s="67" t="str">
        <f>CONCATENATE(Tabela13[[#This Row],[TRAMITE_SETOR]],"_Atualiz")</f>
        <v>SOP_Atualiz</v>
      </c>
      <c r="F1144" s="36" t="s">
        <v>894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4" t="s">
        <v>721</v>
      </c>
      <c r="C1148" s="1" t="s">
        <v>578</v>
      </c>
      <c r="D1148" s="68" t="s">
        <v>1269</v>
      </c>
      <c r="E1148" s="67" t="str">
        <f>CONCATENATE(Tabela13[[#This Row],[TRAMITE_SETOR]],"_Atualiz")</f>
        <v>SOP_Atualiz</v>
      </c>
      <c r="F1148" s="36" t="s">
        <v>894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1286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customHeight="1" x14ac:dyDescent="0.25">
      <c r="A1151" s="49" t="s">
        <v>6</v>
      </c>
      <c r="B1151" s="34" t="s">
        <v>756</v>
      </c>
      <c r="C1151" s="2" t="s">
        <v>270</v>
      </c>
      <c r="D1151" s="69" t="s">
        <v>1287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CAA_Atualiz</v>
      </c>
      <c r="F1152" s="36" t="s">
        <v>888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customHeight="1" x14ac:dyDescent="0.25">
      <c r="A1155" s="49" t="s">
        <v>6</v>
      </c>
      <c r="B1155" s="34" t="s">
        <v>756</v>
      </c>
      <c r="C1155" s="2" t="s">
        <v>270</v>
      </c>
      <c r="D1155" s="69" t="s">
        <v>1287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customHeight="1" x14ac:dyDescent="0.25">
      <c r="A1157" s="49" t="s">
        <v>6</v>
      </c>
      <c r="B1157" s="34" t="s">
        <v>756</v>
      </c>
      <c r="C1157" s="2" t="s">
        <v>270</v>
      </c>
      <c r="D1157" s="69" t="s">
        <v>1287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CAA_Atualiz</v>
      </c>
      <c r="F1163" s="36" t="s">
        <v>888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customHeight="1" x14ac:dyDescent="0.25">
      <c r="A1164" s="49" t="s">
        <v>6</v>
      </c>
      <c r="B1164" s="34" t="s">
        <v>756</v>
      </c>
      <c r="C1164" s="2" t="s">
        <v>270</v>
      </c>
      <c r="D1164" s="69" t="s">
        <v>1288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CAA_Atualiz</v>
      </c>
      <c r="F1165" s="36" t="s">
        <v>888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1254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1254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1258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1254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1254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1254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1254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1254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1254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1254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1254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1254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CAA_Atualiz</v>
      </c>
      <c r="F1218" s="36" t="s">
        <v>888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1254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1254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1254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1254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1254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1254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1254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1254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customHeight="1" x14ac:dyDescent="0.25">
      <c r="A1257" s="49" t="s">
        <v>6</v>
      </c>
      <c r="B1257" s="34" t="s">
        <v>790</v>
      </c>
      <c r="C1257" s="2" t="s">
        <v>270</v>
      </c>
      <c r="D1257" s="69" t="s">
        <v>1289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1290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1291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1254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customHeight="1" x14ac:dyDescent="0.25">
      <c r="A1273" s="49" t="s">
        <v>6</v>
      </c>
      <c r="B1273" s="34" t="s">
        <v>790</v>
      </c>
      <c r="C1273" s="2" t="s">
        <v>270</v>
      </c>
      <c r="D1273" s="69" t="s">
        <v>1289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1254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1254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1254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1254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customHeight="1" x14ac:dyDescent="0.25">
      <c r="A1283" s="49" t="s">
        <v>6</v>
      </c>
      <c r="B1283" s="34" t="s">
        <v>790</v>
      </c>
      <c r="C1283" s="2" t="s">
        <v>270</v>
      </c>
      <c r="D1283" s="69" t="s">
        <v>1289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1254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1254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1254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1254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customHeight="1" x14ac:dyDescent="0.25">
      <c r="A1297" s="49" t="s">
        <v>6</v>
      </c>
      <c r="B1297" s="34" t="s">
        <v>853</v>
      </c>
      <c r="C1297" s="2" t="s">
        <v>270</v>
      </c>
      <c r="D1297" s="69" t="s">
        <v>1289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1290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customHeight="1" x14ac:dyDescent="0.25">
      <c r="A1300" s="49" t="s">
        <v>6</v>
      </c>
      <c r="B1300" s="34" t="s">
        <v>853</v>
      </c>
      <c r="C1300" s="2" t="s">
        <v>270</v>
      </c>
      <c r="D1300" s="69" t="s">
        <v>1289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1290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1290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1291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customHeight="1" x14ac:dyDescent="0.25">
      <c r="A1307" s="49" t="s">
        <v>6</v>
      </c>
      <c r="B1307" s="34" t="s">
        <v>853</v>
      </c>
      <c r="C1307" s="2" t="s">
        <v>270</v>
      </c>
      <c r="D1307" s="69" t="s">
        <v>1289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customHeight="1" x14ac:dyDescent="0.25">
      <c r="A1309" s="49" t="s">
        <v>6</v>
      </c>
      <c r="B1309" s="34" t="s">
        <v>853</v>
      </c>
      <c r="C1309" s="2" t="s">
        <v>270</v>
      </c>
      <c r="D1309" s="69" t="s">
        <v>1289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1266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1266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customHeight="1" x14ac:dyDescent="0.25">
      <c r="A1319" s="49" t="s">
        <v>6</v>
      </c>
      <c r="B1319" s="34" t="s">
        <v>853</v>
      </c>
      <c r="C1319" s="2" t="s">
        <v>270</v>
      </c>
      <c r="D1319" s="69" t="s">
        <v>1289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customHeight="1" x14ac:dyDescent="0.25">
      <c r="A1323" s="49" t="s">
        <v>6</v>
      </c>
      <c r="B1323" s="34" t="s">
        <v>853</v>
      </c>
      <c r="C1323" s="2" t="s">
        <v>270</v>
      </c>
      <c r="D1323" s="69" t="s">
        <v>1289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1254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1292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1254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1254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1254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1292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1254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1292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1292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1292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1292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1292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customHeight="1" x14ac:dyDescent="0.25">
      <c r="A1381" s="49" t="s">
        <v>6</v>
      </c>
      <c r="B1381" s="34" t="s">
        <v>853</v>
      </c>
      <c r="C1381" s="2" t="s">
        <v>270</v>
      </c>
      <c r="D1381" s="69" t="s">
        <v>1243</v>
      </c>
      <c r="E1381" s="67" t="str">
        <f>CONCATENATE(Tabela13[[#This Row],[TRAMITE_SETOR]],"_Atualiz")</f>
        <v>CSTA_Atualiz</v>
      </c>
      <c r="F1381" s="36" t="s">
        <v>896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1292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customHeight="1" x14ac:dyDescent="0.25">
      <c r="A1383" s="49" t="s">
        <v>6</v>
      </c>
      <c r="B1383" s="34" t="s">
        <v>853</v>
      </c>
      <c r="C1383" s="2" t="s">
        <v>270</v>
      </c>
      <c r="D1383" s="69" t="s">
        <v>1243</v>
      </c>
      <c r="E1383" s="67" t="str">
        <f>CONCATENATE(Tabela13[[#This Row],[TRAMITE_SETOR]],"_Atualiz")</f>
        <v>CSTA_Atualiz</v>
      </c>
      <c r="F1383" s="36" t="s">
        <v>896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49" t="s">
        <v>6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49" t="s">
        <v>6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49" t="s">
        <v>6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49" t="s">
        <v>6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49" t="s">
        <v>6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49" t="s">
        <v>6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49" t="s">
        <v>6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customHeight="1" x14ac:dyDescent="0.25">
      <c r="A1407" s="21" t="s">
        <v>278</v>
      </c>
      <c r="B1407" s="54" t="s">
        <v>884</v>
      </c>
      <c r="C1407" s="17" t="s">
        <v>270</v>
      </c>
      <c r="D1407" s="123" t="s">
        <v>1255</v>
      </c>
      <c r="E1407" s="67" t="str">
        <f>CONCATENATE(Tabela13[[#This Row],[TRAMITE_SETOR]],"_Atualiz")</f>
        <v>SOP_Atualiz</v>
      </c>
      <c r="F1407" s="36" t="s">
        <v>894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23" t="s">
        <v>1250</v>
      </c>
      <c r="E1408" s="67" t="str">
        <f>CONCATENATE(Tabela13[[#This Row],[TRAMITE_SETOR]],"_Atualiz")</f>
        <v>CAA_Atualiz</v>
      </c>
      <c r="F1408" s="36" t="s">
        <v>888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4" t="s">
        <v>884</v>
      </c>
      <c r="C1409" s="17" t="s">
        <v>270</v>
      </c>
      <c r="D1409" s="123" t="s">
        <v>1255</v>
      </c>
      <c r="E1409" s="67" t="str">
        <f>CONCATENATE(Tabela13[[#This Row],[TRAMITE_SETOR]],"_Atualiz")</f>
        <v>SOP_Atualiz</v>
      </c>
      <c r="F1409" s="36" t="s">
        <v>894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23" t="s">
        <v>1250</v>
      </c>
      <c r="E1410" s="67" t="str">
        <f>CONCATENATE(Tabela13[[#This Row],[TRAMITE_SETOR]],"_Atualiz")</f>
        <v>CAA_Atualiz</v>
      </c>
      <c r="F1410" s="36" t="s">
        <v>888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4" t="s">
        <v>884</v>
      </c>
      <c r="C1411" s="17" t="s">
        <v>270</v>
      </c>
      <c r="D1411" s="123" t="s">
        <v>1255</v>
      </c>
      <c r="E1411" s="67" t="str">
        <f>CONCATENATE(Tabela13[[#This Row],[TRAMITE_SETOR]],"_Atualiz")</f>
        <v>SOP_Atualiz</v>
      </c>
      <c r="F1411" s="36" t="s">
        <v>894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23" t="s">
        <v>1250</v>
      </c>
      <c r="E1412" s="67" t="str">
        <f>CONCATENATE(Tabela13[[#This Row],[TRAMITE_SETOR]],"_Atualiz")</f>
        <v>CAA_Atualiz</v>
      </c>
      <c r="F1412" s="36" t="s">
        <v>888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23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23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23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23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23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23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23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23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23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23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23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23" t="s">
        <v>1254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23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4" t="s">
        <v>884</v>
      </c>
      <c r="C1426" s="17" t="s">
        <v>270</v>
      </c>
      <c r="D1426" s="123" t="s">
        <v>1255</v>
      </c>
      <c r="E1426" s="67" t="str">
        <f>CONCATENATE(Tabela13[[#This Row],[TRAMITE_SETOR]],"_Atualiz")</f>
        <v>SOP_Atualiz</v>
      </c>
      <c r="F1426" s="36" t="s">
        <v>894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23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23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23" t="s">
        <v>1254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23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23" t="s">
        <v>1254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23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23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23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23" t="s">
        <v>1254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23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23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23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23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23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23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23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23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23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23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23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23" t="s">
        <v>1286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23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23" t="s">
        <v>1254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23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23" t="s">
        <v>1254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23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4" t="s">
        <v>884</v>
      </c>
      <c r="C1453" s="17" t="s">
        <v>270</v>
      </c>
      <c r="D1453" s="123" t="s">
        <v>1275</v>
      </c>
      <c r="E1453" s="67" t="str">
        <f>CONCATENATE(Tabela13[[#This Row],[TRAMITE_SETOR]],"_Atualiz")</f>
        <v>SOP_Atualiz</v>
      </c>
      <c r="F1453" s="36" t="s">
        <v>894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23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23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customHeight="1" x14ac:dyDescent="0.25">
      <c r="A1456" s="61" t="s">
        <v>278</v>
      </c>
      <c r="B1456" s="62" t="s">
        <v>979</v>
      </c>
      <c r="C1456" s="63" t="s">
        <v>270</v>
      </c>
      <c r="D1456" s="124" t="s">
        <v>1256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24" t="s">
        <v>1250</v>
      </c>
      <c r="E1457" s="67" t="str">
        <f>CONCATENATE(Tabela13[[#This Row],[TRAMITE_SETOR]],"_Atualiz")</f>
        <v>CAA_Atualiz</v>
      </c>
      <c r="F1457" t="s">
        <v>888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24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customHeight="1" x14ac:dyDescent="0.25">
      <c r="A1459" s="61" t="s">
        <v>278</v>
      </c>
      <c r="B1459" s="62" t="s">
        <v>979</v>
      </c>
      <c r="C1459" s="63" t="s">
        <v>270</v>
      </c>
      <c r="D1459" s="124" t="s">
        <v>1256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24" t="s">
        <v>1250</v>
      </c>
      <c r="E1460" s="67" t="str">
        <f>CONCATENATE(Tabela13[[#This Row],[TRAMITE_SETOR]],"_Atualiz")</f>
        <v>CAA_Atualiz</v>
      </c>
      <c r="F1460" t="s">
        <v>888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24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customHeight="1" x14ac:dyDescent="0.25">
      <c r="A1462" s="61" t="s">
        <v>278</v>
      </c>
      <c r="B1462" s="62" t="s">
        <v>979</v>
      </c>
      <c r="C1462" s="63" t="s">
        <v>270</v>
      </c>
      <c r="D1462" s="124" t="s">
        <v>1256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24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24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24" t="s">
        <v>1293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24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customHeight="1" x14ac:dyDescent="0.25">
      <c r="A1467" s="61" t="s">
        <v>278</v>
      </c>
      <c r="B1467" s="62" t="s">
        <v>979</v>
      </c>
      <c r="C1467" s="63" t="s">
        <v>270</v>
      </c>
      <c r="D1467" s="124" t="s">
        <v>1256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24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24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24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24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24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24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24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24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24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24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24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24" t="s">
        <v>1254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24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24" t="s">
        <v>1294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24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24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24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24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24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24" t="s">
        <v>1254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24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24" t="s">
        <v>1254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24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24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customHeight="1" x14ac:dyDescent="0.25">
      <c r="A1492" s="61" t="s">
        <v>278</v>
      </c>
      <c r="B1492" s="62" t="s">
        <v>978</v>
      </c>
      <c r="C1492" s="63" t="s">
        <v>270</v>
      </c>
      <c r="D1492" s="124" t="s">
        <v>1276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24" t="s">
        <v>1250</v>
      </c>
      <c r="E1493" s="67" t="str">
        <f>CONCATENATE(Tabela13[[#This Row],[TRAMITE_SETOR]],"_Atualiz")</f>
        <v>CAA_Atualiz</v>
      </c>
      <c r="F1493" t="s">
        <v>888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24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24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24" t="s">
        <v>1295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24" t="s">
        <v>1250</v>
      </c>
      <c r="E1497" s="67" t="str">
        <f>CONCATENATE(Tabela13[[#This Row],[TRAMITE_SETOR]],"_Atualiz")</f>
        <v>CAA_Atualiz</v>
      </c>
      <c r="F1497" t="s">
        <v>888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24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customHeight="1" x14ac:dyDescent="0.25">
      <c r="A1499" s="61" t="s">
        <v>278</v>
      </c>
      <c r="B1499" s="62" t="s">
        <v>978</v>
      </c>
      <c r="C1499" s="63" t="s">
        <v>270</v>
      </c>
      <c r="D1499" s="124" t="s">
        <v>1276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24" t="s">
        <v>1250</v>
      </c>
      <c r="E1500" s="67" t="str">
        <f>CONCATENATE(Tabela13[[#This Row],[TRAMITE_SETOR]],"_Atualiz")</f>
        <v>CAA_Atualiz</v>
      </c>
      <c r="F1500" t="s">
        <v>888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24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24" t="s">
        <v>1250</v>
      </c>
      <c r="E1502" s="67" t="str">
        <f>CONCATENATE(Tabela13[[#This Row],[TRAMITE_SETOR]],"_Atualiz")</f>
        <v>CAA_Atualiz</v>
      </c>
      <c r="F1502" t="s">
        <v>888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24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24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24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24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24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24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24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24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24" t="s">
        <v>1254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24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24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24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24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24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24" t="s">
        <v>1254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24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24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customHeight="1" x14ac:dyDescent="0.25">
      <c r="A1520" s="61" t="s">
        <v>278</v>
      </c>
      <c r="B1520" s="62" t="s">
        <v>996</v>
      </c>
      <c r="C1520" s="35" t="s">
        <v>8</v>
      </c>
      <c r="D1520" s="67" t="s">
        <v>1276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CAA_Atualiz</v>
      </c>
      <c r="F1521" t="s">
        <v>888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customHeight="1" x14ac:dyDescent="0.25">
      <c r="A1533" s="61" t="s">
        <v>278</v>
      </c>
      <c r="B1533" s="62" t="s">
        <v>1004</v>
      </c>
      <c r="C1533" s="63" t="s">
        <v>270</v>
      </c>
      <c r="D1533" s="124" t="s">
        <v>1276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24" t="s">
        <v>1250</v>
      </c>
      <c r="E1534" s="67" t="str">
        <f>CONCATENATE(Tabela13[[#This Row],[TRAMITE_SETOR]],"_Atualiz")</f>
        <v>CAA_Atualiz</v>
      </c>
      <c r="F1534" t="s">
        <v>888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24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24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24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24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24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24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24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24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24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24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24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24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customHeight="1" x14ac:dyDescent="0.25">
      <c r="A1547" s="61" t="s">
        <v>278</v>
      </c>
      <c r="B1547" s="62" t="s">
        <v>1004</v>
      </c>
      <c r="C1547" s="63" t="s">
        <v>270</v>
      </c>
      <c r="D1547" s="124" t="s">
        <v>1276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24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24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24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24" t="s">
        <v>1254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24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24" t="s">
        <v>1254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24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24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24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24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24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24" t="s">
        <v>1254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24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24" t="s">
        <v>1254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24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24" t="s">
        <v>1254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24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24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customHeight="1" x14ac:dyDescent="0.25">
      <c r="A1566" s="61" t="s">
        <v>278</v>
      </c>
      <c r="B1566" s="62" t="s">
        <v>1021</v>
      </c>
      <c r="C1566" s="35" t="s">
        <v>8</v>
      </c>
      <c r="D1566" s="67" t="s">
        <v>1275</v>
      </c>
      <c r="E1566" s="67" t="str">
        <f>CONCATENATE(Tabela13[[#This Row],[TRAMITE_SETOR]],"_Atualiz")</f>
        <v>SOP_Atualiz</v>
      </c>
      <c r="F1566" t="s">
        <v>894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CAA_Atualiz</v>
      </c>
      <c r="F1567" t="s">
        <v>888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CAA_Atualiz</v>
      </c>
      <c r="F1570" t="s">
        <v>888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customHeight="1" x14ac:dyDescent="0.25">
      <c r="A1571" s="61" t="s">
        <v>278</v>
      </c>
      <c r="B1571" s="62" t="s">
        <v>1021</v>
      </c>
      <c r="C1571" s="35" t="s">
        <v>8</v>
      </c>
      <c r="D1571" s="67" t="s">
        <v>1275</v>
      </c>
      <c r="E1571" s="67" t="str">
        <f>CONCATENATE(Tabela13[[#This Row],[TRAMITE_SETOR]],"_Atualiz")</f>
        <v>SOP_Atualiz</v>
      </c>
      <c r="F1571" t="s">
        <v>894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customHeight="1" x14ac:dyDescent="0.25">
      <c r="A1584" s="71" t="s">
        <v>278</v>
      </c>
      <c r="B1584" s="72" t="s">
        <v>1043</v>
      </c>
      <c r="C1584" s="73" t="s">
        <v>270</v>
      </c>
      <c r="D1584" s="124" t="s">
        <v>1276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24" t="s">
        <v>1250</v>
      </c>
      <c r="E1585" s="67" t="str">
        <f>CONCATENATE(Tabela13[[#This Row],[TRAMITE_SETOR]],"_Atualiz")</f>
        <v>CAA_Atualiz</v>
      </c>
      <c r="F1585" t="s">
        <v>888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24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24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24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24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24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24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24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24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customHeight="1" x14ac:dyDescent="0.25">
      <c r="A1594" s="71" t="s">
        <v>278</v>
      </c>
      <c r="B1594" s="72" t="s">
        <v>1043</v>
      </c>
      <c r="C1594" s="73" t="s">
        <v>270</v>
      </c>
      <c r="D1594" s="124" t="s">
        <v>1276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24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24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24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24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24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24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24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24" t="s">
        <v>1254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24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24" t="s">
        <v>1254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24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24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24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24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24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24" t="s">
        <v>1254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24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24" t="s">
        <v>1254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customHeight="1" x14ac:dyDescent="0.25">
      <c r="A1613" s="61" t="s">
        <v>278</v>
      </c>
      <c r="B1613" s="62" t="s">
        <v>1044</v>
      </c>
      <c r="C1613" s="63" t="s">
        <v>270</v>
      </c>
      <c r="D1613" s="124" t="s">
        <v>1255</v>
      </c>
      <c r="E1613" s="67" t="str">
        <f>CONCATENATE(Tabela13[[#This Row],[TRAMITE_SETOR]],"_Atualiz")</f>
        <v>SOP_Atualiz</v>
      </c>
      <c r="F1613" t="s">
        <v>894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24" t="s">
        <v>1250</v>
      </c>
      <c r="E1614" s="67" t="str">
        <f>CONCATENATE(Tabela13[[#This Row],[TRAMITE_SETOR]],"_Atualiz")</f>
        <v>CAA_Atualiz</v>
      </c>
      <c r="F1614" t="s">
        <v>888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customHeight="1" x14ac:dyDescent="0.25">
      <c r="A1615" s="61" t="s">
        <v>278</v>
      </c>
      <c r="B1615" s="62" t="s">
        <v>1044</v>
      </c>
      <c r="C1615" s="63" t="s">
        <v>270</v>
      </c>
      <c r="D1615" s="124" t="s">
        <v>1255</v>
      </c>
      <c r="E1615" s="67" t="str">
        <f>CONCATENATE(Tabela13[[#This Row],[TRAMITE_SETOR]],"_Atualiz")</f>
        <v>SOP_Atualiz</v>
      </c>
      <c r="F1615" t="s">
        <v>894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24" t="s">
        <v>1250</v>
      </c>
      <c r="E1616" s="67" t="str">
        <f>CONCATENATE(Tabela13[[#This Row],[TRAMITE_SETOR]],"_Atualiz")</f>
        <v>CAA_Atualiz</v>
      </c>
      <c r="F1616" t="s">
        <v>888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customHeight="1" x14ac:dyDescent="0.25">
      <c r="A1617" s="61" t="s">
        <v>278</v>
      </c>
      <c r="B1617" s="62" t="s">
        <v>1044</v>
      </c>
      <c r="C1617" s="63" t="s">
        <v>270</v>
      </c>
      <c r="D1617" s="124" t="s">
        <v>1255</v>
      </c>
      <c r="E1617" s="67" t="str">
        <f>CONCATENATE(Tabela13[[#This Row],[TRAMITE_SETOR]],"_Atualiz")</f>
        <v>SOP_Atualiz</v>
      </c>
      <c r="F1617" t="s">
        <v>894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24" t="s">
        <v>1250</v>
      </c>
      <c r="E1618" s="67" t="str">
        <f>CONCATENATE(Tabela13[[#This Row],[TRAMITE_SETOR]],"_Atualiz")</f>
        <v>CAA_Atualiz</v>
      </c>
      <c r="F1618" t="s">
        <v>888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24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24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24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24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24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24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24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24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24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24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24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24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24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24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24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customHeight="1" x14ac:dyDescent="0.25">
      <c r="A1634" s="61" t="s">
        <v>278</v>
      </c>
      <c r="B1634" s="62" t="s">
        <v>1044</v>
      </c>
      <c r="C1634" s="63" t="s">
        <v>270</v>
      </c>
      <c r="D1634" s="124" t="s">
        <v>1275</v>
      </c>
      <c r="E1634" s="67" t="str">
        <f>CONCATENATE(Tabela13[[#This Row],[TRAMITE_SETOR]],"_Atualiz")</f>
        <v>SOP_Atualiz</v>
      </c>
      <c r="F1634" t="s">
        <v>894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24" t="s">
        <v>1250</v>
      </c>
      <c r="E1635" s="67" t="str">
        <f>CONCATENATE(Tabela13[[#This Row],[TRAMITE_SETOR]],"_Atualiz")</f>
        <v>CAA_Atualiz</v>
      </c>
      <c r="F1635" t="s">
        <v>888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24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24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24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24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24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24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24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customHeight="1" x14ac:dyDescent="0.25">
      <c r="A1643" s="61" t="s">
        <v>278</v>
      </c>
      <c r="B1643" s="62" t="s">
        <v>1044</v>
      </c>
      <c r="C1643" s="63" t="s">
        <v>270</v>
      </c>
      <c r="D1643" s="124" t="s">
        <v>1275</v>
      </c>
      <c r="E1643" s="67" t="str">
        <f>CONCATENATE(Tabela13[[#This Row],[TRAMITE_SETOR]],"_Atualiz")</f>
        <v>SOP_Atualiz</v>
      </c>
      <c r="F1643" t="s">
        <v>894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24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24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24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24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24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24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24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24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24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24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24" t="s">
        <v>1254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24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24" t="s">
        <v>1254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customHeight="1" x14ac:dyDescent="0.25">
      <c r="A1657" s="50" t="s">
        <v>278</v>
      </c>
      <c r="B1657" s="62" t="s">
        <v>1072</v>
      </c>
      <c r="C1657" s="35" t="s">
        <v>8</v>
      </c>
      <c r="D1657" s="67" t="s">
        <v>1278</v>
      </c>
      <c r="E1657" s="67" t="str">
        <f>CONCATENATE(Tabela13[[#This Row],[TRAMITE_SETOR]],"_Atualiz")</f>
        <v>SOP_Atualiz</v>
      </c>
      <c r="F1657" t="s">
        <v>894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1257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1261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1263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1257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1258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1296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customHeight="1" x14ac:dyDescent="0.25">
      <c r="A1669" s="50" t="s">
        <v>278</v>
      </c>
      <c r="B1669" s="62" t="s">
        <v>1072</v>
      </c>
      <c r="C1669" s="35" t="s">
        <v>8</v>
      </c>
      <c r="D1669" s="67" t="s">
        <v>1278</v>
      </c>
      <c r="E1669" s="67" t="str">
        <f>CONCATENATE(Tabela13[[#This Row],[TRAMITE_SETOR]],"_Atualiz")</f>
        <v>SOP_Atualiz</v>
      </c>
      <c r="F1669" t="s">
        <v>894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1257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1258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1296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customHeight="1" x14ac:dyDescent="0.25">
      <c r="A1675" s="50" t="s">
        <v>278</v>
      </c>
      <c r="B1675" s="62" t="s">
        <v>1072</v>
      </c>
      <c r="C1675" s="35" t="s">
        <v>8</v>
      </c>
      <c r="D1675" s="67" t="s">
        <v>1278</v>
      </c>
      <c r="E1675" s="67" t="str">
        <f>CONCATENATE(Tabela13[[#This Row],[TRAMITE_SETOR]],"_Atualiz")</f>
        <v>SOP_Atualiz</v>
      </c>
      <c r="F1675" t="s">
        <v>894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1257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1258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1296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customHeight="1" x14ac:dyDescent="0.25">
      <c r="A1681" s="50" t="s">
        <v>278</v>
      </c>
      <c r="B1681" s="62" t="s">
        <v>1072</v>
      </c>
      <c r="C1681" s="35" t="s">
        <v>8</v>
      </c>
      <c r="D1681" s="67" t="s">
        <v>1278</v>
      </c>
      <c r="E1681" s="67" t="str">
        <f>CONCATENATE(Tabela13[[#This Row],[TRAMITE_SETOR]],"_Atualiz")</f>
        <v>SOP_Atualiz</v>
      </c>
      <c r="F1681" t="s">
        <v>894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customHeight="1" x14ac:dyDescent="0.25">
      <c r="A1682" s="50" t="s">
        <v>278</v>
      </c>
      <c r="B1682" s="53" t="s">
        <v>1094</v>
      </c>
      <c r="C1682" s="35" t="s">
        <v>8</v>
      </c>
      <c r="D1682" s="67" t="s">
        <v>1276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CAA_Atualiz</v>
      </c>
      <c r="F1683" t="s">
        <v>888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CAA_Atualiz</v>
      </c>
      <c r="F1685" t="s">
        <v>888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opLeftCell="A16" zoomScaleNormal="100" workbookViewId="0">
      <selection activeCell="F21" sqref="F21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40" t="s">
        <v>1297</v>
      </c>
      <c r="B1" s="140"/>
      <c r="C1" s="140"/>
      <c r="D1" s="140"/>
      <c r="E1" s="140"/>
      <c r="F1" s="140"/>
      <c r="G1" s="140"/>
      <c r="H1" s="140"/>
      <c r="I1" s="140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45" t="s">
        <v>278</v>
      </c>
      <c r="E4" s="146"/>
      <c r="F4" s="125" t="s">
        <v>886</v>
      </c>
      <c r="G4" s="90">
        <f t="shared" ref="G4:G11" si="0">SUMIFS($B$5:$B$77,$A$5:$A$77,F4)</f>
        <v>2.3419704861112223</v>
      </c>
    </row>
    <row r="5" spans="1:24" x14ac:dyDescent="0.25">
      <c r="A5" s="8" t="s">
        <v>1123</v>
      </c>
      <c r="B5" t="s">
        <v>856</v>
      </c>
      <c r="C5" s="12"/>
      <c r="D5" s="141" t="s">
        <v>887</v>
      </c>
      <c r="E5" s="142"/>
      <c r="F5" s="132" t="s">
        <v>888</v>
      </c>
      <c r="G5" s="90">
        <f t="shared" si="0"/>
        <v>3.099897119341525</v>
      </c>
    </row>
    <row r="6" spans="1:24" x14ac:dyDescent="0.25">
      <c r="A6" s="10" t="s">
        <v>888</v>
      </c>
      <c r="B6" s="91">
        <v>3.099897119341525</v>
      </c>
      <c r="C6" s="13"/>
      <c r="D6" s="141"/>
      <c r="E6" s="142"/>
      <c r="F6" s="132" t="s">
        <v>272</v>
      </c>
      <c r="G6" s="90">
        <f t="shared" si="0"/>
        <v>22.488304093568189</v>
      </c>
    </row>
    <row r="7" spans="1:24" x14ac:dyDescent="0.25">
      <c r="A7" s="10" t="s">
        <v>896</v>
      </c>
      <c r="B7" s="91">
        <v>8.6041666666668402</v>
      </c>
      <c r="C7" s="13"/>
      <c r="D7" s="141"/>
      <c r="E7" s="142"/>
      <c r="F7" s="132" t="s">
        <v>894</v>
      </c>
      <c r="G7" s="90">
        <f t="shared" si="0"/>
        <v>10.338244047618979</v>
      </c>
    </row>
    <row r="8" spans="1:24" ht="15" customHeight="1" x14ac:dyDescent="0.25">
      <c r="A8" s="10" t="s">
        <v>272</v>
      </c>
      <c r="B8" s="91">
        <v>22.488304093568189</v>
      </c>
      <c r="C8" s="13"/>
      <c r="D8" s="144" t="s">
        <v>895</v>
      </c>
      <c r="E8" s="157"/>
      <c r="F8" s="133" t="s">
        <v>896</v>
      </c>
      <c r="G8" s="90">
        <f t="shared" si="0"/>
        <v>8.6041666666668402</v>
      </c>
    </row>
    <row r="9" spans="1:24" x14ac:dyDescent="0.25">
      <c r="A9" s="10" t="s">
        <v>886</v>
      </c>
      <c r="B9" s="91">
        <v>2.3419704861112223</v>
      </c>
      <c r="C9" s="13"/>
      <c r="D9" s="144"/>
      <c r="E9" s="157"/>
      <c r="F9" s="133" t="s">
        <v>897</v>
      </c>
      <c r="G9" s="90">
        <f t="shared" si="0"/>
        <v>3.2626736111105856</v>
      </c>
    </row>
    <row r="10" spans="1:24" x14ac:dyDescent="0.25">
      <c r="A10" s="10" t="s">
        <v>899</v>
      </c>
      <c r="B10" s="91">
        <v>11.384280303029795</v>
      </c>
      <c r="D10" s="144"/>
      <c r="E10" s="157"/>
      <c r="F10" s="133" t="s">
        <v>899</v>
      </c>
      <c r="G10" s="90">
        <f t="shared" si="0"/>
        <v>11.384280303029795</v>
      </c>
    </row>
    <row r="11" spans="1:24" x14ac:dyDescent="0.25">
      <c r="A11" s="10" t="s">
        <v>894</v>
      </c>
      <c r="B11" s="91">
        <v>10.338244047618979</v>
      </c>
      <c r="D11" s="144"/>
      <c r="E11" s="157"/>
      <c r="F11" s="161" t="s">
        <v>902</v>
      </c>
      <c r="G11" s="90">
        <f t="shared" si="0"/>
        <v>2.7852623456791559</v>
      </c>
    </row>
    <row r="12" spans="1:24" ht="16.5" customHeight="1" x14ac:dyDescent="0.25">
      <c r="A12" s="10" t="s">
        <v>897</v>
      </c>
      <c r="B12" s="91">
        <v>3.2626736111105856</v>
      </c>
      <c r="D12" s="162"/>
      <c r="E12" s="163"/>
      <c r="F12" s="164"/>
      <c r="G12" s="90"/>
    </row>
    <row r="13" spans="1:24" ht="30" x14ac:dyDescent="0.25">
      <c r="A13" s="10" t="s">
        <v>902</v>
      </c>
      <c r="B13" s="91">
        <v>2.7852623456791559</v>
      </c>
      <c r="E13" s="23" t="s">
        <v>1125</v>
      </c>
      <c r="F13" s="24"/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1124</v>
      </c>
      <c r="B14" s="91">
        <v>7.0853142486011293</v>
      </c>
      <c r="E14" s="25" t="s">
        <v>952</v>
      </c>
      <c r="F14" s="26">
        <v>171</v>
      </c>
      <c r="H14" s="87"/>
      <c r="O14" s="11"/>
      <c r="P14" s="9"/>
      <c r="Q14" s="13"/>
      <c r="R14" s="14"/>
      <c r="U14" s="11"/>
      <c r="V14" s="9"/>
      <c r="W14" s="13"/>
      <c r="X14" s="14"/>
    </row>
    <row r="15" spans="1:24" ht="30" x14ac:dyDescent="0.25">
      <c r="E15" s="27" t="s">
        <v>953</v>
      </c>
      <c r="F15" s="28">
        <f>AVERAGE(G4:G4)</f>
        <v>2.3419704861112223</v>
      </c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E16" s="29" t="s">
        <v>954</v>
      </c>
      <c r="F16" s="30">
        <v>0.15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x14ac:dyDescent="0.25">
      <c r="E17" s="29" t="s">
        <v>955</v>
      </c>
      <c r="F17" s="57">
        <f>F15-(F16*F15)</f>
        <v>1.9906749131945389</v>
      </c>
      <c r="H17" s="87">
        <v>0.99533745659726947</v>
      </c>
    </row>
    <row r="18" spans="5:13" x14ac:dyDescent="0.25">
      <c r="E18" s="29" t="s">
        <v>956</v>
      </c>
      <c r="F18" s="78">
        <f>F15-F17</f>
        <v>0.35129557291668334</v>
      </c>
      <c r="H18" s="87">
        <v>0.17564778645834167</v>
      </c>
    </row>
    <row r="19" spans="5:13" x14ac:dyDescent="0.25">
      <c r="E19" s="24"/>
      <c r="F19" s="24"/>
      <c r="H19" s="86"/>
      <c r="M19" s="32"/>
    </row>
    <row r="20" spans="5:13" x14ac:dyDescent="0.25">
      <c r="E20" s="25" t="s">
        <v>952</v>
      </c>
      <c r="F20" s="26">
        <v>171</v>
      </c>
      <c r="H20" s="87"/>
    </row>
    <row r="21" spans="5:13" x14ac:dyDescent="0.25">
      <c r="E21" s="128" t="s">
        <v>957</v>
      </c>
      <c r="F21" s="129">
        <f>AVERAGE(G5:G7)</f>
        <v>11.975481753509564</v>
      </c>
      <c r="H21" s="87">
        <v>12.826143205236253</v>
      </c>
    </row>
    <row r="22" spans="5:13" x14ac:dyDescent="0.25">
      <c r="E22" s="29" t="s">
        <v>954</v>
      </c>
      <c r="F22" s="30">
        <v>0.15</v>
      </c>
      <c r="H22" s="87"/>
    </row>
    <row r="23" spans="5:13" ht="15" customHeight="1" x14ac:dyDescent="0.25">
      <c r="E23" s="29" t="s">
        <v>955</v>
      </c>
      <c r="F23" s="58">
        <f>F21-(F22*F21)</f>
        <v>10.17915949048313</v>
      </c>
      <c r="H23" s="87">
        <v>10.902221724450815</v>
      </c>
    </row>
    <row r="24" spans="5:13" x14ac:dyDescent="0.25">
      <c r="E24" s="29" t="s">
        <v>956</v>
      </c>
      <c r="F24" s="58">
        <f>F21-F23</f>
        <v>1.7963222630264344</v>
      </c>
      <c r="H24" s="87">
        <v>1.9239214807854381</v>
      </c>
    </row>
    <row r="25" spans="5:13" x14ac:dyDescent="0.25">
      <c r="E25" s="24"/>
      <c r="F25" s="24"/>
      <c r="H25" s="88"/>
    </row>
    <row r="26" spans="5:13" x14ac:dyDescent="0.25">
      <c r="E26" s="24"/>
      <c r="F26" s="24"/>
      <c r="H26" s="88"/>
    </row>
    <row r="27" spans="5:13" x14ac:dyDescent="0.25">
      <c r="E27" s="24"/>
      <c r="F27" s="24"/>
      <c r="H27" s="88"/>
    </row>
    <row r="28" spans="5:13" x14ac:dyDescent="0.25">
      <c r="E28" s="84"/>
      <c r="F28" s="24"/>
      <c r="H28" s="88"/>
    </row>
    <row r="29" spans="5:13" x14ac:dyDescent="0.25">
      <c r="E29" s="25" t="s">
        <v>952</v>
      </c>
      <c r="F29" s="26">
        <v>171</v>
      </c>
      <c r="H29" s="87"/>
    </row>
    <row r="30" spans="5:13" ht="30" x14ac:dyDescent="0.25">
      <c r="E30" s="130" t="s">
        <v>1130</v>
      </c>
      <c r="F30" s="131">
        <f>AVERAGE(G8:G10)</f>
        <v>7.7503735269357401</v>
      </c>
      <c r="H30" s="87">
        <v>4.097653880070709</v>
      </c>
    </row>
    <row r="31" spans="5:13" x14ac:dyDescent="0.25">
      <c r="E31" s="29" t="s">
        <v>954</v>
      </c>
      <c r="F31" s="31">
        <v>0.15</v>
      </c>
      <c r="H31" s="87"/>
    </row>
    <row r="32" spans="5:13" x14ac:dyDescent="0.25">
      <c r="E32" s="29" t="s">
        <v>955</v>
      </c>
      <c r="F32" s="58">
        <f>F30-(F31*F30)</f>
        <v>6.5878174978953794</v>
      </c>
      <c r="H32" s="87">
        <v>3.4830057980601028</v>
      </c>
    </row>
    <row r="33" spans="5:8" x14ac:dyDescent="0.25">
      <c r="E33" s="29" t="s">
        <v>956</v>
      </c>
      <c r="F33" s="58">
        <f>F30-F32</f>
        <v>1.1625560290403607</v>
      </c>
      <c r="H33" s="87">
        <v>0.61464808201060617</v>
      </c>
    </row>
    <row r="37" spans="5:8" x14ac:dyDescent="0.25">
      <c r="E37" s="29" t="s">
        <v>1122</v>
      </c>
      <c r="F37" s="29">
        <v>171</v>
      </c>
    </row>
    <row r="38" spans="5:8" x14ac:dyDescent="0.25">
      <c r="E38" s="29" t="s">
        <v>1121</v>
      </c>
      <c r="F38" s="31">
        <v>0.15</v>
      </c>
    </row>
    <row r="39" spans="5:8" x14ac:dyDescent="0.25">
      <c r="E39" s="29" t="s">
        <v>1119</v>
      </c>
      <c r="F39" s="29">
        <f>SUM(F30,F21,F15) - (SUM(F30,F21,F15)*F38)</f>
        <v>18.757651901573048</v>
      </c>
    </row>
    <row r="40" spans="5:8" x14ac:dyDescent="0.25">
      <c r="E40" s="29" t="s">
        <v>1118</v>
      </c>
      <c r="F40" s="29">
        <f>SUM(F30,F21,F15)</f>
        <v>22.067825766556528</v>
      </c>
    </row>
    <row r="41" spans="5:8" x14ac:dyDescent="0.25">
      <c r="E41" s="29" t="s">
        <v>1120</v>
      </c>
      <c r="F41" s="29">
        <f>F40-F39</f>
        <v>3.3101738649834793</v>
      </c>
    </row>
  </sheetData>
  <mergeCells count="4">
    <mergeCell ref="A1:I1"/>
    <mergeCell ref="D5:E7"/>
    <mergeCell ref="D8:E11"/>
    <mergeCell ref="D4:E4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0"/>
  <sheetViews>
    <sheetView showGridLines="0" tabSelected="1" topLeftCell="A29" zoomScale="70" zoomScaleNormal="70" workbookViewId="0">
      <selection activeCell="F38" sqref="F38"/>
    </sheetView>
  </sheetViews>
  <sheetFormatPr defaultRowHeight="15" x14ac:dyDescent="0.25"/>
  <cols>
    <col min="1" max="1" width="50.5703125" customWidth="1"/>
    <col min="2" max="2" width="36.85546875" customWidth="1"/>
    <col min="3" max="3" width="24" customWidth="1"/>
    <col min="4" max="4" width="26.85546875" customWidth="1"/>
    <col min="5" max="10" width="12" bestFit="1" customWidth="1"/>
    <col min="11" max="12" width="7" bestFit="1" customWidth="1"/>
    <col min="13" max="15" width="12" bestFit="1" customWidth="1"/>
    <col min="16" max="16" width="26.7109375" customWidth="1"/>
    <col min="17" max="17" width="24" customWidth="1"/>
    <col min="18" max="18" width="26.85546875" customWidth="1"/>
    <col min="19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888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894</v>
      </c>
      <c r="D9" s="9">
        <v>10.338244047618979</v>
      </c>
    </row>
    <row r="10" spans="3:4" x14ac:dyDescent="0.25">
      <c r="C10" s="10" t="s">
        <v>897</v>
      </c>
      <c r="D10" s="9">
        <v>3.2626736111105856</v>
      </c>
    </row>
    <row r="11" spans="3:4" x14ac:dyDescent="0.25">
      <c r="C11" s="10" t="s">
        <v>902</v>
      </c>
      <c r="D11" s="9">
        <v>2.7852623456791559</v>
      </c>
    </row>
    <row r="12" spans="3:4" x14ac:dyDescent="0.25">
      <c r="C12" s="10" t="s">
        <v>1124</v>
      </c>
      <c r="D12" s="9">
        <v>7.0853142486011293</v>
      </c>
    </row>
    <row r="30" spans="3:13" x14ac:dyDescent="0.25">
      <c r="C30" s="149" t="s">
        <v>1298</v>
      </c>
      <c r="D30" s="150"/>
      <c r="E30" s="150"/>
      <c r="F30" s="150"/>
      <c r="G30" s="150"/>
      <c r="H30" s="150"/>
      <c r="I30" s="150"/>
      <c r="J30" s="150"/>
      <c r="K30" s="150"/>
      <c r="L30" s="150"/>
      <c r="M30" s="151"/>
    </row>
    <row r="32" spans="3:13" x14ac:dyDescent="0.25">
      <c r="L32" t="s">
        <v>1299</v>
      </c>
      <c r="M32" t="s">
        <v>1300</v>
      </c>
    </row>
    <row r="34" spans="3:12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6.5090957316215938</v>
      </c>
    </row>
    <row r="35" spans="3:12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>
        <f>CalculoGanhoDias!F32</f>
        <v>6.5878174978953794</v>
      </c>
    </row>
    <row r="36" spans="3:12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1301</v>
      </c>
      <c r="I36" s="94"/>
      <c r="J36" s="158" t="s">
        <v>1134</v>
      </c>
      <c r="K36" s="158"/>
      <c r="L36" s="134">
        <f>AVERAGE(H37:H40)</f>
        <v>5.7784486181255348</v>
      </c>
    </row>
    <row r="37" spans="3:12" ht="15" customHeight="1" x14ac:dyDescent="0.25">
      <c r="C37" s="143" t="s">
        <v>895</v>
      </c>
      <c r="D37" s="157"/>
      <c r="E37" s="126" t="s">
        <v>896</v>
      </c>
      <c r="F37" s="100">
        <v>8.6041666666668402</v>
      </c>
      <c r="G37" s="101">
        <v>0.05</v>
      </c>
      <c r="H37" s="100">
        <f>F37-(F37*G37)</f>
        <v>8.1739583333334984</v>
      </c>
      <c r="I37" s="94"/>
      <c r="J37" s="98"/>
      <c r="K37" s="98"/>
      <c r="L37" s="98"/>
    </row>
    <row r="38" spans="3:12" x14ac:dyDescent="0.25">
      <c r="C38" s="143"/>
      <c r="D38" s="157"/>
      <c r="E38" s="126" t="s">
        <v>897</v>
      </c>
      <c r="F38" s="100">
        <v>3.2626736111105856</v>
      </c>
      <c r="G38" s="102"/>
      <c r="H38" s="100">
        <f t="shared" ref="H38:H40" si="0">F38-(F38*G38)</f>
        <v>3.2626736111105856</v>
      </c>
      <c r="I38" s="94"/>
      <c r="J38" s="94"/>
      <c r="K38" s="94"/>
      <c r="L38" s="94"/>
    </row>
    <row r="39" spans="3:12" x14ac:dyDescent="0.25">
      <c r="C39" s="143"/>
      <c r="D39" s="157"/>
      <c r="E39" s="126" t="s">
        <v>899</v>
      </c>
      <c r="F39" s="100">
        <v>11.384280303029795</v>
      </c>
      <c r="G39" s="101">
        <v>0.17</v>
      </c>
      <c r="H39" s="100">
        <f t="shared" si="0"/>
        <v>9.4489526515147304</v>
      </c>
      <c r="I39" s="94"/>
      <c r="J39" s="94"/>
      <c r="K39" s="94"/>
      <c r="L39" s="94"/>
    </row>
    <row r="40" spans="3:12" x14ac:dyDescent="0.25">
      <c r="C40" s="143"/>
      <c r="D40" s="157"/>
      <c r="E40" s="126" t="s">
        <v>902</v>
      </c>
      <c r="F40" s="100">
        <v>2.7852623456791559</v>
      </c>
      <c r="G40" s="101">
        <v>0.2</v>
      </c>
      <c r="H40" s="100">
        <f t="shared" si="0"/>
        <v>2.2282098765433247</v>
      </c>
      <c r="I40" s="94"/>
      <c r="J40" s="94"/>
      <c r="K40" s="94"/>
      <c r="L40" s="94"/>
    </row>
    <row r="41" spans="3:12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</row>
    <row r="42" spans="3:12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AVERAGE(F46:F48)</f>
        <v>11.975481753509564</v>
      </c>
    </row>
    <row r="43" spans="3:12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CalculoGanhoDias!F23</f>
        <v>10.17915949048313</v>
      </c>
    </row>
    <row r="44" spans="3:12" x14ac:dyDescent="0.25">
      <c r="C44" s="94"/>
      <c r="D44" s="94"/>
      <c r="E44" s="94"/>
      <c r="F44" s="159" t="s">
        <v>1133</v>
      </c>
      <c r="G44" s="160" t="s">
        <v>1127</v>
      </c>
      <c r="H44" s="159" t="s">
        <v>1301</v>
      </c>
      <c r="I44" s="94"/>
      <c r="J44" s="158" t="s">
        <v>1134</v>
      </c>
      <c r="K44" s="158"/>
      <c r="L44" s="147">
        <f>AVERAGE(H46:H48)</f>
        <v>10.200574972668512</v>
      </c>
    </row>
    <row r="45" spans="3:12" ht="15.75" thickBot="1" x14ac:dyDescent="0.3">
      <c r="C45" s="94"/>
      <c r="D45" s="94"/>
      <c r="E45" s="94"/>
      <c r="F45" s="159"/>
      <c r="G45" s="160"/>
      <c r="H45" s="159"/>
      <c r="I45" s="94"/>
      <c r="J45" s="158"/>
      <c r="K45" s="158"/>
      <c r="L45" s="148"/>
    </row>
    <row r="46" spans="3:12" ht="15" customHeight="1" x14ac:dyDescent="0.25">
      <c r="C46" s="152" t="s">
        <v>887</v>
      </c>
      <c r="D46" s="153"/>
      <c r="E46" s="127" t="s">
        <v>888</v>
      </c>
      <c r="F46" s="100">
        <v>3.099897119341525</v>
      </c>
      <c r="G46" s="103"/>
      <c r="H46" s="100">
        <f t="shared" ref="H46:H48" si="1">F46-(F46*G46)</f>
        <v>3.099897119341525</v>
      </c>
      <c r="I46" s="94"/>
      <c r="J46" s="94"/>
      <c r="K46" s="94"/>
      <c r="L46" s="94"/>
    </row>
    <row r="47" spans="3:12" x14ac:dyDescent="0.25">
      <c r="C47" s="141"/>
      <c r="D47" s="154"/>
      <c r="E47" s="127" t="s">
        <v>272</v>
      </c>
      <c r="F47" s="100">
        <v>22.488304093568189</v>
      </c>
      <c r="G47" s="103">
        <v>0.2</v>
      </c>
      <c r="H47" s="100">
        <f t="shared" si="1"/>
        <v>17.990643274854552</v>
      </c>
      <c r="I47" s="94"/>
      <c r="J47" s="94"/>
      <c r="K47" s="94"/>
      <c r="L47" s="94"/>
    </row>
    <row r="48" spans="3:12" ht="15.75" thickBot="1" x14ac:dyDescent="0.3">
      <c r="C48" s="155"/>
      <c r="D48" s="156"/>
      <c r="E48" s="127" t="s">
        <v>894</v>
      </c>
      <c r="F48" s="100">
        <v>10.338244047618979</v>
      </c>
      <c r="G48" s="103">
        <v>0.08</v>
      </c>
      <c r="H48" s="100">
        <f t="shared" si="1"/>
        <v>9.5111845238094599</v>
      </c>
      <c r="I48" s="94"/>
      <c r="J48" s="94"/>
      <c r="K48" s="94"/>
      <c r="L48" s="94"/>
    </row>
    <row r="51" spans="3:29" x14ac:dyDescent="0.25">
      <c r="C51" s="136" t="s">
        <v>1308</v>
      </c>
      <c r="D51" s="136"/>
      <c r="E51" s="136"/>
      <c r="F51" s="136"/>
      <c r="G51" s="136"/>
      <c r="H51" s="136"/>
      <c r="I51" s="136"/>
      <c r="J51" s="136"/>
      <c r="K51" s="136"/>
      <c r="L51" s="136"/>
    </row>
    <row r="52" spans="3:29" x14ac:dyDescent="0.25">
      <c r="C52" t="s">
        <v>1309</v>
      </c>
    </row>
    <row r="54" spans="3:29" x14ac:dyDescent="0.25">
      <c r="C54" t="s">
        <v>1302</v>
      </c>
    </row>
    <row r="60" spans="3:29" x14ac:dyDescent="0.25">
      <c r="F60" t="s">
        <v>1303</v>
      </c>
      <c r="I60" t="s">
        <v>1306</v>
      </c>
    </row>
    <row r="61" spans="3:29" x14ac:dyDescent="0.25">
      <c r="J61" t="s">
        <v>1307</v>
      </c>
      <c r="AC61" t="s">
        <v>1306</v>
      </c>
    </row>
    <row r="62" spans="3:29" x14ac:dyDescent="0.25">
      <c r="C62" t="s">
        <v>1311</v>
      </c>
      <c r="F62" t="s">
        <v>1304</v>
      </c>
      <c r="I62" t="s">
        <v>1306</v>
      </c>
      <c r="K62" t="s">
        <v>1310</v>
      </c>
    </row>
    <row r="65" spans="1:29" x14ac:dyDescent="0.25">
      <c r="F65" t="s">
        <v>1305</v>
      </c>
      <c r="I65" t="s">
        <v>1306</v>
      </c>
    </row>
    <row r="66" spans="1:29" x14ac:dyDescent="0.25">
      <c r="J66" t="s">
        <v>1307</v>
      </c>
      <c r="AC66" t="s">
        <v>1306</v>
      </c>
    </row>
    <row r="67" spans="1:29" x14ac:dyDescent="0.25">
      <c r="F67" t="s">
        <v>1304</v>
      </c>
      <c r="I67" t="s">
        <v>1306</v>
      </c>
      <c r="K67" t="s">
        <v>1310</v>
      </c>
    </row>
    <row r="70" spans="1:29" x14ac:dyDescent="0.25">
      <c r="A70" s="8" t="s">
        <v>1123</v>
      </c>
      <c r="B70" t="s">
        <v>1221</v>
      </c>
      <c r="C70" s="102" t="s">
        <v>1312</v>
      </c>
      <c r="D70" s="102" t="s">
        <v>1313</v>
      </c>
      <c r="E70" s="171"/>
    </row>
    <row r="71" spans="1:29" x14ac:dyDescent="0.25">
      <c r="A71" s="10" t="s">
        <v>895</v>
      </c>
      <c r="B71" s="90">
        <v>169.66666666666666</v>
      </c>
      <c r="C71" s="175" t="s">
        <v>895</v>
      </c>
      <c r="D71" s="102">
        <v>7.75</v>
      </c>
      <c r="E71" s="172"/>
    </row>
    <row r="72" spans="1:29" x14ac:dyDescent="0.25">
      <c r="A72" s="10" t="s">
        <v>278</v>
      </c>
      <c r="B72" s="90">
        <v>143.79310344827587</v>
      </c>
      <c r="C72" s="175" t="s">
        <v>278</v>
      </c>
      <c r="D72" s="102">
        <v>11.98</v>
      </c>
      <c r="E72" s="172"/>
    </row>
    <row r="73" spans="1:29" x14ac:dyDescent="0.25">
      <c r="A73" s="10" t="s">
        <v>1124</v>
      </c>
      <c r="B73" s="90">
        <v>149.92105263157896</v>
      </c>
      <c r="C73" s="173"/>
      <c r="D73" s="174">
        <f>AVERAGE(D71:D72)</f>
        <v>9.8650000000000002</v>
      </c>
      <c r="E73" s="167"/>
    </row>
    <row r="74" spans="1:29" x14ac:dyDescent="0.25">
      <c r="C74" s="165"/>
      <c r="D74" s="166"/>
      <c r="E74" s="167"/>
    </row>
    <row r="75" spans="1:29" x14ac:dyDescent="0.25">
      <c r="C75" s="165"/>
      <c r="D75" s="166"/>
      <c r="E75" s="167"/>
    </row>
    <row r="76" spans="1:29" x14ac:dyDescent="0.25">
      <c r="C76" s="165"/>
      <c r="D76" s="166"/>
      <c r="E76" s="167"/>
    </row>
    <row r="77" spans="1:29" x14ac:dyDescent="0.25">
      <c r="C77" s="165"/>
      <c r="D77" s="166"/>
      <c r="E77" s="167"/>
    </row>
    <row r="78" spans="1:29" x14ac:dyDescent="0.25">
      <c r="C78" s="165"/>
      <c r="D78" s="166"/>
      <c r="E78" s="167"/>
    </row>
    <row r="79" spans="1:29" x14ac:dyDescent="0.25">
      <c r="C79" s="165"/>
      <c r="D79" s="166"/>
      <c r="E79" s="167"/>
    </row>
    <row r="80" spans="1:29" x14ac:dyDescent="0.25">
      <c r="C80" s="165"/>
      <c r="D80" s="166"/>
      <c r="E80" s="167"/>
    </row>
    <row r="81" spans="3:5" x14ac:dyDescent="0.25">
      <c r="C81" s="165"/>
      <c r="D81" s="166"/>
      <c r="E81" s="167"/>
    </row>
    <row r="82" spans="3:5" x14ac:dyDescent="0.25">
      <c r="C82" s="165"/>
      <c r="D82" s="166"/>
      <c r="E82" s="167"/>
    </row>
    <row r="83" spans="3:5" x14ac:dyDescent="0.25">
      <c r="C83" s="165"/>
      <c r="D83" s="166"/>
      <c r="E83" s="167"/>
    </row>
    <row r="84" spans="3:5" x14ac:dyDescent="0.25">
      <c r="C84" s="165"/>
      <c r="D84" s="166"/>
      <c r="E84" s="167"/>
    </row>
    <row r="85" spans="3:5" x14ac:dyDescent="0.25">
      <c r="C85" s="165"/>
      <c r="D85" s="166"/>
      <c r="E85" s="167"/>
    </row>
    <row r="86" spans="3:5" x14ac:dyDescent="0.25">
      <c r="C86" s="165"/>
      <c r="D86" s="166"/>
      <c r="E86" s="167"/>
    </row>
    <row r="87" spans="3:5" x14ac:dyDescent="0.25">
      <c r="C87" s="168"/>
      <c r="D87" s="169"/>
      <c r="E87" s="170"/>
    </row>
    <row r="97" spans="1:24" ht="30" x14ac:dyDescent="0.25">
      <c r="A97" s="8" t="s">
        <v>958</v>
      </c>
      <c r="B97" s="135" t="s">
        <v>6</v>
      </c>
      <c r="Q97" t="s">
        <v>1314</v>
      </c>
    </row>
    <row r="98" spans="1:24" x14ac:dyDescent="0.25">
      <c r="A98" s="8" t="s">
        <v>1128</v>
      </c>
      <c r="B98" t="s">
        <v>1129</v>
      </c>
      <c r="Q98" s="8" t="s">
        <v>855</v>
      </c>
      <c r="R98" t="s">
        <v>899</v>
      </c>
    </row>
    <row r="99" spans="1:24" x14ac:dyDescent="0.25">
      <c r="Q99" s="8" t="s">
        <v>1128</v>
      </c>
      <c r="R99" t="s">
        <v>1129</v>
      </c>
    </row>
    <row r="100" spans="1:24" x14ac:dyDescent="0.25">
      <c r="A100" s="8" t="s">
        <v>1123</v>
      </c>
      <c r="B100" t="s">
        <v>856</v>
      </c>
    </row>
    <row r="101" spans="1:24" x14ac:dyDescent="0.25">
      <c r="A101" s="10" t="s">
        <v>902</v>
      </c>
      <c r="B101" s="90">
        <v>2.7852623456791559</v>
      </c>
      <c r="Q101" s="8" t="s">
        <v>1123</v>
      </c>
      <c r="R101" t="s">
        <v>856</v>
      </c>
    </row>
    <row r="102" spans="1:24" x14ac:dyDescent="0.25">
      <c r="A102" s="10" t="s">
        <v>896</v>
      </c>
      <c r="B102" s="90">
        <v>8.6041666666668402</v>
      </c>
      <c r="Q102" s="10" t="s">
        <v>8</v>
      </c>
      <c r="R102" s="90">
        <v>11.384280303029795</v>
      </c>
    </row>
    <row r="103" spans="1:24" x14ac:dyDescent="0.25">
      <c r="A103" s="10" t="s">
        <v>899</v>
      </c>
      <c r="B103" s="90">
        <v>11.384280303029795</v>
      </c>
      <c r="P103" s="9"/>
      <c r="Q103" s="10" t="s">
        <v>1124</v>
      </c>
      <c r="R103" s="90">
        <v>11.384280303029795</v>
      </c>
      <c r="S103" s="9"/>
      <c r="T103" s="9"/>
      <c r="U103" s="9"/>
      <c r="V103" s="9"/>
      <c r="W103" s="9"/>
      <c r="X103" s="9"/>
    </row>
    <row r="104" spans="1:24" x14ac:dyDescent="0.25">
      <c r="A104" s="10" t="s">
        <v>897</v>
      </c>
      <c r="B104" s="90">
        <v>3.2626736111105856</v>
      </c>
      <c r="P104" s="9"/>
      <c r="S104" s="9"/>
      <c r="T104" s="9"/>
      <c r="U104" s="9"/>
      <c r="V104" s="9"/>
      <c r="W104" s="9"/>
      <c r="X104" s="9"/>
    </row>
    <row r="105" spans="1:24" x14ac:dyDescent="0.25">
      <c r="A105" s="10" t="s">
        <v>1124</v>
      </c>
      <c r="B105" s="90">
        <v>8.3475623582764484</v>
      </c>
      <c r="P105" s="9"/>
      <c r="S105" s="9"/>
      <c r="T105" s="9"/>
      <c r="U105" s="9"/>
      <c r="V105" s="9"/>
      <c r="W105" s="9"/>
      <c r="X105" s="9"/>
    </row>
    <row r="106" spans="1:24" x14ac:dyDescent="0.25">
      <c r="P106" s="9"/>
      <c r="S106" s="9"/>
      <c r="T106" s="9"/>
      <c r="U106" s="9"/>
      <c r="V106" s="9"/>
      <c r="W106" s="9"/>
      <c r="X106" s="9"/>
    </row>
    <row r="107" spans="1:24" x14ac:dyDescent="0.25">
      <c r="P107" s="9"/>
      <c r="S107" s="9"/>
      <c r="T107" s="9"/>
      <c r="U107" s="9"/>
      <c r="V107" s="9"/>
      <c r="W107" s="9"/>
      <c r="X107" s="9"/>
    </row>
    <row r="108" spans="1:24" x14ac:dyDescent="0.25">
      <c r="P108" s="9"/>
      <c r="T108" s="9"/>
      <c r="U108" s="9"/>
      <c r="V108" s="9"/>
      <c r="W108" s="9"/>
      <c r="X108" s="9"/>
    </row>
    <row r="109" spans="1:24" x14ac:dyDescent="0.25">
      <c r="P109" s="9"/>
      <c r="T109" s="9"/>
      <c r="U109" s="9"/>
      <c r="V109" s="9"/>
      <c r="W109" s="9"/>
      <c r="X109" s="9"/>
    </row>
    <row r="110" spans="1:24" x14ac:dyDescent="0.25">
      <c r="P110" s="9"/>
      <c r="T110" s="9"/>
      <c r="U110" s="9"/>
      <c r="V110" s="9"/>
      <c r="W110" s="9"/>
      <c r="X110" s="9"/>
    </row>
    <row r="111" spans="1:24" x14ac:dyDescent="0.25">
      <c r="P111" s="9"/>
      <c r="T111" s="9"/>
      <c r="U111" s="9"/>
      <c r="V111" s="9"/>
      <c r="W111" s="9"/>
      <c r="X111" s="9"/>
    </row>
    <row r="112" spans="1:24" x14ac:dyDescent="0.25">
      <c r="P112" s="9"/>
      <c r="T112" s="9"/>
      <c r="U112" s="9"/>
      <c r="V112" s="9"/>
      <c r="W112" s="9"/>
      <c r="X112" s="9"/>
    </row>
    <row r="113" spans="1:24" x14ac:dyDescent="0.25">
      <c r="P113" s="9"/>
      <c r="T113" s="9"/>
      <c r="U113" s="9"/>
      <c r="V113" s="9"/>
      <c r="W113" s="9"/>
      <c r="X113" s="9"/>
    </row>
    <row r="114" spans="1:24" x14ac:dyDescent="0.25">
      <c r="A114" s="8" t="s">
        <v>1128</v>
      </c>
      <c r="B114" t="s">
        <v>1129</v>
      </c>
      <c r="P114" s="9"/>
      <c r="T114" s="9"/>
      <c r="U114" s="9"/>
      <c r="V114" s="9"/>
      <c r="W114" s="9"/>
      <c r="X114" s="9"/>
    </row>
    <row r="115" spans="1:24" x14ac:dyDescent="0.25">
      <c r="A115" s="8" t="s">
        <v>958</v>
      </c>
      <c r="B115" t="s">
        <v>278</v>
      </c>
      <c r="P115" s="9"/>
      <c r="T115" s="9"/>
      <c r="U115" s="9"/>
      <c r="V115" s="9"/>
      <c r="W115" s="9"/>
      <c r="X115" s="9"/>
    </row>
    <row r="116" spans="1:24" x14ac:dyDescent="0.25">
      <c r="P116" s="9"/>
      <c r="T116" s="9"/>
      <c r="U116" s="9"/>
      <c r="V116" s="9"/>
      <c r="W116" s="9"/>
      <c r="X116" s="9"/>
    </row>
    <row r="117" spans="1:24" x14ac:dyDescent="0.25">
      <c r="A117" s="8" t="s">
        <v>1123</v>
      </c>
      <c r="B117" t="s">
        <v>856</v>
      </c>
      <c r="P117" s="9"/>
      <c r="T117" s="9"/>
      <c r="U117" s="9"/>
      <c r="V117" s="9"/>
      <c r="W117" s="9"/>
      <c r="X117" s="9"/>
    </row>
    <row r="118" spans="1:24" x14ac:dyDescent="0.25">
      <c r="A118" s="10" t="s">
        <v>888</v>
      </c>
      <c r="B118" s="90">
        <v>3.1404569892473901</v>
      </c>
      <c r="P118" s="9"/>
      <c r="T118" s="9"/>
      <c r="U118" s="9"/>
      <c r="V118" s="176"/>
      <c r="W118" s="9"/>
      <c r="X118" s="9"/>
    </row>
    <row r="119" spans="1:24" x14ac:dyDescent="0.25">
      <c r="A119" s="10" t="s">
        <v>272</v>
      </c>
      <c r="B119" s="90">
        <v>22.488304093568189</v>
      </c>
      <c r="P119" s="9"/>
      <c r="T119" s="9"/>
      <c r="U119" s="9"/>
      <c r="V119" s="9"/>
      <c r="W119" s="9"/>
      <c r="X119" s="9"/>
    </row>
    <row r="120" spans="1:24" x14ac:dyDescent="0.25">
      <c r="A120" s="10" t="s">
        <v>894</v>
      </c>
      <c r="B120" s="90">
        <v>10.338244047618979</v>
      </c>
      <c r="P120" s="9"/>
      <c r="T120" s="9"/>
      <c r="U120" s="9"/>
      <c r="V120" s="9"/>
      <c r="W120" s="9"/>
      <c r="X120" s="9"/>
    </row>
    <row r="121" spans="1:24" x14ac:dyDescent="0.25">
      <c r="A121" s="10" t="s">
        <v>1124</v>
      </c>
      <c r="B121" s="90">
        <v>7.9286668192919301</v>
      </c>
      <c r="P121" s="9"/>
      <c r="Q121" t="s">
        <v>1315</v>
      </c>
      <c r="T121" s="9"/>
      <c r="U121" s="9"/>
      <c r="V121" s="9"/>
      <c r="W121" s="9"/>
      <c r="X121" s="9"/>
    </row>
    <row r="122" spans="1:24" x14ac:dyDescent="0.25">
      <c r="P122" s="9"/>
      <c r="Q122" s="8" t="s">
        <v>855</v>
      </c>
      <c r="R122" t="s">
        <v>896</v>
      </c>
      <c r="T122" s="9"/>
      <c r="U122" s="9"/>
      <c r="V122" s="9"/>
      <c r="W122" s="9"/>
      <c r="X122" s="9"/>
    </row>
    <row r="123" spans="1:24" x14ac:dyDescent="0.25">
      <c r="P123" s="9"/>
      <c r="Q123" s="8" t="s">
        <v>1128</v>
      </c>
      <c r="R123" t="s">
        <v>1129</v>
      </c>
      <c r="T123" s="9"/>
      <c r="U123" s="9"/>
      <c r="V123" s="9"/>
      <c r="W123" s="9"/>
      <c r="X123" s="9"/>
    </row>
    <row r="124" spans="1:24" x14ac:dyDescent="0.25">
      <c r="A124" s="8" t="s">
        <v>1128</v>
      </c>
      <c r="B124" t="s">
        <v>1129</v>
      </c>
      <c r="P124" s="9"/>
      <c r="T124" s="9"/>
      <c r="U124" s="9"/>
      <c r="V124" s="9"/>
      <c r="W124" s="9"/>
      <c r="X124" s="9"/>
    </row>
    <row r="125" spans="1:24" x14ac:dyDescent="0.25">
      <c r="A125" s="8" t="s">
        <v>958</v>
      </c>
      <c r="B125" t="s">
        <v>278</v>
      </c>
      <c r="P125" s="9"/>
      <c r="Q125" s="8" t="s">
        <v>1123</v>
      </c>
      <c r="R125" t="s">
        <v>856</v>
      </c>
      <c r="T125" s="9"/>
      <c r="U125" s="9"/>
      <c r="V125" s="9"/>
      <c r="W125" s="9"/>
      <c r="X125" s="9"/>
    </row>
    <row r="126" spans="1:24" x14ac:dyDescent="0.25">
      <c r="P126" s="9"/>
      <c r="Q126" s="10" t="s">
        <v>8</v>
      </c>
      <c r="R126" s="90">
        <v>5.7211111111100763</v>
      </c>
      <c r="T126" s="9"/>
      <c r="U126" s="9"/>
      <c r="V126" s="9"/>
      <c r="W126" s="9"/>
      <c r="X126" s="9"/>
    </row>
    <row r="127" spans="1:24" x14ac:dyDescent="0.25">
      <c r="A127" s="8" t="s">
        <v>1123</v>
      </c>
      <c r="B127" t="s">
        <v>856</v>
      </c>
      <c r="P127" s="9"/>
      <c r="Q127" s="10" t="s">
        <v>270</v>
      </c>
      <c r="R127" s="90">
        <v>10.205864197531708</v>
      </c>
      <c r="T127" s="9"/>
      <c r="U127" s="9"/>
      <c r="V127" s="9"/>
      <c r="W127" s="9"/>
      <c r="X127" s="9"/>
    </row>
    <row r="128" spans="1:24" x14ac:dyDescent="0.25">
      <c r="A128" s="10" t="s">
        <v>886</v>
      </c>
      <c r="B128" s="90">
        <v>2.9144965277785864</v>
      </c>
      <c r="P128" s="9"/>
      <c r="Q128" s="10" t="s">
        <v>1124</v>
      </c>
      <c r="R128" s="90">
        <v>8.6041666666668402</v>
      </c>
      <c r="T128" s="9"/>
      <c r="U128" s="9"/>
      <c r="V128" s="9"/>
      <c r="W128" s="9"/>
      <c r="X128" s="9"/>
    </row>
    <row r="129" spans="1:24" x14ac:dyDescent="0.25">
      <c r="A129" s="10" t="s">
        <v>1124</v>
      </c>
      <c r="B129" s="90">
        <v>2.9144965277785864</v>
      </c>
      <c r="P129" s="9"/>
      <c r="T129" s="9"/>
      <c r="U129" s="9"/>
      <c r="V129" s="9"/>
      <c r="W129" s="9"/>
      <c r="X129" s="9"/>
    </row>
    <row r="130" spans="1:24" x14ac:dyDescent="0.25">
      <c r="P130" s="9"/>
      <c r="T130" s="9"/>
      <c r="U130" s="9"/>
      <c r="V130" s="9"/>
      <c r="W130" s="9"/>
      <c r="X130" s="9"/>
    </row>
    <row r="131" spans="1:24" x14ac:dyDescent="0.25">
      <c r="P131" s="9"/>
      <c r="T131" s="9"/>
      <c r="U131" s="9"/>
      <c r="V131" s="9"/>
      <c r="W131" s="9"/>
      <c r="X131" s="9"/>
    </row>
    <row r="132" spans="1:24" x14ac:dyDescent="0.25">
      <c r="P132" s="9"/>
      <c r="T132" s="9"/>
      <c r="U132" s="9"/>
      <c r="V132" s="9"/>
      <c r="W132" s="9"/>
      <c r="X132" s="9"/>
    </row>
    <row r="133" spans="1:24" x14ac:dyDescent="0.25">
      <c r="P133" s="9"/>
      <c r="T133" s="9"/>
      <c r="U133" s="9"/>
      <c r="V133" s="9"/>
      <c r="W133" s="9"/>
      <c r="X133" s="9"/>
    </row>
    <row r="134" spans="1:24" x14ac:dyDescent="0.25">
      <c r="P134" s="9"/>
      <c r="T134" s="9"/>
      <c r="U134" s="9"/>
      <c r="V134" s="9"/>
      <c r="W134" s="9"/>
      <c r="X134" s="9"/>
    </row>
    <row r="135" spans="1:24" x14ac:dyDescent="0.25">
      <c r="P135" s="9"/>
      <c r="T135" s="9"/>
      <c r="U135" s="9"/>
      <c r="V135" s="9"/>
      <c r="W135" s="9"/>
      <c r="X135" s="9"/>
    </row>
    <row r="136" spans="1:24" x14ac:dyDescent="0.25">
      <c r="P136" s="9"/>
      <c r="T136" s="9"/>
      <c r="U136" s="9"/>
      <c r="V136" s="9"/>
      <c r="W136" s="9"/>
      <c r="X136" s="9"/>
    </row>
    <row r="137" spans="1:24" x14ac:dyDescent="0.25">
      <c r="P137" s="9"/>
      <c r="T137" s="9"/>
      <c r="U137" s="9"/>
      <c r="V137" s="9"/>
      <c r="W137" s="9"/>
      <c r="X137" s="9"/>
    </row>
    <row r="138" spans="1:24" x14ac:dyDescent="0.25">
      <c r="P138" s="9"/>
      <c r="T138" s="9"/>
      <c r="U138" s="9"/>
      <c r="V138" s="9"/>
      <c r="W138" s="9"/>
      <c r="X138" s="9"/>
    </row>
    <row r="139" spans="1:24" x14ac:dyDescent="0.25">
      <c r="P139" s="9"/>
      <c r="S139" s="9"/>
      <c r="T139" s="9"/>
      <c r="U139" s="9"/>
      <c r="V139" s="9"/>
      <c r="W139" s="9"/>
      <c r="X139" s="9"/>
    </row>
    <row r="140" spans="1:24" x14ac:dyDescent="0.25">
      <c r="P140" s="9"/>
      <c r="S140" s="9"/>
      <c r="T140" s="9"/>
      <c r="U140" s="9"/>
      <c r="V140" s="9"/>
      <c r="W140" s="9"/>
      <c r="X140" s="9"/>
    </row>
    <row r="141" spans="1:24" x14ac:dyDescent="0.25">
      <c r="P141" s="9"/>
      <c r="S141" s="9"/>
      <c r="T141" s="9"/>
      <c r="U141" s="9"/>
      <c r="V141" s="9"/>
      <c r="W141" s="9"/>
      <c r="X141" s="9"/>
    </row>
    <row r="142" spans="1:24" x14ac:dyDescent="0.25">
      <c r="P142" s="9"/>
      <c r="S142" s="9"/>
      <c r="T142" s="9"/>
      <c r="U142" s="9"/>
      <c r="V142" s="9"/>
      <c r="W142" s="9"/>
      <c r="X142" s="9"/>
    </row>
    <row r="143" spans="1:24" x14ac:dyDescent="0.25">
      <c r="P143" s="9"/>
      <c r="S143" s="9"/>
      <c r="T143" s="9"/>
      <c r="U143" s="9"/>
      <c r="V143" s="9"/>
      <c r="W143" s="9"/>
      <c r="X143" s="9"/>
    </row>
    <row r="144" spans="1:24" x14ac:dyDescent="0.25">
      <c r="P144" s="9"/>
      <c r="Q144" t="s">
        <v>1316</v>
      </c>
      <c r="S144" s="9"/>
      <c r="T144" s="9"/>
      <c r="U144" s="9"/>
      <c r="V144" s="9"/>
      <c r="W144" s="9"/>
      <c r="X144" s="9"/>
    </row>
    <row r="145" spans="16:24" x14ac:dyDescent="0.25">
      <c r="P145" s="9"/>
      <c r="Q145" s="8" t="s">
        <v>1128</v>
      </c>
      <c r="R145" t="s">
        <v>1129</v>
      </c>
      <c r="S145" s="9"/>
      <c r="T145" s="9"/>
      <c r="U145" s="9"/>
      <c r="V145" s="9"/>
      <c r="W145" s="9"/>
      <c r="X145" s="9"/>
    </row>
    <row r="146" spans="16:24" x14ac:dyDescent="0.25">
      <c r="P146" s="9"/>
      <c r="Q146" s="8" t="s">
        <v>855</v>
      </c>
      <c r="R146" t="s">
        <v>897</v>
      </c>
      <c r="S146" s="9"/>
      <c r="T146" s="9"/>
      <c r="U146" s="9"/>
      <c r="V146" s="9"/>
      <c r="W146" s="9"/>
      <c r="X146" s="9"/>
    </row>
    <row r="147" spans="16:24" x14ac:dyDescent="0.25">
      <c r="P147" s="9"/>
      <c r="S147" s="9"/>
      <c r="T147" s="9"/>
      <c r="U147" s="9"/>
      <c r="V147" s="9"/>
      <c r="W147" s="9"/>
      <c r="X147" s="9"/>
    </row>
    <row r="148" spans="16:24" x14ac:dyDescent="0.25">
      <c r="P148" s="9"/>
      <c r="Q148" s="8" t="s">
        <v>1123</v>
      </c>
      <c r="R148" t="s">
        <v>856</v>
      </c>
      <c r="S148" s="9"/>
      <c r="T148" s="9"/>
      <c r="U148" s="9"/>
      <c r="V148" s="9"/>
      <c r="W148" s="9"/>
      <c r="X148" s="9"/>
    </row>
    <row r="149" spans="16:24" x14ac:dyDescent="0.25">
      <c r="P149" s="9"/>
      <c r="Q149" s="10" t="s">
        <v>270</v>
      </c>
      <c r="R149" s="90">
        <v>3.2626736111105856</v>
      </c>
      <c r="S149" s="9"/>
      <c r="T149" s="9"/>
      <c r="U149" s="9"/>
      <c r="V149" s="9"/>
      <c r="W149" s="9"/>
      <c r="X149" s="9"/>
    </row>
    <row r="150" spans="16:24" x14ac:dyDescent="0.25">
      <c r="P150" s="9"/>
      <c r="Q150" s="10" t="s">
        <v>1124</v>
      </c>
      <c r="R150" s="90">
        <v>3.2626736111105856</v>
      </c>
      <c r="S150" s="9"/>
      <c r="T150" s="9"/>
      <c r="U150" s="9"/>
      <c r="V150" s="9"/>
      <c r="W150" s="9"/>
      <c r="X150" s="9"/>
    </row>
    <row r="151" spans="16:24" x14ac:dyDescent="0.25">
      <c r="P151" s="9"/>
      <c r="S151" s="9"/>
      <c r="T151" s="9"/>
      <c r="U151" s="9"/>
      <c r="V151" s="9"/>
      <c r="W151" s="9"/>
      <c r="X151" s="9"/>
    </row>
    <row r="152" spans="16:24" x14ac:dyDescent="0.25">
      <c r="P152" s="9"/>
      <c r="S152" s="9"/>
      <c r="T152" s="9"/>
      <c r="U152" s="9"/>
      <c r="V152" s="9"/>
      <c r="W152" s="9"/>
      <c r="X152" s="9"/>
    </row>
    <row r="153" spans="16:24" x14ac:dyDescent="0.25">
      <c r="P153" s="9"/>
      <c r="S153" s="9"/>
      <c r="T153" s="9"/>
      <c r="U153" s="9"/>
      <c r="V153" s="9"/>
      <c r="W153" s="9"/>
      <c r="X153" s="9"/>
    </row>
    <row r="154" spans="16:24" x14ac:dyDescent="0.25">
      <c r="P154" s="9"/>
      <c r="S154" s="9"/>
      <c r="T154" s="9"/>
      <c r="U154" s="9"/>
      <c r="V154" s="9"/>
      <c r="W154" s="9"/>
      <c r="X154" s="9"/>
    </row>
    <row r="155" spans="16:24" x14ac:dyDescent="0.25">
      <c r="P155" s="9"/>
      <c r="S155" s="9"/>
      <c r="T155" s="9"/>
      <c r="U155" s="9"/>
      <c r="V155" s="9"/>
      <c r="W155" s="9"/>
      <c r="X155" s="9"/>
    </row>
    <row r="156" spans="16:24" x14ac:dyDescent="0.25">
      <c r="P156" s="9"/>
      <c r="S156" s="9"/>
      <c r="T156" s="9"/>
      <c r="U156" s="9"/>
      <c r="V156" s="9"/>
      <c r="W156" s="9"/>
      <c r="X156" s="9"/>
    </row>
    <row r="157" spans="16:24" x14ac:dyDescent="0.25">
      <c r="P157" s="9"/>
      <c r="S157" s="9"/>
      <c r="T157" s="9"/>
      <c r="U157" s="9"/>
      <c r="V157" s="9"/>
      <c r="W157" s="9"/>
      <c r="X157" s="9"/>
    </row>
    <row r="158" spans="16:24" x14ac:dyDescent="0.25">
      <c r="P158" s="9"/>
      <c r="S158" s="9"/>
      <c r="T158" s="9"/>
      <c r="U158" s="9"/>
      <c r="V158" s="9"/>
      <c r="W158" s="9"/>
      <c r="X158" s="9"/>
    </row>
    <row r="159" spans="16:24" x14ac:dyDescent="0.25">
      <c r="P159" s="9"/>
      <c r="S159" s="9"/>
      <c r="T159" s="9"/>
      <c r="U159" s="9"/>
      <c r="V159" s="9"/>
      <c r="W159" s="9"/>
      <c r="X159" s="9"/>
    </row>
    <row r="160" spans="16:24" x14ac:dyDescent="0.25">
      <c r="P160" s="9"/>
      <c r="S160" s="9"/>
      <c r="T160" s="9"/>
      <c r="U160" s="9"/>
      <c r="V160" s="9"/>
      <c r="W160" s="9"/>
      <c r="X160" s="9"/>
    </row>
    <row r="161" spans="16:24" x14ac:dyDescent="0.25">
      <c r="P161" s="9"/>
      <c r="S161" s="9"/>
      <c r="T161" s="9"/>
      <c r="U161" s="9"/>
      <c r="V161" s="9"/>
      <c r="W161" s="9"/>
      <c r="X161" s="9"/>
    </row>
    <row r="162" spans="16:24" x14ac:dyDescent="0.25">
      <c r="P162" s="9"/>
      <c r="S162" s="9"/>
      <c r="T162" s="9"/>
      <c r="U162" s="9"/>
      <c r="V162" s="9"/>
      <c r="W162" s="9"/>
      <c r="X162" s="9"/>
    </row>
    <row r="163" spans="16:24" x14ac:dyDescent="0.25">
      <c r="P163" s="9"/>
      <c r="S163" s="9"/>
      <c r="T163" s="9"/>
      <c r="U163" s="9"/>
      <c r="V163" s="9"/>
      <c r="W163" s="9"/>
      <c r="X163" s="9"/>
    </row>
    <row r="164" spans="16:24" x14ac:dyDescent="0.25">
      <c r="P164" s="9"/>
      <c r="S164" s="9"/>
      <c r="T164" s="9"/>
      <c r="U164" s="9"/>
      <c r="V164" s="9"/>
      <c r="W164" s="9"/>
      <c r="X164" s="9"/>
    </row>
    <row r="165" spans="16:24" x14ac:dyDescent="0.25">
      <c r="P165" s="9"/>
      <c r="S165" s="9"/>
      <c r="T165" s="9"/>
      <c r="U165" s="9"/>
      <c r="V165" s="9"/>
      <c r="W165" s="9"/>
      <c r="X165" s="9"/>
    </row>
    <row r="166" spans="16:24" x14ac:dyDescent="0.25">
      <c r="P166" s="9"/>
      <c r="T166" s="9"/>
      <c r="U166" s="9"/>
      <c r="V166" s="9"/>
      <c r="W166" s="9"/>
      <c r="X166" s="9"/>
    </row>
    <row r="167" spans="16:24" x14ac:dyDescent="0.25">
      <c r="P167" s="9"/>
      <c r="T167" s="9"/>
      <c r="U167" s="9"/>
      <c r="V167" s="9"/>
      <c r="W167" s="9"/>
      <c r="X167" s="9"/>
    </row>
    <row r="168" spans="16:24" x14ac:dyDescent="0.25">
      <c r="P168" s="9"/>
      <c r="S168" s="9"/>
      <c r="T168" s="9"/>
      <c r="U168" s="9"/>
      <c r="V168" s="9"/>
      <c r="W168" s="9"/>
      <c r="X168" s="9"/>
    </row>
    <row r="169" spans="16:24" x14ac:dyDescent="0.25">
      <c r="P169" s="9"/>
      <c r="T169" s="9"/>
      <c r="U169" s="9"/>
      <c r="V169" s="9"/>
      <c r="W169" s="9"/>
      <c r="X169" s="9"/>
    </row>
    <row r="170" spans="16:24" x14ac:dyDescent="0.25">
      <c r="P170" s="9"/>
      <c r="T170" s="9"/>
      <c r="U170" s="9"/>
      <c r="V170" s="9"/>
      <c r="W170" s="9"/>
      <c r="X170" s="9"/>
    </row>
    <row r="171" spans="16:24" x14ac:dyDescent="0.25">
      <c r="P171" s="9"/>
      <c r="T171" s="9"/>
      <c r="U171" s="9"/>
      <c r="V171" s="9"/>
      <c r="W171" s="9"/>
      <c r="X171" s="9"/>
    </row>
    <row r="172" spans="16:24" x14ac:dyDescent="0.25">
      <c r="P172" s="9"/>
      <c r="S172" s="9"/>
      <c r="T172" s="9"/>
      <c r="U172" s="9"/>
      <c r="V172" s="9"/>
      <c r="W172" s="9"/>
      <c r="X172" s="9"/>
    </row>
    <row r="173" spans="16:24" x14ac:dyDescent="0.25">
      <c r="P173" s="9"/>
      <c r="S173" s="9"/>
      <c r="T173" s="9"/>
      <c r="U173" s="9"/>
      <c r="V173" s="9"/>
      <c r="W173" s="9"/>
      <c r="X173" s="9"/>
    </row>
    <row r="174" spans="16:24" x14ac:dyDescent="0.25">
      <c r="P174" s="9"/>
      <c r="S174" s="9"/>
      <c r="T174" s="9"/>
      <c r="U174" s="9"/>
      <c r="V174" s="9"/>
      <c r="W174" s="9"/>
      <c r="X174" s="9"/>
    </row>
    <row r="175" spans="16:24" x14ac:dyDescent="0.25">
      <c r="P175" s="9"/>
      <c r="S175" s="9"/>
      <c r="T175" s="9"/>
      <c r="U175" s="9"/>
      <c r="V175" s="9"/>
      <c r="W175" s="9"/>
      <c r="X175" s="9"/>
    </row>
    <row r="176" spans="16:24" x14ac:dyDescent="0.25">
      <c r="P176" s="9"/>
      <c r="S176" s="9"/>
      <c r="T176" s="9"/>
      <c r="U176" s="9"/>
      <c r="V176" s="9"/>
      <c r="W176" s="9"/>
      <c r="X176" s="9"/>
    </row>
    <row r="177" spans="16:24" x14ac:dyDescent="0.25">
      <c r="P177" s="9"/>
      <c r="S177" s="9"/>
      <c r="T177" s="9"/>
      <c r="U177" s="9"/>
      <c r="V177" s="9"/>
      <c r="W177" s="9"/>
      <c r="X177" s="9"/>
    </row>
    <row r="178" spans="16:24" x14ac:dyDescent="0.25">
      <c r="P178" s="9"/>
      <c r="S178" s="9"/>
      <c r="T178" s="9"/>
      <c r="U178" s="9"/>
      <c r="V178" s="9"/>
      <c r="W178" s="9"/>
      <c r="X178" s="9"/>
    </row>
    <row r="179" spans="16:24" x14ac:dyDescent="0.25">
      <c r="P179" s="9"/>
      <c r="S179" s="9"/>
      <c r="T179" s="9"/>
      <c r="U179" s="9"/>
      <c r="V179" s="9"/>
      <c r="W179" s="9"/>
      <c r="X179" s="9"/>
    </row>
    <row r="180" spans="16:24" x14ac:dyDescent="0.25">
      <c r="P180" s="9"/>
      <c r="S180" s="9"/>
      <c r="T180" s="9"/>
      <c r="U180" s="9"/>
      <c r="V180" s="9"/>
      <c r="W180" s="9"/>
      <c r="X180" s="9"/>
    </row>
    <row r="181" spans="16:24" x14ac:dyDescent="0.25">
      <c r="P181" s="9"/>
      <c r="S181" s="9"/>
      <c r="T181" s="9"/>
      <c r="U181" s="9"/>
      <c r="V181" s="9"/>
      <c r="W181" s="9"/>
      <c r="X181" s="9"/>
    </row>
    <row r="182" spans="16:24" x14ac:dyDescent="0.25">
      <c r="P182" s="9"/>
      <c r="S182" s="9"/>
      <c r="T182" s="9"/>
      <c r="U182" s="9"/>
      <c r="V182" s="9"/>
      <c r="W182" s="9"/>
      <c r="X182" s="9"/>
    </row>
    <row r="183" spans="16:24" x14ac:dyDescent="0.25">
      <c r="P183" s="9"/>
      <c r="S183" s="9"/>
      <c r="T183" s="9"/>
      <c r="U183" s="9"/>
      <c r="V183" s="9"/>
      <c r="W183" s="9"/>
      <c r="X183" s="9"/>
    </row>
    <row r="184" spans="16:24" x14ac:dyDescent="0.25">
      <c r="P184" s="9"/>
      <c r="S184" s="9"/>
      <c r="T184" s="9"/>
      <c r="U184" s="9"/>
      <c r="V184" s="9"/>
      <c r="W184" s="9"/>
      <c r="X184" s="9"/>
    </row>
    <row r="185" spans="16:24" x14ac:dyDescent="0.25">
      <c r="P185" s="9"/>
      <c r="S185" s="9"/>
      <c r="T185" s="9"/>
      <c r="U185" s="9"/>
      <c r="V185" s="9"/>
      <c r="W185" s="9"/>
      <c r="X185" s="9"/>
    </row>
    <row r="186" spans="16:24" x14ac:dyDescent="0.25">
      <c r="P186" s="9"/>
      <c r="S186" s="9"/>
      <c r="T186" s="9"/>
      <c r="U186" s="9"/>
      <c r="V186" s="9"/>
      <c r="W186" s="9"/>
      <c r="X186" s="9"/>
    </row>
    <row r="187" spans="16:24" x14ac:dyDescent="0.25">
      <c r="P187" s="9"/>
      <c r="S187" s="9"/>
      <c r="T187" s="9"/>
      <c r="U187" s="9"/>
      <c r="V187" s="9"/>
      <c r="W187" s="9"/>
      <c r="X187" s="9"/>
    </row>
    <row r="188" spans="16:24" x14ac:dyDescent="0.25">
      <c r="P188" s="9"/>
      <c r="S188" s="9"/>
      <c r="T188" s="9"/>
      <c r="U188" s="9"/>
      <c r="V188" s="9"/>
      <c r="W188" s="9"/>
      <c r="X188" s="9"/>
    </row>
    <row r="189" spans="16:24" x14ac:dyDescent="0.25">
      <c r="P189" s="9"/>
      <c r="S189" s="9"/>
      <c r="T189" s="9"/>
      <c r="U189" s="9"/>
      <c r="V189" s="9"/>
      <c r="W189" s="9"/>
      <c r="X189" s="9"/>
    </row>
    <row r="190" spans="16:24" x14ac:dyDescent="0.25">
      <c r="P190" s="9"/>
      <c r="S190" s="9"/>
      <c r="T190" s="9"/>
      <c r="U190" s="9"/>
      <c r="V190" s="9"/>
      <c r="W190" s="9"/>
      <c r="X190" s="9"/>
    </row>
    <row r="191" spans="16:24" x14ac:dyDescent="0.25">
      <c r="P191" s="9"/>
      <c r="S191" s="9"/>
      <c r="T191" s="9"/>
      <c r="U191" s="9"/>
      <c r="V191" s="9"/>
      <c r="W191" s="9"/>
      <c r="X191" s="9"/>
    </row>
    <row r="192" spans="16:24" x14ac:dyDescent="0.25">
      <c r="P192" s="9"/>
      <c r="S192" s="9"/>
      <c r="T192" s="9"/>
      <c r="U192" s="9"/>
      <c r="V192" s="9"/>
      <c r="W192" s="9"/>
      <c r="X192" s="9"/>
    </row>
    <row r="193" spans="16:24" x14ac:dyDescent="0.25">
      <c r="P193" s="9"/>
      <c r="S193" s="9"/>
      <c r="T193" s="9"/>
      <c r="U193" s="9"/>
      <c r="V193" s="9"/>
      <c r="W193" s="9"/>
      <c r="X193" s="9"/>
    </row>
    <row r="194" spans="16:24" x14ac:dyDescent="0.25">
      <c r="P194" s="9"/>
      <c r="S194" s="9"/>
      <c r="T194" s="9"/>
      <c r="U194" s="9"/>
      <c r="V194" s="9"/>
      <c r="W194" s="9"/>
      <c r="X194" s="9"/>
    </row>
    <row r="195" spans="16:24" x14ac:dyDescent="0.25">
      <c r="P195" s="9"/>
      <c r="S195" s="9"/>
      <c r="T195" s="9"/>
      <c r="U195" s="9"/>
      <c r="V195" s="9"/>
      <c r="W195" s="9"/>
      <c r="X195" s="9"/>
    </row>
    <row r="196" spans="16:24" x14ac:dyDescent="0.25">
      <c r="P196" s="9"/>
      <c r="S196" s="9"/>
      <c r="T196" s="9"/>
      <c r="U196" s="9"/>
      <c r="V196" s="9"/>
      <c r="W196" s="9"/>
      <c r="X196" s="9"/>
    </row>
    <row r="197" spans="16:24" x14ac:dyDescent="0.25">
      <c r="P197" s="9"/>
      <c r="S197" s="9"/>
      <c r="T197" s="9"/>
      <c r="U197" s="9"/>
      <c r="V197" s="9"/>
      <c r="W197" s="9"/>
      <c r="X197" s="9"/>
    </row>
    <row r="198" spans="16:24" x14ac:dyDescent="0.25">
      <c r="P198" s="9"/>
      <c r="S198" s="9"/>
      <c r="T198" s="9"/>
      <c r="U198" s="9"/>
      <c r="V198" s="9"/>
      <c r="W198" s="9"/>
      <c r="X198" s="9"/>
    </row>
    <row r="199" spans="16:24" x14ac:dyDescent="0.25">
      <c r="P199" s="9"/>
      <c r="S199" s="9"/>
      <c r="T199" s="9"/>
      <c r="U199" s="9"/>
      <c r="V199" s="9"/>
      <c r="W199" s="9"/>
      <c r="X199" s="9"/>
    </row>
    <row r="200" spans="16:24" x14ac:dyDescent="0.25">
      <c r="P200" s="9"/>
      <c r="S200" s="9"/>
      <c r="T200" s="9"/>
      <c r="U200" s="9"/>
      <c r="V200" s="9"/>
      <c r="W200" s="9"/>
      <c r="X200" s="9"/>
    </row>
    <row r="201" spans="16:24" x14ac:dyDescent="0.25">
      <c r="P201" s="9"/>
      <c r="S201" s="9"/>
      <c r="T201" s="9"/>
      <c r="U201" s="9"/>
      <c r="V201" s="9"/>
      <c r="W201" s="9"/>
      <c r="X201" s="9"/>
    </row>
    <row r="202" spans="16:24" x14ac:dyDescent="0.25">
      <c r="P202" s="9"/>
      <c r="S202" s="9"/>
      <c r="T202" s="9"/>
      <c r="U202" s="9"/>
      <c r="V202" s="9"/>
      <c r="W202" s="9"/>
      <c r="X202" s="9"/>
    </row>
    <row r="203" spans="16:24" x14ac:dyDescent="0.25">
      <c r="P203" s="9"/>
      <c r="S203" s="9"/>
      <c r="T203" s="9"/>
      <c r="U203" s="9"/>
      <c r="V203" s="9"/>
      <c r="W203" s="9"/>
      <c r="X203" s="9"/>
    </row>
    <row r="204" spans="16:24" x14ac:dyDescent="0.25">
      <c r="P204" s="9"/>
      <c r="S204" s="9"/>
      <c r="T204" s="9"/>
      <c r="U204" s="9"/>
      <c r="V204" s="9"/>
      <c r="W204" s="9"/>
      <c r="X204" s="9"/>
    </row>
    <row r="205" spans="16:24" x14ac:dyDescent="0.25">
      <c r="P205" s="9"/>
      <c r="S205" s="9"/>
      <c r="T205" s="9"/>
      <c r="U205" s="9"/>
      <c r="V205" s="9"/>
      <c r="W205" s="9"/>
      <c r="X205" s="9"/>
    </row>
    <row r="206" spans="16:24" x14ac:dyDescent="0.25">
      <c r="P206" s="9"/>
      <c r="S206" s="9"/>
      <c r="T206" s="9"/>
      <c r="U206" s="9"/>
      <c r="V206" s="9"/>
      <c r="W206" s="9"/>
      <c r="X206" s="9"/>
    </row>
    <row r="207" spans="16:24" x14ac:dyDescent="0.25">
      <c r="P207" s="9"/>
      <c r="S207" s="9"/>
      <c r="T207" s="9"/>
      <c r="U207" s="9"/>
      <c r="V207" s="9"/>
      <c r="W207" s="9"/>
      <c r="X207" s="9"/>
    </row>
    <row r="208" spans="16:24" x14ac:dyDescent="0.25">
      <c r="P208" s="9"/>
      <c r="S208" s="9"/>
      <c r="T208" s="9"/>
      <c r="U208" s="9"/>
      <c r="V208" s="9"/>
      <c r="W208" s="9"/>
      <c r="X208" s="9"/>
    </row>
    <row r="209" spans="16:24" x14ac:dyDescent="0.25">
      <c r="P209" s="9"/>
      <c r="S209" s="9"/>
      <c r="T209" s="9"/>
      <c r="U209" s="9"/>
      <c r="V209" s="9"/>
      <c r="W209" s="9"/>
      <c r="X209" s="9"/>
    </row>
    <row r="210" spans="16:24" x14ac:dyDescent="0.25">
      <c r="P210" s="9"/>
      <c r="S210" s="9"/>
      <c r="T210" s="9"/>
      <c r="U210" s="9"/>
      <c r="V210" s="9"/>
      <c r="W210" s="9"/>
      <c r="X210" s="9"/>
    </row>
    <row r="211" spans="16:24" x14ac:dyDescent="0.25">
      <c r="P211" s="9"/>
      <c r="S211" s="9"/>
      <c r="T211" s="9"/>
      <c r="U211" s="9"/>
      <c r="V211" s="9"/>
      <c r="W211" s="9"/>
      <c r="X211" s="9"/>
    </row>
    <row r="212" spans="16:24" x14ac:dyDescent="0.25">
      <c r="P212" s="9"/>
      <c r="S212" s="9"/>
      <c r="T212" s="9"/>
      <c r="U212" s="9"/>
      <c r="V212" s="9"/>
      <c r="W212" s="9"/>
      <c r="X212" s="9"/>
    </row>
    <row r="213" spans="16:24" x14ac:dyDescent="0.25">
      <c r="P213" s="9"/>
      <c r="S213" s="9"/>
      <c r="T213" s="9"/>
      <c r="U213" s="9"/>
      <c r="V213" s="9"/>
      <c r="W213" s="9"/>
      <c r="X213" s="9"/>
    </row>
    <row r="214" spans="16:24" x14ac:dyDescent="0.25">
      <c r="P214" s="9"/>
      <c r="S214" s="9"/>
      <c r="T214" s="9"/>
      <c r="U214" s="9"/>
      <c r="V214" s="9"/>
      <c r="W214" s="9"/>
      <c r="X214" s="9"/>
    </row>
    <row r="215" spans="16:24" x14ac:dyDescent="0.25">
      <c r="P215" s="9"/>
      <c r="S215" s="9"/>
      <c r="T215" s="9"/>
      <c r="U215" s="9"/>
      <c r="V215" s="9"/>
      <c r="W215" s="9"/>
      <c r="X215" s="9"/>
    </row>
    <row r="216" spans="16:24" x14ac:dyDescent="0.25">
      <c r="P216" s="9"/>
      <c r="S216" s="9"/>
      <c r="T216" s="9"/>
      <c r="U216" s="9"/>
      <c r="V216" s="9"/>
      <c r="W216" s="9"/>
      <c r="X216" s="9"/>
    </row>
    <row r="217" spans="16:24" x14ac:dyDescent="0.25">
      <c r="P217" s="9"/>
      <c r="S217" s="9"/>
      <c r="T217" s="9"/>
      <c r="U217" s="9"/>
      <c r="V217" s="9"/>
      <c r="W217" s="9"/>
      <c r="X217" s="9"/>
    </row>
    <row r="218" spans="16:24" x14ac:dyDescent="0.25">
      <c r="P218" s="9"/>
      <c r="S218" s="9"/>
      <c r="T218" s="9"/>
      <c r="U218" s="9"/>
      <c r="V218" s="9"/>
      <c r="W218" s="9"/>
      <c r="X218" s="9"/>
    </row>
    <row r="219" spans="16:24" x14ac:dyDescent="0.25">
      <c r="P219" s="9"/>
      <c r="S219" s="9"/>
      <c r="T219" s="9"/>
      <c r="U219" s="9"/>
      <c r="V219" s="9"/>
      <c r="W219" s="9"/>
      <c r="X219" s="9"/>
    </row>
    <row r="220" spans="16:24" x14ac:dyDescent="0.25">
      <c r="P220" s="9"/>
      <c r="S220" s="9"/>
      <c r="T220" s="9"/>
      <c r="U220" s="9"/>
      <c r="V220" s="9"/>
      <c r="W220" s="9"/>
      <c r="X220" s="9"/>
    </row>
    <row r="221" spans="16:24" x14ac:dyDescent="0.25">
      <c r="P221" s="9"/>
      <c r="S221" s="9"/>
      <c r="T221" s="9"/>
      <c r="U221" s="9"/>
      <c r="V221" s="9"/>
      <c r="W221" s="9"/>
      <c r="X221" s="9"/>
    </row>
    <row r="222" spans="16:24" x14ac:dyDescent="0.25">
      <c r="P222" s="9"/>
      <c r="S222" s="9"/>
      <c r="T222" s="9"/>
      <c r="U222" s="9"/>
      <c r="V222" s="9"/>
      <c r="W222" s="9"/>
      <c r="X222" s="9"/>
    </row>
    <row r="223" spans="16:24" x14ac:dyDescent="0.25">
      <c r="P223" s="9"/>
      <c r="S223" s="9"/>
      <c r="T223" s="9"/>
      <c r="U223" s="9"/>
      <c r="V223" s="9"/>
      <c r="W223" s="9"/>
      <c r="X223" s="9"/>
    </row>
    <row r="224" spans="16:24" x14ac:dyDescent="0.25">
      <c r="P224" s="9"/>
      <c r="S224" s="9"/>
      <c r="T224" s="9"/>
      <c r="U224" s="9"/>
      <c r="V224" s="9"/>
      <c r="W224" s="9"/>
      <c r="X224" s="9"/>
    </row>
    <row r="225" spans="16:24" x14ac:dyDescent="0.25">
      <c r="P225" s="9"/>
      <c r="S225" s="9"/>
      <c r="T225" s="9"/>
      <c r="U225" s="9"/>
      <c r="V225" s="9"/>
      <c r="W225" s="9"/>
      <c r="X225" s="9"/>
    </row>
    <row r="226" spans="16:24" x14ac:dyDescent="0.25">
      <c r="P226" s="9"/>
      <c r="S226" s="9"/>
      <c r="T226" s="9"/>
      <c r="U226" s="9"/>
      <c r="V226" s="9"/>
      <c r="W226" s="9"/>
      <c r="X226" s="9"/>
    </row>
    <row r="227" spans="16:24" x14ac:dyDescent="0.25">
      <c r="P227" s="9"/>
      <c r="S227" s="9"/>
      <c r="T227" s="9"/>
      <c r="U227" s="9"/>
      <c r="V227" s="9"/>
      <c r="W227" s="9"/>
      <c r="X227" s="9"/>
    </row>
    <row r="228" spans="16:24" x14ac:dyDescent="0.25">
      <c r="P228" s="9"/>
      <c r="S228" s="9"/>
      <c r="T228" s="9"/>
      <c r="U228" s="9"/>
      <c r="V228" s="9"/>
      <c r="W228" s="9"/>
      <c r="X228" s="9"/>
    </row>
    <row r="229" spans="16:24" x14ac:dyDescent="0.25">
      <c r="P229" s="9"/>
      <c r="S229" s="9"/>
      <c r="T229" s="9"/>
      <c r="U229" s="9"/>
      <c r="V229" s="9"/>
      <c r="W229" s="9"/>
      <c r="X229" s="9"/>
    </row>
    <row r="230" spans="16:24" x14ac:dyDescent="0.25">
      <c r="P230" s="9"/>
      <c r="S230" s="9"/>
      <c r="T230" s="9"/>
      <c r="U230" s="9"/>
      <c r="V230" s="9"/>
      <c r="W230" s="9"/>
      <c r="X230" s="9"/>
    </row>
    <row r="231" spans="16:24" x14ac:dyDescent="0.25">
      <c r="P231" s="9"/>
      <c r="S231" s="9"/>
      <c r="T231" s="9"/>
      <c r="U231" s="9"/>
      <c r="V231" s="9"/>
      <c r="W231" s="9"/>
      <c r="X231" s="9"/>
    </row>
    <row r="232" spans="16:24" x14ac:dyDescent="0.25">
      <c r="P232" s="9"/>
      <c r="S232" s="9"/>
      <c r="T232" s="9"/>
      <c r="U232" s="9"/>
      <c r="V232" s="9"/>
      <c r="W232" s="9"/>
      <c r="X232" s="9"/>
    </row>
    <row r="233" spans="16:24" x14ac:dyDescent="0.25">
      <c r="P233" s="9"/>
      <c r="S233" s="9"/>
      <c r="T233" s="9"/>
      <c r="U233" s="9"/>
      <c r="V233" s="9"/>
      <c r="W233" s="9"/>
      <c r="X233" s="9"/>
    </row>
    <row r="234" spans="16:24" x14ac:dyDescent="0.25">
      <c r="P234" s="9"/>
      <c r="S234" s="9"/>
      <c r="T234" s="9"/>
      <c r="U234" s="9"/>
      <c r="V234" s="9"/>
      <c r="W234" s="9"/>
      <c r="X234" s="9"/>
    </row>
    <row r="235" spans="16:24" x14ac:dyDescent="0.25">
      <c r="P235" s="9"/>
      <c r="S235" s="9"/>
      <c r="T235" s="9"/>
      <c r="U235" s="9"/>
      <c r="V235" s="9"/>
      <c r="W235" s="9"/>
      <c r="X235" s="9"/>
    </row>
    <row r="236" spans="16:24" x14ac:dyDescent="0.25">
      <c r="P236" s="9"/>
      <c r="S236" s="9"/>
      <c r="T236" s="9"/>
      <c r="U236" s="9"/>
      <c r="V236" s="9"/>
      <c r="W236" s="9"/>
      <c r="X236" s="9"/>
    </row>
    <row r="237" spans="16:24" x14ac:dyDescent="0.25">
      <c r="P237" s="9"/>
      <c r="S237" s="9"/>
      <c r="T237" s="9"/>
      <c r="U237" s="9"/>
      <c r="V237" s="9"/>
      <c r="W237" s="9"/>
      <c r="X237" s="9"/>
    </row>
    <row r="238" spans="16:24" x14ac:dyDescent="0.25">
      <c r="P238" s="9"/>
      <c r="S238" s="9"/>
      <c r="T238" s="9"/>
      <c r="U238" s="9"/>
      <c r="V238" s="9"/>
      <c r="W238" s="9"/>
      <c r="X238" s="9"/>
    </row>
    <row r="239" spans="16:24" x14ac:dyDescent="0.25">
      <c r="P239" s="9"/>
      <c r="S239" s="9"/>
      <c r="T239" s="9"/>
      <c r="U239" s="9"/>
      <c r="V239" s="9"/>
      <c r="W239" s="9"/>
      <c r="X239" s="9"/>
    </row>
    <row r="240" spans="16:24" x14ac:dyDescent="0.25">
      <c r="P240" s="9"/>
      <c r="S240" s="9"/>
      <c r="T240" s="9"/>
      <c r="U240" s="9"/>
      <c r="V240" s="9"/>
      <c r="W240" s="9"/>
      <c r="X240" s="9"/>
    </row>
    <row r="241" spans="16:24" x14ac:dyDescent="0.25">
      <c r="P241" s="9"/>
      <c r="S241" s="9"/>
      <c r="T241" s="9"/>
      <c r="U241" s="9"/>
      <c r="V241" s="9"/>
      <c r="W241" s="9"/>
      <c r="X241" s="9"/>
    </row>
    <row r="242" spans="16:24" x14ac:dyDescent="0.25">
      <c r="P242" s="9"/>
      <c r="S242" s="9"/>
      <c r="T242" s="9"/>
      <c r="U242" s="9"/>
      <c r="V242" s="9"/>
      <c r="W242" s="9"/>
      <c r="X242" s="9"/>
    </row>
    <row r="243" spans="16:24" x14ac:dyDescent="0.25">
      <c r="P243" s="9"/>
      <c r="S243" s="9"/>
      <c r="T243" s="9"/>
      <c r="U243" s="9"/>
      <c r="V243" s="9"/>
      <c r="W243" s="9"/>
      <c r="X243" s="9"/>
    </row>
    <row r="244" spans="16:24" x14ac:dyDescent="0.25">
      <c r="P244" s="9"/>
      <c r="S244" s="9"/>
      <c r="T244" s="9"/>
      <c r="U244" s="9"/>
      <c r="V244" s="9"/>
      <c r="W244" s="9"/>
      <c r="X244" s="9"/>
    </row>
    <row r="245" spans="16:24" x14ac:dyDescent="0.25">
      <c r="P245" s="9"/>
      <c r="S245" s="9"/>
      <c r="T245" s="9"/>
      <c r="U245" s="9"/>
      <c r="V245" s="9"/>
      <c r="W245" s="9"/>
      <c r="X245" s="9"/>
    </row>
    <row r="246" spans="16:24" x14ac:dyDescent="0.25">
      <c r="P246" s="9"/>
      <c r="S246" s="9"/>
      <c r="T246" s="9"/>
      <c r="U246" s="9"/>
      <c r="V246" s="9"/>
      <c r="W246" s="9"/>
      <c r="X246" s="9"/>
    </row>
    <row r="247" spans="16:24" x14ac:dyDescent="0.25">
      <c r="P247" s="9"/>
      <c r="S247" s="9"/>
      <c r="T247" s="9"/>
      <c r="U247" s="9"/>
      <c r="V247" s="9"/>
      <c r="W247" s="9"/>
      <c r="X247" s="9"/>
    </row>
    <row r="248" spans="16:24" x14ac:dyDescent="0.25">
      <c r="P248" s="9"/>
      <c r="S248" s="9"/>
      <c r="T248" s="9"/>
      <c r="U248" s="9"/>
      <c r="V248" s="9"/>
      <c r="W248" s="9"/>
      <c r="X248" s="9"/>
    </row>
    <row r="249" spans="16:24" x14ac:dyDescent="0.25">
      <c r="P249" s="9"/>
      <c r="S249" s="9"/>
      <c r="T249" s="9"/>
      <c r="U249" s="9"/>
      <c r="V249" s="9"/>
      <c r="W249" s="9"/>
      <c r="X249" s="9"/>
    </row>
    <row r="250" spans="16:24" x14ac:dyDescent="0.25">
      <c r="P250" s="9"/>
      <c r="S250" s="9"/>
      <c r="T250" s="9"/>
      <c r="U250" s="9"/>
      <c r="V250" s="9"/>
      <c r="W250" s="9"/>
      <c r="X250" s="9"/>
    </row>
    <row r="251" spans="16:24" x14ac:dyDescent="0.25">
      <c r="P251" s="9"/>
      <c r="S251" s="9"/>
      <c r="T251" s="9"/>
      <c r="U251" s="9"/>
      <c r="V251" s="9"/>
      <c r="W251" s="9"/>
      <c r="X251" s="9"/>
    </row>
    <row r="252" spans="16:24" x14ac:dyDescent="0.25">
      <c r="P252" s="9"/>
      <c r="S252" s="9"/>
      <c r="T252" s="9"/>
      <c r="U252" s="9"/>
      <c r="V252" s="9"/>
      <c r="W252" s="9"/>
      <c r="X252" s="9"/>
    </row>
    <row r="253" spans="16:24" x14ac:dyDescent="0.25">
      <c r="P253" s="9"/>
      <c r="S253" s="9"/>
      <c r="T253" s="9"/>
      <c r="U253" s="9"/>
      <c r="V253" s="9"/>
      <c r="W253" s="9"/>
      <c r="X253" s="9"/>
    </row>
    <row r="254" spans="16:24" x14ac:dyDescent="0.25">
      <c r="P254" s="9"/>
      <c r="S254" s="9"/>
      <c r="T254" s="9"/>
      <c r="U254" s="9"/>
      <c r="V254" s="9"/>
      <c r="W254" s="9"/>
      <c r="X254" s="9"/>
    </row>
    <row r="255" spans="16:24" x14ac:dyDescent="0.25">
      <c r="P255" s="9"/>
      <c r="S255" s="9"/>
      <c r="T255" s="9"/>
      <c r="U255" s="9"/>
      <c r="V255" s="9"/>
      <c r="W255" s="9"/>
      <c r="X255" s="9"/>
    </row>
    <row r="256" spans="16:24" x14ac:dyDescent="0.25">
      <c r="P256" s="9"/>
      <c r="S256" s="9"/>
      <c r="T256" s="9"/>
      <c r="U256" s="9"/>
      <c r="V256" s="9"/>
      <c r="W256" s="9"/>
      <c r="X256" s="9"/>
    </row>
    <row r="257" spans="16:24" x14ac:dyDescent="0.25">
      <c r="P257" s="9"/>
      <c r="S257" s="9"/>
      <c r="T257" s="9"/>
      <c r="U257" s="9"/>
      <c r="V257" s="9"/>
      <c r="W257" s="9"/>
      <c r="X257" s="9"/>
    </row>
    <row r="258" spans="16:24" x14ac:dyDescent="0.25">
      <c r="P258" s="9"/>
      <c r="S258" s="9"/>
      <c r="T258" s="9"/>
      <c r="U258" s="9"/>
      <c r="V258" s="9"/>
      <c r="W258" s="9"/>
      <c r="X258" s="9"/>
    </row>
    <row r="259" spans="16:24" x14ac:dyDescent="0.25">
      <c r="P259" s="9"/>
      <c r="S259" s="9"/>
      <c r="T259" s="9"/>
      <c r="U259" s="9"/>
      <c r="V259" s="9"/>
      <c r="W259" s="9"/>
      <c r="X259" s="9"/>
    </row>
    <row r="260" spans="16:24" x14ac:dyDescent="0.25">
      <c r="P260" s="9"/>
      <c r="S260" s="9"/>
      <c r="T260" s="9"/>
      <c r="U260" s="9"/>
      <c r="V260" s="9"/>
      <c r="W260" s="9"/>
      <c r="X260" s="9"/>
    </row>
    <row r="261" spans="16:24" x14ac:dyDescent="0.25">
      <c r="P261" s="9"/>
      <c r="S261" s="9"/>
      <c r="T261" s="9"/>
      <c r="U261" s="9"/>
      <c r="V261" s="9"/>
      <c r="W261" s="9"/>
      <c r="X261" s="9"/>
    </row>
    <row r="262" spans="16:24" x14ac:dyDescent="0.25">
      <c r="P262" s="9"/>
      <c r="S262" s="9"/>
      <c r="T262" s="9"/>
      <c r="U262" s="9"/>
      <c r="V262" s="9"/>
      <c r="W262" s="9"/>
      <c r="X262" s="9"/>
    </row>
    <row r="263" spans="16:24" x14ac:dyDescent="0.25">
      <c r="P263" s="9"/>
      <c r="S263" s="9"/>
      <c r="T263" s="9"/>
      <c r="U263" s="9"/>
      <c r="V263" s="9"/>
      <c r="W263" s="9"/>
      <c r="X263" s="9"/>
    </row>
    <row r="264" spans="16:24" x14ac:dyDescent="0.25">
      <c r="P264" s="9"/>
      <c r="S264" s="9"/>
      <c r="T264" s="9"/>
      <c r="U264" s="9"/>
      <c r="V264" s="9"/>
      <c r="W264" s="9"/>
      <c r="X264" s="9"/>
    </row>
    <row r="265" spans="16:24" x14ac:dyDescent="0.25">
      <c r="P265" s="9"/>
      <c r="S265" s="9"/>
      <c r="T265" s="9"/>
      <c r="U265" s="9"/>
      <c r="V265" s="9"/>
      <c r="W265" s="9"/>
      <c r="X265" s="9"/>
    </row>
    <row r="266" spans="16:24" x14ac:dyDescent="0.25">
      <c r="P266" s="9"/>
      <c r="S266" s="9"/>
      <c r="T266" s="9"/>
      <c r="U266" s="9"/>
      <c r="V266" s="9"/>
      <c r="W266" s="9"/>
      <c r="X266" s="9"/>
    </row>
    <row r="267" spans="16:24" x14ac:dyDescent="0.25">
      <c r="P267" s="9"/>
      <c r="S267" s="9"/>
      <c r="T267" s="9"/>
      <c r="U267" s="9"/>
      <c r="V267" s="9"/>
      <c r="W267" s="9"/>
      <c r="X267" s="9"/>
    </row>
    <row r="268" spans="16:24" x14ac:dyDescent="0.25">
      <c r="P268" s="9"/>
      <c r="S268" s="9"/>
      <c r="T268" s="9"/>
      <c r="U268" s="9"/>
      <c r="V268" s="9"/>
      <c r="W268" s="9"/>
      <c r="X268" s="9"/>
    </row>
    <row r="269" spans="16:24" x14ac:dyDescent="0.25">
      <c r="P269" s="9"/>
      <c r="S269" s="9"/>
      <c r="T269" s="9"/>
      <c r="U269" s="9"/>
      <c r="V269" s="9"/>
      <c r="W269" s="9"/>
      <c r="X269" s="9"/>
    </row>
    <row r="270" spans="16:24" x14ac:dyDescent="0.25">
      <c r="P270" s="9"/>
      <c r="S270" s="9"/>
      <c r="T270" s="9"/>
      <c r="U270" s="9"/>
      <c r="V270" s="9"/>
      <c r="W270" s="9"/>
      <c r="X270" s="9"/>
    </row>
    <row r="271" spans="16:24" x14ac:dyDescent="0.25">
      <c r="P271" s="9"/>
      <c r="S271" s="9"/>
      <c r="T271" s="9"/>
      <c r="U271" s="9"/>
      <c r="V271" s="9"/>
      <c r="W271" s="9"/>
      <c r="X271" s="9"/>
    </row>
    <row r="272" spans="16:24" x14ac:dyDescent="0.25">
      <c r="P272" s="9"/>
      <c r="S272" s="9"/>
      <c r="T272" s="9"/>
      <c r="U272" s="9"/>
      <c r="V272" s="9"/>
      <c r="W272" s="9"/>
      <c r="X272" s="9"/>
    </row>
    <row r="273" spans="16:24" x14ac:dyDescent="0.25">
      <c r="P273" s="9"/>
      <c r="S273" s="9"/>
      <c r="T273" s="9"/>
      <c r="U273" s="9"/>
      <c r="V273" s="9"/>
      <c r="W273" s="9"/>
      <c r="X273" s="9"/>
    </row>
    <row r="274" spans="16:24" x14ac:dyDescent="0.25">
      <c r="P274" s="9"/>
      <c r="S274" s="9"/>
      <c r="T274" s="9"/>
      <c r="U274" s="9"/>
      <c r="V274" s="9"/>
      <c r="W274" s="9"/>
      <c r="X274" s="9"/>
    </row>
    <row r="275" spans="16:24" x14ac:dyDescent="0.25">
      <c r="P275" s="9"/>
      <c r="S275" s="9"/>
      <c r="T275" s="9"/>
      <c r="U275" s="9"/>
      <c r="V275" s="9"/>
      <c r="W275" s="9"/>
      <c r="X275" s="9"/>
    </row>
    <row r="276" spans="16:24" x14ac:dyDescent="0.25">
      <c r="P276" s="9"/>
      <c r="S276" s="9"/>
      <c r="T276" s="9"/>
      <c r="U276" s="9"/>
      <c r="V276" s="9"/>
      <c r="W276" s="9"/>
      <c r="X276" s="9"/>
    </row>
    <row r="277" spans="16:24" x14ac:dyDescent="0.25">
      <c r="P277" s="9"/>
      <c r="S277" s="9"/>
      <c r="T277" s="9"/>
      <c r="U277" s="9"/>
      <c r="V277" s="9"/>
      <c r="W277" s="9"/>
      <c r="X277" s="9"/>
    </row>
    <row r="278" spans="16:24" x14ac:dyDescent="0.25">
      <c r="P278" s="9"/>
      <c r="S278" s="9"/>
      <c r="T278" s="9"/>
      <c r="U278" s="9"/>
      <c r="V278" s="9"/>
      <c r="W278" s="9"/>
      <c r="X278" s="9"/>
    </row>
    <row r="279" spans="16:24" x14ac:dyDescent="0.25">
      <c r="P279" s="9"/>
      <c r="S279" s="9"/>
      <c r="T279" s="9"/>
      <c r="U279" s="9"/>
      <c r="V279" s="9"/>
      <c r="W279" s="9"/>
      <c r="X279" s="9"/>
    </row>
    <row r="280" spans="16:24" x14ac:dyDescent="0.25">
      <c r="P280" s="9"/>
      <c r="S280" s="9"/>
      <c r="T280" s="9"/>
      <c r="U280" s="9"/>
      <c r="V280" s="9"/>
      <c r="W280" s="9"/>
      <c r="X280" s="9"/>
    </row>
    <row r="281" spans="16:24" x14ac:dyDescent="0.25">
      <c r="P281" s="9"/>
      <c r="S281" s="9"/>
      <c r="T281" s="9"/>
      <c r="U281" s="9"/>
      <c r="V281" s="9"/>
      <c r="W281" s="9"/>
      <c r="X281" s="9"/>
    </row>
    <row r="282" spans="16:24" x14ac:dyDescent="0.25">
      <c r="P282" s="9"/>
      <c r="S282" s="9"/>
      <c r="T282" s="9"/>
      <c r="U282" s="9"/>
      <c r="V282" s="9"/>
      <c r="W282" s="9"/>
      <c r="X282" s="9"/>
    </row>
    <row r="283" spans="16:24" x14ac:dyDescent="0.25">
      <c r="P283" s="9"/>
      <c r="S283" s="9"/>
      <c r="T283" s="9"/>
      <c r="U283" s="9"/>
      <c r="V283" s="9"/>
      <c r="W283" s="9"/>
      <c r="X283" s="9"/>
    </row>
    <row r="284" spans="16:24" x14ac:dyDescent="0.25">
      <c r="P284" s="9"/>
      <c r="S284" s="9"/>
      <c r="T284" s="9"/>
      <c r="U284" s="9"/>
      <c r="V284" s="9"/>
      <c r="W284" s="9"/>
      <c r="X284" s="9"/>
    </row>
    <row r="285" spans="16:24" x14ac:dyDescent="0.25">
      <c r="P285" s="9"/>
      <c r="S285" s="9"/>
      <c r="T285" s="9"/>
      <c r="U285" s="9"/>
      <c r="V285" s="9"/>
      <c r="W285" s="9"/>
      <c r="X285" s="9"/>
    </row>
    <row r="286" spans="16:24" x14ac:dyDescent="0.25">
      <c r="P286" s="9"/>
      <c r="S286" s="9"/>
      <c r="T286" s="9"/>
      <c r="U286" s="9"/>
      <c r="V286" s="9"/>
      <c r="W286" s="9"/>
      <c r="X286" s="9"/>
    </row>
    <row r="287" spans="16:24" x14ac:dyDescent="0.25">
      <c r="P287" s="9"/>
      <c r="S287" s="9"/>
      <c r="T287" s="9"/>
      <c r="U287" s="9"/>
      <c r="V287" s="9"/>
      <c r="W287" s="9"/>
      <c r="X287" s="9"/>
    </row>
    <row r="288" spans="16:24" x14ac:dyDescent="0.25">
      <c r="P288" s="9"/>
      <c r="S288" s="9"/>
      <c r="T288" s="9"/>
      <c r="U288" s="9"/>
      <c r="V288" s="9"/>
      <c r="W288" s="9"/>
      <c r="X288" s="9"/>
    </row>
    <row r="289" spans="16:24" x14ac:dyDescent="0.25">
      <c r="P289" s="9"/>
      <c r="S289" s="9"/>
      <c r="T289" s="9"/>
      <c r="U289" s="9"/>
      <c r="V289" s="9"/>
      <c r="W289" s="9"/>
      <c r="X289" s="9"/>
    </row>
    <row r="290" spans="16:24" x14ac:dyDescent="0.25">
      <c r="P290" s="9"/>
      <c r="S290" s="9"/>
      <c r="T290" s="9"/>
      <c r="U290" s="9"/>
      <c r="V290" s="9"/>
      <c r="W290" s="9"/>
      <c r="X290" s="9"/>
    </row>
    <row r="291" spans="16:24" x14ac:dyDescent="0.25">
      <c r="P291" s="9"/>
      <c r="S291" s="9"/>
      <c r="T291" s="9"/>
      <c r="U291" s="9"/>
      <c r="V291" s="9"/>
      <c r="W291" s="9"/>
      <c r="X291" s="9"/>
    </row>
    <row r="292" spans="16:24" x14ac:dyDescent="0.25">
      <c r="P292" s="9"/>
      <c r="S292" s="9"/>
      <c r="T292" s="9"/>
      <c r="U292" s="9"/>
      <c r="V292" s="9"/>
      <c r="W292" s="9"/>
      <c r="X292" s="9"/>
    </row>
    <row r="293" spans="16:24" x14ac:dyDescent="0.25">
      <c r="P293" s="9"/>
      <c r="S293" s="9"/>
      <c r="T293" s="9"/>
      <c r="U293" s="9"/>
      <c r="V293" s="9"/>
      <c r="W293" s="9"/>
      <c r="X293" s="9"/>
    </row>
    <row r="294" spans="16:24" x14ac:dyDescent="0.25">
      <c r="P294" s="9"/>
      <c r="S294" s="9"/>
      <c r="T294" s="9"/>
      <c r="U294" s="9"/>
      <c r="V294" s="9"/>
      <c r="W294" s="9"/>
      <c r="X294" s="9"/>
    </row>
    <row r="295" spans="16:24" x14ac:dyDescent="0.25">
      <c r="P295" s="9"/>
      <c r="S295" s="9"/>
      <c r="T295" s="9"/>
      <c r="U295" s="9"/>
      <c r="V295" s="9"/>
      <c r="W295" s="9"/>
      <c r="X295" s="9"/>
    </row>
    <row r="296" spans="16:24" x14ac:dyDescent="0.25">
      <c r="P296" s="9"/>
      <c r="S296" s="9"/>
      <c r="T296" s="9"/>
      <c r="U296" s="9"/>
      <c r="V296" s="9"/>
      <c r="W296" s="9"/>
      <c r="X296" s="9"/>
    </row>
    <row r="297" spans="16:24" x14ac:dyDescent="0.25">
      <c r="P297" s="9"/>
      <c r="S297" s="9"/>
      <c r="T297" s="9"/>
      <c r="U297" s="9"/>
      <c r="V297" s="9"/>
      <c r="W297" s="9"/>
      <c r="X297" s="9"/>
    </row>
    <row r="298" spans="16:24" x14ac:dyDescent="0.25">
      <c r="P298" s="9"/>
      <c r="S298" s="9"/>
      <c r="T298" s="9"/>
      <c r="U298" s="9"/>
      <c r="V298" s="9"/>
      <c r="W298" s="9"/>
      <c r="X298" s="9"/>
    </row>
    <row r="299" spans="16:24" x14ac:dyDescent="0.25">
      <c r="P299" s="9"/>
      <c r="S299" s="9"/>
      <c r="T299" s="9"/>
      <c r="U299" s="9"/>
      <c r="V299" s="9"/>
      <c r="W299" s="9"/>
      <c r="X299" s="9"/>
    </row>
    <row r="300" spans="16:24" x14ac:dyDescent="0.25">
      <c r="P300" s="9"/>
      <c r="S300" s="9"/>
      <c r="T300" s="9"/>
      <c r="U300" s="9"/>
      <c r="V300" s="9"/>
      <c r="W300" s="9"/>
      <c r="X300" s="9"/>
    </row>
    <row r="301" spans="16:24" x14ac:dyDescent="0.25">
      <c r="P301" s="9"/>
      <c r="S301" s="9"/>
      <c r="T301" s="9"/>
      <c r="U301" s="9"/>
      <c r="V301" s="9"/>
      <c r="W301" s="9"/>
      <c r="X301" s="9"/>
    </row>
    <row r="302" spans="16:24" x14ac:dyDescent="0.25">
      <c r="P302" s="9"/>
      <c r="S302" s="9"/>
      <c r="T302" s="9"/>
      <c r="U302" s="9"/>
      <c r="V302" s="9"/>
      <c r="W302" s="9"/>
      <c r="X302" s="9"/>
    </row>
    <row r="303" spans="16:24" x14ac:dyDescent="0.25">
      <c r="P303" s="9"/>
      <c r="S303" s="9"/>
      <c r="T303" s="9"/>
      <c r="U303" s="9"/>
      <c r="V303" s="9"/>
      <c r="W303" s="9"/>
      <c r="X303" s="9"/>
    </row>
    <row r="304" spans="16:24" x14ac:dyDescent="0.25">
      <c r="P304" s="9"/>
      <c r="S304" s="9"/>
      <c r="T304" s="9"/>
      <c r="U304" s="9"/>
      <c r="V304" s="9"/>
      <c r="W304" s="9"/>
      <c r="X304" s="9"/>
    </row>
    <row r="305" spans="16:24" x14ac:dyDescent="0.25">
      <c r="P305" s="9"/>
      <c r="S305" s="9"/>
      <c r="T305" s="9"/>
      <c r="U305" s="9"/>
      <c r="V305" s="9"/>
      <c r="W305" s="9"/>
      <c r="X305" s="9"/>
    </row>
    <row r="306" spans="16:24" x14ac:dyDescent="0.25">
      <c r="P306" s="9"/>
      <c r="S306" s="9"/>
      <c r="T306" s="9"/>
      <c r="U306" s="9"/>
      <c r="V306" s="9"/>
      <c r="W306" s="9"/>
      <c r="X306" s="9"/>
    </row>
    <row r="307" spans="16:24" x14ac:dyDescent="0.25">
      <c r="P307" s="9"/>
      <c r="S307" s="9"/>
      <c r="T307" s="9"/>
      <c r="U307" s="9"/>
      <c r="V307" s="9"/>
      <c r="W307" s="9"/>
      <c r="X307" s="9"/>
    </row>
    <row r="308" spans="16:24" x14ac:dyDescent="0.25">
      <c r="P308" s="9"/>
      <c r="S308" s="9"/>
      <c r="T308" s="9"/>
      <c r="U308" s="9"/>
      <c r="V308" s="9"/>
      <c r="W308" s="9"/>
      <c r="X308" s="9"/>
    </row>
    <row r="309" spans="16:24" x14ac:dyDescent="0.25">
      <c r="P309" s="9"/>
      <c r="S309" s="9"/>
      <c r="T309" s="9"/>
      <c r="U309" s="9"/>
      <c r="V309" s="9"/>
      <c r="W309" s="9"/>
      <c r="X309" s="9"/>
    </row>
    <row r="310" spans="16:24" x14ac:dyDescent="0.25">
      <c r="P310" s="9"/>
      <c r="S310" s="9"/>
      <c r="T310" s="9"/>
      <c r="U310" s="9"/>
      <c r="V310" s="9"/>
      <c r="W310" s="9"/>
      <c r="X310" s="9"/>
    </row>
    <row r="311" spans="16:24" x14ac:dyDescent="0.25">
      <c r="P311" s="9"/>
      <c r="S311" s="9"/>
      <c r="T311" s="9"/>
      <c r="U311" s="9"/>
      <c r="V311" s="9"/>
      <c r="W311" s="9"/>
      <c r="X311" s="9"/>
    </row>
    <row r="312" spans="16:24" x14ac:dyDescent="0.25">
      <c r="P312" s="9"/>
      <c r="S312" s="9"/>
      <c r="T312" s="9"/>
      <c r="U312" s="9"/>
      <c r="V312" s="9"/>
      <c r="W312" s="9"/>
      <c r="X312" s="9"/>
    </row>
    <row r="313" spans="16:24" x14ac:dyDescent="0.25">
      <c r="P313" s="9"/>
      <c r="S313" s="9"/>
      <c r="T313" s="9"/>
      <c r="U313" s="9"/>
      <c r="V313" s="9"/>
      <c r="W313" s="9"/>
      <c r="X313" s="9"/>
    </row>
    <row r="314" spans="16:24" x14ac:dyDescent="0.25">
      <c r="P314" s="9"/>
      <c r="S314" s="9"/>
      <c r="T314" s="9"/>
      <c r="U314" s="9"/>
      <c r="V314" s="9"/>
      <c r="W314" s="9"/>
      <c r="X314" s="9"/>
    </row>
    <row r="315" spans="16:24" x14ac:dyDescent="0.25">
      <c r="P315" s="9"/>
      <c r="S315" s="9"/>
      <c r="T315" s="9"/>
      <c r="U315" s="9"/>
      <c r="V315" s="9"/>
      <c r="W315" s="9"/>
      <c r="X315" s="9"/>
    </row>
    <row r="316" spans="16:24" x14ac:dyDescent="0.25">
      <c r="P316" s="9"/>
      <c r="S316" s="9"/>
      <c r="T316" s="9"/>
      <c r="U316" s="9"/>
      <c r="V316" s="9"/>
      <c r="W316" s="9"/>
      <c r="X316" s="9"/>
    </row>
    <row r="317" spans="16:24" x14ac:dyDescent="0.25">
      <c r="P317" s="9"/>
      <c r="S317" s="9"/>
      <c r="T317" s="9"/>
      <c r="U317" s="9"/>
      <c r="V317" s="9"/>
      <c r="W317" s="9"/>
      <c r="X317" s="9"/>
    </row>
    <row r="318" spans="16:24" x14ac:dyDescent="0.25">
      <c r="P318" s="9"/>
      <c r="S318" s="9"/>
      <c r="T318" s="9"/>
      <c r="U318" s="9"/>
      <c r="V318" s="9"/>
      <c r="W318" s="9"/>
      <c r="X318" s="9"/>
    </row>
    <row r="319" spans="16:24" x14ac:dyDescent="0.25">
      <c r="P319" s="9"/>
      <c r="S319" s="9"/>
      <c r="T319" s="9"/>
      <c r="U319" s="9"/>
      <c r="V319" s="9"/>
      <c r="W319" s="9"/>
      <c r="X319" s="9"/>
    </row>
    <row r="320" spans="16:24" x14ac:dyDescent="0.25">
      <c r="P320" s="9"/>
      <c r="S320" s="9"/>
      <c r="T320" s="9"/>
      <c r="U320" s="9"/>
      <c r="V320" s="9"/>
      <c r="W320" s="9"/>
      <c r="X320" s="9"/>
    </row>
    <row r="321" spans="16:24" x14ac:dyDescent="0.25">
      <c r="P321" s="9"/>
      <c r="S321" s="9"/>
      <c r="T321" s="9"/>
      <c r="U321" s="9"/>
      <c r="V321" s="9"/>
      <c r="W321" s="9"/>
      <c r="X321" s="9"/>
    </row>
    <row r="322" spans="16:24" x14ac:dyDescent="0.25">
      <c r="P322" s="9"/>
      <c r="S322" s="9"/>
      <c r="T322" s="9"/>
      <c r="U322" s="9"/>
      <c r="V322" s="9"/>
      <c r="W322" s="9"/>
      <c r="X322" s="9"/>
    </row>
    <row r="323" spans="16:24" x14ac:dyDescent="0.25">
      <c r="P323" s="9"/>
      <c r="S323" s="9"/>
      <c r="T323" s="9"/>
      <c r="U323" s="9"/>
      <c r="V323" s="9"/>
      <c r="W323" s="9"/>
      <c r="X323" s="9"/>
    </row>
    <row r="324" spans="16:24" x14ac:dyDescent="0.25">
      <c r="P324" s="9"/>
      <c r="S324" s="9"/>
      <c r="T324" s="9"/>
      <c r="U324" s="9"/>
      <c r="V324" s="9"/>
      <c r="W324" s="9"/>
      <c r="X324" s="9"/>
    </row>
    <row r="325" spans="16:24" x14ac:dyDescent="0.25">
      <c r="P325" s="9"/>
      <c r="S325" s="9"/>
      <c r="T325" s="9"/>
      <c r="U325" s="9"/>
      <c r="V325" s="9"/>
      <c r="W325" s="9"/>
      <c r="X325" s="9"/>
    </row>
    <row r="326" spans="16:24" x14ac:dyDescent="0.25">
      <c r="P326" s="9"/>
      <c r="S326" s="9"/>
      <c r="T326" s="9"/>
      <c r="U326" s="9"/>
      <c r="V326" s="9"/>
      <c r="W326" s="9"/>
      <c r="X326" s="9"/>
    </row>
    <row r="327" spans="16:24" x14ac:dyDescent="0.25">
      <c r="P327" s="9"/>
      <c r="S327" s="9"/>
      <c r="T327" s="9"/>
      <c r="U327" s="9"/>
      <c r="V327" s="9"/>
      <c r="W327" s="9"/>
      <c r="X327" s="9"/>
    </row>
    <row r="328" spans="16:24" x14ac:dyDescent="0.25">
      <c r="P328" s="9"/>
      <c r="S328" s="9"/>
      <c r="T328" s="9"/>
      <c r="U328" s="9"/>
      <c r="V328" s="9"/>
      <c r="W328" s="9"/>
      <c r="X328" s="9"/>
    </row>
    <row r="329" spans="16:24" x14ac:dyDescent="0.25">
      <c r="P329" s="9"/>
      <c r="S329" s="9"/>
      <c r="T329" s="9"/>
      <c r="U329" s="9"/>
      <c r="V329" s="9"/>
      <c r="W329" s="9"/>
      <c r="X329" s="9"/>
    </row>
    <row r="330" spans="16:24" x14ac:dyDescent="0.25">
      <c r="P330" s="9"/>
      <c r="Q330" s="9"/>
      <c r="R330" s="9"/>
      <c r="S330" s="9"/>
      <c r="T330" s="9"/>
      <c r="U330" s="9"/>
      <c r="V330" s="9"/>
      <c r="W330" s="9"/>
      <c r="X330" s="9"/>
    </row>
  </sheetData>
  <mergeCells count="10">
    <mergeCell ref="L44:L45"/>
    <mergeCell ref="C30:M30"/>
    <mergeCell ref="C46:D48"/>
    <mergeCell ref="C37:D40"/>
    <mergeCell ref="C51:L51"/>
    <mergeCell ref="J44:K45"/>
    <mergeCell ref="H44:H45"/>
    <mergeCell ref="G44:G45"/>
    <mergeCell ref="F44:F45"/>
    <mergeCell ref="J36:K36"/>
  </mergeCells>
  <pageMargins left="0.511811024" right="0.511811024" top="0.78740157499999996" bottom="0.78740157499999996" header="0.31496062000000002" footer="0.31496062000000002"/>
  <pageSetup paperSize="9" orientation="portrait" r:id="rId9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2017-06-02T00:41:31Z</dcterms:modified>
</cp:coreProperties>
</file>