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5251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K45" i="1"/>
  <c r="E16" i="1"/>
  <c r="E17" i="1"/>
  <c r="E18" i="1"/>
  <c r="B12" i="2" s="1"/>
  <c r="E19" i="1"/>
  <c r="B4" i="2" s="1"/>
  <c r="E20" i="1"/>
  <c r="E21" i="1"/>
  <c r="E22" i="1"/>
  <c r="H4" i="1" s="1"/>
  <c r="J4" i="1" s="1"/>
  <c r="D1" i="1"/>
  <c r="B11" i="2" l="1"/>
</calcChain>
</file>

<file path=xl/sharedStrings.xml><?xml version="1.0" encoding="utf-8"?>
<sst xmlns="http://schemas.openxmlformats.org/spreadsheetml/2006/main" count="155" uniqueCount="114">
  <si>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</si>
  <si>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</si>
  <si>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</si>
  <si>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</si>
  <si>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</si>
  <si>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</si>
  <si>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</si>
  <si>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</si>
  <si>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</si>
  <si>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</si>
  <si>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</si>
  <si>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</si>
  <si>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</si>
  <si>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</si>
  <si>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</si>
  <si>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Aquisição de xícaras</t>
  </si>
  <si>
    <t>28/03/2011</t>
  </si>
  <si>
    <t>18/01/2012</t>
  </si>
  <si>
    <t>22/12/2011</t>
  </si>
  <si>
    <t>Bens Permanentes - Eletrodomésticos</t>
  </si>
  <si>
    <t>Ar Condicionado</t>
  </si>
  <si>
    <t>22/01/2013</t>
  </si>
  <si>
    <t>Bens de Consumo - Materiais de Copa e Cozinha</t>
  </si>
  <si>
    <t>Bens de Consumo - Materiais elétricos e hidráulicos</t>
  </si>
  <si>
    <t>Aquisição de material elétrico de rede</t>
  </si>
  <si>
    <t>Bens de Consumo - Software</t>
  </si>
  <si>
    <t>Software de engenharia</t>
  </si>
  <si>
    <t>Bens Permanentes - Eletrônicos</t>
  </si>
  <si>
    <t>Aquisição de equipamentos</t>
  </si>
  <si>
    <t>Bens Permanentes - Mobiliário</t>
  </si>
  <si>
    <t>Tribuna sala de sessões advogados cadeirantes</t>
  </si>
  <si>
    <t>14/03/2011</t>
  </si>
  <si>
    <t xml:space="preserve">Conserto de empilhadeira </t>
  </si>
  <si>
    <t>16/02/2011</t>
  </si>
  <si>
    <t>21/12/2011</t>
  </si>
  <si>
    <t>Bens de Consumo - Levantamento de Necessidades</t>
  </si>
  <si>
    <t>Aquisição de garrafas térmicas</t>
  </si>
  <si>
    <t>20/11/2013</t>
  </si>
  <si>
    <t>Aquisição de material elétrico luminárias</t>
  </si>
  <si>
    <t>Software Adobe</t>
  </si>
  <si>
    <t>23/03/2015</t>
  </si>
  <si>
    <t>16/12/2013</t>
  </si>
  <si>
    <t>Ar Condicionado - RP</t>
  </si>
  <si>
    <t>Aquisição de televisores de LED - RP</t>
  </si>
  <si>
    <t>Aquisição de material para o fórum eleitoral de Mangueirinha</t>
  </si>
  <si>
    <t>23/05/2013</t>
  </si>
  <si>
    <t>17/03/2015</t>
  </si>
  <si>
    <t>Serviço - Manutenção e Jardim</t>
  </si>
  <si>
    <t>Manutenção Jardinagem Curitiba</t>
  </si>
  <si>
    <t>21/07/2015</t>
  </si>
  <si>
    <t>14/05/2015</t>
  </si>
  <si>
    <t>22/12/2015</t>
  </si>
  <si>
    <t>Aquisição - Consumo</t>
  </si>
  <si>
    <t>Aquisição de materiais de manutenção - RP</t>
  </si>
  <si>
    <t>Pintura Fóruns - RP</t>
  </si>
  <si>
    <t>18/01/2016</t>
  </si>
  <si>
    <t>29/05/2015</t>
  </si>
  <si>
    <t>Materiais de copa e limpeza - CANCELADO</t>
  </si>
  <si>
    <t>Pequenos reparos/manutenção</t>
  </si>
  <si>
    <t>20/06/2016</t>
  </si>
  <si>
    <t>Limpeza de vidros e janelas</t>
  </si>
  <si>
    <t>16/01/2015</t>
  </si>
  <si>
    <t>PROCESSO EXEMPLO</t>
  </si>
  <si>
    <t>a</t>
  </si>
  <si>
    <t>b</t>
  </si>
  <si>
    <t>c</t>
  </si>
  <si>
    <t>Conclusão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</si>
  <si>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</si>
  <si>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</si>
  <si>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</si>
  <si>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</si>
  <si>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</si>
  <si>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</si>
  <si>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</si>
  <si>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</si>
  <si>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</si>
  <si>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</si>
  <si>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</si>
  <si>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</si>
  <si>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</si>
  <si>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</si>
  <si>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</si>
  <si>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</si>
  <si>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</si>
  <si>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</si>
  <si>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</si>
  <si>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</si>
  <si>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</si>
  <si>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</si>
  <si>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</si>
  <si>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</si>
  <si>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</si>
  <si>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</si>
  <si>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</si>
  <si>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</si>
  <si>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*Definir a Meta de redução ainda fazendo análise de dados históricos para coleta de médias. A partir destas será possível obter uma meta mais coerente.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</si>
  <si>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</si>
  <si>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</si>
  <si>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</si>
  <si>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</si>
  <si>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 xml:space="preserve"> - 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</si>
  <si>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</si>
  <si>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</si>
  <si>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</si>
  <si>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</si>
  <si>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</si>
  <si>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Apresentar os Graficos com os resultados e resaltar a importancia da escolha de um processo simples.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</si>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</sst>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4" xfId="0" applyFill="1" applyBorder="1"/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4" borderId="11" xfId="1" applyFont="1" applyFill="1" applyBorder="1" applyAlignment="1">
      <alignment horizontal="center" vertical="center" wrapText="1"/>
    </xf>
    <xf numFmtId="165" fontId="4" fillId="4" borderId="12" xfId="1" applyNumberFormat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165" fontId="5" fillId="4" borderId="19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  <xf numFmtId="165" fontId="5" fillId="4" borderId="20" xfId="0" applyNumberFormat="1" applyFont="1" applyFill="1" applyBorder="1" applyAlignment="1">
      <alignment horizontal="center" vertical="center" wrapText="1"/>
    </xf>
    <xf numFmtId="17" fontId="5" fillId="4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165" fontId="5" fillId="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328612</xdr:colOff>
      <xdr:row>13</xdr:row>
      <xdr:rowOff>123825</xdr:rowOff>
    </xdr:from>
    <xdr:to>
      <xdr:col>1</xdr:col>
      <xdr:colOff>3228975</xdr:colOff>
      <xdr:row>35</xdr:row>
      <xdr:rowOff>44450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2981325"/>
          <a:ext cx="6196013" cy="413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781050</xdr:colOff>
      <xdr:row>37</xdr:row>
      <xdr:rowOff>0</xdr:rowOff>
    </xdr:from>
    <xdr:to>
      <xdr:col>1</xdr:col>
      <xdr:colOff>2971800</xdr:colOff>
      <xdr:row>56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58</xdr:row>
      <xdr:rowOff>0</xdr:rowOff>
    </xdr:from>
    <xdr:to>
      <xdr:col>1</xdr:col>
      <xdr:colOff>2933700</xdr:colOff>
      <xdr:row>77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80</xdr:row>
      <xdr:rowOff>85724</xdr:rowOff>
    </xdr:from>
    <xdr:to>
      <xdr:col>3</xdr:col>
      <xdr:colOff>485777</xdr:colOff>
      <xdr:row>105</xdr:row>
      <xdr:rowOff>161925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761999</xdr:colOff>
      <xdr:row>107</xdr:row>
      <xdr:rowOff>76200</xdr:rowOff>
    </xdr:from>
    <xdr:to>
      <xdr:col>3</xdr:col>
      <xdr:colOff>504824</xdr:colOff>
      <xdr:row>132</xdr:row>
      <xdr:rowOff>139700</xdr:rowOff>
    </xdr:to>
    <xdr:pic>
      <xdr:nvPicPr>
        <xdr:cNvPr id="8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1107400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zoomScale="85" zoomScaleNormal="85" workbookViewId="0">
      <pane ySplit="3" topLeftCell="A4" activePane="bottomLeft" state="frozen"/>
      <selection pane="bottomLeft" activeCell="B18" sqref="B18"/>
    </sheetView>
  </sheetViews>
  <sheetFormatPr defaultRowHeight="15" x14ac:dyDescent="0.25"/>
  <cols>
    <col min="1" max="1" width="59.140625" customWidth="1"/>
    <col min="2" max="2" width="53.140625" customWidth="1"/>
    <col min="3" max="4" width="10.42578125" bestFit="1" customWidth="1"/>
    <col min="5" max="5" width="25.42578125" bestFit="1" customWidth="1"/>
    <col min="6" max="6" width="14" customWidth="1"/>
    <col min="7" max="7" width="2.85546875" customWidth="1"/>
    <col min="8" max="8" width="12.5703125" customWidth="1"/>
    <col min="9" max="9" width="16.140625" bestFit="1" customWidth="1"/>
    <col min="10" max="10" width="14.42578125" bestFit="1" customWidth="1"/>
  </cols>
  <sheetData>
    <row r="1" spans="1:10" ht="66" customHeight="1" x14ac:dyDescent="0.25">
      <c r="A1" s="4" t="s">
        <v>8</v>
      </c>
      <c r="B1" s="5" t="s">
        <v>9</v>
      </c>
      <c r="C1" s="1" t="s">
        <v>10</v>
      </c>
      <c r="D1" s="12">
        <f ca="1">TODAY()</f>
        <v>42681</v>
      </c>
      <c r="E1" s="13" t="s">
        <v>11</v>
      </c>
    </row>
    <row r="2" spans="1:10" ht="8.25" customHeight="1" thickBot="1" x14ac:dyDescent="0.3"/>
    <row r="3" spans="1:10" ht="60" x14ac:dyDescent="0.2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H3" s="9" t="s">
        <v>5</v>
      </c>
      <c r="I3" s="10" t="s">
        <v>6</v>
      </c>
      <c r="J3" s="11" t="s">
        <v>7</v>
      </c>
    </row>
    <row r="4" spans="1:10" x14ac:dyDescent="0.25">
      <c r="A4" s="1" t="s">
        <v>22</v>
      </c>
      <c r="B4" s="1" t="s">
        <v>15</v>
      </c>
      <c r="C4" s="1" t="s">
        <v>16</v>
      </c>
      <c r="D4" s="1" t="s">
        <v>17</v>
      </c>
      <c r="E4" s="20">
        <v>298</v>
      </c>
      <c r="H4" s="2">
        <f>E22</f>
        <v>340.77777777777777</v>
      </c>
      <c r="I4" s="14">
        <v>0</v>
      </c>
      <c r="J4" s="1">
        <f>H4-(H4*I4)</f>
        <v>340.77777777777777</v>
      </c>
    </row>
    <row r="5" spans="1:10" x14ac:dyDescent="0.25">
      <c r="A5" s="1" t="s">
        <v>23</v>
      </c>
      <c r="B5" s="1" t="s">
        <v>24</v>
      </c>
      <c r="C5" s="12">
        <v>40668</v>
      </c>
      <c r="D5" s="12">
        <v>41214</v>
      </c>
      <c r="E5" s="20">
        <v>250</v>
      </c>
    </row>
    <row r="6" spans="1:10" x14ac:dyDescent="0.25">
      <c r="A6" s="1" t="s">
        <v>25</v>
      </c>
      <c r="B6" s="1" t="s">
        <v>26</v>
      </c>
      <c r="C6" s="1" t="s">
        <v>18</v>
      </c>
      <c r="D6" s="12">
        <v>40973</v>
      </c>
      <c r="E6" s="20">
        <v>133</v>
      </c>
    </row>
    <row r="7" spans="1:10" x14ac:dyDescent="0.25">
      <c r="A7" s="1" t="s">
        <v>19</v>
      </c>
      <c r="B7" s="1" t="s">
        <v>42</v>
      </c>
      <c r="C7" s="12">
        <v>40882</v>
      </c>
      <c r="D7" s="1" t="s">
        <v>21</v>
      </c>
      <c r="E7" s="20">
        <v>620</v>
      </c>
    </row>
    <row r="8" spans="1:10" x14ac:dyDescent="0.25">
      <c r="A8" s="1" t="s">
        <v>27</v>
      </c>
      <c r="B8" s="1" t="s">
        <v>28</v>
      </c>
      <c r="C8" s="12">
        <v>40703</v>
      </c>
      <c r="D8" s="12">
        <v>41190</v>
      </c>
      <c r="E8" s="20">
        <v>338</v>
      </c>
    </row>
    <row r="9" spans="1:10" x14ac:dyDescent="0.25">
      <c r="A9" s="1" t="s">
        <v>29</v>
      </c>
      <c r="B9" s="1" t="s">
        <v>30</v>
      </c>
      <c r="C9" s="1" t="s">
        <v>31</v>
      </c>
      <c r="D9" s="12">
        <v>41035</v>
      </c>
      <c r="E9" s="20">
        <v>449</v>
      </c>
    </row>
    <row r="10" spans="1:10" x14ac:dyDescent="0.25">
      <c r="A10" s="1" t="s">
        <v>35</v>
      </c>
      <c r="B10" s="1" t="s">
        <v>32</v>
      </c>
      <c r="C10" s="1" t="s">
        <v>33</v>
      </c>
      <c r="D10" s="1" t="s">
        <v>34</v>
      </c>
      <c r="E10" s="20">
        <v>309</v>
      </c>
    </row>
    <row r="11" spans="1:10" x14ac:dyDescent="0.25">
      <c r="A11" s="1" t="s">
        <v>23</v>
      </c>
      <c r="B11" s="1" t="s">
        <v>38</v>
      </c>
      <c r="C11" s="12">
        <v>41617</v>
      </c>
      <c r="D11" s="12">
        <v>41737</v>
      </c>
      <c r="E11" s="20">
        <v>326</v>
      </c>
    </row>
    <row r="12" spans="1:10" x14ac:dyDescent="0.25">
      <c r="A12" s="1" t="s">
        <v>25</v>
      </c>
      <c r="B12" s="1" t="s">
        <v>39</v>
      </c>
      <c r="C12" s="12">
        <v>41590</v>
      </c>
      <c r="D12" s="1" t="s">
        <v>40</v>
      </c>
      <c r="E12" s="20">
        <v>466</v>
      </c>
    </row>
    <row r="13" spans="1:10" x14ac:dyDescent="0.25">
      <c r="A13" s="1" t="s">
        <v>19</v>
      </c>
      <c r="B13" s="1" t="s">
        <v>20</v>
      </c>
      <c r="C13" s="12">
        <v>41487</v>
      </c>
      <c r="D13" s="12">
        <v>41342</v>
      </c>
      <c r="E13" s="20">
        <v>238</v>
      </c>
    </row>
    <row r="14" spans="1:10" x14ac:dyDescent="0.25">
      <c r="A14" s="1" t="s">
        <v>27</v>
      </c>
      <c r="B14" s="1" t="s">
        <v>43</v>
      </c>
      <c r="C14" s="1" t="s">
        <v>41</v>
      </c>
      <c r="D14" s="12">
        <v>42042</v>
      </c>
      <c r="E14" s="20">
        <v>567</v>
      </c>
    </row>
    <row r="15" spans="1:10" x14ac:dyDescent="0.25">
      <c r="A15" s="1" t="s">
        <v>29</v>
      </c>
      <c r="B15" s="1" t="s">
        <v>44</v>
      </c>
      <c r="C15" s="1" t="s">
        <v>45</v>
      </c>
      <c r="D15" s="1" t="s">
        <v>46</v>
      </c>
      <c r="E15" s="20">
        <v>668</v>
      </c>
    </row>
    <row r="16" spans="1:10" x14ac:dyDescent="0.25">
      <c r="A16" s="1" t="s">
        <v>47</v>
      </c>
      <c r="B16" s="1" t="s">
        <v>48</v>
      </c>
      <c r="C16" s="18">
        <v>42047</v>
      </c>
      <c r="D16" s="18" t="s">
        <v>49</v>
      </c>
      <c r="E16" s="20">
        <f>DAYS360(C16,D16)</f>
        <v>159</v>
      </c>
    </row>
    <row r="17" spans="1:5" x14ac:dyDescent="0.25">
      <c r="A17" s="1" t="s">
        <v>47</v>
      </c>
      <c r="B17" s="1" t="s">
        <v>54</v>
      </c>
      <c r="C17" s="12" t="s">
        <v>50</v>
      </c>
      <c r="D17" s="12" t="s">
        <v>51</v>
      </c>
      <c r="E17" s="20">
        <f>DAYS360(C17,D17)</f>
        <v>218</v>
      </c>
    </row>
    <row r="18" spans="1:5" x14ac:dyDescent="0.25">
      <c r="A18" s="76" t="s">
        <v>52</v>
      </c>
      <c r="B18" s="1" t="s">
        <v>53</v>
      </c>
      <c r="C18" s="12">
        <v>42135</v>
      </c>
      <c r="D18" s="12" t="s">
        <v>55</v>
      </c>
      <c r="E18" s="20">
        <f t="shared" ref="E18:E21" si="0">DAYS360(C18,D18)</f>
        <v>247</v>
      </c>
    </row>
    <row r="19" spans="1:5" x14ac:dyDescent="0.25">
      <c r="A19" s="1" t="s">
        <v>22</v>
      </c>
      <c r="B19" s="1" t="s">
        <v>57</v>
      </c>
      <c r="C19" s="12" t="s">
        <v>56</v>
      </c>
      <c r="D19" s="12">
        <v>42339</v>
      </c>
      <c r="E19" s="20">
        <f t="shared" si="0"/>
        <v>182</v>
      </c>
    </row>
    <row r="20" spans="1:5" x14ac:dyDescent="0.25">
      <c r="A20" s="1" t="s">
        <v>47</v>
      </c>
      <c r="B20" s="1" t="s">
        <v>58</v>
      </c>
      <c r="C20" s="12">
        <v>42226</v>
      </c>
      <c r="D20" s="12" t="s">
        <v>59</v>
      </c>
      <c r="E20" s="20">
        <f t="shared" si="0"/>
        <v>310</v>
      </c>
    </row>
    <row r="21" spans="1:5" x14ac:dyDescent="0.25">
      <c r="A21" s="1" t="s">
        <v>47</v>
      </c>
      <c r="B21" s="1" t="s">
        <v>60</v>
      </c>
      <c r="C21" s="12" t="s">
        <v>61</v>
      </c>
      <c r="D21" s="12">
        <v>42381</v>
      </c>
      <c r="E21" s="20">
        <f t="shared" si="0"/>
        <v>356</v>
      </c>
    </row>
    <row r="22" spans="1:5" x14ac:dyDescent="0.25">
      <c r="A22" s="1"/>
      <c r="B22" s="1"/>
      <c r="C22" s="1"/>
      <c r="D22" s="1"/>
      <c r="E22" s="1">
        <f>AVERAGE(E4:E21)</f>
        <v>340.77777777777777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11" x14ac:dyDescent="0.25">
      <c r="A33" s="1"/>
      <c r="B33" s="1"/>
      <c r="C33" s="1"/>
      <c r="D33" s="1"/>
      <c r="E33" s="1"/>
    </row>
    <row r="34" spans="1:11" x14ac:dyDescent="0.25">
      <c r="A34" s="1"/>
      <c r="B34" s="1"/>
      <c r="C34" s="1"/>
      <c r="D34" s="1"/>
      <c r="E34" s="1"/>
    </row>
    <row r="35" spans="1:11" x14ac:dyDescent="0.25">
      <c r="A35" s="1"/>
      <c r="B35" s="1"/>
      <c r="C35" s="1"/>
      <c r="D35" s="1"/>
      <c r="E35" s="1"/>
    </row>
    <row r="36" spans="1:11" x14ac:dyDescent="0.25">
      <c r="A36" s="1"/>
      <c r="B36" s="1"/>
      <c r="C36" s="1"/>
      <c r="D36" s="1"/>
      <c r="E36" s="1"/>
    </row>
    <row r="37" spans="1:11" x14ac:dyDescent="0.25">
      <c r="A37" s="1"/>
      <c r="B37" s="1"/>
      <c r="C37" s="1"/>
      <c r="D37" s="1"/>
      <c r="E37" s="1"/>
    </row>
    <row r="45" spans="1:11" x14ac:dyDescent="0.25">
      <c r="I45" t="s">
        <v>63</v>
      </c>
      <c r="J45">
        <v>1</v>
      </c>
      <c r="K45">
        <f>AVERAGEIF(I45:I49,I45,J45:J49)</f>
        <v>1</v>
      </c>
    </row>
    <row r="46" spans="1:11" x14ac:dyDescent="0.25">
      <c r="I46" t="s">
        <v>64</v>
      </c>
      <c r="J46">
        <v>2</v>
      </c>
    </row>
    <row r="47" spans="1:11" x14ac:dyDescent="0.25">
      <c r="I47" t="s">
        <v>63</v>
      </c>
      <c r="J47">
        <v>1</v>
      </c>
    </row>
    <row r="48" spans="1:11" x14ac:dyDescent="0.25">
      <c r="I48" t="s">
        <v>64</v>
      </c>
      <c r="J48">
        <v>2</v>
      </c>
    </row>
    <row r="49" spans="9:10" x14ac:dyDescent="0.25">
      <c r="I49" t="s">
        <v>65</v>
      </c>
      <c r="J49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showGridLines="0" topLeftCell="A97" workbookViewId="0">
      <selection activeCell="G127" sqref="G127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2" ht="60" x14ac:dyDescent="0.25">
      <c r="A2" s="15" t="s">
        <v>8</v>
      </c>
      <c r="B2" s="16" t="s">
        <v>14</v>
      </c>
    </row>
    <row r="3" spans="1:2" x14ac:dyDescent="0.25">
      <c r="A3" s="3" t="s">
        <v>12</v>
      </c>
      <c r="B3" s="3" t="s">
        <v>13</v>
      </c>
    </row>
    <row r="4" spans="1:2" x14ac:dyDescent="0.25">
      <c r="A4" s="1" t="s">
        <v>22</v>
      </c>
      <c r="B4" s="1">
        <f>AVERAGEIF('Dados Historicos x Categoria'!$A$4:$A$21,'Dados Historicos x Categoria'!A4,'Dados Historicos x Categoria'!$E$4:$E$21)</f>
        <v>240</v>
      </c>
    </row>
    <row r="5" spans="1:2" x14ac:dyDescent="0.25">
      <c r="A5" s="1" t="s">
        <v>23</v>
      </c>
      <c r="B5" s="1">
        <f>AVERAGEIF('Dados Historicos x Categoria'!$A$4:$A$21,'Dados Historicos x Categoria'!A5,'Dados Historicos x Categoria'!$E$4:$E$21)</f>
        <v>288</v>
      </c>
    </row>
    <row r="6" spans="1:2" x14ac:dyDescent="0.25">
      <c r="A6" s="1" t="s">
        <v>25</v>
      </c>
      <c r="B6" s="1">
        <f>AVERAGEIF('Dados Historicos x Categoria'!$A$4:$A$21,'Dados Historicos x Categoria'!A6,'Dados Historicos x Categoria'!$E$4:$E$21)</f>
        <v>299.5</v>
      </c>
    </row>
    <row r="7" spans="1:2" x14ac:dyDescent="0.25">
      <c r="A7" s="1" t="s">
        <v>19</v>
      </c>
      <c r="B7" s="1">
        <f>AVERAGEIF('Dados Historicos x Categoria'!$A$4:$A$21,'Dados Historicos x Categoria'!A7,'Dados Historicos x Categoria'!$E$4:$E$21)</f>
        <v>429</v>
      </c>
    </row>
    <row r="8" spans="1:2" x14ac:dyDescent="0.25">
      <c r="A8" s="1" t="s">
        <v>27</v>
      </c>
      <c r="B8" s="1">
        <f>AVERAGEIF('Dados Historicos x Categoria'!$A$4:$A$21,'Dados Historicos x Categoria'!A8,'Dados Historicos x Categoria'!$E$4:$E$21)</f>
        <v>452.5</v>
      </c>
    </row>
    <row r="9" spans="1:2" x14ac:dyDescent="0.25">
      <c r="A9" s="1" t="s">
        <v>29</v>
      </c>
      <c r="B9" s="1">
        <f>AVERAGEIF('Dados Historicos x Categoria'!$A$4:$A$21,'Dados Historicos x Categoria'!A9,'Dados Historicos x Categoria'!$E$4:$E$21)</f>
        <v>558.5</v>
      </c>
    </row>
    <row r="10" spans="1:2" x14ac:dyDescent="0.25">
      <c r="A10" s="1" t="s">
        <v>35</v>
      </c>
      <c r="B10" s="1">
        <f>AVERAGEIF('Dados Historicos x Categoria'!$A$4:$A$21,'Dados Historicos x Categoria'!A10,'Dados Historicos x Categoria'!$E$4:$E$21)</f>
        <v>309</v>
      </c>
    </row>
    <row r="11" spans="1:2" x14ac:dyDescent="0.25">
      <c r="A11" s="1" t="s">
        <v>47</v>
      </c>
      <c r="B11" s="1">
        <f>AVERAGEIF('Dados Historicos x Categoria'!$A$4:$A$21,'Dados Historicos x Categoria'!A16,'Dados Historicos x Categoria'!$E$4:$E$21)</f>
        <v>260.75</v>
      </c>
    </row>
    <row r="12" spans="1:2" x14ac:dyDescent="0.25">
      <c r="A12" s="1" t="s">
        <v>52</v>
      </c>
      <c r="B12" s="1">
        <f>AVERAGEIF('Dados Historicos x Categoria'!$A$4:$A$21,'Dados Historicos x Categoria'!A18,'Dados Historicos x Categoria'!$E$4:$E$21)</f>
        <v>247</v>
      </c>
    </row>
    <row r="16" spans="1:2" ht="15.75" thickBot="1" x14ac:dyDescent="0.3"/>
    <row r="17" spans="3:7" x14ac:dyDescent="0.25">
      <c r="C17" s="21" t="s">
        <v>66</v>
      </c>
      <c r="D17" s="22"/>
      <c r="E17" s="22"/>
      <c r="F17" s="22"/>
      <c r="G17" s="23"/>
    </row>
    <row r="18" spans="3:7" x14ac:dyDescent="0.25">
      <c r="C18" s="24"/>
      <c r="D18" s="25"/>
      <c r="E18" s="25"/>
      <c r="F18" s="25"/>
      <c r="G18" s="26"/>
    </row>
    <row r="19" spans="3:7" x14ac:dyDescent="0.25">
      <c r="C19" s="24"/>
      <c r="D19" s="25"/>
      <c r="E19" s="25"/>
      <c r="F19" s="25"/>
      <c r="G19" s="26"/>
    </row>
    <row r="20" spans="3:7" x14ac:dyDescent="0.25">
      <c r="C20" s="24"/>
      <c r="D20" s="25"/>
      <c r="E20" s="25"/>
      <c r="F20" s="25"/>
      <c r="G20" s="26"/>
    </row>
    <row r="21" spans="3:7" x14ac:dyDescent="0.25">
      <c r="C21" s="24"/>
      <c r="D21" s="25"/>
      <c r="E21" s="25"/>
      <c r="F21" s="25"/>
      <c r="G21" s="26"/>
    </row>
    <row r="22" spans="3:7" x14ac:dyDescent="0.25">
      <c r="C22" s="24"/>
      <c r="D22" s="25"/>
      <c r="E22" s="25"/>
      <c r="F22" s="25"/>
      <c r="G22" s="26"/>
    </row>
    <row r="23" spans="3:7" x14ac:dyDescent="0.25">
      <c r="C23" s="24"/>
      <c r="D23" s="25"/>
      <c r="E23" s="25"/>
      <c r="F23" s="25"/>
      <c r="G23" s="26"/>
    </row>
    <row r="24" spans="3:7" x14ac:dyDescent="0.25">
      <c r="C24" s="24"/>
      <c r="D24" s="25"/>
      <c r="E24" s="25"/>
      <c r="F24" s="25"/>
      <c r="G24" s="26"/>
    </row>
    <row r="25" spans="3:7" x14ac:dyDescent="0.25">
      <c r="C25" s="24"/>
      <c r="D25" s="25"/>
      <c r="E25" s="25"/>
      <c r="F25" s="25"/>
      <c r="G25" s="26"/>
    </row>
    <row r="26" spans="3:7" x14ac:dyDescent="0.25">
      <c r="C26" s="24"/>
      <c r="D26" s="25"/>
      <c r="E26" s="25"/>
      <c r="F26" s="25"/>
      <c r="G26" s="26"/>
    </row>
    <row r="27" spans="3:7" x14ac:dyDescent="0.25">
      <c r="C27" s="24"/>
      <c r="D27" s="25"/>
      <c r="E27" s="25"/>
      <c r="F27" s="25"/>
      <c r="G27" s="26"/>
    </row>
    <row r="28" spans="3:7" x14ac:dyDescent="0.25">
      <c r="C28" s="24"/>
      <c r="D28" s="25"/>
      <c r="E28" s="25"/>
      <c r="F28" s="25"/>
      <c r="G28" s="26"/>
    </row>
    <row r="29" spans="3:7" ht="15.75" thickBot="1" x14ac:dyDescent="0.3">
      <c r="C29" s="27"/>
      <c r="D29" s="28"/>
      <c r="E29" s="28"/>
      <c r="F29" s="28"/>
      <c r="G29" s="29"/>
    </row>
    <row r="37" spans="3:7" ht="15.75" thickBot="1" x14ac:dyDescent="0.3"/>
    <row r="38" spans="3:7" x14ac:dyDescent="0.25">
      <c r="C38" s="21" t="s">
        <v>66</v>
      </c>
      <c r="D38" s="22"/>
      <c r="E38" s="22"/>
      <c r="F38" s="22"/>
      <c r="G38" s="23"/>
    </row>
    <row r="39" spans="3:7" x14ac:dyDescent="0.25">
      <c r="C39" s="24"/>
      <c r="D39" s="25"/>
      <c r="E39" s="25"/>
      <c r="F39" s="25"/>
      <c r="G39" s="26"/>
    </row>
    <row r="40" spans="3:7" x14ac:dyDescent="0.25">
      <c r="C40" s="24"/>
      <c r="D40" s="25"/>
      <c r="E40" s="25"/>
      <c r="F40" s="25"/>
      <c r="G40" s="26"/>
    </row>
    <row r="41" spans="3:7" x14ac:dyDescent="0.25">
      <c r="C41" s="24"/>
      <c r="D41" s="25"/>
      <c r="E41" s="25"/>
      <c r="F41" s="25"/>
      <c r="G41" s="26"/>
    </row>
    <row r="42" spans="3:7" x14ac:dyDescent="0.25">
      <c r="C42" s="24"/>
      <c r="D42" s="25"/>
      <c r="E42" s="25"/>
      <c r="F42" s="25"/>
      <c r="G42" s="26"/>
    </row>
    <row r="43" spans="3:7" x14ac:dyDescent="0.25">
      <c r="C43" s="24"/>
      <c r="D43" s="25"/>
      <c r="E43" s="25"/>
      <c r="F43" s="25"/>
      <c r="G43" s="26"/>
    </row>
    <row r="44" spans="3:7" x14ac:dyDescent="0.25">
      <c r="C44" s="24"/>
      <c r="D44" s="25"/>
      <c r="E44" s="25"/>
      <c r="F44" s="25"/>
      <c r="G44" s="26"/>
    </row>
    <row r="45" spans="3:7" x14ac:dyDescent="0.25">
      <c r="C45" s="24"/>
      <c r="D45" s="25"/>
      <c r="E45" s="25"/>
      <c r="F45" s="25"/>
      <c r="G45" s="26"/>
    </row>
    <row r="46" spans="3:7" x14ac:dyDescent="0.25">
      <c r="C46" s="24"/>
      <c r="D46" s="25"/>
      <c r="E46" s="25"/>
      <c r="F46" s="25"/>
      <c r="G46" s="26"/>
    </row>
    <row r="47" spans="3:7" x14ac:dyDescent="0.25">
      <c r="C47" s="24"/>
      <c r="D47" s="25"/>
      <c r="E47" s="25"/>
      <c r="F47" s="25"/>
      <c r="G47" s="26"/>
    </row>
    <row r="48" spans="3:7" x14ac:dyDescent="0.25">
      <c r="C48" s="24"/>
      <c r="D48" s="25"/>
      <c r="E48" s="25"/>
      <c r="F48" s="25"/>
      <c r="G48" s="26"/>
    </row>
    <row r="49" spans="3:7" x14ac:dyDescent="0.25">
      <c r="C49" s="24"/>
      <c r="D49" s="25"/>
      <c r="E49" s="25"/>
      <c r="F49" s="25"/>
      <c r="G49" s="26"/>
    </row>
    <row r="50" spans="3:7" ht="15.75" thickBot="1" x14ac:dyDescent="0.3">
      <c r="C50" s="27"/>
      <c r="D50" s="28"/>
      <c r="E50" s="28"/>
      <c r="F50" s="28"/>
      <c r="G50" s="29"/>
    </row>
    <row r="58" spans="3:7" ht="15.75" thickBot="1" x14ac:dyDescent="0.3"/>
    <row r="59" spans="3:7" x14ac:dyDescent="0.25">
      <c r="C59" s="21" t="s">
        <v>66</v>
      </c>
      <c r="D59" s="22"/>
      <c r="E59" s="22"/>
      <c r="F59" s="22"/>
      <c r="G59" s="23"/>
    </row>
    <row r="60" spans="3:7" x14ac:dyDescent="0.25">
      <c r="C60" s="24"/>
      <c r="D60" s="25"/>
      <c r="E60" s="25"/>
      <c r="F60" s="25"/>
      <c r="G60" s="26"/>
    </row>
    <row r="61" spans="3:7" x14ac:dyDescent="0.25">
      <c r="C61" s="24"/>
      <c r="D61" s="25"/>
      <c r="E61" s="25"/>
      <c r="F61" s="25"/>
      <c r="G61" s="26"/>
    </row>
    <row r="62" spans="3:7" x14ac:dyDescent="0.25">
      <c r="C62" s="24"/>
      <c r="D62" s="25"/>
      <c r="E62" s="25"/>
      <c r="F62" s="25"/>
      <c r="G62" s="26"/>
    </row>
    <row r="63" spans="3:7" x14ac:dyDescent="0.25">
      <c r="C63" s="24"/>
      <c r="D63" s="25"/>
      <c r="E63" s="25"/>
      <c r="F63" s="25"/>
      <c r="G63" s="26"/>
    </row>
    <row r="64" spans="3:7" x14ac:dyDescent="0.25">
      <c r="C64" s="24"/>
      <c r="D64" s="25"/>
      <c r="E64" s="25"/>
      <c r="F64" s="25"/>
      <c r="G64" s="26"/>
    </row>
    <row r="65" spans="3:7" x14ac:dyDescent="0.25">
      <c r="C65" s="24"/>
      <c r="D65" s="25"/>
      <c r="E65" s="25"/>
      <c r="F65" s="25"/>
      <c r="G65" s="26"/>
    </row>
    <row r="66" spans="3:7" x14ac:dyDescent="0.25">
      <c r="C66" s="24"/>
      <c r="D66" s="25"/>
      <c r="E66" s="25"/>
      <c r="F66" s="25"/>
      <c r="G66" s="26"/>
    </row>
    <row r="67" spans="3:7" x14ac:dyDescent="0.25">
      <c r="C67" s="24"/>
      <c r="D67" s="25"/>
      <c r="E67" s="25"/>
      <c r="F67" s="25"/>
      <c r="G67" s="26"/>
    </row>
    <row r="68" spans="3:7" x14ac:dyDescent="0.25">
      <c r="C68" s="24"/>
      <c r="D68" s="25"/>
      <c r="E68" s="25"/>
      <c r="F68" s="25"/>
      <c r="G68" s="26"/>
    </row>
    <row r="69" spans="3:7" x14ac:dyDescent="0.25">
      <c r="C69" s="24"/>
      <c r="D69" s="25"/>
      <c r="E69" s="25"/>
      <c r="F69" s="25"/>
      <c r="G69" s="26"/>
    </row>
    <row r="70" spans="3:7" x14ac:dyDescent="0.25">
      <c r="C70" s="24"/>
      <c r="D70" s="25"/>
      <c r="E70" s="25"/>
      <c r="F70" s="25"/>
      <c r="G70" s="26"/>
    </row>
    <row r="71" spans="3:7" ht="15.75" thickBot="1" x14ac:dyDescent="0.3">
      <c r="C71" s="27"/>
      <c r="D71" s="28"/>
      <c r="E71" s="28"/>
      <c r="F71" s="28"/>
      <c r="G71" s="29"/>
    </row>
    <row r="81" spans="6:10" ht="15.75" thickBot="1" x14ac:dyDescent="0.3"/>
    <row r="82" spans="6:10" x14ac:dyDescent="0.25">
      <c r="F82" s="21" t="s">
        <v>66</v>
      </c>
      <c r="G82" s="22"/>
      <c r="H82" s="22"/>
      <c r="I82" s="22"/>
      <c r="J82" s="23"/>
    </row>
    <row r="83" spans="6:10" x14ac:dyDescent="0.25">
      <c r="F83" s="24"/>
      <c r="G83" s="25"/>
      <c r="H83" s="25"/>
      <c r="I83" s="25"/>
      <c r="J83" s="26"/>
    </row>
    <row r="84" spans="6:10" x14ac:dyDescent="0.25">
      <c r="F84" s="24"/>
      <c r="G84" s="25"/>
      <c r="H84" s="25"/>
      <c r="I84" s="25"/>
      <c r="J84" s="26"/>
    </row>
    <row r="85" spans="6:10" x14ac:dyDescent="0.25">
      <c r="F85" s="24"/>
      <c r="G85" s="25"/>
      <c r="H85" s="25"/>
      <c r="I85" s="25"/>
      <c r="J85" s="26"/>
    </row>
    <row r="86" spans="6:10" x14ac:dyDescent="0.25">
      <c r="F86" s="24"/>
      <c r="G86" s="25"/>
      <c r="H86" s="25"/>
      <c r="I86" s="25"/>
      <c r="J86" s="26"/>
    </row>
    <row r="87" spans="6:10" x14ac:dyDescent="0.25">
      <c r="F87" s="24"/>
      <c r="G87" s="25"/>
      <c r="H87" s="25"/>
      <c r="I87" s="25"/>
      <c r="J87" s="26"/>
    </row>
    <row r="88" spans="6:10" x14ac:dyDescent="0.25">
      <c r="F88" s="24"/>
      <c r="G88" s="25"/>
      <c r="H88" s="25"/>
      <c r="I88" s="25"/>
      <c r="J88" s="26"/>
    </row>
    <row r="89" spans="6:10" x14ac:dyDescent="0.25">
      <c r="F89" s="24"/>
      <c r="G89" s="25"/>
      <c r="H89" s="25"/>
      <c r="I89" s="25"/>
      <c r="J89" s="26"/>
    </row>
    <row r="90" spans="6:10" x14ac:dyDescent="0.25">
      <c r="F90" s="24"/>
      <c r="G90" s="25"/>
      <c r="H90" s="25"/>
      <c r="I90" s="25"/>
      <c r="J90" s="26"/>
    </row>
    <row r="91" spans="6:10" x14ac:dyDescent="0.25">
      <c r="F91" s="24"/>
      <c r="G91" s="25"/>
      <c r="H91" s="25"/>
      <c r="I91" s="25"/>
      <c r="J91" s="26"/>
    </row>
    <row r="92" spans="6:10" x14ac:dyDescent="0.25">
      <c r="F92" s="24"/>
      <c r="G92" s="25"/>
      <c r="H92" s="25"/>
      <c r="I92" s="25"/>
      <c r="J92" s="26"/>
    </row>
    <row r="93" spans="6:10" x14ac:dyDescent="0.25">
      <c r="F93" s="24"/>
      <c r="G93" s="25"/>
      <c r="H93" s="25"/>
      <c r="I93" s="25"/>
      <c r="J93" s="26"/>
    </row>
    <row r="94" spans="6:10" ht="15.75" thickBot="1" x14ac:dyDescent="0.3">
      <c r="F94" s="27"/>
      <c r="G94" s="28"/>
      <c r="H94" s="28"/>
      <c r="I94" s="28"/>
      <c r="J94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Normal="100" workbookViewId="0">
      <selection activeCell="K4" sqref="K4"/>
    </sheetView>
  </sheetViews>
  <sheetFormatPr defaultRowHeight="15" x14ac:dyDescent="0.25"/>
  <cols>
    <col min="1" max="1" width="9.140625" style="77"/>
    <col min="2" max="2" width="10.7109375" style="77" bestFit="1" customWidth="1"/>
    <col min="3" max="3" width="17.85546875" style="77" customWidth="1"/>
    <col min="4" max="4" width="25.85546875" style="77" customWidth="1"/>
    <col min="5" max="5" width="9.140625" style="77"/>
    <col min="6" max="6" width="29.42578125" style="77" customWidth="1"/>
    <col min="7" max="7" width="31.7109375" style="77" customWidth="1"/>
    <col min="8" max="8" width="10.5703125" style="77" customWidth="1"/>
    <col min="9" max="9" width="12" style="77" customWidth="1"/>
    <col min="10" max="10" width="27.42578125" style="77" customWidth="1"/>
  </cols>
  <sheetData>
    <row r="1" spans="1:10" ht="24" x14ac:dyDescent="0.25">
      <c r="A1" s="30" t="s">
        <v>67</v>
      </c>
      <c r="B1" s="31" t="s">
        <v>68</v>
      </c>
      <c r="C1" s="32" t="s">
        <v>69</v>
      </c>
      <c r="D1" s="32" t="s">
        <v>70</v>
      </c>
      <c r="E1" s="32" t="s">
        <v>71</v>
      </c>
      <c r="F1" s="32" t="s">
        <v>72</v>
      </c>
      <c r="G1" s="32" t="s">
        <v>73</v>
      </c>
      <c r="H1" s="32" t="s">
        <v>74</v>
      </c>
      <c r="I1" s="32" t="s">
        <v>75</v>
      </c>
      <c r="J1" s="33" t="s">
        <v>76</v>
      </c>
    </row>
    <row r="2" spans="1:10" s="74" customFormat="1" ht="90" customHeight="1" x14ac:dyDescent="0.25">
      <c r="A2" s="78">
        <v>1</v>
      </c>
      <c r="B2" s="75" t="s">
        <v>77</v>
      </c>
      <c r="C2" s="75" t="s">
        <v>78</v>
      </c>
      <c r="D2" s="75" t="s">
        <v>79</v>
      </c>
      <c r="E2" s="75">
        <v>2</v>
      </c>
      <c r="F2" s="51" t="s">
        <v>110</v>
      </c>
      <c r="G2" s="51" t="s">
        <v>112</v>
      </c>
      <c r="H2" s="79">
        <v>42440</v>
      </c>
      <c r="I2" s="51" t="s">
        <v>108</v>
      </c>
      <c r="J2" s="51"/>
    </row>
    <row r="3" spans="1:10" ht="45" x14ac:dyDescent="0.25">
      <c r="A3" s="81"/>
      <c r="B3" s="75"/>
      <c r="C3" s="75"/>
      <c r="D3" s="75"/>
      <c r="E3" s="75"/>
      <c r="F3" s="51" t="s">
        <v>111</v>
      </c>
      <c r="G3" s="51" t="s">
        <v>113</v>
      </c>
      <c r="H3" s="79">
        <v>42440</v>
      </c>
      <c r="I3" s="51" t="s">
        <v>108</v>
      </c>
      <c r="J3" s="51"/>
    </row>
    <row r="4" spans="1:10" ht="75" customHeight="1" x14ac:dyDescent="0.25">
      <c r="A4" s="75">
        <v>2</v>
      </c>
      <c r="B4" s="82">
        <v>42440</v>
      </c>
      <c r="C4" s="75" t="s">
        <v>107</v>
      </c>
      <c r="D4" s="75" t="s">
        <v>103</v>
      </c>
      <c r="E4" s="78">
        <v>2</v>
      </c>
      <c r="F4" s="51" t="s">
        <v>105</v>
      </c>
      <c r="G4" s="51" t="s">
        <v>102</v>
      </c>
      <c r="H4" s="79">
        <v>42440</v>
      </c>
      <c r="I4" s="51" t="s">
        <v>108</v>
      </c>
      <c r="J4" s="51"/>
    </row>
    <row r="5" spans="1:10" ht="45" x14ac:dyDescent="0.25">
      <c r="A5" s="78"/>
      <c r="B5" s="78"/>
      <c r="C5" s="78"/>
      <c r="D5" s="78"/>
      <c r="E5" s="81"/>
      <c r="F5" s="58" t="s">
        <v>104</v>
      </c>
      <c r="G5" s="58" t="s">
        <v>98</v>
      </c>
      <c r="H5" s="84">
        <v>42440</v>
      </c>
      <c r="I5" s="51" t="s">
        <v>108</v>
      </c>
      <c r="J5" s="58"/>
    </row>
    <row r="6" spans="1:10" ht="75" x14ac:dyDescent="0.25">
      <c r="A6" s="75">
        <v>3</v>
      </c>
      <c r="B6" s="83">
        <v>42624</v>
      </c>
      <c r="C6" s="51"/>
      <c r="D6" s="51"/>
      <c r="E6" s="51"/>
      <c r="F6" s="51" t="s">
        <v>96</v>
      </c>
      <c r="G6" s="51" t="s">
        <v>98</v>
      </c>
      <c r="H6" s="79">
        <v>42624</v>
      </c>
      <c r="I6" s="51" t="s">
        <v>101</v>
      </c>
      <c r="J6" s="51"/>
    </row>
    <row r="7" spans="1:10" ht="45" x14ac:dyDescent="0.25">
      <c r="A7" s="75"/>
      <c r="B7" s="81"/>
      <c r="C7" s="51"/>
      <c r="D7" s="51"/>
      <c r="E7" s="51"/>
      <c r="F7" s="51" t="s">
        <v>109</v>
      </c>
      <c r="G7" s="51" t="s">
        <v>98</v>
      </c>
      <c r="H7" s="79">
        <v>42624</v>
      </c>
      <c r="I7" s="51" t="s">
        <v>101</v>
      </c>
      <c r="J7" s="51"/>
    </row>
    <row r="8" spans="1:10" ht="60" x14ac:dyDescent="0.25">
      <c r="A8" s="75"/>
      <c r="B8" s="80"/>
      <c r="C8" s="51"/>
      <c r="D8" s="51"/>
      <c r="E8" s="51"/>
      <c r="F8" s="51" t="s">
        <v>106</v>
      </c>
      <c r="G8" s="51" t="s">
        <v>98</v>
      </c>
      <c r="H8" s="79">
        <v>42624</v>
      </c>
      <c r="I8" s="51" t="s">
        <v>101</v>
      </c>
      <c r="J8" s="51"/>
    </row>
    <row r="9" spans="1:10" ht="90" x14ac:dyDescent="0.25">
      <c r="A9" s="51">
        <v>4</v>
      </c>
      <c r="B9" s="51" t="s">
        <v>97</v>
      </c>
      <c r="C9" s="51"/>
      <c r="D9" s="51"/>
      <c r="E9" s="51"/>
      <c r="F9" s="51" t="s">
        <v>95</v>
      </c>
      <c r="G9" s="51" t="s">
        <v>99</v>
      </c>
      <c r="H9" s="51" t="s">
        <v>97</v>
      </c>
      <c r="I9" s="51" t="s">
        <v>100</v>
      </c>
      <c r="J9" s="51"/>
    </row>
  </sheetData>
  <mergeCells count="12">
    <mergeCell ref="E4:E5"/>
    <mergeCell ref="A6:A8"/>
    <mergeCell ref="B6:B8"/>
    <mergeCell ref="A4:A5"/>
    <mergeCell ref="D4:D5"/>
    <mergeCell ref="C4:C5"/>
    <mergeCell ref="B4:B5"/>
    <mergeCell ref="B2:B3"/>
    <mergeCell ref="C2:C3"/>
    <mergeCell ref="D2:D3"/>
    <mergeCell ref="E2:E3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1" sqref="D31"/>
    </sheetView>
  </sheetViews>
  <sheetFormatPr defaultRowHeight="15" x14ac:dyDescent="0.25"/>
  <cols>
    <col min="1" max="1" width="51" customWidth="1"/>
    <col min="2" max="2" width="10.42578125" bestFit="1" customWidth="1"/>
    <col min="4" max="4" width="19.28515625" customWidth="1"/>
  </cols>
  <sheetData>
    <row r="1" spans="1:5" x14ac:dyDescent="0.25">
      <c r="A1" s="19" t="s">
        <v>62</v>
      </c>
    </row>
    <row r="2" spans="1:5" x14ac:dyDescent="0.25">
      <c r="A2" s="1" t="s">
        <v>22</v>
      </c>
      <c r="B2" s="1" t="s">
        <v>36</v>
      </c>
      <c r="C2" s="1" t="s">
        <v>37</v>
      </c>
      <c r="D2" s="12">
        <v>41883</v>
      </c>
      <c r="E2" s="17">
        <v>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67" t="s">
        <v>67</v>
      </c>
      <c r="B1" s="69" t="s">
        <v>80</v>
      </c>
      <c r="C1" s="71" t="s">
        <v>81</v>
      </c>
      <c r="D1" s="72"/>
      <c r="E1" s="72" t="s">
        <v>82</v>
      </c>
      <c r="F1" s="73"/>
      <c r="G1" s="34" t="s">
        <v>83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26.25" thickBot="1" x14ac:dyDescent="0.3">
      <c r="A2" s="68"/>
      <c r="B2" s="70"/>
      <c r="C2" s="36" t="s">
        <v>84</v>
      </c>
      <c r="D2" s="37" t="s">
        <v>85</v>
      </c>
      <c r="E2" s="37" t="s">
        <v>84</v>
      </c>
      <c r="F2" s="38" t="s">
        <v>85</v>
      </c>
      <c r="G2" s="39">
        <v>42690</v>
      </c>
      <c r="H2" s="39">
        <v>42720</v>
      </c>
      <c r="I2" s="39">
        <v>42751</v>
      </c>
      <c r="J2" s="39">
        <v>42782</v>
      </c>
      <c r="K2" s="39">
        <v>42810</v>
      </c>
      <c r="L2" s="39">
        <v>42841</v>
      </c>
      <c r="M2" s="39">
        <v>42871</v>
      </c>
      <c r="N2" s="39">
        <v>42902</v>
      </c>
      <c r="O2" s="39">
        <v>42932</v>
      </c>
      <c r="P2" s="39">
        <v>42963</v>
      </c>
      <c r="Q2" s="39">
        <v>42994</v>
      </c>
      <c r="R2" s="39">
        <v>43024</v>
      </c>
      <c r="S2" s="39">
        <v>43055</v>
      </c>
    </row>
    <row r="3" spans="1:19" ht="15.75" thickBot="1" x14ac:dyDescent="0.3">
      <c r="A3" s="40">
        <v>1</v>
      </c>
      <c r="B3" s="41" t="s">
        <v>86</v>
      </c>
      <c r="C3" s="42" t="s">
        <v>87</v>
      </c>
      <c r="D3" s="43" t="s">
        <v>87</v>
      </c>
      <c r="E3" s="43" t="s">
        <v>87</v>
      </c>
      <c r="F3" s="43" t="s">
        <v>87</v>
      </c>
      <c r="G3" s="40"/>
      <c r="H3" s="44"/>
      <c r="I3" s="44"/>
      <c r="J3" s="44"/>
      <c r="K3" s="44"/>
      <c r="L3" s="44"/>
      <c r="M3" s="44"/>
      <c r="N3" s="44"/>
      <c r="O3" s="45"/>
      <c r="P3" s="45"/>
      <c r="Q3" s="45"/>
      <c r="R3" s="45"/>
      <c r="S3" s="45"/>
    </row>
    <row r="4" spans="1:19" ht="15.75" thickBot="1" x14ac:dyDescent="0.3">
      <c r="A4" s="46">
        <v>2</v>
      </c>
      <c r="B4" s="47" t="s">
        <v>88</v>
      </c>
      <c r="C4" s="48"/>
      <c r="D4" s="49"/>
      <c r="E4" s="49"/>
      <c r="F4" s="50"/>
      <c r="G4" s="46"/>
      <c r="H4" s="51"/>
      <c r="I4" s="51"/>
      <c r="J4" s="51"/>
      <c r="K4" s="51"/>
      <c r="L4" s="51"/>
      <c r="M4" s="51"/>
      <c r="N4" s="51"/>
      <c r="O4" s="52"/>
      <c r="P4" s="45"/>
      <c r="Q4" s="45"/>
      <c r="R4" s="45"/>
      <c r="S4" s="45"/>
    </row>
    <row r="5" spans="1:19" ht="15.75" thickBot="1" x14ac:dyDescent="0.3">
      <c r="A5" s="46">
        <v>3</v>
      </c>
      <c r="B5" s="47" t="s">
        <v>89</v>
      </c>
      <c r="C5" s="48"/>
      <c r="D5" s="49"/>
      <c r="E5" s="49"/>
      <c r="F5" s="50"/>
      <c r="G5" s="46"/>
      <c r="H5" s="51"/>
      <c r="I5" s="51"/>
      <c r="J5" s="51"/>
      <c r="K5" s="51"/>
      <c r="L5" s="51"/>
      <c r="M5" s="51"/>
      <c r="N5" s="51"/>
      <c r="O5" s="52"/>
      <c r="P5" s="45"/>
      <c r="Q5" s="45"/>
      <c r="R5" s="45"/>
      <c r="S5" s="45"/>
    </row>
    <row r="6" spans="1:19" ht="15.75" thickBot="1" x14ac:dyDescent="0.3">
      <c r="A6" s="46">
        <v>4</v>
      </c>
      <c r="B6" s="47" t="s">
        <v>90</v>
      </c>
      <c r="C6" s="48"/>
      <c r="D6" s="49"/>
      <c r="E6" s="49"/>
      <c r="F6" s="50"/>
      <c r="G6" s="46"/>
      <c r="H6" s="51"/>
      <c r="I6" s="51"/>
      <c r="J6" s="51"/>
      <c r="K6" s="51"/>
      <c r="L6" s="51"/>
      <c r="M6" s="51"/>
      <c r="N6" s="51"/>
      <c r="O6" s="52"/>
      <c r="P6" s="45"/>
      <c r="Q6" s="45"/>
      <c r="R6" s="45"/>
      <c r="S6" s="45"/>
    </row>
    <row r="7" spans="1:19" ht="15.75" thickBot="1" x14ac:dyDescent="0.3">
      <c r="A7" s="46">
        <v>5</v>
      </c>
      <c r="B7" s="47" t="s">
        <v>91</v>
      </c>
      <c r="C7" s="48"/>
      <c r="D7" s="49"/>
      <c r="E7" s="49"/>
      <c r="F7" s="50"/>
      <c r="G7" s="46"/>
      <c r="H7" s="51"/>
      <c r="I7" s="51"/>
      <c r="J7" s="51"/>
      <c r="K7" s="51"/>
      <c r="L7" s="51"/>
      <c r="M7" s="51"/>
      <c r="N7" s="51"/>
      <c r="O7" s="52"/>
      <c r="P7" s="45"/>
      <c r="Q7" s="45"/>
      <c r="R7" s="45"/>
      <c r="S7" s="45"/>
    </row>
    <row r="8" spans="1:19" ht="15.75" thickBot="1" x14ac:dyDescent="0.3">
      <c r="A8" s="46">
        <v>6</v>
      </c>
      <c r="B8" s="47" t="s">
        <v>92</v>
      </c>
      <c r="C8" s="48"/>
      <c r="D8" s="49"/>
      <c r="E8" s="49"/>
      <c r="F8" s="50"/>
      <c r="G8" s="46"/>
      <c r="H8" s="51"/>
      <c r="I8" s="51"/>
      <c r="J8" s="51"/>
      <c r="K8" s="51"/>
      <c r="L8" s="51"/>
      <c r="M8" s="51"/>
      <c r="N8" s="51"/>
      <c r="O8" s="52"/>
      <c r="P8" s="45"/>
      <c r="Q8" s="45"/>
      <c r="R8" s="45"/>
      <c r="S8" s="45"/>
    </row>
    <row r="9" spans="1:19" ht="15.75" thickBot="1" x14ac:dyDescent="0.3">
      <c r="A9" s="46">
        <v>7</v>
      </c>
      <c r="B9" s="47"/>
      <c r="C9" s="48"/>
      <c r="D9" s="49"/>
      <c r="E9" s="49"/>
      <c r="F9" s="50"/>
      <c r="G9" s="46"/>
      <c r="H9" s="51"/>
      <c r="I9" s="51"/>
      <c r="J9" s="51"/>
      <c r="K9" s="51"/>
      <c r="L9" s="51"/>
      <c r="M9" s="51"/>
      <c r="N9" s="51"/>
      <c r="O9" s="52"/>
      <c r="P9" s="45"/>
      <c r="Q9" s="45"/>
      <c r="R9" s="45"/>
      <c r="S9" s="45"/>
    </row>
    <row r="10" spans="1:19" ht="15.75" thickBot="1" x14ac:dyDescent="0.3">
      <c r="A10" s="46">
        <v>8</v>
      </c>
      <c r="B10" s="47"/>
      <c r="C10" s="48"/>
      <c r="D10" s="49"/>
      <c r="E10" s="49"/>
      <c r="F10" s="50"/>
      <c r="G10" s="46"/>
      <c r="H10" s="51"/>
      <c r="I10" s="51"/>
      <c r="J10" s="51"/>
      <c r="K10" s="51"/>
      <c r="L10" s="51"/>
      <c r="M10" s="51"/>
      <c r="N10" s="51"/>
      <c r="O10" s="52"/>
      <c r="P10" s="45"/>
      <c r="Q10" s="45"/>
      <c r="R10" s="45"/>
      <c r="S10" s="45"/>
    </row>
    <row r="11" spans="1:19" ht="15.75" thickBot="1" x14ac:dyDescent="0.3">
      <c r="A11" s="46">
        <v>9</v>
      </c>
      <c r="B11" s="47"/>
      <c r="C11" s="48"/>
      <c r="D11" s="49"/>
      <c r="E11" s="49"/>
      <c r="F11" s="50"/>
      <c r="G11" s="46"/>
      <c r="H11" s="51"/>
      <c r="I11" s="51"/>
      <c r="J11" s="51"/>
      <c r="K11" s="51"/>
      <c r="L11" s="51"/>
      <c r="M11" s="51"/>
      <c r="N11" s="51"/>
      <c r="O11" s="52"/>
      <c r="P11" s="45"/>
      <c r="Q11" s="45"/>
      <c r="R11" s="45"/>
      <c r="S11" s="45"/>
    </row>
    <row r="12" spans="1:19" ht="15.75" thickBot="1" x14ac:dyDescent="0.3">
      <c r="A12" s="46">
        <v>10</v>
      </c>
      <c r="B12" s="47"/>
      <c r="C12" s="48"/>
      <c r="D12" s="49"/>
      <c r="E12" s="49"/>
      <c r="F12" s="50"/>
      <c r="G12" s="46"/>
      <c r="H12" s="51"/>
      <c r="I12" s="51"/>
      <c r="J12" s="51"/>
      <c r="K12" s="51"/>
      <c r="L12" s="51"/>
      <c r="M12" s="51"/>
      <c r="N12" s="51"/>
      <c r="O12" s="52"/>
      <c r="P12" s="45"/>
      <c r="Q12" s="45"/>
      <c r="R12" s="45"/>
      <c r="S12" s="45"/>
    </row>
    <row r="13" spans="1:19" ht="15.75" thickBot="1" x14ac:dyDescent="0.3">
      <c r="A13" s="46">
        <v>11</v>
      </c>
      <c r="B13" s="47"/>
      <c r="C13" s="48"/>
      <c r="D13" s="49"/>
      <c r="E13" s="49"/>
      <c r="F13" s="50"/>
      <c r="G13" s="46"/>
      <c r="H13" s="51"/>
      <c r="I13" s="51"/>
      <c r="J13" s="51"/>
      <c r="K13" s="51"/>
      <c r="L13" s="51"/>
      <c r="M13" s="51"/>
      <c r="N13" s="51"/>
      <c r="O13" s="52"/>
      <c r="P13" s="45"/>
      <c r="Q13" s="45"/>
      <c r="R13" s="45"/>
      <c r="S13" s="45"/>
    </row>
    <row r="14" spans="1:19" ht="15.75" thickBot="1" x14ac:dyDescent="0.3">
      <c r="A14" s="53">
        <v>12</v>
      </c>
      <c r="B14" s="54"/>
      <c r="C14" s="55"/>
      <c r="D14" s="56"/>
      <c r="E14" s="56"/>
      <c r="F14" s="57"/>
      <c r="G14" s="53"/>
      <c r="H14" s="58"/>
      <c r="I14" s="58"/>
      <c r="J14" s="58"/>
      <c r="K14" s="58"/>
      <c r="L14" s="58"/>
      <c r="M14" s="58"/>
      <c r="N14" s="58"/>
      <c r="O14" s="59"/>
      <c r="P14" s="45"/>
      <c r="Q14" s="45"/>
      <c r="R14" s="45"/>
      <c r="S14" s="45"/>
    </row>
    <row r="15" spans="1:19" ht="15.75" thickBot="1" x14ac:dyDescent="0.3">
      <c r="A15" s="60"/>
      <c r="B15" s="61" t="s">
        <v>93</v>
      </c>
      <c r="C15" s="62" t="s">
        <v>94</v>
      </c>
      <c r="D15" s="63"/>
      <c r="E15" s="63" t="s">
        <v>94</v>
      </c>
      <c r="F15" s="64"/>
      <c r="G15" s="60">
        <v>30</v>
      </c>
      <c r="H15" s="65">
        <v>30</v>
      </c>
      <c r="I15" s="65"/>
      <c r="J15" s="65"/>
      <c r="K15" s="65"/>
      <c r="L15" s="65"/>
      <c r="M15" s="65"/>
      <c r="N15" s="65"/>
      <c r="O15" s="66"/>
      <c r="P15" s="66"/>
      <c r="Q15" s="66"/>
      <c r="R15" s="66"/>
      <c r="S15" s="66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2016-11-07T16:41:36Z</dcterms:modified>
</cp:coreProperties>
</file>