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ferrari/Documents/workspace/logSort/"/>
    </mc:Choice>
  </mc:AlternateContent>
  <xr:revisionPtr revIDLastSave="0" documentId="13_ncr:1_{2874224E-7FB1-A84F-9961-6D9A519EEB9D}" xr6:coauthVersionLast="36" xr6:coauthVersionMax="36" xr10:uidLastSave="{00000000-0000-0000-0000-000000000000}"/>
  <bookViews>
    <workbookView xWindow="280" yWindow="440" windowWidth="28240" windowHeight="15980" xr2:uid="{00000000-000D-0000-FFFF-FFFF00000000}"/>
  </bookViews>
  <sheets>
    <sheet name="race_result" sheetId="1" r:id="rId1"/>
    <sheet name="log" sheetId="2" r:id="rId2"/>
  </sheets>
  <calcPr calcId="181029" refMode="R1C1" iterateCount="0" calcOnSave="0" concurrentCalc="0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C8" i="1"/>
  <c r="C7" i="1"/>
  <c r="C6" i="1"/>
  <c r="C5" i="1"/>
  <c r="C4" i="1"/>
  <c r="C3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<sst xmlns="http://schemas.openxmlformats.org/spreadsheetml/2006/main" count="62" uniqueCount="39">
  <si>
    <t>23:49:08.277</t>
  </si>
  <si>
    <t xml:space="preserve">038 – F.MASSA                           </t>
  </si>
  <si>
    <t>23:49:10.858</t>
  </si>
  <si>
    <t xml:space="preserve">033 – R.BARRICHELLO                     </t>
  </si>
  <si>
    <t>23:49:11.075</t>
  </si>
  <si>
    <t xml:space="preserve">002 – K.RAIKKONEN                       </t>
  </si>
  <si>
    <t>23:49:12.667</t>
  </si>
  <si>
    <t xml:space="preserve">023 – M.WEBBER                          </t>
  </si>
  <si>
    <t>23:49:30.976</t>
  </si>
  <si>
    <t xml:space="preserve">015 – F.ALONSO                          </t>
  </si>
  <si>
    <t>23:50:11.447</t>
  </si>
  <si>
    <t>23:50:14.860</t>
  </si>
  <si>
    <t>23:50:15.057</t>
  </si>
  <si>
    <t>23:50:17.472</t>
  </si>
  <si>
    <t>23:50:37.987</t>
  </si>
  <si>
    <t>23:51:14.216</t>
  </si>
  <si>
    <t>23:51:18.576</t>
  </si>
  <si>
    <t xml:space="preserve">033 – R.BARRICHELLO		             </t>
  </si>
  <si>
    <t>23:51:19.044</t>
  </si>
  <si>
    <t>23:51:21.759</t>
  </si>
  <si>
    <t>23:51:46.691</t>
  </si>
  <si>
    <t>23:52:01.796</t>
  </si>
  <si>
    <t xml:space="preserve">011 – S.VETTEL                          </t>
  </si>
  <si>
    <t>23:52:17.003</t>
  </si>
  <si>
    <t>23:52:22.586</t>
  </si>
  <si>
    <t>23:52:22.120</t>
  </si>
  <si>
    <t>23:52:25.975</t>
  </si>
  <si>
    <t>23:53:06.741</t>
  </si>
  <si>
    <t>23:53:39.660</t>
  </si>
  <si>
    <t>23:54:57.757</t>
  </si>
  <si>
    <t>Posição</t>
  </si>
  <si>
    <t>Piloto</t>
  </si>
  <si>
    <t>Tempo Total Prova</t>
  </si>
  <si>
    <t>Qtd Voltas</t>
  </si>
  <si>
    <t>Hora</t>
  </si>
  <si>
    <t xml:space="preserve">Nº Volta </t>
  </si>
  <si>
    <t>Tempo Volta</t>
  </si>
  <si>
    <t>Velocidade Média Volta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</si>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</sst>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E5" sqref="E5"/>
    </sheetView>
  </sheetViews>
  <sheetFormatPr baseColWidth="10" defaultRowHeight="16" x14ac:dyDescent="0.2"/>
  <cols>
    <col min="1" max="1" width="11.6640625" bestFit="1" customWidth="1"/>
    <col min="2" max="2" width="28.33203125" bestFit="1" customWidth="1"/>
    <col min="3" max="3" width="9.1640625" bestFit="1" customWidth="1"/>
    <col min="4" max="4" width="9.1640625" style="1" bestFit="1" customWidth="1"/>
    <col min="5" max="5" width="11" bestFit="1" customWidth="1"/>
    <col min="9" max="9" width="28.33203125" bestFit="1" customWidth="1"/>
    <col min="10" max="10" width="16.83203125" bestFit="1" customWidth="1"/>
  </cols>
  <sheetData>
    <row r="1" spans="1:10" s="14" customFormat="1" ht="17" thickBot="1" x14ac:dyDescent="0.25">
      <c r="A1" s="18" t="s">
        <v>38</v>
      </c>
      <c r="B1" s="19"/>
      <c r="C1" s="19"/>
      <c r="D1" s="20"/>
    </row>
    <row r="2" spans="1:10" ht="52" thickBot="1" x14ac:dyDescent="0.25">
      <c r="A2" s="15" t="s">
        <v>30</v>
      </c>
      <c r="B2" s="15" t="s">
        <v>31</v>
      </c>
      <c r="C2" s="15" t="s">
        <v>32</v>
      </c>
      <c r="D2" s="15" t="s">
        <v>33</v>
      </c>
    </row>
    <row r="3" spans="1:10" x14ac:dyDescent="0.2">
      <c r="A3" s="6">
        <f>_xlfn.RANK.EQ($C$3,$C$3:C8,1)</f>
        <v>1</v>
      </c>
      <c r="B3" s="8" t="s">
        <v>1</v>
      </c>
      <c r="C3" s="11">
        <f>SUMIF(log!$B$2:B24,"*038*",log!$D$2:D24)</f>
        <v>2.9117824074074076E-3</v>
      </c>
      <c r="D3" s="4">
        <f>COUNTIF(log!$B$2:B24,"*038*")</f>
        <v>4</v>
      </c>
    </row>
    <row r="4" spans="1:10" x14ac:dyDescent="0.2">
      <c r="A4" s="6">
        <f>_xlfn.RANK.EQ($C$4,$C$3:C8,1)</f>
        <v>2</v>
      </c>
      <c r="B4" s="9" t="s">
        <v>5</v>
      </c>
      <c r="C4" s="12">
        <f>SUMIF(log!$B$2:B24,"*002*",log!$D$2:D24)</f>
        <v>2.953159722222222E-3</v>
      </c>
      <c r="D4" s="4">
        <f>COUNTIF(log!$B$2:B24,"*002*")</f>
        <v>4</v>
      </c>
    </row>
    <row r="5" spans="1:10" x14ac:dyDescent="0.2">
      <c r="A5" s="6">
        <f>_xlfn.RANK.EQ($C$5,$C$3:C8,1)</f>
        <v>3</v>
      </c>
      <c r="B5" s="9" t="s">
        <v>17</v>
      </c>
      <c r="C5" s="12">
        <f>SUMIF(log!$B$2:B24,"*033*",log!$D$2:D24)</f>
        <v>2.9638888888888892E-3</v>
      </c>
      <c r="D5" s="4">
        <f>COUNTIF(log!$B$2:B24,"*033*")</f>
        <v>4</v>
      </c>
    </row>
    <row r="6" spans="1:10" x14ac:dyDescent="0.2">
      <c r="A6" s="6">
        <f>_xlfn.RANK.EQ($C$6,$C$3:C8,1)</f>
        <v>4</v>
      </c>
      <c r="B6" s="9" t="s">
        <v>7</v>
      </c>
      <c r="C6" s="12">
        <f>SUMIF(log!$B$2:B24,"*023*",log!$D$2:D24)</f>
        <v>2.9828935185185188E-3</v>
      </c>
      <c r="D6" s="4">
        <f>COUNTIF(log!$B$2:B24,"*023*")</f>
        <v>4</v>
      </c>
    </row>
    <row r="7" spans="1:10" x14ac:dyDescent="0.2">
      <c r="A7" s="6">
        <f>_xlfn.RANK.EQ($C$7,C$3:C8,1)</f>
        <v>5</v>
      </c>
      <c r="B7" s="9" t="s">
        <v>9</v>
      </c>
      <c r="C7" s="12">
        <f>SUMIF(log!$B$2:B24,"*015*",log!$D$2:D24)</f>
        <v>3.4053356481481478E-3</v>
      </c>
      <c r="D7" s="4">
        <f>COUNTIF(log!$B$2:B24,"*015*")</f>
        <v>4</v>
      </c>
    </row>
    <row r="8" spans="1:10" ht="17" thickBot="1" x14ac:dyDescent="0.25">
      <c r="A8" s="7">
        <f>_xlfn.RANK.EQ($C$8,$C$3:C8,1)</f>
        <v>6</v>
      </c>
      <c r="B8" s="10" t="s">
        <v>22</v>
      </c>
      <c r="C8" s="13">
        <f>SUMIF(log!$B$2:B24,"*011*",log!$D$2:D24)</f>
        <v>4.4823611111111114E-3</v>
      </c>
      <c r="D8" s="5">
        <f>COUNTIF(log!$B$2:B24,"*011*")</f>
        <v>3</v>
      </c>
    </row>
    <row r="9" spans="1:10" x14ac:dyDescent="0.2">
      <c r="I9" s="3"/>
    </row>
    <row r="10" spans="1:10" x14ac:dyDescent="0.2">
      <c r="J10" s="2"/>
    </row>
    <row r="11" spans="1:10" x14ac:dyDescent="0.2">
      <c r="I11" s="3"/>
    </row>
    <row r="12" spans="1:10" x14ac:dyDescent="0.2">
      <c r="I12" s="3"/>
    </row>
    <row r="13" spans="1:10" x14ac:dyDescent="0.2">
      <c r="I13" s="3"/>
    </row>
    <row r="14" spans="1:10" x14ac:dyDescent="0.2">
      <c r="I14" s="3"/>
    </row>
    <row r="15" spans="1:10" x14ac:dyDescent="0.2">
      <c r="I15" s="3"/>
    </row>
  </sheetData>
  <sortState ref="H2:K24">
    <sortCondition ref="J1"/>
  </sortState>
  <mergeCells count="1">
    <mergeCell ref="A1:D1"/>
  </mergeCells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1D5D-92C3-1B48-9EDD-4988061B4AC4}">
  <dimension ref="A1:E24"/>
  <sheetViews>
    <sheetView workbookViewId="0">
      <selection activeCell="D2" sqref="D2"/>
    </sheetView>
  </sheetViews>
  <sheetFormatPr baseColWidth="10" defaultRowHeight="16" x14ac:dyDescent="0.2"/>
  <cols>
    <col min="1" max="1" width="11.6640625" bestFit="1" customWidth="1"/>
    <col min="2" max="2" width="28.83203125" bestFit="1" customWidth="1"/>
    <col min="3" max="3" width="8.1640625" bestFit="1" customWidth="1"/>
    <col min="4" max="4" width="9.1640625" bestFit="1" customWidth="1"/>
    <col min="5" max="5" width="10.1640625" bestFit="1" customWidth="1"/>
  </cols>
  <sheetData>
    <row r="1" spans="1:5" ht="51" x14ac:dyDescent="0.2">
      <c r="A1" s="16" t="s">
        <v>34</v>
      </c>
      <c r="B1" s="16" t="s">
        <v>31</v>
      </c>
      <c r="C1" s="16" t="s">
        <v>35</v>
      </c>
      <c r="D1" s="17" t="s">
        <v>36</v>
      </c>
      <c r="E1" s="16" t="s">
        <v>37</v>
      </c>
    </row>
    <row r="2" spans="1:5" x14ac:dyDescent="0.2">
      <c r="A2" t="s">
        <v>0</v>
      </c>
      <c r="B2" t="s">
        <v>1</v>
      </c>
      <c r="C2">
        <v>1</v>
      </c>
      <c r="D2" s="1">
        <v>7.2745370370370379E-4</v>
      </c>
      <c r="E2">
        <v>44.274999999999999</v>
      </c>
    </row>
    <row r="3" spans="1:5" x14ac:dyDescent="0.2">
      <c r="A3" t="s">
        <v>2</v>
      </c>
      <c r="B3" t="s">
        <v>3</v>
      </c>
      <c r="C3">
        <v>1</v>
      </c>
      <c r="D3" s="1">
        <v>7.448148148148148E-4</v>
      </c>
      <c r="E3">
        <v>43.243000000000002</v>
      </c>
    </row>
    <row r="4" spans="1:5" x14ac:dyDescent="0.2">
      <c r="A4" t="s">
        <v>4</v>
      </c>
      <c r="B4" t="s">
        <v>5</v>
      </c>
      <c r="C4">
        <v>1</v>
      </c>
      <c r="D4" s="1">
        <v>7.4199074074074065E-4</v>
      </c>
      <c r="E4">
        <v>43.408000000000001</v>
      </c>
    </row>
    <row r="5" spans="1:5" x14ac:dyDescent="0.2">
      <c r="A5" t="s">
        <v>6</v>
      </c>
      <c r="B5" t="s">
        <v>7</v>
      </c>
      <c r="C5">
        <v>1</v>
      </c>
      <c r="D5" s="1">
        <v>7.4553240740740732E-4</v>
      </c>
      <c r="E5">
        <v>43.201999999999998</v>
      </c>
    </row>
    <row r="6" spans="1:5" x14ac:dyDescent="0.2">
      <c r="A6" t="s">
        <v>8</v>
      </c>
      <c r="B6" t="s">
        <v>9</v>
      </c>
      <c r="C6">
        <v>1</v>
      </c>
      <c r="D6" s="1">
        <v>9.080555555555555E-4</v>
      </c>
      <c r="E6">
        <v>35.47</v>
      </c>
    </row>
    <row r="7" spans="1:5" x14ac:dyDescent="0.2">
      <c r="A7" t="s">
        <v>10</v>
      </c>
      <c r="B7" t="s">
        <v>1</v>
      </c>
      <c r="C7">
        <v>2</v>
      </c>
      <c r="D7" s="1">
        <v>7.3113425925925917E-4</v>
      </c>
      <c r="E7">
        <v>44.052999999999997</v>
      </c>
    </row>
    <row r="8" spans="1:5" x14ac:dyDescent="0.2">
      <c r="A8" t="s">
        <v>11</v>
      </c>
      <c r="B8" t="s">
        <v>3</v>
      </c>
      <c r="C8">
        <v>2</v>
      </c>
      <c r="D8" s="1">
        <v>7.407638888888889E-4</v>
      </c>
      <c r="E8">
        <v>43.48</v>
      </c>
    </row>
    <row r="9" spans="1:5" x14ac:dyDescent="0.2">
      <c r="A9" t="s">
        <v>12</v>
      </c>
      <c r="B9" t="s">
        <v>5</v>
      </c>
      <c r="C9">
        <v>2</v>
      </c>
      <c r="D9" s="1">
        <v>7.4053240740740752E-4</v>
      </c>
      <c r="E9">
        <v>43.493000000000002</v>
      </c>
    </row>
    <row r="10" spans="1:5" x14ac:dyDescent="0.2">
      <c r="A10" t="s">
        <v>13</v>
      </c>
      <c r="B10" t="s">
        <v>7</v>
      </c>
      <c r="C10">
        <v>2</v>
      </c>
      <c r="D10" s="1">
        <v>7.5005787037037044E-4</v>
      </c>
      <c r="E10">
        <v>42.941000000000003</v>
      </c>
    </row>
    <row r="11" spans="1:5" x14ac:dyDescent="0.2">
      <c r="A11" t="s">
        <v>14</v>
      </c>
      <c r="B11" t="s">
        <v>9</v>
      </c>
      <c r="C11">
        <v>2</v>
      </c>
      <c r="D11" s="1">
        <v>7.7559027777777771E-4</v>
      </c>
      <c r="E11">
        <v>41.527999999999999</v>
      </c>
    </row>
    <row r="12" spans="1:5" x14ac:dyDescent="0.2">
      <c r="A12" t="s">
        <v>15</v>
      </c>
      <c r="B12" t="s">
        <v>1</v>
      </c>
      <c r="C12">
        <v>3</v>
      </c>
      <c r="D12" s="1">
        <v>7.2649305555555542E-4</v>
      </c>
      <c r="E12">
        <v>44.334000000000003</v>
      </c>
    </row>
    <row r="13" spans="1:5" x14ac:dyDescent="0.2">
      <c r="A13" t="s">
        <v>16</v>
      </c>
      <c r="B13" t="s">
        <v>17</v>
      </c>
      <c r="C13">
        <v>3</v>
      </c>
      <c r="D13" s="1">
        <v>7.3745370370370371E-4</v>
      </c>
      <c r="E13">
        <v>43.674999999999997</v>
      </c>
    </row>
    <row r="14" spans="1:5" x14ac:dyDescent="0.2">
      <c r="A14" t="s">
        <v>18</v>
      </c>
      <c r="B14" t="s">
        <v>5</v>
      </c>
      <c r="C14">
        <v>3</v>
      </c>
      <c r="D14" s="1">
        <v>7.4059027777777762E-4</v>
      </c>
      <c r="E14">
        <v>43.49</v>
      </c>
    </row>
    <row r="15" spans="1:5" x14ac:dyDescent="0.2">
      <c r="A15" t="s">
        <v>19</v>
      </c>
      <c r="B15" t="s">
        <v>7</v>
      </c>
      <c r="C15">
        <v>3</v>
      </c>
      <c r="D15" s="1">
        <v>7.4406250000000004E-4</v>
      </c>
      <c r="E15">
        <v>43.286999999999999</v>
      </c>
    </row>
    <row r="16" spans="1:5" x14ac:dyDescent="0.2">
      <c r="A16" t="s">
        <v>20</v>
      </c>
      <c r="B16" t="s">
        <v>9</v>
      </c>
      <c r="C16">
        <v>3</v>
      </c>
      <c r="D16" s="1">
        <v>7.9518518518518523E-4</v>
      </c>
      <c r="E16">
        <v>40.503999999999998</v>
      </c>
    </row>
    <row r="17" spans="1:5" x14ac:dyDescent="0.2">
      <c r="A17" t="s">
        <v>21</v>
      </c>
      <c r="B17" t="s">
        <v>22</v>
      </c>
      <c r="C17">
        <v>1</v>
      </c>
      <c r="D17" s="1">
        <v>2.445775462962963E-3</v>
      </c>
      <c r="E17">
        <v>13.169</v>
      </c>
    </row>
    <row r="18" spans="1:5" x14ac:dyDescent="0.2">
      <c r="A18" t="s">
        <v>23</v>
      </c>
      <c r="B18" t="s">
        <v>1</v>
      </c>
      <c r="C18">
        <v>4</v>
      </c>
      <c r="D18" s="1">
        <v>7.2670138888888903E-4</v>
      </c>
      <c r="E18">
        <v>44.320999999999998</v>
      </c>
    </row>
    <row r="19" spans="1:5" x14ac:dyDescent="0.2">
      <c r="A19" t="s">
        <v>25</v>
      </c>
      <c r="B19" t="s">
        <v>5</v>
      </c>
      <c r="C19">
        <v>4</v>
      </c>
      <c r="D19" s="1">
        <v>7.3004629629629624E-4</v>
      </c>
      <c r="E19">
        <v>44.118000000000002</v>
      </c>
    </row>
    <row r="20" spans="1:5" x14ac:dyDescent="0.2">
      <c r="A20" t="s">
        <v>24</v>
      </c>
      <c r="B20" t="s">
        <v>17</v>
      </c>
      <c r="C20">
        <v>4</v>
      </c>
      <c r="D20" s="1">
        <v>7.4085648148148155E-4</v>
      </c>
      <c r="E20">
        <v>43.473999999999997</v>
      </c>
    </row>
    <row r="21" spans="1:5" x14ac:dyDescent="0.2">
      <c r="A21" t="s">
        <v>26</v>
      </c>
      <c r="B21" t="s">
        <v>7</v>
      </c>
      <c r="C21">
        <v>4</v>
      </c>
      <c r="D21" s="1">
        <v>7.4324074074074082E-4</v>
      </c>
      <c r="E21">
        <v>43.335000000000001</v>
      </c>
    </row>
    <row r="22" spans="1:5" x14ac:dyDescent="0.2">
      <c r="A22" t="s">
        <v>27</v>
      </c>
      <c r="B22" t="s">
        <v>9</v>
      </c>
      <c r="C22">
        <v>4</v>
      </c>
      <c r="D22" s="1">
        <v>9.2650462962962966E-4</v>
      </c>
      <c r="E22">
        <v>34.762999999999998</v>
      </c>
    </row>
    <row r="23" spans="1:5" x14ac:dyDescent="0.2">
      <c r="A23" t="s">
        <v>28</v>
      </c>
      <c r="B23" t="s">
        <v>22</v>
      </c>
      <c r="C23">
        <v>2</v>
      </c>
      <c r="D23" s="1">
        <v>1.1326851851851851E-3</v>
      </c>
      <c r="E23">
        <v>28.434999999999999</v>
      </c>
    </row>
    <row r="24" spans="1:5" x14ac:dyDescent="0.2">
      <c r="A24" t="s">
        <v>29</v>
      </c>
      <c r="B24" t="s">
        <v>22</v>
      </c>
      <c r="C24">
        <v>3</v>
      </c>
      <c r="D24" s="1">
        <v>9.0390046296296301E-4</v>
      </c>
      <c r="E24">
        <v>35.633000000000003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race_result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Ferrari</dc:creator>
  <cp:lastModifiedBy>Lucas Ferrari</cp:lastModifiedBy>
  <dcterms:created xsi:type="dcterms:W3CDTF">2019-03-31T16:29:47Z</dcterms:created>
  <dcterms:modified xsi:type="dcterms:W3CDTF">2019-03-31T18:57:03Z</dcterms:modified>
</cp:coreProperties>
</file>