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8f733d7add940b0/Documents/UChicago/Senior Thesis/"/>
    </mc:Choice>
  </mc:AlternateContent>
  <xr:revisionPtr revIDLastSave="0" documentId="11_87FD7EC4C40DA7849D9E88EB98815DAE45763C1A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C EIA Results" sheetId="1" r:id="rId1"/>
    <sheet name="CC graph" sheetId="5" r:id="rId2"/>
    <sheet name="Construction graph" sheetId="9" r:id="rId3"/>
    <sheet name="graph data" sheetId="2" r:id="rId4"/>
    <sheet name="data analysis" sheetId="6" r:id="rId5"/>
    <sheet name="mean elevated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0" l="1"/>
  <c r="D16" i="10"/>
  <c r="B16" i="10"/>
  <c r="M136" i="6"/>
  <c r="M135" i="6"/>
  <c r="M132" i="6"/>
  <c r="M131" i="6"/>
  <c r="M133" i="6" s="1"/>
  <c r="M130" i="6"/>
  <c r="K19" i="1"/>
  <c r="K35" i="1"/>
  <c r="K51" i="1"/>
  <c r="K67" i="1"/>
  <c r="K83" i="1"/>
  <c r="K91" i="1"/>
  <c r="K95" i="1"/>
  <c r="K96" i="1"/>
  <c r="K102" i="1"/>
  <c r="K107" i="1"/>
  <c r="K111" i="1"/>
  <c r="K112" i="1"/>
  <c r="K118" i="1"/>
  <c r="K123" i="1"/>
  <c r="K127" i="1"/>
  <c r="K128" i="1"/>
  <c r="J5" i="1"/>
  <c r="K5" i="1" s="1"/>
  <c r="J7" i="1"/>
  <c r="K7" i="1" s="1"/>
  <c r="J11" i="1"/>
  <c r="K11" i="1" s="1"/>
  <c r="J12" i="1"/>
  <c r="K12" i="1" s="1"/>
  <c r="J15" i="1"/>
  <c r="K15" i="1" s="1"/>
  <c r="J16" i="1"/>
  <c r="K16" i="1" s="1"/>
  <c r="J17" i="1"/>
  <c r="K17" i="1" s="1"/>
  <c r="J19" i="1"/>
  <c r="J21" i="1"/>
  <c r="K21" i="1" s="1"/>
  <c r="J23" i="1"/>
  <c r="K23" i="1" s="1"/>
  <c r="J27" i="1"/>
  <c r="K27" i="1" s="1"/>
  <c r="J28" i="1"/>
  <c r="K28" i="1" s="1"/>
  <c r="J31" i="1"/>
  <c r="K31" i="1" s="1"/>
  <c r="J32" i="1"/>
  <c r="K32" i="1" s="1"/>
  <c r="J33" i="1"/>
  <c r="K33" i="1" s="1"/>
  <c r="J35" i="1"/>
  <c r="J37" i="1"/>
  <c r="K37" i="1" s="1"/>
  <c r="J39" i="1"/>
  <c r="K39" i="1" s="1"/>
  <c r="J43" i="1"/>
  <c r="K43" i="1" s="1"/>
  <c r="J44" i="1"/>
  <c r="K44" i="1" s="1"/>
  <c r="J47" i="1"/>
  <c r="K47" i="1" s="1"/>
  <c r="J48" i="1"/>
  <c r="K48" i="1" s="1"/>
  <c r="J49" i="1"/>
  <c r="K49" i="1" s="1"/>
  <c r="J51" i="1"/>
  <c r="J53" i="1"/>
  <c r="K53" i="1" s="1"/>
  <c r="J55" i="1"/>
  <c r="K55" i="1" s="1"/>
  <c r="J59" i="1"/>
  <c r="K59" i="1" s="1"/>
  <c r="J60" i="1"/>
  <c r="K60" i="1" s="1"/>
  <c r="J63" i="1"/>
  <c r="K63" i="1" s="1"/>
  <c r="J64" i="1"/>
  <c r="K64" i="1" s="1"/>
  <c r="J65" i="1"/>
  <c r="K65" i="1" s="1"/>
  <c r="J67" i="1"/>
  <c r="J69" i="1"/>
  <c r="K69" i="1" s="1"/>
  <c r="J71" i="1"/>
  <c r="K71" i="1" s="1"/>
  <c r="J75" i="1"/>
  <c r="K75" i="1" s="1"/>
  <c r="J76" i="1"/>
  <c r="K76" i="1" s="1"/>
  <c r="J79" i="1"/>
  <c r="K79" i="1" s="1"/>
  <c r="J80" i="1"/>
  <c r="K80" i="1" s="1"/>
  <c r="J81" i="1"/>
  <c r="K81" i="1" s="1"/>
  <c r="J83" i="1"/>
  <c r="J85" i="1"/>
  <c r="K85" i="1" s="1"/>
  <c r="J87" i="1"/>
  <c r="K87" i="1" s="1"/>
  <c r="J91" i="1"/>
  <c r="J92" i="1"/>
  <c r="K92" i="1" s="1"/>
  <c r="J95" i="1"/>
  <c r="J96" i="1"/>
  <c r="J97" i="1"/>
  <c r="K97" i="1" s="1"/>
  <c r="J99" i="1"/>
  <c r="K99" i="1" s="1"/>
  <c r="J101" i="1"/>
  <c r="K101" i="1" s="1"/>
  <c r="J103" i="1"/>
  <c r="K103" i="1" s="1"/>
  <c r="J107" i="1"/>
  <c r="J108" i="1"/>
  <c r="K108" i="1" s="1"/>
  <c r="J111" i="1"/>
  <c r="J112" i="1"/>
  <c r="J113" i="1"/>
  <c r="K113" i="1" s="1"/>
  <c r="J115" i="1"/>
  <c r="K115" i="1" s="1"/>
  <c r="J117" i="1"/>
  <c r="K117" i="1" s="1"/>
  <c r="J119" i="1"/>
  <c r="K119" i="1" s="1"/>
  <c r="J123" i="1"/>
  <c r="J124" i="1"/>
  <c r="K124" i="1" s="1"/>
  <c r="J127" i="1"/>
  <c r="J128" i="1"/>
  <c r="J129" i="1"/>
  <c r="K129" i="1" s="1"/>
  <c r="J131" i="1"/>
  <c r="K131" i="1" s="1"/>
  <c r="I5" i="1"/>
  <c r="I6" i="1"/>
  <c r="J6" i="1" s="1"/>
  <c r="K6" i="1" s="1"/>
  <c r="I7" i="1"/>
  <c r="I8" i="1"/>
  <c r="J8" i="1" s="1"/>
  <c r="K8" i="1" s="1"/>
  <c r="I9" i="1"/>
  <c r="J9" i="1" s="1"/>
  <c r="K9" i="1" s="1"/>
  <c r="I10" i="1"/>
  <c r="J10" i="1" s="1"/>
  <c r="K10" i="1" s="1"/>
  <c r="I11" i="1"/>
  <c r="I12" i="1"/>
  <c r="I13" i="1"/>
  <c r="J13" i="1" s="1"/>
  <c r="K13" i="1" s="1"/>
  <c r="I14" i="1"/>
  <c r="J14" i="1" s="1"/>
  <c r="K14" i="1" s="1"/>
  <c r="I15" i="1"/>
  <c r="I16" i="1"/>
  <c r="I17" i="1"/>
  <c r="I18" i="1"/>
  <c r="J18" i="1" s="1"/>
  <c r="K18" i="1" s="1"/>
  <c r="I19" i="1"/>
  <c r="I20" i="1"/>
  <c r="J20" i="1" s="1"/>
  <c r="K20" i="1" s="1"/>
  <c r="I21" i="1"/>
  <c r="I22" i="1"/>
  <c r="J22" i="1" s="1"/>
  <c r="K22" i="1" s="1"/>
  <c r="I23" i="1"/>
  <c r="I24" i="1"/>
  <c r="J24" i="1" s="1"/>
  <c r="K24" i="1" s="1"/>
  <c r="I25" i="1"/>
  <c r="J25" i="1" s="1"/>
  <c r="K25" i="1" s="1"/>
  <c r="I26" i="1"/>
  <c r="J26" i="1" s="1"/>
  <c r="K26" i="1" s="1"/>
  <c r="I27" i="1"/>
  <c r="I28" i="1"/>
  <c r="I29" i="1"/>
  <c r="J29" i="1" s="1"/>
  <c r="K29" i="1" s="1"/>
  <c r="I30" i="1"/>
  <c r="J30" i="1" s="1"/>
  <c r="K30" i="1" s="1"/>
  <c r="I31" i="1"/>
  <c r="I32" i="1"/>
  <c r="I33" i="1"/>
  <c r="I34" i="1"/>
  <c r="J34" i="1" s="1"/>
  <c r="K34" i="1" s="1"/>
  <c r="I35" i="1"/>
  <c r="I36" i="1"/>
  <c r="J36" i="1" s="1"/>
  <c r="K36" i="1" s="1"/>
  <c r="I37" i="1"/>
  <c r="I38" i="1"/>
  <c r="J38" i="1" s="1"/>
  <c r="K38" i="1" s="1"/>
  <c r="I39" i="1"/>
  <c r="I40" i="1"/>
  <c r="J40" i="1" s="1"/>
  <c r="K40" i="1" s="1"/>
  <c r="I41" i="1"/>
  <c r="J41" i="1" s="1"/>
  <c r="K41" i="1" s="1"/>
  <c r="I42" i="1"/>
  <c r="J42" i="1" s="1"/>
  <c r="K42" i="1" s="1"/>
  <c r="I43" i="1"/>
  <c r="I44" i="1"/>
  <c r="I45" i="1"/>
  <c r="J45" i="1" s="1"/>
  <c r="K45" i="1" s="1"/>
  <c r="I46" i="1"/>
  <c r="J46" i="1" s="1"/>
  <c r="K46" i="1" s="1"/>
  <c r="I47" i="1"/>
  <c r="I48" i="1"/>
  <c r="I49" i="1"/>
  <c r="I50" i="1"/>
  <c r="J50" i="1" s="1"/>
  <c r="K50" i="1" s="1"/>
  <c r="I51" i="1"/>
  <c r="I52" i="1"/>
  <c r="J52" i="1" s="1"/>
  <c r="K52" i="1" s="1"/>
  <c r="I53" i="1"/>
  <c r="I54" i="1"/>
  <c r="J54" i="1" s="1"/>
  <c r="K54" i="1" s="1"/>
  <c r="I55" i="1"/>
  <c r="I56" i="1"/>
  <c r="J56" i="1" s="1"/>
  <c r="K56" i="1" s="1"/>
  <c r="I57" i="1"/>
  <c r="J57" i="1" s="1"/>
  <c r="K57" i="1" s="1"/>
  <c r="I58" i="1"/>
  <c r="J58" i="1" s="1"/>
  <c r="K58" i="1" s="1"/>
  <c r="I59" i="1"/>
  <c r="I60" i="1"/>
  <c r="I61" i="1"/>
  <c r="J61" i="1" s="1"/>
  <c r="K61" i="1" s="1"/>
  <c r="I62" i="1"/>
  <c r="J62" i="1" s="1"/>
  <c r="K62" i="1" s="1"/>
  <c r="I63" i="1"/>
  <c r="I64" i="1"/>
  <c r="I65" i="1"/>
  <c r="I66" i="1"/>
  <c r="J66" i="1" s="1"/>
  <c r="K66" i="1" s="1"/>
  <c r="I67" i="1"/>
  <c r="I68" i="1"/>
  <c r="J68" i="1" s="1"/>
  <c r="K68" i="1" s="1"/>
  <c r="I69" i="1"/>
  <c r="I70" i="1"/>
  <c r="J70" i="1" s="1"/>
  <c r="K70" i="1" s="1"/>
  <c r="I71" i="1"/>
  <c r="I72" i="1"/>
  <c r="J72" i="1" s="1"/>
  <c r="K72" i="1" s="1"/>
  <c r="I73" i="1"/>
  <c r="J73" i="1" s="1"/>
  <c r="K73" i="1" s="1"/>
  <c r="I74" i="1"/>
  <c r="J74" i="1" s="1"/>
  <c r="K74" i="1" s="1"/>
  <c r="I75" i="1"/>
  <c r="I76" i="1"/>
  <c r="I77" i="1"/>
  <c r="J77" i="1" s="1"/>
  <c r="K77" i="1" s="1"/>
  <c r="I78" i="1"/>
  <c r="J78" i="1" s="1"/>
  <c r="K78" i="1" s="1"/>
  <c r="I79" i="1"/>
  <c r="I80" i="1"/>
  <c r="I81" i="1"/>
  <c r="I82" i="1"/>
  <c r="J82" i="1" s="1"/>
  <c r="K82" i="1" s="1"/>
  <c r="I83" i="1"/>
  <c r="I84" i="1"/>
  <c r="J84" i="1" s="1"/>
  <c r="K84" i="1" s="1"/>
  <c r="I85" i="1"/>
  <c r="I86" i="1"/>
  <c r="J86" i="1" s="1"/>
  <c r="K86" i="1" s="1"/>
  <c r="I87" i="1"/>
  <c r="I88" i="1"/>
  <c r="J88" i="1" s="1"/>
  <c r="K88" i="1" s="1"/>
  <c r="I89" i="1"/>
  <c r="J89" i="1" s="1"/>
  <c r="K89" i="1" s="1"/>
  <c r="I90" i="1"/>
  <c r="J90" i="1" s="1"/>
  <c r="K90" i="1" s="1"/>
  <c r="I91" i="1"/>
  <c r="I92" i="1"/>
  <c r="I93" i="1"/>
  <c r="J93" i="1" s="1"/>
  <c r="K93" i="1" s="1"/>
  <c r="I94" i="1"/>
  <c r="J94" i="1" s="1"/>
  <c r="K94" i="1" s="1"/>
  <c r="I95" i="1"/>
  <c r="I96" i="1"/>
  <c r="I97" i="1"/>
  <c r="I98" i="1"/>
  <c r="J98" i="1" s="1"/>
  <c r="K98" i="1" s="1"/>
  <c r="I99" i="1"/>
  <c r="I100" i="1"/>
  <c r="J100" i="1" s="1"/>
  <c r="K100" i="1" s="1"/>
  <c r="I101" i="1"/>
  <c r="I102" i="1"/>
  <c r="J102" i="1" s="1"/>
  <c r="I103" i="1"/>
  <c r="I104" i="1"/>
  <c r="J104" i="1" s="1"/>
  <c r="K104" i="1" s="1"/>
  <c r="I105" i="1"/>
  <c r="J105" i="1" s="1"/>
  <c r="K105" i="1" s="1"/>
  <c r="I106" i="1"/>
  <c r="J106" i="1" s="1"/>
  <c r="K106" i="1" s="1"/>
  <c r="I107" i="1"/>
  <c r="I108" i="1"/>
  <c r="I109" i="1"/>
  <c r="J109" i="1" s="1"/>
  <c r="K109" i="1" s="1"/>
  <c r="I110" i="1"/>
  <c r="J110" i="1" s="1"/>
  <c r="K110" i="1" s="1"/>
  <c r="I111" i="1"/>
  <c r="I112" i="1"/>
  <c r="I113" i="1"/>
  <c r="I114" i="1"/>
  <c r="J114" i="1" s="1"/>
  <c r="K114" i="1" s="1"/>
  <c r="I115" i="1"/>
  <c r="I116" i="1"/>
  <c r="J116" i="1" s="1"/>
  <c r="K116" i="1" s="1"/>
  <c r="I117" i="1"/>
  <c r="I118" i="1"/>
  <c r="J118" i="1" s="1"/>
  <c r="I119" i="1"/>
  <c r="I120" i="1"/>
  <c r="J120" i="1" s="1"/>
  <c r="K120" i="1" s="1"/>
  <c r="I121" i="1"/>
  <c r="J121" i="1" s="1"/>
  <c r="K121" i="1" s="1"/>
  <c r="I122" i="1"/>
  <c r="J122" i="1" s="1"/>
  <c r="K122" i="1" s="1"/>
  <c r="I123" i="1"/>
  <c r="I124" i="1"/>
  <c r="I125" i="1"/>
  <c r="J125" i="1" s="1"/>
  <c r="K125" i="1" s="1"/>
  <c r="I126" i="1"/>
  <c r="J126" i="1" s="1"/>
  <c r="K126" i="1" s="1"/>
  <c r="I127" i="1"/>
  <c r="I128" i="1"/>
  <c r="I129" i="1"/>
  <c r="I130" i="1"/>
  <c r="J130" i="1" s="1"/>
  <c r="K130" i="1" s="1"/>
  <c r="I131" i="1"/>
  <c r="C130" i="2"/>
  <c r="C131" i="2"/>
  <c r="I4" i="1"/>
  <c r="M137" i="6" l="1"/>
  <c r="M134" i="6"/>
  <c r="R136" i="6" l="1"/>
  <c r="R135" i="6"/>
  <c r="R132" i="6"/>
  <c r="R131" i="6"/>
  <c r="R133" i="6" s="1"/>
  <c r="R130" i="6"/>
  <c r="Q136" i="6"/>
  <c r="Q135" i="6"/>
  <c r="Q132" i="6"/>
  <c r="Q131" i="6"/>
  <c r="Q133" i="6" s="1"/>
  <c r="Q130" i="6"/>
  <c r="P136" i="6"/>
  <c r="P135" i="6"/>
  <c r="P132" i="6"/>
  <c r="P131" i="6"/>
  <c r="P133" i="6" s="1"/>
  <c r="P130" i="6"/>
  <c r="O136" i="6"/>
  <c r="O135" i="6"/>
  <c r="O132" i="6"/>
  <c r="O131" i="6"/>
  <c r="O133" i="6" s="1"/>
  <c r="O130" i="6"/>
  <c r="N136" i="6"/>
  <c r="N135" i="6"/>
  <c r="N132" i="6"/>
  <c r="N131" i="6"/>
  <c r="N133" i="6" s="1"/>
  <c r="N130" i="6"/>
  <c r="L136" i="6"/>
  <c r="L135" i="6"/>
  <c r="L132" i="6"/>
  <c r="L131" i="6"/>
  <c r="L133" i="6" s="1"/>
  <c r="L130" i="6"/>
  <c r="F136" i="6"/>
  <c r="E136" i="6"/>
  <c r="D136" i="6"/>
  <c r="F135" i="6"/>
  <c r="E135" i="6"/>
  <c r="D135" i="6"/>
  <c r="F132" i="6"/>
  <c r="E132" i="6"/>
  <c r="D132" i="6"/>
  <c r="F131" i="6"/>
  <c r="F133" i="6" s="1"/>
  <c r="E131" i="6"/>
  <c r="E133" i="6" s="1"/>
  <c r="D131" i="6"/>
  <c r="D133" i="6" s="1"/>
  <c r="F130" i="6"/>
  <c r="E130" i="6"/>
  <c r="D130" i="6"/>
  <c r="C136" i="6"/>
  <c r="C135" i="6"/>
  <c r="C132" i="6"/>
  <c r="C131" i="6"/>
  <c r="C133" i="6" s="1"/>
  <c r="C130" i="6"/>
  <c r="C136" i="2"/>
  <c r="C135" i="2"/>
  <c r="C132" i="2"/>
  <c r="C133" i="2"/>
  <c r="R137" i="6" l="1"/>
  <c r="P134" i="6"/>
  <c r="O134" i="6"/>
  <c r="P137" i="6"/>
  <c r="Q137" i="6"/>
  <c r="Q134" i="6"/>
  <c r="C134" i="2"/>
  <c r="R134" i="6"/>
  <c r="N134" i="6"/>
  <c r="O137" i="6"/>
  <c r="N137" i="6"/>
  <c r="L137" i="6"/>
  <c r="D134" i="6"/>
  <c r="E134" i="6"/>
  <c r="F134" i="6"/>
  <c r="L134" i="6"/>
  <c r="C134" i="6"/>
  <c r="J4" i="1"/>
  <c r="K4" i="1" s="1"/>
</calcChain>
</file>

<file path=xl/sharedStrings.xml><?xml version="1.0" encoding="utf-8"?>
<sst xmlns="http://schemas.openxmlformats.org/spreadsheetml/2006/main" count="107" uniqueCount="44">
  <si>
    <t>Species</t>
  </si>
  <si>
    <t>Animal ID</t>
  </si>
  <si>
    <t>Name</t>
  </si>
  <si>
    <t>Gender</t>
  </si>
  <si>
    <t>Female</t>
  </si>
  <si>
    <t>Sample #</t>
  </si>
  <si>
    <t>Sample date</t>
  </si>
  <si>
    <t>Amount</t>
  </si>
  <si>
    <t>Notes</t>
  </si>
  <si>
    <t>CF</t>
  </si>
  <si>
    <t>dilution</t>
  </si>
  <si>
    <t>Giraffe</t>
  </si>
  <si>
    <t>Etana</t>
  </si>
  <si>
    <t>CC (pg/ml)</t>
  </si>
  <si>
    <t>CC (pg/g)</t>
  </si>
  <si>
    <t>CC (ng/g)</t>
  </si>
  <si>
    <t>CC (pg/well)</t>
  </si>
  <si>
    <t>%Binding</t>
  </si>
  <si>
    <t>AM</t>
  </si>
  <si>
    <t>112A</t>
  </si>
  <si>
    <t>112B</t>
  </si>
  <si>
    <t>Accidentally added 500 ul of water to the first extract, after pour off.  Shouldn't affect the extraction, as the extract was at the blow down stage; AM</t>
  </si>
  <si>
    <t>Missed sample during inventory; AM</t>
  </si>
  <si>
    <t>8l30 AM</t>
  </si>
  <si>
    <t>Sample No.</t>
  </si>
  <si>
    <t>Sample Date</t>
  </si>
  <si>
    <t>AVERAGE</t>
  </si>
  <si>
    <t>N</t>
  </si>
  <si>
    <t>STDEV</t>
  </si>
  <si>
    <t>SQRTN</t>
  </si>
  <si>
    <t>STERR</t>
  </si>
  <si>
    <t>min</t>
  </si>
  <si>
    <t>max</t>
  </si>
  <si>
    <t>Demo</t>
  </si>
  <si>
    <t>Winter 2015</t>
  </si>
  <si>
    <t>Construction</t>
  </si>
  <si>
    <t>MEAN</t>
  </si>
  <si>
    <t>SEM</t>
  </si>
  <si>
    <t>Winter 2014</t>
  </si>
  <si>
    <t>mean+2stdev</t>
  </si>
  <si>
    <t>mean baseline</t>
  </si>
  <si>
    <t>Mean Baseline</t>
  </si>
  <si>
    <t>Demolition</t>
  </si>
  <si>
    <t>Elevated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</si>
</sst>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56">
    <xf numFmtId="0" fontId="0" fillId="0" borderId="0" xfId="0"/>
    <xf numFmtId="0" fontId="0" fillId="0" borderId="0" xfId="0"/>
    <xf numFmtId="0" fontId="3" fillId="0" borderId="1" xfId="0" applyFont="1" applyBorder="1"/>
    <xf numFmtId="14" fontId="2" fillId="0" borderId="0" xfId="0" applyNumberFormat="1" applyFont="1" applyBorder="1"/>
    <xf numFmtId="0" fontId="0" fillId="0" borderId="0" xfId="0" applyBorder="1"/>
    <xf numFmtId="14" fontId="2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4" fillId="0" borderId="3" xfId="0" applyFont="1" applyBorder="1"/>
    <xf numFmtId="0" fontId="0" fillId="0" borderId="1" xfId="0" applyFont="1" applyBorder="1"/>
    <xf numFmtId="0" fontId="4" fillId="0" borderId="4" xfId="0" applyFont="1" applyBorder="1"/>
    <xf numFmtId="0" fontId="0" fillId="0" borderId="7" xfId="0" applyFont="1" applyBorder="1"/>
    <xf numFmtId="0" fontId="4" fillId="0" borderId="1" xfId="0" applyFont="1" applyBorder="1"/>
    <xf numFmtId="0" fontId="0" fillId="0" borderId="0" xfId="0" applyFont="1"/>
    <xf numFmtId="0" fontId="9" fillId="0" borderId="1" xfId="0" applyFont="1" applyBorder="1"/>
    <xf numFmtId="14" fontId="8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10" fillId="0" borderId="4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right"/>
    </xf>
    <xf numFmtId="14" fontId="11" fillId="0" borderId="1" xfId="1" applyNumberFormat="1" applyFont="1" applyBorder="1"/>
    <xf numFmtId="0" fontId="0" fillId="0" borderId="5" xfId="0" applyFont="1" applyBorder="1"/>
    <xf numFmtId="14" fontId="11" fillId="0" borderId="1" xfId="1" applyNumberFormat="1" applyFont="1" applyBorder="1" applyAlignment="1">
      <alignment horizontal="right"/>
    </xf>
    <xf numFmtId="14" fontId="11" fillId="0" borderId="5" xfId="1" applyNumberFormat="1" applyFont="1" applyBorder="1"/>
    <xf numFmtId="14" fontId="11" fillId="0" borderId="4" xfId="0" applyNumberFormat="1" applyFont="1" applyBorder="1" applyAlignment="1">
      <alignment horizontal="center"/>
    </xf>
    <xf numFmtId="0" fontId="0" fillId="0" borderId="0" xfId="0" applyFont="1" applyBorder="1"/>
    <xf numFmtId="14" fontId="6" fillId="0" borderId="2" xfId="0" applyNumberFormat="1" applyFont="1" applyBorder="1" applyAlignment="1">
      <alignment horizontal="center"/>
    </xf>
    <xf numFmtId="0" fontId="7" fillId="0" borderId="9" xfId="0" applyFont="1" applyBorder="1"/>
    <xf numFmtId="0" fontId="7" fillId="0" borderId="1" xfId="0" applyFont="1" applyBorder="1"/>
    <xf numFmtId="0" fontId="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11" fillId="0" borderId="1" xfId="1" applyNumberFormat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1" xfId="1" applyNumberFormat="1" applyFont="1" applyBorder="1" applyAlignment="1">
      <alignment horizontal="center"/>
    </xf>
    <xf numFmtId="14" fontId="5" fillId="0" borderId="1" xfId="1" applyNumberFormat="1" applyFont="1" applyBorder="1"/>
    <xf numFmtId="0" fontId="0" fillId="0" borderId="1" xfId="0" applyFont="1" applyBorder="1" applyAlignment="1">
      <alignment horizontal="center"/>
    </xf>
    <xf numFmtId="18" fontId="0" fillId="0" borderId="1" xfId="0" applyNumberFormat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18" fontId="11" fillId="0" borderId="1" xfId="1" applyNumberFormat="1" applyFont="1" applyBorder="1" applyAlignment="1">
      <alignment horizontal="center"/>
    </xf>
    <xf numFmtId="0" fontId="0" fillId="0" borderId="4" xfId="0" applyFont="1" applyBorder="1"/>
    <xf numFmtId="0" fontId="4" fillId="0" borderId="2" xfId="0" applyFont="1" applyBorder="1"/>
    <xf numFmtId="0" fontId="4" fillId="0" borderId="10" xfId="0" applyFont="1" applyBorder="1"/>
    <xf numFmtId="0" fontId="0" fillId="0" borderId="0" xfId="0" applyAlignment="1">
      <alignment horizontal="center"/>
    </xf>
    <xf numFmtId="0" fontId="0" fillId="0" borderId="11" xfId="0" applyFont="1" applyFill="1" applyBorder="1"/>
    <xf numFmtId="0" fontId="0" fillId="0" borderId="0" xfId="0" applyFont="1" applyFill="1" applyBorder="1"/>
    <xf numFmtId="0" fontId="0" fillId="0" borderId="11" xfId="0" applyFont="1" applyFill="1" applyBorder="1" applyAlignment="1">
      <alignment horizontal="right"/>
    </xf>
    <xf numFmtId="0" fontId="0" fillId="0" borderId="1" xfId="0" applyFont="1" applyFill="1" applyBorder="1"/>
    <xf numFmtId="0" fontId="11" fillId="0" borderId="1" xfId="1" applyFont="1" applyBorder="1" applyAlignment="1">
      <alignment horizontal="right"/>
    </xf>
    <xf numFmtId="0" fontId="0" fillId="0" borderId="1" xfId="0" applyBorder="1"/>
    <xf numFmtId="0" fontId="0" fillId="0" borderId="12" xfId="0" applyFont="1" applyBorder="1"/>
    <xf numFmtId="0" fontId="0" fillId="0" borderId="13" xfId="0" applyFont="1" applyBorder="1"/>
    <xf numFmtId="0" fontId="9" fillId="0" borderId="5" xfId="0" applyFont="1" applyBorder="1"/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Normal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Etana</a:t>
            </a:r>
            <a:r>
              <a:rPr lang="en-US" baseline="0"/>
              <a:t> Stress Hormone Profile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'graph data'!$B$2:$B$129</c:f>
              <c:numCache>
                <c:formatCode>m/d/yyyy</c:formatCode>
                <c:ptCount val="128"/>
                <c:pt idx="0">
                  <c:v>41929</c:v>
                </c:pt>
                <c:pt idx="1">
                  <c:v>41932</c:v>
                </c:pt>
                <c:pt idx="2">
                  <c:v>41934</c:v>
                </c:pt>
                <c:pt idx="3">
                  <c:v>41936</c:v>
                </c:pt>
                <c:pt idx="4">
                  <c:v>41939</c:v>
                </c:pt>
                <c:pt idx="5">
                  <c:v>41941</c:v>
                </c:pt>
                <c:pt idx="6">
                  <c:v>41943</c:v>
                </c:pt>
                <c:pt idx="7">
                  <c:v>41948</c:v>
                </c:pt>
                <c:pt idx="8">
                  <c:v>41950</c:v>
                </c:pt>
                <c:pt idx="9">
                  <c:v>41953</c:v>
                </c:pt>
                <c:pt idx="10">
                  <c:v>41955</c:v>
                </c:pt>
                <c:pt idx="11">
                  <c:v>41957</c:v>
                </c:pt>
                <c:pt idx="12">
                  <c:v>41960</c:v>
                </c:pt>
                <c:pt idx="13">
                  <c:v>41962</c:v>
                </c:pt>
                <c:pt idx="14">
                  <c:v>41964</c:v>
                </c:pt>
                <c:pt idx="15">
                  <c:v>41967</c:v>
                </c:pt>
                <c:pt idx="16">
                  <c:v>41969</c:v>
                </c:pt>
                <c:pt idx="17">
                  <c:v>41971</c:v>
                </c:pt>
                <c:pt idx="18">
                  <c:v>41974</c:v>
                </c:pt>
                <c:pt idx="19">
                  <c:v>41978</c:v>
                </c:pt>
                <c:pt idx="20">
                  <c:v>41981</c:v>
                </c:pt>
                <c:pt idx="21">
                  <c:v>41983</c:v>
                </c:pt>
                <c:pt idx="22">
                  <c:v>41985</c:v>
                </c:pt>
                <c:pt idx="23">
                  <c:v>41988</c:v>
                </c:pt>
                <c:pt idx="24">
                  <c:v>41992</c:v>
                </c:pt>
                <c:pt idx="25">
                  <c:v>41995</c:v>
                </c:pt>
                <c:pt idx="26">
                  <c:v>41997</c:v>
                </c:pt>
                <c:pt idx="27">
                  <c:v>42002</c:v>
                </c:pt>
                <c:pt idx="28">
                  <c:v>42006</c:v>
                </c:pt>
                <c:pt idx="29">
                  <c:v>42009</c:v>
                </c:pt>
                <c:pt idx="30">
                  <c:v>42018</c:v>
                </c:pt>
                <c:pt idx="31">
                  <c:v>42032</c:v>
                </c:pt>
                <c:pt idx="32">
                  <c:v>42039</c:v>
                </c:pt>
                <c:pt idx="33">
                  <c:v>42044</c:v>
                </c:pt>
                <c:pt idx="34">
                  <c:v>42052</c:v>
                </c:pt>
                <c:pt idx="35">
                  <c:v>42060</c:v>
                </c:pt>
                <c:pt idx="36">
                  <c:v>42067</c:v>
                </c:pt>
                <c:pt idx="37">
                  <c:v>42074</c:v>
                </c:pt>
                <c:pt idx="38">
                  <c:v>42081</c:v>
                </c:pt>
                <c:pt idx="39">
                  <c:v>42088</c:v>
                </c:pt>
                <c:pt idx="40">
                  <c:v>42095</c:v>
                </c:pt>
                <c:pt idx="41">
                  <c:v>42100</c:v>
                </c:pt>
                <c:pt idx="42">
                  <c:v>42102</c:v>
                </c:pt>
                <c:pt idx="43">
                  <c:v>42104</c:v>
                </c:pt>
                <c:pt idx="44">
                  <c:v>42107</c:v>
                </c:pt>
                <c:pt idx="45">
                  <c:v>42109</c:v>
                </c:pt>
                <c:pt idx="46">
                  <c:v>42111</c:v>
                </c:pt>
                <c:pt idx="47">
                  <c:v>42114</c:v>
                </c:pt>
                <c:pt idx="48">
                  <c:v>42116</c:v>
                </c:pt>
                <c:pt idx="49">
                  <c:v>42118</c:v>
                </c:pt>
                <c:pt idx="50">
                  <c:v>42121</c:v>
                </c:pt>
                <c:pt idx="51">
                  <c:v>42123</c:v>
                </c:pt>
                <c:pt idx="52">
                  <c:v>42125</c:v>
                </c:pt>
                <c:pt idx="53">
                  <c:v>42129</c:v>
                </c:pt>
                <c:pt idx="54">
                  <c:v>42132</c:v>
                </c:pt>
                <c:pt idx="55">
                  <c:v>42135</c:v>
                </c:pt>
                <c:pt idx="56">
                  <c:v>42137</c:v>
                </c:pt>
                <c:pt idx="57">
                  <c:v>42139</c:v>
                </c:pt>
                <c:pt idx="58">
                  <c:v>42142</c:v>
                </c:pt>
                <c:pt idx="59">
                  <c:v>42144</c:v>
                </c:pt>
                <c:pt idx="60">
                  <c:v>42146</c:v>
                </c:pt>
                <c:pt idx="61">
                  <c:v>42149</c:v>
                </c:pt>
                <c:pt idx="62">
                  <c:v>42151</c:v>
                </c:pt>
                <c:pt idx="63">
                  <c:v>42153</c:v>
                </c:pt>
                <c:pt idx="64">
                  <c:v>42156</c:v>
                </c:pt>
                <c:pt idx="65">
                  <c:v>42158</c:v>
                </c:pt>
                <c:pt idx="66">
                  <c:v>42163</c:v>
                </c:pt>
                <c:pt idx="67">
                  <c:v>42165</c:v>
                </c:pt>
                <c:pt idx="68">
                  <c:v>42170</c:v>
                </c:pt>
                <c:pt idx="69">
                  <c:v>42172</c:v>
                </c:pt>
                <c:pt idx="70">
                  <c:v>42177</c:v>
                </c:pt>
                <c:pt idx="71">
                  <c:v>42181</c:v>
                </c:pt>
                <c:pt idx="72">
                  <c:v>42184</c:v>
                </c:pt>
                <c:pt idx="73">
                  <c:v>42188</c:v>
                </c:pt>
                <c:pt idx="74">
                  <c:v>42191</c:v>
                </c:pt>
                <c:pt idx="75">
                  <c:v>42192</c:v>
                </c:pt>
                <c:pt idx="76">
                  <c:v>42193</c:v>
                </c:pt>
                <c:pt idx="77">
                  <c:v>42195</c:v>
                </c:pt>
                <c:pt idx="78">
                  <c:v>42198</c:v>
                </c:pt>
                <c:pt idx="79">
                  <c:v>42200</c:v>
                </c:pt>
                <c:pt idx="80">
                  <c:v>42207</c:v>
                </c:pt>
                <c:pt idx="81">
                  <c:v>42212</c:v>
                </c:pt>
                <c:pt idx="82">
                  <c:v>42214</c:v>
                </c:pt>
                <c:pt idx="83">
                  <c:v>42216</c:v>
                </c:pt>
                <c:pt idx="84">
                  <c:v>42219</c:v>
                </c:pt>
                <c:pt idx="85">
                  <c:v>42223</c:v>
                </c:pt>
                <c:pt idx="86">
                  <c:v>42228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42234</c:v>
                </c:pt>
                <c:pt idx="91">
                  <c:v>42240</c:v>
                </c:pt>
                <c:pt idx="92">
                  <c:v>42242</c:v>
                </c:pt>
                <c:pt idx="93">
                  <c:v>42247</c:v>
                </c:pt>
                <c:pt idx="94">
                  <c:v>41999</c:v>
                </c:pt>
                <c:pt idx="95">
                  <c:v>42249</c:v>
                </c:pt>
                <c:pt idx="96">
                  <c:v>42251</c:v>
                </c:pt>
                <c:pt idx="97">
                  <c:v>42254</c:v>
                </c:pt>
                <c:pt idx="98">
                  <c:v>42256</c:v>
                </c:pt>
                <c:pt idx="99">
                  <c:v>42258</c:v>
                </c:pt>
                <c:pt idx="100">
                  <c:v>42265</c:v>
                </c:pt>
                <c:pt idx="101">
                  <c:v>42268</c:v>
                </c:pt>
                <c:pt idx="102">
                  <c:v>42275</c:v>
                </c:pt>
                <c:pt idx="103">
                  <c:v>42277</c:v>
                </c:pt>
                <c:pt idx="104">
                  <c:v>42279</c:v>
                </c:pt>
                <c:pt idx="105">
                  <c:v>42280</c:v>
                </c:pt>
                <c:pt idx="106">
                  <c:v>42282</c:v>
                </c:pt>
                <c:pt idx="107">
                  <c:v>42284</c:v>
                </c:pt>
                <c:pt idx="108">
                  <c:v>42289</c:v>
                </c:pt>
                <c:pt idx="109">
                  <c:v>42291</c:v>
                </c:pt>
                <c:pt idx="110">
                  <c:v>42296</c:v>
                </c:pt>
                <c:pt idx="111">
                  <c:v>42298</c:v>
                </c:pt>
                <c:pt idx="112">
                  <c:v>42300</c:v>
                </c:pt>
                <c:pt idx="113">
                  <c:v>42303</c:v>
                </c:pt>
                <c:pt idx="114">
                  <c:v>42305</c:v>
                </c:pt>
                <c:pt idx="115">
                  <c:v>42307</c:v>
                </c:pt>
                <c:pt idx="116">
                  <c:v>42310</c:v>
                </c:pt>
                <c:pt idx="117">
                  <c:v>42312</c:v>
                </c:pt>
                <c:pt idx="118">
                  <c:v>42314</c:v>
                </c:pt>
                <c:pt idx="119">
                  <c:v>42317</c:v>
                </c:pt>
                <c:pt idx="120">
                  <c:v>42319</c:v>
                </c:pt>
                <c:pt idx="121">
                  <c:v>42321</c:v>
                </c:pt>
                <c:pt idx="122">
                  <c:v>42324</c:v>
                </c:pt>
                <c:pt idx="123">
                  <c:v>42328</c:v>
                </c:pt>
                <c:pt idx="124">
                  <c:v>42331</c:v>
                </c:pt>
                <c:pt idx="125">
                  <c:v>42333</c:v>
                </c:pt>
                <c:pt idx="126">
                  <c:v>42335</c:v>
                </c:pt>
                <c:pt idx="127">
                  <c:v>42338</c:v>
                </c:pt>
              </c:numCache>
            </c:numRef>
          </c:cat>
          <c:val>
            <c:numRef>
              <c:f>'graph data'!$C$2:$C$129</c:f>
              <c:numCache>
                <c:formatCode>General</c:formatCode>
                <c:ptCount val="128"/>
                <c:pt idx="0">
                  <c:v>200.04790419161679</c:v>
                </c:pt>
                <c:pt idx="1">
                  <c:v>65.333723653395793</c:v>
                </c:pt>
                <c:pt idx="2">
                  <c:v>79.995017935432429</c:v>
                </c:pt>
                <c:pt idx="3">
                  <c:v>107.54557796741659</c:v>
                </c:pt>
                <c:pt idx="4">
                  <c:v>100.59473072452538</c:v>
                </c:pt>
                <c:pt idx="5">
                  <c:v>120.63521764821745</c:v>
                </c:pt>
                <c:pt idx="6">
                  <c:v>152.50866050808315</c:v>
                </c:pt>
                <c:pt idx="7">
                  <c:v>129.48710433763185</c:v>
                </c:pt>
                <c:pt idx="8">
                  <c:v>107.59114837200234</c:v>
                </c:pt>
                <c:pt idx="9">
                  <c:v>132.53540252182347</c:v>
                </c:pt>
                <c:pt idx="10">
                  <c:v>216.99412656309207</c:v>
                </c:pt>
                <c:pt idx="11">
                  <c:v>279.00000000000006</c:v>
                </c:pt>
                <c:pt idx="12">
                  <c:v>147.72081712062254</c:v>
                </c:pt>
                <c:pt idx="13">
                  <c:v>107.04806587514362</c:v>
                </c:pt>
                <c:pt idx="14">
                  <c:v>102.86679725759062</c:v>
                </c:pt>
                <c:pt idx="15">
                  <c:v>101.79731355252606</c:v>
                </c:pt>
                <c:pt idx="16">
                  <c:v>94.700059988002394</c:v>
                </c:pt>
                <c:pt idx="17">
                  <c:v>107.6093560145808</c:v>
                </c:pt>
                <c:pt idx="18">
                  <c:v>133.48575857391981</c:v>
                </c:pt>
                <c:pt idx="19">
                  <c:v>158.04222451081361</c:v>
                </c:pt>
                <c:pt idx="20">
                  <c:v>156.63700331125827</c:v>
                </c:pt>
                <c:pt idx="21">
                  <c:v>103.46913323633339</c:v>
                </c:pt>
                <c:pt idx="22">
                  <c:v>123.68757612667478</c:v>
                </c:pt>
                <c:pt idx="23">
                  <c:v>117.78092632401797</c:v>
                </c:pt>
                <c:pt idx="24">
                  <c:v>94.259708737864074</c:v>
                </c:pt>
                <c:pt idx="25">
                  <c:v>48.522545889864325</c:v>
                </c:pt>
                <c:pt idx="26">
                  <c:v>75.278063851699272</c:v>
                </c:pt>
                <c:pt idx="27">
                  <c:v>191.63259047229604</c:v>
                </c:pt>
                <c:pt idx="28">
                  <c:v>145.18396591789309</c:v>
                </c:pt>
                <c:pt idx="29">
                  <c:v>115.42701393095093</c:v>
                </c:pt>
                <c:pt idx="30">
                  <c:v>226.12784204228163</c:v>
                </c:pt>
                <c:pt idx="31">
                  <c:v>133.47684809098294</c:v>
                </c:pt>
                <c:pt idx="32">
                  <c:v>287.4647455548743</c:v>
                </c:pt>
                <c:pt idx="33">
                  <c:v>113.88243831640057</c:v>
                </c:pt>
                <c:pt idx="34">
                  <c:v>121.23543353742841</c:v>
                </c:pt>
                <c:pt idx="35">
                  <c:v>66.203592814371248</c:v>
                </c:pt>
                <c:pt idx="36">
                  <c:v>265.53527980535279</c:v>
                </c:pt>
                <c:pt idx="37">
                  <c:v>142.5771636070204</c:v>
                </c:pt>
                <c:pt idx="38">
                  <c:v>215.86511441188279</c:v>
                </c:pt>
                <c:pt idx="39">
                  <c:v>203.05595705141442</c:v>
                </c:pt>
                <c:pt idx="40">
                  <c:v>88.201410658307211</c:v>
                </c:pt>
                <c:pt idx="41">
                  <c:v>85.812536844173721</c:v>
                </c:pt>
                <c:pt idx="42">
                  <c:v>113.17453963170539</c:v>
                </c:pt>
                <c:pt idx="43">
                  <c:v>91.252891287586721</c:v>
                </c:pt>
                <c:pt idx="44">
                  <c:v>91.720872787155216</c:v>
                </c:pt>
                <c:pt idx="45">
                  <c:v>71.55797101449275</c:v>
                </c:pt>
                <c:pt idx="46">
                  <c:v>90.317818330941151</c:v>
                </c:pt>
                <c:pt idx="47">
                  <c:v>78.441199684293608</c:v>
                </c:pt>
                <c:pt idx="48">
                  <c:v>50.901283112582774</c:v>
                </c:pt>
                <c:pt idx="49">
                  <c:v>111.37388724035611</c:v>
                </c:pt>
                <c:pt idx="50">
                  <c:v>72.493085736862909</c:v>
                </c:pt>
                <c:pt idx="51">
                  <c:v>60.583166332665328</c:v>
                </c:pt>
                <c:pt idx="52">
                  <c:v>77.48240498692941</c:v>
                </c:pt>
                <c:pt idx="53">
                  <c:v>150.35064129085643</c:v>
                </c:pt>
                <c:pt idx="54">
                  <c:v>129.01229748194416</c:v>
                </c:pt>
                <c:pt idx="55">
                  <c:v>103.6277698719252</c:v>
                </c:pt>
                <c:pt idx="56">
                  <c:v>140.86700666928206</c:v>
                </c:pt>
                <c:pt idx="57">
                  <c:v>143.31114297419091</c:v>
                </c:pt>
                <c:pt idx="58">
                  <c:v>97.095099667774093</c:v>
                </c:pt>
                <c:pt idx="59">
                  <c:v>61.172057677318783</c:v>
                </c:pt>
                <c:pt idx="60">
                  <c:v>65.703376205787777</c:v>
                </c:pt>
                <c:pt idx="61">
                  <c:v>133.21117635148815</c:v>
                </c:pt>
                <c:pt idx="62">
                  <c:v>91.755542240862781</c:v>
                </c:pt>
                <c:pt idx="63">
                  <c:v>103.55839416058393</c:v>
                </c:pt>
                <c:pt idx="64">
                  <c:v>165.3087167070218</c:v>
                </c:pt>
                <c:pt idx="65">
                  <c:v>93.817859952793057</c:v>
                </c:pt>
                <c:pt idx="66">
                  <c:v>93.962863190302087</c:v>
                </c:pt>
                <c:pt idx="67">
                  <c:v>297.26568951279933</c:v>
                </c:pt>
                <c:pt idx="68">
                  <c:v>150.12082514734772</c:v>
                </c:pt>
                <c:pt idx="69">
                  <c:v>159.46060606060604</c:v>
                </c:pt>
                <c:pt idx="70">
                  <c:v>165.69094488188978</c:v>
                </c:pt>
                <c:pt idx="71">
                  <c:v>145.77080351666325</c:v>
                </c:pt>
                <c:pt idx="72">
                  <c:v>103.50059382422805</c:v>
                </c:pt>
                <c:pt idx="73">
                  <c:v>93.687487447278571</c:v>
                </c:pt>
                <c:pt idx="74">
                  <c:v>121.70009737098346</c:v>
                </c:pt>
                <c:pt idx="75">
                  <c:v>132.23121951219511</c:v>
                </c:pt>
                <c:pt idx="76">
                  <c:v>125.32048761305542</c:v>
                </c:pt>
                <c:pt idx="77">
                  <c:v>152.4599037690457</c:v>
                </c:pt>
                <c:pt idx="78">
                  <c:v>161.51769464105158</c:v>
                </c:pt>
                <c:pt idx="79">
                  <c:v>241.37798462161069</c:v>
                </c:pt>
                <c:pt idx="80">
                  <c:v>227.59028642590286</c:v>
                </c:pt>
                <c:pt idx="81">
                  <c:v>52.285714285714285</c:v>
                </c:pt>
                <c:pt idx="82">
                  <c:v>66.068931068931079</c:v>
                </c:pt>
                <c:pt idx="83">
                  <c:v>85.370192307692292</c:v>
                </c:pt>
                <c:pt idx="84">
                  <c:v>184.6676737160121</c:v>
                </c:pt>
                <c:pt idx="85">
                  <c:v>121.09676137492549</c:v>
                </c:pt>
                <c:pt idx="86">
                  <c:v>92.665004985044874</c:v>
                </c:pt>
                <c:pt idx="87">
                  <c:v>68.913669064748206</c:v>
                </c:pt>
                <c:pt idx="88">
                  <c:v>124.43349753694582</c:v>
                </c:pt>
                <c:pt idx="89">
                  <c:v>79.519976147883114</c:v>
                </c:pt>
                <c:pt idx="90">
                  <c:v>84.465065502183393</c:v>
                </c:pt>
                <c:pt idx="91">
                  <c:v>163.29099307159356</c:v>
                </c:pt>
                <c:pt idx="92">
                  <c:v>179.62335591869271</c:v>
                </c:pt>
                <c:pt idx="93">
                  <c:v>150.199246629659</c:v>
                </c:pt>
                <c:pt idx="94">
                  <c:v>53.510191846522787</c:v>
                </c:pt>
                <c:pt idx="95">
                  <c:v>68.815421494206973</c:v>
                </c:pt>
                <c:pt idx="96">
                  <c:v>123.81568471337582</c:v>
                </c:pt>
                <c:pt idx="97">
                  <c:v>118.55769230769232</c:v>
                </c:pt>
                <c:pt idx="98">
                  <c:v>143.58158220024723</c:v>
                </c:pt>
                <c:pt idx="99">
                  <c:v>131.658521686011</c:v>
                </c:pt>
                <c:pt idx="100">
                  <c:v>81.999605211212</c:v>
                </c:pt>
                <c:pt idx="101">
                  <c:v>130.35651149086624</c:v>
                </c:pt>
                <c:pt idx="102">
                  <c:v>293.35063663075414</c:v>
                </c:pt>
                <c:pt idx="103">
                  <c:v>275.45842650945315</c:v>
                </c:pt>
                <c:pt idx="104">
                  <c:v>220.20290732889157</c:v>
                </c:pt>
                <c:pt idx="105">
                  <c:v>193.4770173646578</c:v>
                </c:pt>
                <c:pt idx="106">
                  <c:v>144.85338120885697</c:v>
                </c:pt>
                <c:pt idx="107">
                  <c:v>169.43559354964057</c:v>
                </c:pt>
                <c:pt idx="108">
                  <c:v>93.475149874298964</c:v>
                </c:pt>
                <c:pt idx="109">
                  <c:v>121.7483946293053</c:v>
                </c:pt>
                <c:pt idx="110">
                  <c:v>155.83113188376348</c:v>
                </c:pt>
                <c:pt idx="111">
                  <c:v>97.978410206084405</c:v>
                </c:pt>
                <c:pt idx="112">
                  <c:v>57.124640065816529</c:v>
                </c:pt>
                <c:pt idx="113">
                  <c:v>183.56833398975971</c:v>
                </c:pt>
                <c:pt idx="114">
                  <c:v>117.66408114558473</c:v>
                </c:pt>
                <c:pt idx="115">
                  <c:v>274.19828641370873</c:v>
                </c:pt>
                <c:pt idx="116">
                  <c:v>142.97943811074919</c:v>
                </c:pt>
                <c:pt idx="117">
                  <c:v>219.79654120040689</c:v>
                </c:pt>
                <c:pt idx="118">
                  <c:v>146.88784497944803</c:v>
                </c:pt>
                <c:pt idx="119">
                  <c:v>198.56703567035672</c:v>
                </c:pt>
                <c:pt idx="120">
                  <c:v>67.818164288468964</c:v>
                </c:pt>
                <c:pt idx="121">
                  <c:v>97.470576696743819</c:v>
                </c:pt>
                <c:pt idx="122">
                  <c:v>114.92022337455127</c:v>
                </c:pt>
                <c:pt idx="123">
                  <c:v>110.54714784633298</c:v>
                </c:pt>
                <c:pt idx="124">
                  <c:v>76.937694704049846</c:v>
                </c:pt>
                <c:pt idx="125">
                  <c:v>192.07088045234249</c:v>
                </c:pt>
                <c:pt idx="126">
                  <c:v>87.954009433962241</c:v>
                </c:pt>
                <c:pt idx="127">
                  <c:v>173.20570866141733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0-4246-92B1-321CC81D0C25}"/>
            </c:ext>
          </c:extLst>
        </c:ser>
        <c:ser>
          <c:idx val="1"/>
          <c:order val="1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'graph data'!$B$2:$B$129</c:f>
              <c:numCache>
                <c:formatCode>m/d/yyyy</c:formatCode>
                <c:ptCount val="128"/>
                <c:pt idx="0">
                  <c:v>41929</c:v>
                </c:pt>
                <c:pt idx="1">
                  <c:v>41932</c:v>
                </c:pt>
                <c:pt idx="2">
                  <c:v>41934</c:v>
                </c:pt>
                <c:pt idx="3">
                  <c:v>41936</c:v>
                </c:pt>
                <c:pt idx="4">
                  <c:v>41939</c:v>
                </c:pt>
                <c:pt idx="5">
                  <c:v>41941</c:v>
                </c:pt>
                <c:pt idx="6">
                  <c:v>41943</c:v>
                </c:pt>
                <c:pt idx="7">
                  <c:v>41948</c:v>
                </c:pt>
                <c:pt idx="8">
                  <c:v>41950</c:v>
                </c:pt>
                <c:pt idx="9">
                  <c:v>41953</c:v>
                </c:pt>
                <c:pt idx="10">
                  <c:v>41955</c:v>
                </c:pt>
                <c:pt idx="11">
                  <c:v>41957</c:v>
                </c:pt>
                <c:pt idx="12">
                  <c:v>41960</c:v>
                </c:pt>
                <c:pt idx="13">
                  <c:v>41962</c:v>
                </c:pt>
                <c:pt idx="14">
                  <c:v>41964</c:v>
                </c:pt>
                <c:pt idx="15">
                  <c:v>41967</c:v>
                </c:pt>
                <c:pt idx="16">
                  <c:v>41969</c:v>
                </c:pt>
                <c:pt idx="17">
                  <c:v>41971</c:v>
                </c:pt>
                <c:pt idx="18">
                  <c:v>41974</c:v>
                </c:pt>
                <c:pt idx="19">
                  <c:v>41978</c:v>
                </c:pt>
                <c:pt idx="20">
                  <c:v>41981</c:v>
                </c:pt>
                <c:pt idx="21">
                  <c:v>41983</c:v>
                </c:pt>
                <c:pt idx="22">
                  <c:v>41985</c:v>
                </c:pt>
                <c:pt idx="23">
                  <c:v>41988</c:v>
                </c:pt>
                <c:pt idx="24">
                  <c:v>41992</c:v>
                </c:pt>
                <c:pt idx="25">
                  <c:v>41995</c:v>
                </c:pt>
                <c:pt idx="26">
                  <c:v>41997</c:v>
                </c:pt>
                <c:pt idx="27">
                  <c:v>42002</c:v>
                </c:pt>
                <c:pt idx="28">
                  <c:v>42006</c:v>
                </c:pt>
                <c:pt idx="29">
                  <c:v>42009</c:v>
                </c:pt>
                <c:pt idx="30">
                  <c:v>42018</c:v>
                </c:pt>
                <c:pt idx="31">
                  <c:v>42032</c:v>
                </c:pt>
                <c:pt idx="32">
                  <c:v>42039</c:v>
                </c:pt>
                <c:pt idx="33">
                  <c:v>42044</c:v>
                </c:pt>
                <c:pt idx="34">
                  <c:v>42052</c:v>
                </c:pt>
                <c:pt idx="35">
                  <c:v>42060</c:v>
                </c:pt>
                <c:pt idx="36">
                  <c:v>42067</c:v>
                </c:pt>
                <c:pt idx="37">
                  <c:v>42074</c:v>
                </c:pt>
                <c:pt idx="38">
                  <c:v>42081</c:v>
                </c:pt>
                <c:pt idx="39">
                  <c:v>42088</c:v>
                </c:pt>
                <c:pt idx="40">
                  <c:v>42095</c:v>
                </c:pt>
                <c:pt idx="41">
                  <c:v>42100</c:v>
                </c:pt>
                <c:pt idx="42">
                  <c:v>42102</c:v>
                </c:pt>
                <c:pt idx="43">
                  <c:v>42104</c:v>
                </c:pt>
                <c:pt idx="44">
                  <c:v>42107</c:v>
                </c:pt>
                <c:pt idx="45">
                  <c:v>42109</c:v>
                </c:pt>
                <c:pt idx="46">
                  <c:v>42111</c:v>
                </c:pt>
                <c:pt idx="47">
                  <c:v>42114</c:v>
                </c:pt>
                <c:pt idx="48">
                  <c:v>42116</c:v>
                </c:pt>
                <c:pt idx="49">
                  <c:v>42118</c:v>
                </c:pt>
                <c:pt idx="50">
                  <c:v>42121</c:v>
                </c:pt>
                <c:pt idx="51">
                  <c:v>42123</c:v>
                </c:pt>
                <c:pt idx="52">
                  <c:v>42125</c:v>
                </c:pt>
                <c:pt idx="53">
                  <c:v>42129</c:v>
                </c:pt>
                <c:pt idx="54">
                  <c:v>42132</c:v>
                </c:pt>
                <c:pt idx="55">
                  <c:v>42135</c:v>
                </c:pt>
                <c:pt idx="56">
                  <c:v>42137</c:v>
                </c:pt>
                <c:pt idx="57">
                  <c:v>42139</c:v>
                </c:pt>
                <c:pt idx="58">
                  <c:v>42142</c:v>
                </c:pt>
                <c:pt idx="59">
                  <c:v>42144</c:v>
                </c:pt>
                <c:pt idx="60">
                  <c:v>42146</c:v>
                </c:pt>
                <c:pt idx="61">
                  <c:v>42149</c:v>
                </c:pt>
                <c:pt idx="62">
                  <c:v>42151</c:v>
                </c:pt>
                <c:pt idx="63">
                  <c:v>42153</c:v>
                </c:pt>
                <c:pt idx="64">
                  <c:v>42156</c:v>
                </c:pt>
                <c:pt idx="65">
                  <c:v>42158</c:v>
                </c:pt>
                <c:pt idx="66">
                  <c:v>42163</c:v>
                </c:pt>
                <c:pt idx="67">
                  <c:v>42165</c:v>
                </c:pt>
                <c:pt idx="68">
                  <c:v>42170</c:v>
                </c:pt>
                <c:pt idx="69">
                  <c:v>42172</c:v>
                </c:pt>
                <c:pt idx="70">
                  <c:v>42177</c:v>
                </c:pt>
                <c:pt idx="71">
                  <c:v>42181</c:v>
                </c:pt>
                <c:pt idx="72">
                  <c:v>42184</c:v>
                </c:pt>
                <c:pt idx="73">
                  <c:v>42188</c:v>
                </c:pt>
                <c:pt idx="74">
                  <c:v>42191</c:v>
                </c:pt>
                <c:pt idx="75">
                  <c:v>42192</c:v>
                </c:pt>
                <c:pt idx="76">
                  <c:v>42193</c:v>
                </c:pt>
                <c:pt idx="77">
                  <c:v>42195</c:v>
                </c:pt>
                <c:pt idx="78">
                  <c:v>42198</c:v>
                </c:pt>
                <c:pt idx="79">
                  <c:v>42200</c:v>
                </c:pt>
                <c:pt idx="80">
                  <c:v>42207</c:v>
                </c:pt>
                <c:pt idx="81">
                  <c:v>42212</c:v>
                </c:pt>
                <c:pt idx="82">
                  <c:v>42214</c:v>
                </c:pt>
                <c:pt idx="83">
                  <c:v>42216</c:v>
                </c:pt>
                <c:pt idx="84">
                  <c:v>42219</c:v>
                </c:pt>
                <c:pt idx="85">
                  <c:v>42223</c:v>
                </c:pt>
                <c:pt idx="86">
                  <c:v>42228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42234</c:v>
                </c:pt>
                <c:pt idx="91">
                  <c:v>42240</c:v>
                </c:pt>
                <c:pt idx="92">
                  <c:v>42242</c:v>
                </c:pt>
                <c:pt idx="93">
                  <c:v>42247</c:v>
                </c:pt>
                <c:pt idx="94">
                  <c:v>41999</c:v>
                </c:pt>
                <c:pt idx="95">
                  <c:v>42249</c:v>
                </c:pt>
                <c:pt idx="96">
                  <c:v>42251</c:v>
                </c:pt>
                <c:pt idx="97">
                  <c:v>42254</c:v>
                </c:pt>
                <c:pt idx="98">
                  <c:v>42256</c:v>
                </c:pt>
                <c:pt idx="99">
                  <c:v>42258</c:v>
                </c:pt>
                <c:pt idx="100">
                  <c:v>42265</c:v>
                </c:pt>
                <c:pt idx="101">
                  <c:v>42268</c:v>
                </c:pt>
                <c:pt idx="102">
                  <c:v>42275</c:v>
                </c:pt>
                <c:pt idx="103">
                  <c:v>42277</c:v>
                </c:pt>
                <c:pt idx="104">
                  <c:v>42279</c:v>
                </c:pt>
                <c:pt idx="105">
                  <c:v>42280</c:v>
                </c:pt>
                <c:pt idx="106">
                  <c:v>42282</c:v>
                </c:pt>
                <c:pt idx="107">
                  <c:v>42284</c:v>
                </c:pt>
                <c:pt idx="108">
                  <c:v>42289</c:v>
                </c:pt>
                <c:pt idx="109">
                  <c:v>42291</c:v>
                </c:pt>
                <c:pt idx="110">
                  <c:v>42296</c:v>
                </c:pt>
                <c:pt idx="111">
                  <c:v>42298</c:v>
                </c:pt>
                <c:pt idx="112">
                  <c:v>42300</c:v>
                </c:pt>
                <c:pt idx="113">
                  <c:v>42303</c:v>
                </c:pt>
                <c:pt idx="114">
                  <c:v>42305</c:v>
                </c:pt>
                <c:pt idx="115">
                  <c:v>42307</c:v>
                </c:pt>
                <c:pt idx="116">
                  <c:v>42310</c:v>
                </c:pt>
                <c:pt idx="117">
                  <c:v>42312</c:v>
                </c:pt>
                <c:pt idx="118">
                  <c:v>42314</c:v>
                </c:pt>
                <c:pt idx="119">
                  <c:v>42317</c:v>
                </c:pt>
                <c:pt idx="120">
                  <c:v>42319</c:v>
                </c:pt>
                <c:pt idx="121">
                  <c:v>42321</c:v>
                </c:pt>
                <c:pt idx="122">
                  <c:v>42324</c:v>
                </c:pt>
                <c:pt idx="123">
                  <c:v>42328</c:v>
                </c:pt>
                <c:pt idx="124">
                  <c:v>42331</c:v>
                </c:pt>
                <c:pt idx="125">
                  <c:v>42333</c:v>
                </c:pt>
                <c:pt idx="126">
                  <c:v>42335</c:v>
                </c:pt>
                <c:pt idx="127">
                  <c:v>42338</c:v>
                </c:pt>
              </c:numCache>
            </c:numRef>
          </c:cat>
          <c:val>
            <c:numRef>
              <c:f>'graph data'!$D$2:$D$129</c:f>
              <c:numCache>
                <c:formatCode>General</c:formatCode>
                <c:ptCount val="128"/>
                <c:pt idx="0">
                  <c:v>111.24650777269025</c:v>
                </c:pt>
                <c:pt idx="1">
                  <c:v>111.24650777269025</c:v>
                </c:pt>
                <c:pt idx="2">
                  <c:v>111.24650777269025</c:v>
                </c:pt>
                <c:pt idx="3">
                  <c:v>111.24650777269025</c:v>
                </c:pt>
                <c:pt idx="4">
                  <c:v>111.24650777269025</c:v>
                </c:pt>
                <c:pt idx="5">
                  <c:v>111.24650777269025</c:v>
                </c:pt>
                <c:pt idx="6">
                  <c:v>111.24650777269025</c:v>
                </c:pt>
                <c:pt idx="7">
                  <c:v>111.24650777269025</c:v>
                </c:pt>
                <c:pt idx="8">
                  <c:v>111.24650777269025</c:v>
                </c:pt>
                <c:pt idx="9">
                  <c:v>111.24650777269025</c:v>
                </c:pt>
                <c:pt idx="10">
                  <c:v>111.24650777269025</c:v>
                </c:pt>
                <c:pt idx="11">
                  <c:v>111.24650777269025</c:v>
                </c:pt>
                <c:pt idx="12">
                  <c:v>111.24650777269025</c:v>
                </c:pt>
                <c:pt idx="13">
                  <c:v>111.24650777269025</c:v>
                </c:pt>
                <c:pt idx="14">
                  <c:v>111.24650777269025</c:v>
                </c:pt>
                <c:pt idx="15">
                  <c:v>111.24650777269025</c:v>
                </c:pt>
                <c:pt idx="16">
                  <c:v>111.24650777269025</c:v>
                </c:pt>
                <c:pt idx="17">
                  <c:v>111.24650777269025</c:v>
                </c:pt>
                <c:pt idx="18">
                  <c:v>111.24650777269025</c:v>
                </c:pt>
                <c:pt idx="19">
                  <c:v>111.24650777269025</c:v>
                </c:pt>
                <c:pt idx="20">
                  <c:v>111.24650777269025</c:v>
                </c:pt>
                <c:pt idx="21">
                  <c:v>111.24650777269025</c:v>
                </c:pt>
                <c:pt idx="22">
                  <c:v>111.24650777269025</c:v>
                </c:pt>
                <c:pt idx="23">
                  <c:v>111.24650777269025</c:v>
                </c:pt>
                <c:pt idx="24">
                  <c:v>111.24650777269025</c:v>
                </c:pt>
                <c:pt idx="25">
                  <c:v>111.24650777269025</c:v>
                </c:pt>
                <c:pt idx="26">
                  <c:v>111.24650777269025</c:v>
                </c:pt>
                <c:pt idx="27">
                  <c:v>111.24650777269025</c:v>
                </c:pt>
                <c:pt idx="28">
                  <c:v>111.24650777269025</c:v>
                </c:pt>
                <c:pt idx="29">
                  <c:v>111.24650777269025</c:v>
                </c:pt>
                <c:pt idx="30">
                  <c:v>111.24650777269025</c:v>
                </c:pt>
                <c:pt idx="31">
                  <c:v>111.24650777269025</c:v>
                </c:pt>
                <c:pt idx="32">
                  <c:v>111.24650777269025</c:v>
                </c:pt>
                <c:pt idx="33">
                  <c:v>111.24650777269025</c:v>
                </c:pt>
                <c:pt idx="34">
                  <c:v>111.24650777269025</c:v>
                </c:pt>
                <c:pt idx="35">
                  <c:v>111.24650777269025</c:v>
                </c:pt>
                <c:pt idx="36">
                  <c:v>111.24650777269025</c:v>
                </c:pt>
                <c:pt idx="37">
                  <c:v>111.24650777269025</c:v>
                </c:pt>
                <c:pt idx="38">
                  <c:v>111.24650777269025</c:v>
                </c:pt>
                <c:pt idx="39">
                  <c:v>111.24650777269025</c:v>
                </c:pt>
                <c:pt idx="40">
                  <c:v>111.24650777269025</c:v>
                </c:pt>
                <c:pt idx="41">
                  <c:v>111.24650777269025</c:v>
                </c:pt>
                <c:pt idx="42">
                  <c:v>111.24650777269025</c:v>
                </c:pt>
                <c:pt idx="43">
                  <c:v>111.24650777269025</c:v>
                </c:pt>
                <c:pt idx="44">
                  <c:v>111.24650777269025</c:v>
                </c:pt>
                <c:pt idx="45">
                  <c:v>111.24650777269025</c:v>
                </c:pt>
                <c:pt idx="46">
                  <c:v>111.24650777269025</c:v>
                </c:pt>
                <c:pt idx="47">
                  <c:v>111.24650777269025</c:v>
                </c:pt>
                <c:pt idx="48">
                  <c:v>111.24650777269025</c:v>
                </c:pt>
                <c:pt idx="49">
                  <c:v>111.24650777269025</c:v>
                </c:pt>
                <c:pt idx="50">
                  <c:v>111.24650777269025</c:v>
                </c:pt>
                <c:pt idx="51">
                  <c:v>111.24650777269025</c:v>
                </c:pt>
                <c:pt idx="52">
                  <c:v>111.24650777269025</c:v>
                </c:pt>
                <c:pt idx="53">
                  <c:v>111.24650777269025</c:v>
                </c:pt>
                <c:pt idx="54">
                  <c:v>111.24650777269025</c:v>
                </c:pt>
                <c:pt idx="55">
                  <c:v>111.24650777269025</c:v>
                </c:pt>
                <c:pt idx="56">
                  <c:v>111.24650777269025</c:v>
                </c:pt>
                <c:pt idx="57">
                  <c:v>111.24650777269025</c:v>
                </c:pt>
                <c:pt idx="58">
                  <c:v>111.24650777269025</c:v>
                </c:pt>
                <c:pt idx="59">
                  <c:v>111.24650777269025</c:v>
                </c:pt>
                <c:pt idx="60">
                  <c:v>111.24650777269025</c:v>
                </c:pt>
                <c:pt idx="61">
                  <c:v>111.24650777269025</c:v>
                </c:pt>
                <c:pt idx="62">
                  <c:v>111.24650777269025</c:v>
                </c:pt>
                <c:pt idx="63">
                  <c:v>111.24650777269025</c:v>
                </c:pt>
                <c:pt idx="64">
                  <c:v>111.24650777269025</c:v>
                </c:pt>
                <c:pt idx="65">
                  <c:v>111.24650777269025</c:v>
                </c:pt>
                <c:pt idx="66">
                  <c:v>111.24650777269025</c:v>
                </c:pt>
                <c:pt idx="67">
                  <c:v>111.24650777269025</c:v>
                </c:pt>
                <c:pt idx="68">
                  <c:v>111.24650777269025</c:v>
                </c:pt>
                <c:pt idx="69">
                  <c:v>111.24650777269025</c:v>
                </c:pt>
                <c:pt idx="70">
                  <c:v>111.24650777269025</c:v>
                </c:pt>
                <c:pt idx="71">
                  <c:v>111.24650777269025</c:v>
                </c:pt>
                <c:pt idx="72">
                  <c:v>111.24650777269025</c:v>
                </c:pt>
                <c:pt idx="73">
                  <c:v>111.24650777269025</c:v>
                </c:pt>
                <c:pt idx="74">
                  <c:v>111.24650777269025</c:v>
                </c:pt>
                <c:pt idx="75">
                  <c:v>111.24650777269025</c:v>
                </c:pt>
                <c:pt idx="76">
                  <c:v>111.24650777269025</c:v>
                </c:pt>
                <c:pt idx="77">
                  <c:v>111.24650777269025</c:v>
                </c:pt>
                <c:pt idx="78">
                  <c:v>111.24650777269025</c:v>
                </c:pt>
                <c:pt idx="79">
                  <c:v>111.24650777269025</c:v>
                </c:pt>
                <c:pt idx="80">
                  <c:v>111.24650777269025</c:v>
                </c:pt>
                <c:pt idx="81">
                  <c:v>111.24650777269025</c:v>
                </c:pt>
                <c:pt idx="82">
                  <c:v>111.24650777269025</c:v>
                </c:pt>
                <c:pt idx="83">
                  <c:v>111.24650777269025</c:v>
                </c:pt>
                <c:pt idx="84">
                  <c:v>111.24650777269025</c:v>
                </c:pt>
                <c:pt idx="85">
                  <c:v>111.24650777269025</c:v>
                </c:pt>
                <c:pt idx="86">
                  <c:v>111.24650777269025</c:v>
                </c:pt>
                <c:pt idx="87">
                  <c:v>111.24650777269025</c:v>
                </c:pt>
                <c:pt idx="88">
                  <c:v>111.24650777269025</c:v>
                </c:pt>
                <c:pt idx="89">
                  <c:v>111.24650777269025</c:v>
                </c:pt>
                <c:pt idx="90">
                  <c:v>111.24650777269025</c:v>
                </c:pt>
                <c:pt idx="91">
                  <c:v>111.24650777269025</c:v>
                </c:pt>
                <c:pt idx="92">
                  <c:v>111.24650777269025</c:v>
                </c:pt>
                <c:pt idx="93">
                  <c:v>111.24650777269025</c:v>
                </c:pt>
                <c:pt idx="94">
                  <c:v>111.24650777269025</c:v>
                </c:pt>
                <c:pt idx="95">
                  <c:v>111.24650777269025</c:v>
                </c:pt>
                <c:pt idx="96">
                  <c:v>111.24650777269025</c:v>
                </c:pt>
                <c:pt idx="97">
                  <c:v>111.24650777269025</c:v>
                </c:pt>
                <c:pt idx="98">
                  <c:v>111.24650777269025</c:v>
                </c:pt>
                <c:pt idx="99">
                  <c:v>111.24650777269025</c:v>
                </c:pt>
                <c:pt idx="100">
                  <c:v>111.24650777269025</c:v>
                </c:pt>
                <c:pt idx="101">
                  <c:v>111.24650777269025</c:v>
                </c:pt>
                <c:pt idx="102">
                  <c:v>111.24650777269025</c:v>
                </c:pt>
                <c:pt idx="103">
                  <c:v>111.24650777269025</c:v>
                </c:pt>
                <c:pt idx="104">
                  <c:v>111.24650777269025</c:v>
                </c:pt>
                <c:pt idx="105">
                  <c:v>111.24650777269025</c:v>
                </c:pt>
                <c:pt idx="106">
                  <c:v>111.24650777269025</c:v>
                </c:pt>
                <c:pt idx="107">
                  <c:v>111.24650777269025</c:v>
                </c:pt>
                <c:pt idx="108">
                  <c:v>111.24650777269025</c:v>
                </c:pt>
                <c:pt idx="109">
                  <c:v>111.24650777269025</c:v>
                </c:pt>
                <c:pt idx="110">
                  <c:v>111.24650777269025</c:v>
                </c:pt>
                <c:pt idx="111">
                  <c:v>111.24650777269025</c:v>
                </c:pt>
                <c:pt idx="112">
                  <c:v>111.24650777269025</c:v>
                </c:pt>
                <c:pt idx="113">
                  <c:v>111.24650777269025</c:v>
                </c:pt>
                <c:pt idx="114">
                  <c:v>111.24650777269025</c:v>
                </c:pt>
                <c:pt idx="115">
                  <c:v>111.24650777269025</c:v>
                </c:pt>
                <c:pt idx="116">
                  <c:v>111.24650777269025</c:v>
                </c:pt>
                <c:pt idx="117">
                  <c:v>111.24650777269025</c:v>
                </c:pt>
                <c:pt idx="118">
                  <c:v>111.24650777269025</c:v>
                </c:pt>
                <c:pt idx="119">
                  <c:v>111.24650777269025</c:v>
                </c:pt>
                <c:pt idx="120">
                  <c:v>111.24650777269025</c:v>
                </c:pt>
                <c:pt idx="121">
                  <c:v>111.24650777269025</c:v>
                </c:pt>
                <c:pt idx="122">
                  <c:v>111.24650777269025</c:v>
                </c:pt>
                <c:pt idx="123">
                  <c:v>111.24650777269025</c:v>
                </c:pt>
                <c:pt idx="124">
                  <c:v>111.24650777269025</c:v>
                </c:pt>
                <c:pt idx="125">
                  <c:v>111.24650777269025</c:v>
                </c:pt>
                <c:pt idx="126">
                  <c:v>111.24650777269025</c:v>
                </c:pt>
                <c:pt idx="127">
                  <c:v>111.24650777269025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6-44CA-BB02-7A5D73272F42}"/>
            </c:ext>
          </c:extLst>
        </c:ser>
        <c:ser>
          <c:idx val="2"/>
          <c:order val="2"/>
          <c:spPr>
            <a:ln>
              <a:prstDash val="dash"/>
            </a:ln>
          </c:spPr>
          <c:marker>
            <c:symbol val="none"/>
          </c:marker>
          <c:cat>
            <c:numRef>
              <c:f>'graph data'!$B$2:$B$129</c:f>
              <c:numCache>
                <c:formatCode>m/d/yyyy</c:formatCode>
                <c:ptCount val="128"/>
                <c:pt idx="0">
                  <c:v>41929</c:v>
                </c:pt>
                <c:pt idx="1">
                  <c:v>41932</c:v>
                </c:pt>
                <c:pt idx="2">
                  <c:v>41934</c:v>
                </c:pt>
                <c:pt idx="3">
                  <c:v>41936</c:v>
                </c:pt>
                <c:pt idx="4">
                  <c:v>41939</c:v>
                </c:pt>
                <c:pt idx="5">
                  <c:v>41941</c:v>
                </c:pt>
                <c:pt idx="6">
                  <c:v>41943</c:v>
                </c:pt>
                <c:pt idx="7">
                  <c:v>41948</c:v>
                </c:pt>
                <c:pt idx="8">
                  <c:v>41950</c:v>
                </c:pt>
                <c:pt idx="9">
                  <c:v>41953</c:v>
                </c:pt>
                <c:pt idx="10">
                  <c:v>41955</c:v>
                </c:pt>
                <c:pt idx="11">
                  <c:v>41957</c:v>
                </c:pt>
                <c:pt idx="12">
                  <c:v>41960</c:v>
                </c:pt>
                <c:pt idx="13">
                  <c:v>41962</c:v>
                </c:pt>
                <c:pt idx="14">
                  <c:v>41964</c:v>
                </c:pt>
                <c:pt idx="15">
                  <c:v>41967</c:v>
                </c:pt>
                <c:pt idx="16">
                  <c:v>41969</c:v>
                </c:pt>
                <c:pt idx="17">
                  <c:v>41971</c:v>
                </c:pt>
                <c:pt idx="18">
                  <c:v>41974</c:v>
                </c:pt>
                <c:pt idx="19">
                  <c:v>41978</c:v>
                </c:pt>
                <c:pt idx="20">
                  <c:v>41981</c:v>
                </c:pt>
                <c:pt idx="21">
                  <c:v>41983</c:v>
                </c:pt>
                <c:pt idx="22">
                  <c:v>41985</c:v>
                </c:pt>
                <c:pt idx="23">
                  <c:v>41988</c:v>
                </c:pt>
                <c:pt idx="24">
                  <c:v>41992</c:v>
                </c:pt>
                <c:pt idx="25">
                  <c:v>41995</c:v>
                </c:pt>
                <c:pt idx="26">
                  <c:v>41997</c:v>
                </c:pt>
                <c:pt idx="27">
                  <c:v>42002</c:v>
                </c:pt>
                <c:pt idx="28">
                  <c:v>42006</c:v>
                </c:pt>
                <c:pt idx="29">
                  <c:v>42009</c:v>
                </c:pt>
                <c:pt idx="30">
                  <c:v>42018</c:v>
                </c:pt>
                <c:pt idx="31">
                  <c:v>42032</c:v>
                </c:pt>
                <c:pt idx="32">
                  <c:v>42039</c:v>
                </c:pt>
                <c:pt idx="33">
                  <c:v>42044</c:v>
                </c:pt>
                <c:pt idx="34">
                  <c:v>42052</c:v>
                </c:pt>
                <c:pt idx="35">
                  <c:v>42060</c:v>
                </c:pt>
                <c:pt idx="36">
                  <c:v>42067</c:v>
                </c:pt>
                <c:pt idx="37">
                  <c:v>42074</c:v>
                </c:pt>
                <c:pt idx="38">
                  <c:v>42081</c:v>
                </c:pt>
                <c:pt idx="39">
                  <c:v>42088</c:v>
                </c:pt>
                <c:pt idx="40">
                  <c:v>42095</c:v>
                </c:pt>
                <c:pt idx="41">
                  <c:v>42100</c:v>
                </c:pt>
                <c:pt idx="42">
                  <c:v>42102</c:v>
                </c:pt>
                <c:pt idx="43">
                  <c:v>42104</c:v>
                </c:pt>
                <c:pt idx="44">
                  <c:v>42107</c:v>
                </c:pt>
                <c:pt idx="45">
                  <c:v>42109</c:v>
                </c:pt>
                <c:pt idx="46">
                  <c:v>42111</c:v>
                </c:pt>
                <c:pt idx="47">
                  <c:v>42114</c:v>
                </c:pt>
                <c:pt idx="48">
                  <c:v>42116</c:v>
                </c:pt>
                <c:pt idx="49">
                  <c:v>42118</c:v>
                </c:pt>
                <c:pt idx="50">
                  <c:v>42121</c:v>
                </c:pt>
                <c:pt idx="51">
                  <c:v>42123</c:v>
                </c:pt>
                <c:pt idx="52">
                  <c:v>42125</c:v>
                </c:pt>
                <c:pt idx="53">
                  <c:v>42129</c:v>
                </c:pt>
                <c:pt idx="54">
                  <c:v>42132</c:v>
                </c:pt>
                <c:pt idx="55">
                  <c:v>42135</c:v>
                </c:pt>
                <c:pt idx="56">
                  <c:v>42137</c:v>
                </c:pt>
                <c:pt idx="57">
                  <c:v>42139</c:v>
                </c:pt>
                <c:pt idx="58">
                  <c:v>42142</c:v>
                </c:pt>
                <c:pt idx="59">
                  <c:v>42144</c:v>
                </c:pt>
                <c:pt idx="60">
                  <c:v>42146</c:v>
                </c:pt>
                <c:pt idx="61">
                  <c:v>42149</c:v>
                </c:pt>
                <c:pt idx="62">
                  <c:v>42151</c:v>
                </c:pt>
                <c:pt idx="63">
                  <c:v>42153</c:v>
                </c:pt>
                <c:pt idx="64">
                  <c:v>42156</c:v>
                </c:pt>
                <c:pt idx="65">
                  <c:v>42158</c:v>
                </c:pt>
                <c:pt idx="66">
                  <c:v>42163</c:v>
                </c:pt>
                <c:pt idx="67">
                  <c:v>42165</c:v>
                </c:pt>
                <c:pt idx="68">
                  <c:v>42170</c:v>
                </c:pt>
                <c:pt idx="69">
                  <c:v>42172</c:v>
                </c:pt>
                <c:pt idx="70">
                  <c:v>42177</c:v>
                </c:pt>
                <c:pt idx="71">
                  <c:v>42181</c:v>
                </c:pt>
                <c:pt idx="72">
                  <c:v>42184</c:v>
                </c:pt>
                <c:pt idx="73">
                  <c:v>42188</c:v>
                </c:pt>
                <c:pt idx="74">
                  <c:v>42191</c:v>
                </c:pt>
                <c:pt idx="75">
                  <c:v>42192</c:v>
                </c:pt>
                <c:pt idx="76">
                  <c:v>42193</c:v>
                </c:pt>
                <c:pt idx="77">
                  <c:v>42195</c:v>
                </c:pt>
                <c:pt idx="78">
                  <c:v>42198</c:v>
                </c:pt>
                <c:pt idx="79">
                  <c:v>42200</c:v>
                </c:pt>
                <c:pt idx="80">
                  <c:v>42207</c:v>
                </c:pt>
                <c:pt idx="81">
                  <c:v>42212</c:v>
                </c:pt>
                <c:pt idx="82">
                  <c:v>42214</c:v>
                </c:pt>
                <c:pt idx="83">
                  <c:v>42216</c:v>
                </c:pt>
                <c:pt idx="84">
                  <c:v>42219</c:v>
                </c:pt>
                <c:pt idx="85">
                  <c:v>42223</c:v>
                </c:pt>
                <c:pt idx="86">
                  <c:v>42228</c:v>
                </c:pt>
                <c:pt idx="87">
                  <c:v>42230</c:v>
                </c:pt>
                <c:pt idx="88">
                  <c:v>42231</c:v>
                </c:pt>
                <c:pt idx="89">
                  <c:v>42232</c:v>
                </c:pt>
                <c:pt idx="90">
                  <c:v>42234</c:v>
                </c:pt>
                <c:pt idx="91">
                  <c:v>42240</c:v>
                </c:pt>
                <c:pt idx="92">
                  <c:v>42242</c:v>
                </c:pt>
                <c:pt idx="93">
                  <c:v>42247</c:v>
                </c:pt>
                <c:pt idx="94">
                  <c:v>41999</c:v>
                </c:pt>
                <c:pt idx="95">
                  <c:v>42249</c:v>
                </c:pt>
                <c:pt idx="96">
                  <c:v>42251</c:v>
                </c:pt>
                <c:pt idx="97">
                  <c:v>42254</c:v>
                </c:pt>
                <c:pt idx="98">
                  <c:v>42256</c:v>
                </c:pt>
                <c:pt idx="99">
                  <c:v>42258</c:v>
                </c:pt>
                <c:pt idx="100">
                  <c:v>42265</c:v>
                </c:pt>
                <c:pt idx="101">
                  <c:v>42268</c:v>
                </c:pt>
                <c:pt idx="102">
                  <c:v>42275</c:v>
                </c:pt>
                <c:pt idx="103">
                  <c:v>42277</c:v>
                </c:pt>
                <c:pt idx="104">
                  <c:v>42279</c:v>
                </c:pt>
                <c:pt idx="105">
                  <c:v>42280</c:v>
                </c:pt>
                <c:pt idx="106">
                  <c:v>42282</c:v>
                </c:pt>
                <c:pt idx="107">
                  <c:v>42284</c:v>
                </c:pt>
                <c:pt idx="108">
                  <c:v>42289</c:v>
                </c:pt>
                <c:pt idx="109">
                  <c:v>42291</c:v>
                </c:pt>
                <c:pt idx="110">
                  <c:v>42296</c:v>
                </c:pt>
                <c:pt idx="111">
                  <c:v>42298</c:v>
                </c:pt>
                <c:pt idx="112">
                  <c:v>42300</c:v>
                </c:pt>
                <c:pt idx="113">
                  <c:v>42303</c:v>
                </c:pt>
                <c:pt idx="114">
                  <c:v>42305</c:v>
                </c:pt>
                <c:pt idx="115">
                  <c:v>42307</c:v>
                </c:pt>
                <c:pt idx="116">
                  <c:v>42310</c:v>
                </c:pt>
                <c:pt idx="117">
                  <c:v>42312</c:v>
                </c:pt>
                <c:pt idx="118">
                  <c:v>42314</c:v>
                </c:pt>
                <c:pt idx="119">
                  <c:v>42317</c:v>
                </c:pt>
                <c:pt idx="120">
                  <c:v>42319</c:v>
                </c:pt>
                <c:pt idx="121">
                  <c:v>42321</c:v>
                </c:pt>
                <c:pt idx="122">
                  <c:v>42324</c:v>
                </c:pt>
                <c:pt idx="123">
                  <c:v>42328</c:v>
                </c:pt>
                <c:pt idx="124">
                  <c:v>42331</c:v>
                </c:pt>
                <c:pt idx="125">
                  <c:v>42333</c:v>
                </c:pt>
                <c:pt idx="126">
                  <c:v>42335</c:v>
                </c:pt>
                <c:pt idx="127">
                  <c:v>42338</c:v>
                </c:pt>
              </c:numCache>
            </c:numRef>
          </c:cat>
          <c:val>
            <c:numRef>
              <c:f>'graph data'!$E$2:$E$129</c:f>
              <c:numCache>
                <c:formatCode>General</c:formatCode>
                <c:ptCount val="128"/>
                <c:pt idx="0">
                  <c:v>177.03958418274928</c:v>
                </c:pt>
                <c:pt idx="1">
                  <c:v>177.03958418274928</c:v>
                </c:pt>
                <c:pt idx="2">
                  <c:v>177.03958418274928</c:v>
                </c:pt>
                <c:pt idx="3">
                  <c:v>177.03958418274928</c:v>
                </c:pt>
                <c:pt idx="4">
                  <c:v>177.03958418274928</c:v>
                </c:pt>
                <c:pt idx="5">
                  <c:v>177.03958418274928</c:v>
                </c:pt>
                <c:pt idx="6">
                  <c:v>177.03958418274928</c:v>
                </c:pt>
                <c:pt idx="7">
                  <c:v>177.03958418274928</c:v>
                </c:pt>
                <c:pt idx="8">
                  <c:v>177.03958418274928</c:v>
                </c:pt>
                <c:pt idx="9">
                  <c:v>177.03958418274928</c:v>
                </c:pt>
                <c:pt idx="10">
                  <c:v>177.03958418274928</c:v>
                </c:pt>
                <c:pt idx="11">
                  <c:v>177.03958418274928</c:v>
                </c:pt>
                <c:pt idx="12">
                  <c:v>177.03958418274928</c:v>
                </c:pt>
                <c:pt idx="13">
                  <c:v>177.03958418274928</c:v>
                </c:pt>
                <c:pt idx="14">
                  <c:v>177.03958418274928</c:v>
                </c:pt>
                <c:pt idx="15">
                  <c:v>177.03958418274928</c:v>
                </c:pt>
                <c:pt idx="16">
                  <c:v>177.03958418274928</c:v>
                </c:pt>
                <c:pt idx="17">
                  <c:v>177.03958418274928</c:v>
                </c:pt>
                <c:pt idx="18">
                  <c:v>177.03958418274928</c:v>
                </c:pt>
                <c:pt idx="19">
                  <c:v>177.03958418274928</c:v>
                </c:pt>
                <c:pt idx="20">
                  <c:v>177.03958418274928</c:v>
                </c:pt>
                <c:pt idx="21">
                  <c:v>177.03958418274928</c:v>
                </c:pt>
                <c:pt idx="22">
                  <c:v>177.03958418274928</c:v>
                </c:pt>
                <c:pt idx="23">
                  <c:v>177.03958418274928</c:v>
                </c:pt>
                <c:pt idx="24">
                  <c:v>177.03958418274928</c:v>
                </c:pt>
                <c:pt idx="25">
                  <c:v>177.03958418274928</c:v>
                </c:pt>
                <c:pt idx="26">
                  <c:v>177.03958418274928</c:v>
                </c:pt>
                <c:pt idx="27">
                  <c:v>177.03958418274928</c:v>
                </c:pt>
                <c:pt idx="28">
                  <c:v>177.03958418274928</c:v>
                </c:pt>
                <c:pt idx="29">
                  <c:v>177.03958418274928</c:v>
                </c:pt>
                <c:pt idx="30">
                  <c:v>177.03958418274928</c:v>
                </c:pt>
                <c:pt idx="31">
                  <c:v>177.03958418274928</c:v>
                </c:pt>
                <c:pt idx="32">
                  <c:v>177.03958418274928</c:v>
                </c:pt>
                <c:pt idx="33">
                  <c:v>177.03958418274928</c:v>
                </c:pt>
                <c:pt idx="34">
                  <c:v>177.03958418274928</c:v>
                </c:pt>
                <c:pt idx="35">
                  <c:v>177.03958418274928</c:v>
                </c:pt>
                <c:pt idx="36">
                  <c:v>177.03958418274928</c:v>
                </c:pt>
                <c:pt idx="37">
                  <c:v>177.03958418274928</c:v>
                </c:pt>
                <c:pt idx="38">
                  <c:v>177.03958418274928</c:v>
                </c:pt>
                <c:pt idx="39">
                  <c:v>177.03958418274928</c:v>
                </c:pt>
                <c:pt idx="40">
                  <c:v>177.03958418274928</c:v>
                </c:pt>
                <c:pt idx="41">
                  <c:v>177.03958418274928</c:v>
                </c:pt>
                <c:pt idx="42">
                  <c:v>177.03958418274928</c:v>
                </c:pt>
                <c:pt idx="43">
                  <c:v>177.03958418274928</c:v>
                </c:pt>
                <c:pt idx="44">
                  <c:v>177.03958418274928</c:v>
                </c:pt>
                <c:pt idx="45">
                  <c:v>177.03958418274928</c:v>
                </c:pt>
                <c:pt idx="46">
                  <c:v>177.03958418274928</c:v>
                </c:pt>
                <c:pt idx="47">
                  <c:v>177.03958418274928</c:v>
                </c:pt>
                <c:pt idx="48">
                  <c:v>177.03958418274928</c:v>
                </c:pt>
                <c:pt idx="49">
                  <c:v>177.03958418274928</c:v>
                </c:pt>
                <c:pt idx="50">
                  <c:v>177.03958418274928</c:v>
                </c:pt>
                <c:pt idx="51">
                  <c:v>177.03958418274928</c:v>
                </c:pt>
                <c:pt idx="52">
                  <c:v>177.03958418274928</c:v>
                </c:pt>
                <c:pt idx="53">
                  <c:v>177.03958418274928</c:v>
                </c:pt>
                <c:pt idx="54">
                  <c:v>177.03958418274928</c:v>
                </c:pt>
                <c:pt idx="55">
                  <c:v>177.03958418274928</c:v>
                </c:pt>
                <c:pt idx="56">
                  <c:v>177.03958418274928</c:v>
                </c:pt>
                <c:pt idx="57">
                  <c:v>177.03958418274928</c:v>
                </c:pt>
                <c:pt idx="58">
                  <c:v>177.03958418274928</c:v>
                </c:pt>
                <c:pt idx="59">
                  <c:v>177.03958418274928</c:v>
                </c:pt>
                <c:pt idx="60">
                  <c:v>177.03958418274928</c:v>
                </c:pt>
                <c:pt idx="61">
                  <c:v>177.03958418274928</c:v>
                </c:pt>
                <c:pt idx="62">
                  <c:v>177.03958418274928</c:v>
                </c:pt>
                <c:pt idx="63">
                  <c:v>177.03958418274928</c:v>
                </c:pt>
                <c:pt idx="64">
                  <c:v>177.03958418274928</c:v>
                </c:pt>
                <c:pt idx="65">
                  <c:v>177.03958418274928</c:v>
                </c:pt>
                <c:pt idx="66">
                  <c:v>177.03958418274928</c:v>
                </c:pt>
                <c:pt idx="67">
                  <c:v>177.03958418274928</c:v>
                </c:pt>
                <c:pt idx="68">
                  <c:v>177.03958418274928</c:v>
                </c:pt>
                <c:pt idx="69">
                  <c:v>177.03958418274928</c:v>
                </c:pt>
                <c:pt idx="70">
                  <c:v>177.03958418274928</c:v>
                </c:pt>
                <c:pt idx="71">
                  <c:v>177.03958418274928</c:v>
                </c:pt>
                <c:pt idx="72">
                  <c:v>177.03958418274928</c:v>
                </c:pt>
                <c:pt idx="73">
                  <c:v>177.03958418274928</c:v>
                </c:pt>
                <c:pt idx="74">
                  <c:v>177.03958418274928</c:v>
                </c:pt>
                <c:pt idx="75">
                  <c:v>177.03958418274928</c:v>
                </c:pt>
                <c:pt idx="76">
                  <c:v>177.03958418274928</c:v>
                </c:pt>
                <c:pt idx="77">
                  <c:v>177.03958418274928</c:v>
                </c:pt>
                <c:pt idx="78">
                  <c:v>177.03958418274928</c:v>
                </c:pt>
                <c:pt idx="79">
                  <c:v>177.03958418274928</c:v>
                </c:pt>
                <c:pt idx="80">
                  <c:v>177.03958418274928</c:v>
                </c:pt>
                <c:pt idx="81">
                  <c:v>177.03958418274928</c:v>
                </c:pt>
                <c:pt idx="82">
                  <c:v>177.03958418274928</c:v>
                </c:pt>
                <c:pt idx="83">
                  <c:v>177.03958418274928</c:v>
                </c:pt>
                <c:pt idx="84">
                  <c:v>177.03958418274928</c:v>
                </c:pt>
                <c:pt idx="85">
                  <c:v>177.03958418274928</c:v>
                </c:pt>
                <c:pt idx="86">
                  <c:v>177.03958418274928</c:v>
                </c:pt>
                <c:pt idx="87">
                  <c:v>177.03958418274928</c:v>
                </c:pt>
                <c:pt idx="88">
                  <c:v>177.03958418274928</c:v>
                </c:pt>
                <c:pt idx="89">
                  <c:v>177.03958418274928</c:v>
                </c:pt>
                <c:pt idx="90">
                  <c:v>177.03958418274928</c:v>
                </c:pt>
                <c:pt idx="91">
                  <c:v>177.03958418274928</c:v>
                </c:pt>
                <c:pt idx="92">
                  <c:v>177.03958418274928</c:v>
                </c:pt>
                <c:pt idx="93">
                  <c:v>177.03958418274928</c:v>
                </c:pt>
                <c:pt idx="94">
                  <c:v>177.03958418274928</c:v>
                </c:pt>
                <c:pt idx="95">
                  <c:v>177.03958418274928</c:v>
                </c:pt>
                <c:pt idx="96">
                  <c:v>177.03958418274928</c:v>
                </c:pt>
                <c:pt idx="97">
                  <c:v>177.03958418274928</c:v>
                </c:pt>
                <c:pt idx="98">
                  <c:v>177.03958418274928</c:v>
                </c:pt>
                <c:pt idx="99">
                  <c:v>177.03958418274928</c:v>
                </c:pt>
                <c:pt idx="100">
                  <c:v>177.03958418274928</c:v>
                </c:pt>
                <c:pt idx="101">
                  <c:v>177.03958418274928</c:v>
                </c:pt>
                <c:pt idx="102">
                  <c:v>177.03958418274928</c:v>
                </c:pt>
                <c:pt idx="103">
                  <c:v>177.03958418274928</c:v>
                </c:pt>
                <c:pt idx="104">
                  <c:v>177.03958418274928</c:v>
                </c:pt>
                <c:pt idx="105">
                  <c:v>177.03958418274928</c:v>
                </c:pt>
                <c:pt idx="106">
                  <c:v>177.03958418274928</c:v>
                </c:pt>
                <c:pt idx="107">
                  <c:v>177.03958418274928</c:v>
                </c:pt>
                <c:pt idx="108">
                  <c:v>177.03958418274928</c:v>
                </c:pt>
                <c:pt idx="109">
                  <c:v>177.03958418274928</c:v>
                </c:pt>
                <c:pt idx="110">
                  <c:v>177.03958418274928</c:v>
                </c:pt>
                <c:pt idx="111">
                  <c:v>177.03958418274928</c:v>
                </c:pt>
                <c:pt idx="112">
                  <c:v>177.03958418274928</c:v>
                </c:pt>
                <c:pt idx="113">
                  <c:v>177.03958418274928</c:v>
                </c:pt>
                <c:pt idx="114">
                  <c:v>177.03958418274928</c:v>
                </c:pt>
                <c:pt idx="115">
                  <c:v>177.03958418274928</c:v>
                </c:pt>
                <c:pt idx="116">
                  <c:v>177.03958418274928</c:v>
                </c:pt>
                <c:pt idx="117">
                  <c:v>177.03958418274928</c:v>
                </c:pt>
                <c:pt idx="118">
                  <c:v>177.03958418274928</c:v>
                </c:pt>
                <c:pt idx="119">
                  <c:v>177.03958418274928</c:v>
                </c:pt>
                <c:pt idx="120">
                  <c:v>177.03958418274928</c:v>
                </c:pt>
                <c:pt idx="121">
                  <c:v>177.03958418274928</c:v>
                </c:pt>
                <c:pt idx="122">
                  <c:v>177.03958418274928</c:v>
                </c:pt>
                <c:pt idx="123">
                  <c:v>177.03958418274928</c:v>
                </c:pt>
                <c:pt idx="124">
                  <c:v>177.03958418274928</c:v>
                </c:pt>
                <c:pt idx="125">
                  <c:v>177.03958418274928</c:v>
                </c:pt>
                <c:pt idx="126">
                  <c:v>177.03958418274928</c:v>
                </c:pt>
                <c:pt idx="127">
                  <c:v>177.03958418274928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7-4EB6-B96A-041B2CCC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46880"/>
        <c:axId val="72748416"/>
        <c:extLst/>
      </c:lineChart>
      <c:dateAx>
        <c:axId val="7274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2748416"/>
        <c:crosses val="autoZero"/>
        <c:auto val="1"/>
        <c:lblOffset val="100"/>
        <c:baseTimeUnit val="days"/>
      </c:dateAx>
      <c:valAx>
        <c:axId val="72748416"/>
        <c:scaling>
          <c:orientation val="minMax"/>
          <c:max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Corticosterone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880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Etana</a:t>
            </a:r>
            <a:r>
              <a:rPr lang="en-US" b="1" baseline="0"/>
              <a:t> Construction Graph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data'!$I$2:$I$4</c:f>
                <c:numCache>
                  <c:formatCode>General</c:formatCode>
                  <c:ptCount val="3"/>
                  <c:pt idx="0">
                    <c:v>9.2758913029808099</c:v>
                  </c:pt>
                  <c:pt idx="1">
                    <c:v>17.938423750213179</c:v>
                  </c:pt>
                  <c:pt idx="2">
                    <c:v>5.9859794248314149</c:v>
                  </c:pt>
                </c:numCache>
              </c:numRef>
            </c:plus>
            <c:minus>
              <c:numRef>
                <c:f>'graph data'!$I$2:$I$4</c:f>
                <c:numCache>
                  <c:formatCode>General</c:formatCode>
                  <c:ptCount val="3"/>
                  <c:pt idx="0">
                    <c:v>9.2758913029808099</c:v>
                  </c:pt>
                  <c:pt idx="1">
                    <c:v>17.938423750213179</c:v>
                  </c:pt>
                  <c:pt idx="2">
                    <c:v>5.9859794248314149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data'!$G$2:$G$4</c:f>
              <c:strCache>
                <c:ptCount val="3"/>
                <c:pt idx="0">
                  <c:v>Demolition</c:v>
                </c:pt>
                <c:pt idx="1">
                  <c:v>Winter 2014</c:v>
                </c:pt>
                <c:pt idx="2">
                  <c:v>Construction</c:v>
                </c:pt>
              </c:strCache>
            </c:strRef>
          </c:cat>
          <c:val>
            <c:numRef>
              <c:f>'graph data'!$H$2:$H$4</c:f>
              <c:numCache>
                <c:formatCode>General</c:formatCode>
                <c:ptCount val="3"/>
                <c:pt idx="0">
                  <c:v>129.65493420210342</c:v>
                </c:pt>
                <c:pt idx="1">
                  <c:v>152.47937537206377</c:v>
                </c:pt>
                <c:pt idx="2">
                  <c:v>128.48249625926547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E-4F6F-817C-6835217B4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28416"/>
        <c:axId val="4739271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 data'!$I$1</c15:sqref>
                        </c15:formulaRef>
                      </c:ext>
                    </c:extLst>
                    <c:strCache>
                      <c:ptCount val="1"/>
                      <c:pt idx="0">
                        <c:v>SEM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'graph data'!$G$2:$G$4</c15:sqref>
                        </c15:formulaRef>
                      </c:ext>
                    </c:extLst>
                    <c:strCache>
                      <c:ptCount val="3"/>
                      <c:pt idx="0">
                        <c:v>Demolition</c:v>
                      </c:pt>
                      <c:pt idx="1">
                        <c:v>Winter 2014</c:v>
                      </c:pt>
                      <c:pt idx="2">
                        <c:v>Construction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data'!$I$2:$I$4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9.2758913029808099</c:v>
                      </c:pt>
                      <c:pt idx="1">
                        <c:v>17.938423750213179</c:v>
                      </c:pt>
                      <c:pt idx="2">
                        <c:v>5.9859794248314149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2DE-4F6F-817C-6835217B4FCE}"/>
                  </c:ext>
                </c:extLst>
              </c15:ser>
            </c15:filteredBarSeries>
          </c:ext>
        </c:extLst>
      </c:barChart>
      <c:catAx>
        <c:axId val="4739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27104"/>
        <c:crosses val="autoZero"/>
        <c:auto val="1"/>
        <c:lblAlgn val="ctr"/>
        <c:lblOffset val="100"/>
        <c:noMultiLvlLbl val="0"/>
      </c:catAx>
      <c:valAx>
        <c:axId val="4739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Glucocorticoid metabolites (ng/g wet feces)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2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tabSelected="1" workbookViewId="0">
      <pane ySplit="1155" activePane="bottomLeft"/>
      <selection activeCell="C1" sqref="C1:C1048576"/>
      <selection pane="bottomLeft" activeCell="D11" sqref="D11"/>
    </sheetView>
  </sheetViews>
  <sheetFormatPr defaultRowHeight="15" x14ac:dyDescent="0.25"/>
  <cols>
    <col min="1" max="1" width="12.85546875" bestFit="1" customWidth="1"/>
    <col min="2" max="2" width="12.7109375" bestFit="1" customWidth="1"/>
    <col min="3" max="3" width="9.28515625" style="46" bestFit="1" customWidth="1"/>
    <col min="4" max="4" width="9.7109375" bestFit="1" customWidth="1"/>
    <col min="5" max="5" width="12.140625" bestFit="1" customWidth="1"/>
    <col min="6" max="6" width="12" style="1" customWidth="1"/>
    <col min="7" max="8" width="9.28515625" bestFit="1" customWidth="1"/>
    <col min="9" max="9" width="10.42578125" bestFit="1" customWidth="1"/>
    <col min="10" max="11" width="9.140625" bestFit="1" customWidth="1"/>
  </cols>
  <sheetData>
    <row r="1" spans="1:14" x14ac:dyDescent="0.25">
      <c r="A1" s="30" t="s">
        <v>0</v>
      </c>
      <c r="B1" s="31" t="s">
        <v>1</v>
      </c>
      <c r="C1" s="30" t="s">
        <v>2</v>
      </c>
      <c r="D1" s="30" t="s">
        <v>3</v>
      </c>
      <c r="E1" s="9"/>
      <c r="F1" s="9"/>
      <c r="G1" s="9"/>
      <c r="H1" s="9"/>
      <c r="I1" s="9"/>
      <c r="J1" s="9"/>
      <c r="K1" s="9"/>
    </row>
    <row r="2" spans="1:14" x14ac:dyDescent="0.25">
      <c r="A2" s="32" t="s">
        <v>11</v>
      </c>
      <c r="B2" s="33"/>
      <c r="C2" s="32" t="s">
        <v>12</v>
      </c>
      <c r="D2" s="32" t="s">
        <v>4</v>
      </c>
      <c r="E2" s="9"/>
      <c r="F2" s="9"/>
      <c r="G2" s="9"/>
      <c r="H2" s="9"/>
      <c r="I2" s="9"/>
      <c r="J2" s="9"/>
      <c r="K2" s="9"/>
    </row>
    <row r="3" spans="1:14" x14ac:dyDescent="0.25">
      <c r="A3" s="30" t="s">
        <v>5</v>
      </c>
      <c r="B3" s="31" t="s">
        <v>6</v>
      </c>
      <c r="C3" s="30" t="s">
        <v>7</v>
      </c>
      <c r="D3" s="30" t="s">
        <v>8</v>
      </c>
      <c r="E3" s="34" t="s">
        <v>16</v>
      </c>
      <c r="F3" s="34" t="s">
        <v>17</v>
      </c>
      <c r="G3" s="34" t="s">
        <v>9</v>
      </c>
      <c r="H3" s="34" t="s">
        <v>10</v>
      </c>
      <c r="I3" s="34" t="s">
        <v>13</v>
      </c>
      <c r="J3" s="34" t="s">
        <v>14</v>
      </c>
      <c r="K3" s="34" t="s">
        <v>15</v>
      </c>
    </row>
    <row r="4" spans="1:14" s="1" customFormat="1" x14ac:dyDescent="0.25">
      <c r="A4" s="32">
        <v>1</v>
      </c>
      <c r="B4" s="19">
        <v>41929</v>
      </c>
      <c r="C4" s="32">
        <v>0.501</v>
      </c>
      <c r="D4" s="35">
        <v>0.38541666666666669</v>
      </c>
      <c r="E4" s="47">
        <v>66.816000000000003</v>
      </c>
      <c r="F4" s="7"/>
      <c r="G4" s="7">
        <v>20</v>
      </c>
      <c r="H4" s="7">
        <v>75</v>
      </c>
      <c r="I4" s="7">
        <f>E4*G4*H4</f>
        <v>100224.00000000001</v>
      </c>
      <c r="J4" s="7">
        <f>I4/C4</f>
        <v>200047.90419161681</v>
      </c>
      <c r="K4" s="7">
        <f>J4/1000</f>
        <v>200.04790419161679</v>
      </c>
    </row>
    <row r="5" spans="1:14" s="1" customFormat="1" x14ac:dyDescent="0.25">
      <c r="A5" s="32">
        <v>2</v>
      </c>
      <c r="B5" s="19">
        <v>41932</v>
      </c>
      <c r="C5" s="32">
        <v>0.51239999999999997</v>
      </c>
      <c r="D5" s="35" t="s">
        <v>18</v>
      </c>
      <c r="E5" s="7">
        <v>22.318000000000001</v>
      </c>
      <c r="F5" s="7"/>
      <c r="G5" s="7">
        <v>20</v>
      </c>
      <c r="H5" s="7">
        <v>75</v>
      </c>
      <c r="I5" s="7">
        <f t="shared" ref="I5:I68" si="0">E5*G5*H5</f>
        <v>33477</v>
      </c>
      <c r="J5" s="7">
        <f t="shared" ref="J5:J68" si="1">I5/C5</f>
        <v>65333.723653395791</v>
      </c>
      <c r="K5" s="7">
        <f t="shared" ref="K5:K68" si="2">J5/1000</f>
        <v>65.333723653395793</v>
      </c>
      <c r="M5" s="4"/>
      <c r="N5" s="48"/>
    </row>
    <row r="6" spans="1:14" s="1" customFormat="1" x14ac:dyDescent="0.25">
      <c r="A6" s="32">
        <v>3</v>
      </c>
      <c r="B6" s="19">
        <v>41934</v>
      </c>
      <c r="C6" s="32">
        <v>0.50180000000000002</v>
      </c>
      <c r="D6" s="35"/>
      <c r="E6" s="7">
        <v>26.760999999999999</v>
      </c>
      <c r="F6" s="7"/>
      <c r="G6" s="7">
        <v>20</v>
      </c>
      <c r="H6" s="7">
        <v>75</v>
      </c>
      <c r="I6" s="7">
        <f t="shared" si="0"/>
        <v>40141.5</v>
      </c>
      <c r="J6" s="7">
        <f t="shared" si="1"/>
        <v>79995.017935432435</v>
      </c>
      <c r="K6" s="7">
        <f t="shared" si="2"/>
        <v>79.995017935432429</v>
      </c>
      <c r="M6" s="4"/>
      <c r="N6" s="48"/>
    </row>
    <row r="7" spans="1:14" s="1" customFormat="1" x14ac:dyDescent="0.25">
      <c r="A7" s="32">
        <v>4</v>
      </c>
      <c r="B7" s="19">
        <v>41936</v>
      </c>
      <c r="C7" s="32">
        <v>0.51559999999999995</v>
      </c>
      <c r="D7" s="35">
        <v>0.29166666666666669</v>
      </c>
      <c r="E7" s="7">
        <v>36.966999999999999</v>
      </c>
      <c r="F7" s="7"/>
      <c r="G7" s="7">
        <v>20</v>
      </c>
      <c r="H7" s="7">
        <v>75</v>
      </c>
      <c r="I7" s="7">
        <f t="shared" si="0"/>
        <v>55450.499999999993</v>
      </c>
      <c r="J7" s="7">
        <f t="shared" si="1"/>
        <v>107545.5779674166</v>
      </c>
      <c r="K7" s="7">
        <f t="shared" si="2"/>
        <v>107.54557796741659</v>
      </c>
      <c r="M7" s="4"/>
      <c r="N7" s="48"/>
    </row>
    <row r="8" spans="1:14" s="1" customFormat="1" x14ac:dyDescent="0.25">
      <c r="A8" s="32">
        <v>5</v>
      </c>
      <c r="B8" s="19">
        <v>41939</v>
      </c>
      <c r="C8" s="32">
        <v>0.51619999999999999</v>
      </c>
      <c r="D8" s="35"/>
      <c r="E8" s="7">
        <v>34.618000000000002</v>
      </c>
      <c r="F8" s="7"/>
      <c r="G8" s="7">
        <v>20</v>
      </c>
      <c r="H8" s="7">
        <v>75</v>
      </c>
      <c r="I8" s="7">
        <f t="shared" si="0"/>
        <v>51927</v>
      </c>
      <c r="J8" s="7">
        <f t="shared" si="1"/>
        <v>100594.73072452538</v>
      </c>
      <c r="K8" s="7">
        <f t="shared" si="2"/>
        <v>100.59473072452538</v>
      </c>
      <c r="M8" s="4"/>
      <c r="N8" s="48"/>
    </row>
    <row r="9" spans="1:14" s="1" customFormat="1" x14ac:dyDescent="0.25">
      <c r="A9" s="32">
        <v>6</v>
      </c>
      <c r="B9" s="19">
        <v>41941</v>
      </c>
      <c r="C9" s="32">
        <v>0.50770000000000004</v>
      </c>
      <c r="D9" s="35" t="s">
        <v>18</v>
      </c>
      <c r="E9" s="7">
        <v>40.831000000000003</v>
      </c>
      <c r="F9" s="7"/>
      <c r="G9" s="7">
        <v>20</v>
      </c>
      <c r="H9" s="7">
        <v>75</v>
      </c>
      <c r="I9" s="7">
        <f t="shared" si="0"/>
        <v>61246.500000000007</v>
      </c>
      <c r="J9" s="7">
        <f t="shared" si="1"/>
        <v>120635.21764821745</v>
      </c>
      <c r="K9" s="7">
        <f t="shared" si="2"/>
        <v>120.63521764821745</v>
      </c>
      <c r="M9" s="4"/>
      <c r="N9" s="48"/>
    </row>
    <row r="10" spans="1:14" s="1" customFormat="1" x14ac:dyDescent="0.25">
      <c r="A10" s="32">
        <v>7</v>
      </c>
      <c r="B10" s="19">
        <v>41943</v>
      </c>
      <c r="C10" s="32">
        <v>0.51959999999999995</v>
      </c>
      <c r="D10" s="35"/>
      <c r="E10" s="47">
        <v>52.829000000000001</v>
      </c>
      <c r="F10" s="7"/>
      <c r="G10" s="7">
        <v>20</v>
      </c>
      <c r="H10" s="7">
        <v>75</v>
      </c>
      <c r="I10" s="7">
        <f t="shared" si="0"/>
        <v>79243.5</v>
      </c>
      <c r="J10" s="7">
        <f t="shared" si="1"/>
        <v>152508.66050808315</v>
      </c>
      <c r="K10" s="7">
        <f t="shared" si="2"/>
        <v>152.50866050808315</v>
      </c>
      <c r="M10" s="4"/>
      <c r="N10" s="48"/>
    </row>
    <row r="11" spans="1:14" s="1" customFormat="1" x14ac:dyDescent="0.25">
      <c r="A11" s="32">
        <v>8</v>
      </c>
      <c r="B11" s="19">
        <v>41948</v>
      </c>
      <c r="C11" s="32">
        <v>0.51180000000000003</v>
      </c>
      <c r="D11" s="35" t="s">
        <v>18</v>
      </c>
      <c r="E11" s="7">
        <v>44.180999999999997</v>
      </c>
      <c r="F11" s="7"/>
      <c r="G11" s="7">
        <v>20</v>
      </c>
      <c r="H11" s="7">
        <v>75</v>
      </c>
      <c r="I11" s="7">
        <f t="shared" si="0"/>
        <v>66271.499999999985</v>
      </c>
      <c r="J11" s="7">
        <f t="shared" si="1"/>
        <v>129487.10433763186</v>
      </c>
      <c r="K11" s="7">
        <f t="shared" si="2"/>
        <v>129.48710433763185</v>
      </c>
      <c r="M11" s="4"/>
      <c r="N11" s="48"/>
    </row>
    <row r="12" spans="1:14" s="1" customFormat="1" x14ac:dyDescent="0.25">
      <c r="A12" s="32">
        <v>9</v>
      </c>
      <c r="B12" s="19">
        <v>41950</v>
      </c>
      <c r="C12" s="32">
        <v>0.51290000000000002</v>
      </c>
      <c r="D12" s="35" t="s">
        <v>18</v>
      </c>
      <c r="E12" s="7">
        <v>36.789000000000001</v>
      </c>
      <c r="F12" s="7"/>
      <c r="G12" s="7">
        <v>20</v>
      </c>
      <c r="H12" s="7">
        <v>75</v>
      </c>
      <c r="I12" s="7">
        <f t="shared" si="0"/>
        <v>55183.5</v>
      </c>
      <c r="J12" s="7">
        <f t="shared" si="1"/>
        <v>107591.14837200234</v>
      </c>
      <c r="K12" s="7">
        <f t="shared" si="2"/>
        <v>107.59114837200234</v>
      </c>
      <c r="M12" s="4"/>
      <c r="N12" s="48"/>
    </row>
    <row r="13" spans="1:14" s="1" customFormat="1" x14ac:dyDescent="0.25">
      <c r="A13" s="32">
        <v>10</v>
      </c>
      <c r="B13" s="19">
        <v>41953</v>
      </c>
      <c r="C13" s="32">
        <v>0.51549999999999996</v>
      </c>
      <c r="D13" s="35"/>
      <c r="E13" s="7">
        <v>45.548000000000002</v>
      </c>
      <c r="F13" s="7"/>
      <c r="G13" s="7">
        <v>20</v>
      </c>
      <c r="H13" s="7">
        <v>75</v>
      </c>
      <c r="I13" s="7">
        <f t="shared" si="0"/>
        <v>68322</v>
      </c>
      <c r="J13" s="7">
        <f t="shared" si="1"/>
        <v>132535.40252182347</v>
      </c>
      <c r="K13" s="7">
        <f t="shared" si="2"/>
        <v>132.53540252182347</v>
      </c>
      <c r="M13" s="4"/>
      <c r="N13" s="48"/>
    </row>
    <row r="14" spans="1:14" s="1" customFormat="1" x14ac:dyDescent="0.25">
      <c r="A14" s="32">
        <v>11</v>
      </c>
      <c r="B14" s="19">
        <v>41955</v>
      </c>
      <c r="C14" s="32">
        <v>0.52780000000000005</v>
      </c>
      <c r="D14" s="35" t="s">
        <v>18</v>
      </c>
      <c r="E14" s="7">
        <v>76.352999999999994</v>
      </c>
      <c r="F14" s="7"/>
      <c r="G14" s="7">
        <v>20</v>
      </c>
      <c r="H14" s="7">
        <v>75</v>
      </c>
      <c r="I14" s="7">
        <f t="shared" si="0"/>
        <v>114529.5</v>
      </c>
      <c r="J14" s="7">
        <f t="shared" si="1"/>
        <v>216994.12656309205</v>
      </c>
      <c r="K14" s="7">
        <f t="shared" si="2"/>
        <v>216.99412656309207</v>
      </c>
      <c r="M14" s="4"/>
      <c r="N14" s="48"/>
    </row>
    <row r="15" spans="1:14" s="1" customFormat="1" x14ac:dyDescent="0.25">
      <c r="A15" s="32">
        <v>12</v>
      </c>
      <c r="B15" s="19">
        <v>41957</v>
      </c>
      <c r="C15" s="32">
        <v>0.50149999999999995</v>
      </c>
      <c r="D15" s="35" t="s">
        <v>18</v>
      </c>
      <c r="E15" s="47">
        <v>93.278999999999996</v>
      </c>
      <c r="F15" s="7"/>
      <c r="G15" s="7">
        <v>20</v>
      </c>
      <c r="H15" s="7">
        <v>75</v>
      </c>
      <c r="I15" s="7">
        <f t="shared" si="0"/>
        <v>139918.5</v>
      </c>
      <c r="J15" s="7">
        <f t="shared" si="1"/>
        <v>279000.00000000006</v>
      </c>
      <c r="K15" s="7">
        <f t="shared" si="2"/>
        <v>279.00000000000006</v>
      </c>
      <c r="M15" s="4"/>
      <c r="N15" s="48"/>
    </row>
    <row r="16" spans="1:14" s="1" customFormat="1" x14ac:dyDescent="0.25">
      <c r="A16" s="32">
        <v>13</v>
      </c>
      <c r="B16" s="19">
        <v>41960</v>
      </c>
      <c r="C16" s="32">
        <v>0.51400000000000001</v>
      </c>
      <c r="D16" s="35" t="s">
        <v>18</v>
      </c>
      <c r="E16" s="7">
        <v>50.619</v>
      </c>
      <c r="F16" s="7"/>
      <c r="G16" s="7">
        <v>20</v>
      </c>
      <c r="H16" s="7">
        <v>75</v>
      </c>
      <c r="I16" s="7">
        <f t="shared" si="0"/>
        <v>75928.5</v>
      </c>
      <c r="J16" s="7">
        <f t="shared" si="1"/>
        <v>147720.81712062255</v>
      </c>
      <c r="K16" s="7">
        <f t="shared" si="2"/>
        <v>147.72081712062254</v>
      </c>
      <c r="M16" s="4"/>
      <c r="N16" s="48"/>
    </row>
    <row r="17" spans="1:11" s="1" customFormat="1" x14ac:dyDescent="0.25">
      <c r="A17" s="32">
        <v>14</v>
      </c>
      <c r="B17" s="19">
        <v>41962</v>
      </c>
      <c r="C17" s="32">
        <v>0.5222</v>
      </c>
      <c r="D17" s="35" t="s">
        <v>18</v>
      </c>
      <c r="E17" s="7">
        <v>37.267000000000003</v>
      </c>
      <c r="F17" s="7"/>
      <c r="G17" s="7">
        <v>20</v>
      </c>
      <c r="H17" s="7">
        <v>75</v>
      </c>
      <c r="I17" s="7">
        <f t="shared" si="0"/>
        <v>55900.5</v>
      </c>
      <c r="J17" s="7">
        <f t="shared" si="1"/>
        <v>107048.06587514363</v>
      </c>
      <c r="K17" s="7">
        <f t="shared" si="2"/>
        <v>107.04806587514362</v>
      </c>
    </row>
    <row r="18" spans="1:11" s="1" customFormat="1" x14ac:dyDescent="0.25">
      <c r="A18" s="32">
        <v>15</v>
      </c>
      <c r="B18" s="19">
        <v>41964</v>
      </c>
      <c r="C18" s="32">
        <v>0.51049999999999995</v>
      </c>
      <c r="D18" s="35">
        <v>0.40972222222222227</v>
      </c>
      <c r="E18" s="7">
        <v>35.009</v>
      </c>
      <c r="F18" s="7"/>
      <c r="G18" s="7">
        <v>20</v>
      </c>
      <c r="H18" s="7">
        <v>75</v>
      </c>
      <c r="I18" s="7">
        <f t="shared" si="0"/>
        <v>52513.500000000007</v>
      </c>
      <c r="J18" s="7">
        <f t="shared" si="1"/>
        <v>102866.79725759062</v>
      </c>
      <c r="K18" s="7">
        <f t="shared" si="2"/>
        <v>102.86679725759062</v>
      </c>
    </row>
    <row r="19" spans="1:11" s="1" customFormat="1" x14ac:dyDescent="0.25">
      <c r="A19" s="32">
        <v>16</v>
      </c>
      <c r="B19" s="19">
        <v>41967</v>
      </c>
      <c r="C19" s="32">
        <v>0.49880000000000002</v>
      </c>
      <c r="D19" s="35"/>
      <c r="E19" s="7">
        <v>33.850999999999999</v>
      </c>
      <c r="F19" s="7"/>
      <c r="G19" s="7">
        <v>20</v>
      </c>
      <c r="H19" s="7">
        <v>75</v>
      </c>
      <c r="I19" s="7">
        <f t="shared" si="0"/>
        <v>50776.5</v>
      </c>
      <c r="J19" s="7">
        <f t="shared" si="1"/>
        <v>101797.31355252606</v>
      </c>
      <c r="K19" s="7">
        <f t="shared" si="2"/>
        <v>101.79731355252606</v>
      </c>
    </row>
    <row r="20" spans="1:11" s="1" customFormat="1" x14ac:dyDescent="0.25">
      <c r="A20" s="32">
        <v>17</v>
      </c>
      <c r="B20" s="19">
        <v>41969</v>
      </c>
      <c r="C20" s="32">
        <v>0.50009999999999999</v>
      </c>
      <c r="D20" s="35">
        <v>0.41666666666666669</v>
      </c>
      <c r="E20" s="7">
        <v>31.573</v>
      </c>
      <c r="F20" s="7"/>
      <c r="G20" s="7">
        <v>20</v>
      </c>
      <c r="H20" s="7">
        <v>75</v>
      </c>
      <c r="I20" s="7">
        <f t="shared" si="0"/>
        <v>47359.5</v>
      </c>
      <c r="J20" s="7">
        <f t="shared" si="1"/>
        <v>94700.059988002395</v>
      </c>
      <c r="K20" s="7">
        <f t="shared" si="2"/>
        <v>94.700059988002394</v>
      </c>
    </row>
    <row r="21" spans="1:11" s="1" customFormat="1" x14ac:dyDescent="0.25">
      <c r="A21" s="32">
        <v>18</v>
      </c>
      <c r="B21" s="19">
        <v>41971</v>
      </c>
      <c r="C21" s="32">
        <v>0.49380000000000002</v>
      </c>
      <c r="D21" s="35"/>
      <c r="E21" s="7">
        <v>35.424999999999997</v>
      </c>
      <c r="F21" s="7"/>
      <c r="G21" s="7">
        <v>20</v>
      </c>
      <c r="H21" s="7">
        <v>75</v>
      </c>
      <c r="I21" s="7">
        <f t="shared" si="0"/>
        <v>53137.5</v>
      </c>
      <c r="J21" s="7">
        <f t="shared" si="1"/>
        <v>107609.3560145808</v>
      </c>
      <c r="K21" s="7">
        <f t="shared" si="2"/>
        <v>107.6093560145808</v>
      </c>
    </row>
    <row r="22" spans="1:11" s="1" customFormat="1" x14ac:dyDescent="0.25">
      <c r="A22" s="32">
        <v>19</v>
      </c>
      <c r="B22" s="19">
        <v>41974</v>
      </c>
      <c r="C22" s="32">
        <v>0.5161</v>
      </c>
      <c r="D22" s="35">
        <v>0.32291666666666669</v>
      </c>
      <c r="E22" s="47">
        <v>45.927999999999997</v>
      </c>
      <c r="F22" s="7"/>
      <c r="G22" s="7">
        <v>20</v>
      </c>
      <c r="H22" s="7">
        <v>75</v>
      </c>
      <c r="I22" s="7">
        <f t="shared" si="0"/>
        <v>68892</v>
      </c>
      <c r="J22" s="7">
        <f t="shared" si="1"/>
        <v>133485.7585739198</v>
      </c>
      <c r="K22" s="7">
        <f t="shared" si="2"/>
        <v>133.48575857391981</v>
      </c>
    </row>
    <row r="23" spans="1:11" s="1" customFormat="1" x14ac:dyDescent="0.25">
      <c r="A23" s="36">
        <v>20</v>
      </c>
      <c r="B23" s="20">
        <v>41978</v>
      </c>
      <c r="C23" s="36">
        <v>0.48549999999999999</v>
      </c>
      <c r="D23" s="35">
        <v>0.33333333333333331</v>
      </c>
      <c r="E23" s="7">
        <v>51.152999999999999</v>
      </c>
      <c r="F23" s="7"/>
      <c r="G23" s="7">
        <v>20</v>
      </c>
      <c r="H23" s="7">
        <v>75</v>
      </c>
      <c r="I23" s="7">
        <f t="shared" si="0"/>
        <v>76729.5</v>
      </c>
      <c r="J23" s="7">
        <f t="shared" si="1"/>
        <v>158042.2245108136</v>
      </c>
      <c r="K23" s="7">
        <f t="shared" si="2"/>
        <v>158.04222451081361</v>
      </c>
    </row>
    <row r="24" spans="1:11" s="1" customFormat="1" x14ac:dyDescent="0.25">
      <c r="A24" s="36">
        <v>21</v>
      </c>
      <c r="B24" s="20">
        <v>41981</v>
      </c>
      <c r="C24" s="36">
        <v>0.48320000000000002</v>
      </c>
      <c r="D24" s="35"/>
      <c r="E24" s="7">
        <v>50.457999999999998</v>
      </c>
      <c r="F24" s="7"/>
      <c r="G24" s="7">
        <v>20</v>
      </c>
      <c r="H24" s="7">
        <v>75</v>
      </c>
      <c r="I24" s="7">
        <f t="shared" si="0"/>
        <v>75687</v>
      </c>
      <c r="J24" s="7">
        <f t="shared" si="1"/>
        <v>156637.00331125828</v>
      </c>
      <c r="K24" s="7">
        <f t="shared" si="2"/>
        <v>156.63700331125827</v>
      </c>
    </row>
    <row r="25" spans="1:11" s="1" customFormat="1" x14ac:dyDescent="0.25">
      <c r="A25" s="36">
        <v>22</v>
      </c>
      <c r="B25" s="20">
        <v>41983</v>
      </c>
      <c r="C25" s="36">
        <v>0.48110000000000003</v>
      </c>
      <c r="D25" s="35"/>
      <c r="E25" s="49">
        <v>33.186</v>
      </c>
      <c r="F25" s="7"/>
      <c r="G25" s="7">
        <v>20</v>
      </c>
      <c r="H25" s="7">
        <v>75</v>
      </c>
      <c r="I25" s="7">
        <f t="shared" si="0"/>
        <v>49779</v>
      </c>
      <c r="J25" s="7">
        <f t="shared" si="1"/>
        <v>103469.13323633339</v>
      </c>
      <c r="K25" s="7">
        <f t="shared" si="2"/>
        <v>103.46913323633339</v>
      </c>
    </row>
    <row r="26" spans="1:11" s="1" customFormat="1" x14ac:dyDescent="0.25">
      <c r="A26" s="36">
        <v>23</v>
      </c>
      <c r="B26" s="20">
        <v>41985</v>
      </c>
      <c r="C26" s="37">
        <v>0.49259999999999998</v>
      </c>
      <c r="D26" s="35">
        <v>0.36458333333333331</v>
      </c>
      <c r="E26" s="7">
        <v>40.619</v>
      </c>
      <c r="F26" s="7"/>
      <c r="G26" s="7">
        <v>20</v>
      </c>
      <c r="H26" s="7">
        <v>75</v>
      </c>
      <c r="I26" s="7">
        <f t="shared" si="0"/>
        <v>60928.5</v>
      </c>
      <c r="J26" s="7">
        <f t="shared" si="1"/>
        <v>123687.57612667479</v>
      </c>
      <c r="K26" s="7">
        <f t="shared" si="2"/>
        <v>123.68757612667478</v>
      </c>
    </row>
    <row r="27" spans="1:11" s="1" customFormat="1" x14ac:dyDescent="0.25">
      <c r="A27" s="36">
        <v>24</v>
      </c>
      <c r="B27" s="20">
        <v>41988</v>
      </c>
      <c r="C27" s="36">
        <v>0.51170000000000004</v>
      </c>
      <c r="D27" s="35" t="s">
        <v>18</v>
      </c>
      <c r="E27" s="47">
        <v>40.179000000000002</v>
      </c>
      <c r="F27" s="7"/>
      <c r="G27" s="7">
        <v>20</v>
      </c>
      <c r="H27" s="7">
        <v>75</v>
      </c>
      <c r="I27" s="7">
        <f t="shared" si="0"/>
        <v>60268.5</v>
      </c>
      <c r="J27" s="7">
        <f t="shared" si="1"/>
        <v>117780.92632401797</v>
      </c>
      <c r="K27" s="7">
        <f t="shared" si="2"/>
        <v>117.78092632401797</v>
      </c>
    </row>
    <row r="28" spans="1:11" s="1" customFormat="1" x14ac:dyDescent="0.25">
      <c r="A28" s="36">
        <v>25</v>
      </c>
      <c r="B28" s="20">
        <v>41992</v>
      </c>
      <c r="C28" s="36">
        <v>0.49440000000000001</v>
      </c>
      <c r="D28" s="35"/>
      <c r="E28" s="7">
        <v>31.068000000000001</v>
      </c>
      <c r="F28" s="7"/>
      <c r="G28" s="7">
        <v>20</v>
      </c>
      <c r="H28" s="7">
        <v>75</v>
      </c>
      <c r="I28" s="7">
        <f t="shared" si="0"/>
        <v>46602</v>
      </c>
      <c r="J28" s="7">
        <f t="shared" si="1"/>
        <v>94259.708737864072</v>
      </c>
      <c r="K28" s="7">
        <f t="shared" si="2"/>
        <v>94.259708737864074</v>
      </c>
    </row>
    <row r="29" spans="1:11" s="1" customFormat="1" x14ac:dyDescent="0.25">
      <c r="A29" s="36">
        <v>26</v>
      </c>
      <c r="B29" s="20">
        <v>41995</v>
      </c>
      <c r="C29" s="36">
        <v>0.50119999999999998</v>
      </c>
      <c r="D29" s="35">
        <v>0.41666666666666669</v>
      </c>
      <c r="E29" s="7">
        <v>16.213000000000001</v>
      </c>
      <c r="F29" s="7"/>
      <c r="G29" s="7">
        <v>20</v>
      </c>
      <c r="H29" s="7">
        <v>75</v>
      </c>
      <c r="I29" s="7">
        <f t="shared" si="0"/>
        <v>24319.5</v>
      </c>
      <c r="J29" s="7">
        <f t="shared" si="1"/>
        <v>48522.545889864326</v>
      </c>
      <c r="K29" s="7">
        <f t="shared" si="2"/>
        <v>48.522545889864325</v>
      </c>
    </row>
    <row r="30" spans="1:11" s="1" customFormat="1" x14ac:dyDescent="0.25">
      <c r="A30" s="36">
        <v>27</v>
      </c>
      <c r="B30" s="20">
        <v>41997</v>
      </c>
      <c r="C30" s="36">
        <v>0.48549999999999999</v>
      </c>
      <c r="D30" s="35" t="s">
        <v>18</v>
      </c>
      <c r="E30" s="7">
        <v>24.364999999999998</v>
      </c>
      <c r="F30" s="7"/>
      <c r="G30" s="7">
        <v>20</v>
      </c>
      <c r="H30" s="7">
        <v>75</v>
      </c>
      <c r="I30" s="7">
        <f t="shared" si="0"/>
        <v>36547.5</v>
      </c>
      <c r="J30" s="7">
        <f t="shared" si="1"/>
        <v>75278.063851699277</v>
      </c>
      <c r="K30" s="7">
        <f t="shared" si="2"/>
        <v>75.278063851699272</v>
      </c>
    </row>
    <row r="31" spans="1:11" s="1" customFormat="1" x14ac:dyDescent="0.25">
      <c r="A31" s="36">
        <v>28</v>
      </c>
      <c r="B31" s="20">
        <v>42002</v>
      </c>
      <c r="C31" s="36">
        <v>0.48909999999999998</v>
      </c>
      <c r="D31" s="35" t="s">
        <v>18</v>
      </c>
      <c r="E31" s="47">
        <v>62.484999999999999</v>
      </c>
      <c r="F31" s="7"/>
      <c r="G31" s="7">
        <v>20</v>
      </c>
      <c r="H31" s="7">
        <v>75</v>
      </c>
      <c r="I31" s="7">
        <f t="shared" si="0"/>
        <v>93727.5</v>
      </c>
      <c r="J31" s="7">
        <f t="shared" si="1"/>
        <v>191632.59047229605</v>
      </c>
      <c r="K31" s="7">
        <f t="shared" si="2"/>
        <v>191.63259047229604</v>
      </c>
    </row>
    <row r="32" spans="1:11" s="1" customFormat="1" x14ac:dyDescent="0.25">
      <c r="A32" s="36">
        <v>29</v>
      </c>
      <c r="B32" s="20">
        <v>42006</v>
      </c>
      <c r="C32" s="36">
        <v>0.51639999999999997</v>
      </c>
      <c r="D32" s="35" t="s">
        <v>23</v>
      </c>
      <c r="E32" s="7">
        <v>49.981999999999999</v>
      </c>
      <c r="F32" s="7"/>
      <c r="G32" s="7">
        <v>20</v>
      </c>
      <c r="H32" s="7">
        <v>75</v>
      </c>
      <c r="I32" s="7">
        <f t="shared" si="0"/>
        <v>74973</v>
      </c>
      <c r="J32" s="7">
        <f t="shared" si="1"/>
        <v>145183.9659178931</v>
      </c>
      <c r="K32" s="7">
        <f t="shared" si="2"/>
        <v>145.18396591789309</v>
      </c>
    </row>
    <row r="33" spans="1:11" s="1" customFormat="1" x14ac:dyDescent="0.25">
      <c r="A33" s="36">
        <v>30</v>
      </c>
      <c r="B33" s="20">
        <v>42009</v>
      </c>
      <c r="C33" s="36">
        <v>0.49530000000000002</v>
      </c>
      <c r="D33" s="35"/>
      <c r="E33" s="7">
        <v>38.113999999999997</v>
      </c>
      <c r="F33" s="7"/>
      <c r="G33" s="7">
        <v>20</v>
      </c>
      <c r="H33" s="7">
        <v>75</v>
      </c>
      <c r="I33" s="7">
        <f t="shared" si="0"/>
        <v>57171</v>
      </c>
      <c r="J33" s="7">
        <f t="shared" si="1"/>
        <v>115427.01393095094</v>
      </c>
      <c r="K33" s="7">
        <f t="shared" si="2"/>
        <v>115.42701393095093</v>
      </c>
    </row>
    <row r="34" spans="1:11" s="1" customFormat="1" x14ac:dyDescent="0.25">
      <c r="A34" s="36">
        <v>31</v>
      </c>
      <c r="B34" s="20">
        <v>42018</v>
      </c>
      <c r="C34" s="37">
        <v>0.50139999999999996</v>
      </c>
      <c r="D34" s="35"/>
      <c r="E34" s="47">
        <v>75.587000000000003</v>
      </c>
      <c r="F34" s="7"/>
      <c r="G34" s="7">
        <v>20</v>
      </c>
      <c r="H34" s="7">
        <v>75</v>
      </c>
      <c r="I34" s="7">
        <f t="shared" si="0"/>
        <v>113380.5</v>
      </c>
      <c r="J34" s="7">
        <f t="shared" si="1"/>
        <v>226127.84204228164</v>
      </c>
      <c r="K34" s="7">
        <f t="shared" si="2"/>
        <v>226.12784204228163</v>
      </c>
    </row>
    <row r="35" spans="1:11" s="1" customFormat="1" x14ac:dyDescent="0.25">
      <c r="A35" s="36">
        <v>32</v>
      </c>
      <c r="B35" s="20">
        <v>42032</v>
      </c>
      <c r="C35" s="37">
        <v>0.4924</v>
      </c>
      <c r="D35" s="35">
        <v>0.45833333333333331</v>
      </c>
      <c r="E35" s="9">
        <v>43.816000000000003</v>
      </c>
      <c r="F35" s="7"/>
      <c r="G35" s="7">
        <v>20</v>
      </c>
      <c r="H35" s="7">
        <v>75</v>
      </c>
      <c r="I35" s="7">
        <f t="shared" si="0"/>
        <v>65724</v>
      </c>
      <c r="J35" s="7">
        <f t="shared" si="1"/>
        <v>133476.84809098294</v>
      </c>
      <c r="K35" s="7">
        <f t="shared" si="2"/>
        <v>133.47684809098294</v>
      </c>
    </row>
    <row r="36" spans="1:11" s="1" customFormat="1" x14ac:dyDescent="0.25">
      <c r="A36" s="36">
        <v>33</v>
      </c>
      <c r="B36" s="20">
        <v>42039</v>
      </c>
      <c r="C36" s="36">
        <v>0.48930000000000001</v>
      </c>
      <c r="D36" s="35" t="s">
        <v>18</v>
      </c>
      <c r="E36" s="47">
        <v>93.771000000000001</v>
      </c>
      <c r="F36" s="7"/>
      <c r="G36" s="7">
        <v>20</v>
      </c>
      <c r="H36" s="7">
        <v>75</v>
      </c>
      <c r="I36" s="7">
        <f t="shared" si="0"/>
        <v>140656.5</v>
      </c>
      <c r="J36" s="7">
        <f t="shared" si="1"/>
        <v>287464.7455548743</v>
      </c>
      <c r="K36" s="7">
        <f t="shared" si="2"/>
        <v>287.4647455548743</v>
      </c>
    </row>
    <row r="37" spans="1:11" s="1" customFormat="1" x14ac:dyDescent="0.25">
      <c r="A37" s="36">
        <v>34</v>
      </c>
      <c r="B37" s="20">
        <v>42044</v>
      </c>
      <c r="C37" s="36">
        <v>0.48230000000000001</v>
      </c>
      <c r="D37" s="35" t="s">
        <v>18</v>
      </c>
      <c r="E37" s="9">
        <v>36.616999999999997</v>
      </c>
      <c r="F37" s="7"/>
      <c r="G37" s="7">
        <v>20</v>
      </c>
      <c r="H37" s="7">
        <v>75</v>
      </c>
      <c r="I37" s="7">
        <f t="shared" si="0"/>
        <v>54925.499999999993</v>
      </c>
      <c r="J37" s="7">
        <f t="shared" si="1"/>
        <v>113882.43831640057</v>
      </c>
      <c r="K37" s="7">
        <f t="shared" si="2"/>
        <v>113.88243831640057</v>
      </c>
    </row>
    <row r="38" spans="1:11" s="1" customFormat="1" x14ac:dyDescent="0.25">
      <c r="A38" s="36">
        <v>35</v>
      </c>
      <c r="B38" s="20">
        <v>42052</v>
      </c>
      <c r="C38" s="37">
        <v>0.50629999999999997</v>
      </c>
      <c r="D38" s="35"/>
      <c r="E38" s="47">
        <v>40.920999999999999</v>
      </c>
      <c r="F38" s="7"/>
      <c r="G38" s="7">
        <v>20</v>
      </c>
      <c r="H38" s="7">
        <v>75</v>
      </c>
      <c r="I38" s="7">
        <f t="shared" si="0"/>
        <v>61381.5</v>
      </c>
      <c r="J38" s="7">
        <f t="shared" si="1"/>
        <v>121235.43353742841</v>
      </c>
      <c r="K38" s="7">
        <f t="shared" si="2"/>
        <v>121.23543353742841</v>
      </c>
    </row>
    <row r="39" spans="1:11" s="1" customFormat="1" x14ac:dyDescent="0.25">
      <c r="A39" s="36">
        <v>36</v>
      </c>
      <c r="B39" s="20">
        <v>42060</v>
      </c>
      <c r="C39" s="36">
        <v>0.501</v>
      </c>
      <c r="D39" s="35">
        <v>0.39583333333333331</v>
      </c>
      <c r="E39" s="9">
        <v>22.111999999999998</v>
      </c>
      <c r="F39" s="7"/>
      <c r="G39" s="7">
        <v>20</v>
      </c>
      <c r="H39" s="7">
        <v>75</v>
      </c>
      <c r="I39" s="7">
        <f t="shared" si="0"/>
        <v>33168</v>
      </c>
      <c r="J39" s="7">
        <f t="shared" si="1"/>
        <v>66203.592814371252</v>
      </c>
      <c r="K39" s="7">
        <f t="shared" si="2"/>
        <v>66.203592814371248</v>
      </c>
    </row>
    <row r="40" spans="1:11" s="1" customFormat="1" x14ac:dyDescent="0.25">
      <c r="A40" s="36">
        <v>37</v>
      </c>
      <c r="B40" s="20">
        <v>42067</v>
      </c>
      <c r="C40" s="36">
        <v>0.49320000000000003</v>
      </c>
      <c r="D40" s="35">
        <v>0.34375</v>
      </c>
      <c r="E40" s="47">
        <v>87.308000000000007</v>
      </c>
      <c r="F40" s="7"/>
      <c r="G40" s="7">
        <v>20</v>
      </c>
      <c r="H40" s="7">
        <v>75</v>
      </c>
      <c r="I40" s="7">
        <f t="shared" si="0"/>
        <v>130962</v>
      </c>
      <c r="J40" s="7">
        <f t="shared" si="1"/>
        <v>265535.27980535279</v>
      </c>
      <c r="K40" s="7">
        <f t="shared" si="2"/>
        <v>265.53527980535279</v>
      </c>
    </row>
    <row r="41" spans="1:11" s="1" customFormat="1" x14ac:dyDescent="0.25">
      <c r="A41" s="36">
        <v>38</v>
      </c>
      <c r="B41" s="20">
        <v>42074</v>
      </c>
      <c r="C41" s="36">
        <v>0.49569999999999997</v>
      </c>
      <c r="D41" s="35">
        <v>0.375</v>
      </c>
      <c r="E41" s="9">
        <v>47.116999999999997</v>
      </c>
      <c r="F41" s="7"/>
      <c r="G41" s="7">
        <v>20</v>
      </c>
      <c r="H41" s="7">
        <v>75</v>
      </c>
      <c r="I41" s="7">
        <f t="shared" si="0"/>
        <v>70675.5</v>
      </c>
      <c r="J41" s="7">
        <f t="shared" si="1"/>
        <v>142577.1636070204</v>
      </c>
      <c r="K41" s="7">
        <f t="shared" si="2"/>
        <v>142.5771636070204</v>
      </c>
    </row>
    <row r="42" spans="1:11" s="1" customFormat="1" x14ac:dyDescent="0.25">
      <c r="A42" s="36">
        <v>39</v>
      </c>
      <c r="B42" s="20">
        <v>42081</v>
      </c>
      <c r="C42" s="36">
        <v>0.49819999999999998</v>
      </c>
      <c r="D42" s="35">
        <v>0.375</v>
      </c>
      <c r="E42" s="50">
        <v>71.695999999999998</v>
      </c>
      <c r="F42" s="7"/>
      <c r="G42" s="7">
        <v>20</v>
      </c>
      <c r="H42" s="7">
        <v>75</v>
      </c>
      <c r="I42" s="7">
        <f t="shared" si="0"/>
        <v>107544</v>
      </c>
      <c r="J42" s="7">
        <f t="shared" si="1"/>
        <v>215865.11441188279</v>
      </c>
      <c r="K42" s="7">
        <f t="shared" si="2"/>
        <v>215.86511441188279</v>
      </c>
    </row>
    <row r="43" spans="1:11" s="1" customFormat="1" x14ac:dyDescent="0.25">
      <c r="A43" s="36">
        <v>40</v>
      </c>
      <c r="B43" s="20">
        <v>42088</v>
      </c>
      <c r="C43" s="36">
        <v>0.48430000000000001</v>
      </c>
      <c r="D43" s="35"/>
      <c r="E43" s="47">
        <v>65.56</v>
      </c>
      <c r="F43" s="7"/>
      <c r="G43" s="7">
        <v>20</v>
      </c>
      <c r="H43" s="7">
        <v>75</v>
      </c>
      <c r="I43" s="7">
        <f t="shared" si="0"/>
        <v>98340</v>
      </c>
      <c r="J43" s="7">
        <f t="shared" si="1"/>
        <v>203055.95705141441</v>
      </c>
      <c r="K43" s="7">
        <f t="shared" si="2"/>
        <v>203.05595705141442</v>
      </c>
    </row>
    <row r="44" spans="1:11" x14ac:dyDescent="0.25">
      <c r="A44" s="36">
        <v>41</v>
      </c>
      <c r="B44" s="22">
        <v>42095</v>
      </c>
      <c r="C44" s="36">
        <v>0.51039999999999996</v>
      </c>
      <c r="D44" s="35"/>
      <c r="E44" s="9">
        <v>22.509</v>
      </c>
      <c r="F44" s="9">
        <v>72.138999999999996</v>
      </c>
      <c r="G44" s="9">
        <v>20</v>
      </c>
      <c r="H44" s="9">
        <v>100</v>
      </c>
      <c r="I44" s="7">
        <f t="shared" si="0"/>
        <v>45018</v>
      </c>
      <c r="J44" s="7">
        <f t="shared" si="1"/>
        <v>88201.410658307213</v>
      </c>
      <c r="K44" s="7">
        <f t="shared" si="2"/>
        <v>88.201410658307211</v>
      </c>
    </row>
    <row r="45" spans="1:11" x14ac:dyDescent="0.25">
      <c r="A45" s="36">
        <v>42</v>
      </c>
      <c r="B45" s="22">
        <v>42100</v>
      </c>
      <c r="C45" s="36">
        <v>0.50890000000000002</v>
      </c>
      <c r="D45" s="35"/>
      <c r="E45" s="9">
        <v>21.835000000000001</v>
      </c>
      <c r="F45" s="9">
        <v>72.641999999999996</v>
      </c>
      <c r="G45" s="9">
        <v>20</v>
      </c>
      <c r="H45" s="9">
        <v>100</v>
      </c>
      <c r="I45" s="7">
        <f t="shared" si="0"/>
        <v>43670.000000000007</v>
      </c>
      <c r="J45" s="7">
        <f t="shared" si="1"/>
        <v>85812.536844173723</v>
      </c>
      <c r="K45" s="7">
        <f t="shared" si="2"/>
        <v>85.812536844173721</v>
      </c>
    </row>
    <row r="46" spans="1:11" x14ac:dyDescent="0.25">
      <c r="A46" s="36">
        <v>43</v>
      </c>
      <c r="B46" s="22">
        <v>42102</v>
      </c>
      <c r="C46" s="36">
        <v>0.49959999999999999</v>
      </c>
      <c r="D46" s="35"/>
      <c r="E46" s="9">
        <v>28.271000000000001</v>
      </c>
      <c r="F46" s="9">
        <v>68.236999999999995</v>
      </c>
      <c r="G46" s="9">
        <v>20</v>
      </c>
      <c r="H46" s="9">
        <v>100</v>
      </c>
      <c r="I46" s="7">
        <f t="shared" si="0"/>
        <v>56542.000000000007</v>
      </c>
      <c r="J46" s="7">
        <f t="shared" si="1"/>
        <v>113174.53963170538</v>
      </c>
      <c r="K46" s="7">
        <f t="shared" si="2"/>
        <v>113.17453963170539</v>
      </c>
    </row>
    <row r="47" spans="1:11" x14ac:dyDescent="0.25">
      <c r="A47" s="36">
        <v>44</v>
      </c>
      <c r="B47" s="22">
        <v>42104</v>
      </c>
      <c r="C47" s="36">
        <v>0.51880000000000004</v>
      </c>
      <c r="D47" s="35"/>
      <c r="E47" s="9">
        <v>23.670999999999999</v>
      </c>
      <c r="F47" s="9">
        <v>71.296000000000006</v>
      </c>
      <c r="G47" s="9">
        <v>20</v>
      </c>
      <c r="H47" s="9">
        <v>100</v>
      </c>
      <c r="I47" s="7">
        <f t="shared" si="0"/>
        <v>47341.999999999993</v>
      </c>
      <c r="J47" s="7">
        <f t="shared" si="1"/>
        <v>91252.891287586725</v>
      </c>
      <c r="K47" s="7">
        <f t="shared" si="2"/>
        <v>91.252891287586721</v>
      </c>
    </row>
    <row r="48" spans="1:11" x14ac:dyDescent="0.25">
      <c r="A48" s="36">
        <v>45</v>
      </c>
      <c r="B48" s="22">
        <v>42107</v>
      </c>
      <c r="C48" s="36">
        <v>0.48580000000000001</v>
      </c>
      <c r="D48" s="35"/>
      <c r="E48" s="9">
        <v>22.279</v>
      </c>
      <c r="F48" s="9">
        <v>72.308999999999997</v>
      </c>
      <c r="G48" s="9">
        <v>20</v>
      </c>
      <c r="H48" s="9">
        <v>100</v>
      </c>
      <c r="I48" s="7">
        <f t="shared" si="0"/>
        <v>44558</v>
      </c>
      <c r="J48" s="7">
        <f t="shared" si="1"/>
        <v>91720.872787155211</v>
      </c>
      <c r="K48" s="7">
        <f t="shared" si="2"/>
        <v>91.720872787155216</v>
      </c>
    </row>
    <row r="49" spans="1:11" x14ac:dyDescent="0.25">
      <c r="A49" s="36">
        <v>46</v>
      </c>
      <c r="B49" s="22">
        <v>42109</v>
      </c>
      <c r="C49" s="36">
        <v>0.49680000000000002</v>
      </c>
      <c r="D49" s="35"/>
      <c r="E49" s="9">
        <v>17.774999999999999</v>
      </c>
      <c r="F49" s="9">
        <v>75.929000000000002</v>
      </c>
      <c r="G49" s="9">
        <v>20</v>
      </c>
      <c r="H49" s="9">
        <v>100</v>
      </c>
      <c r="I49" s="7">
        <f t="shared" si="0"/>
        <v>35550</v>
      </c>
      <c r="J49" s="7">
        <f t="shared" si="1"/>
        <v>71557.971014492752</v>
      </c>
      <c r="K49" s="7">
        <f t="shared" si="2"/>
        <v>71.55797101449275</v>
      </c>
    </row>
    <row r="50" spans="1:11" x14ac:dyDescent="0.25">
      <c r="A50" s="36">
        <v>47</v>
      </c>
      <c r="B50" s="22">
        <v>42111</v>
      </c>
      <c r="C50" s="36">
        <v>0.48770000000000002</v>
      </c>
      <c r="D50" s="35"/>
      <c r="E50" s="9">
        <v>22.024000000000001</v>
      </c>
      <c r="F50" s="9">
        <v>72.5</v>
      </c>
      <c r="G50" s="9">
        <v>20</v>
      </c>
      <c r="H50" s="9">
        <v>100</v>
      </c>
      <c r="I50" s="7">
        <f t="shared" si="0"/>
        <v>44048</v>
      </c>
      <c r="J50" s="7">
        <f t="shared" si="1"/>
        <v>90317.818330941154</v>
      </c>
      <c r="K50" s="7">
        <f t="shared" si="2"/>
        <v>90.317818330941151</v>
      </c>
    </row>
    <row r="51" spans="1:11" x14ac:dyDescent="0.25">
      <c r="A51" s="36">
        <v>48</v>
      </c>
      <c r="B51" s="22">
        <v>42114</v>
      </c>
      <c r="C51" s="36">
        <v>0.50680000000000003</v>
      </c>
      <c r="D51" s="35"/>
      <c r="E51" s="9">
        <v>19.876999999999999</v>
      </c>
      <c r="F51" s="9">
        <v>74.17</v>
      </c>
      <c r="G51" s="9">
        <v>20</v>
      </c>
      <c r="H51" s="9">
        <v>100</v>
      </c>
      <c r="I51" s="7">
        <f t="shared" si="0"/>
        <v>39754</v>
      </c>
      <c r="J51" s="7">
        <f t="shared" si="1"/>
        <v>78441.199684293606</v>
      </c>
      <c r="K51" s="7">
        <f t="shared" si="2"/>
        <v>78.441199684293608</v>
      </c>
    </row>
    <row r="52" spans="1:11" x14ac:dyDescent="0.25">
      <c r="A52" s="36">
        <v>49</v>
      </c>
      <c r="B52" s="22">
        <v>42116</v>
      </c>
      <c r="C52" s="37">
        <v>0.48320000000000002</v>
      </c>
      <c r="D52" s="35"/>
      <c r="E52" s="9">
        <v>16.396999999999998</v>
      </c>
      <c r="F52" s="9"/>
      <c r="G52" s="9">
        <v>20</v>
      </c>
      <c r="H52" s="9">
        <v>75</v>
      </c>
      <c r="I52" s="7">
        <f t="shared" si="0"/>
        <v>24595.499999999996</v>
      </c>
      <c r="J52" s="7">
        <f t="shared" si="1"/>
        <v>50901.283112582772</v>
      </c>
      <c r="K52" s="7">
        <f t="shared" si="2"/>
        <v>50.901283112582774</v>
      </c>
    </row>
    <row r="53" spans="1:11" x14ac:dyDescent="0.25">
      <c r="A53" s="36">
        <v>50</v>
      </c>
      <c r="B53" s="22">
        <v>42118</v>
      </c>
      <c r="C53" s="37">
        <v>0.50549999999999995</v>
      </c>
      <c r="D53" s="35"/>
      <c r="E53" s="9">
        <v>37.533000000000001</v>
      </c>
      <c r="F53" s="9"/>
      <c r="G53" s="9">
        <v>20</v>
      </c>
      <c r="H53" s="9">
        <v>75</v>
      </c>
      <c r="I53" s="7">
        <f t="shared" si="0"/>
        <v>56299.500000000007</v>
      </c>
      <c r="J53" s="7">
        <f t="shared" si="1"/>
        <v>111373.88724035611</v>
      </c>
      <c r="K53" s="7">
        <f t="shared" si="2"/>
        <v>111.37388724035611</v>
      </c>
    </row>
    <row r="54" spans="1:11" x14ac:dyDescent="0.25">
      <c r="A54" s="36">
        <v>51</v>
      </c>
      <c r="B54" s="22">
        <v>42121</v>
      </c>
      <c r="C54" s="36">
        <v>0.50619999999999998</v>
      </c>
      <c r="D54" s="35"/>
      <c r="E54" s="9">
        <v>24.463999999999999</v>
      </c>
      <c r="F54" s="9"/>
      <c r="G54" s="9">
        <v>20</v>
      </c>
      <c r="H54" s="9">
        <v>75</v>
      </c>
      <c r="I54" s="7">
        <f t="shared" si="0"/>
        <v>36696</v>
      </c>
      <c r="J54" s="7">
        <f t="shared" si="1"/>
        <v>72493.085736862908</v>
      </c>
      <c r="K54" s="7">
        <f t="shared" si="2"/>
        <v>72.493085736862909</v>
      </c>
    </row>
    <row r="55" spans="1:11" x14ac:dyDescent="0.25">
      <c r="A55" s="36">
        <v>52</v>
      </c>
      <c r="B55" s="22">
        <v>42123</v>
      </c>
      <c r="C55" s="36">
        <v>0.499</v>
      </c>
      <c r="D55" s="35"/>
      <c r="E55" s="9">
        <v>20.154</v>
      </c>
      <c r="F55" s="9"/>
      <c r="G55" s="9">
        <v>20</v>
      </c>
      <c r="H55" s="9">
        <v>75</v>
      </c>
      <c r="I55" s="7">
        <f t="shared" si="0"/>
        <v>30231</v>
      </c>
      <c r="J55" s="7">
        <f t="shared" si="1"/>
        <v>60583.166332665329</v>
      </c>
      <c r="K55" s="7">
        <f t="shared" si="2"/>
        <v>60.583166332665328</v>
      </c>
    </row>
    <row r="56" spans="1:11" x14ac:dyDescent="0.25">
      <c r="A56" s="36">
        <v>53</v>
      </c>
      <c r="B56" s="22">
        <v>42125</v>
      </c>
      <c r="C56" s="36">
        <v>0.49730000000000002</v>
      </c>
      <c r="D56" s="35"/>
      <c r="E56" s="9">
        <v>25.687999999999999</v>
      </c>
      <c r="F56" s="9"/>
      <c r="G56" s="9">
        <v>20</v>
      </c>
      <c r="H56" s="9">
        <v>75</v>
      </c>
      <c r="I56" s="7">
        <f t="shared" si="0"/>
        <v>38532</v>
      </c>
      <c r="J56" s="7">
        <f t="shared" si="1"/>
        <v>77482.40498692941</v>
      </c>
      <c r="K56" s="7">
        <f t="shared" si="2"/>
        <v>77.48240498692941</v>
      </c>
    </row>
    <row r="57" spans="1:11" x14ac:dyDescent="0.25">
      <c r="A57" s="36">
        <v>54</v>
      </c>
      <c r="B57" s="22">
        <v>42129</v>
      </c>
      <c r="C57" s="36">
        <v>0.4834</v>
      </c>
      <c r="D57" s="35"/>
      <c r="E57" s="9">
        <v>48.453000000000003</v>
      </c>
      <c r="F57" s="9">
        <v>66.356999999999999</v>
      </c>
      <c r="G57" s="9">
        <v>20</v>
      </c>
      <c r="H57" s="9">
        <v>75</v>
      </c>
      <c r="I57" s="7">
        <f t="shared" si="0"/>
        <v>72679.5</v>
      </c>
      <c r="J57" s="7">
        <f t="shared" si="1"/>
        <v>150350.64129085644</v>
      </c>
      <c r="K57" s="7">
        <f t="shared" si="2"/>
        <v>150.35064129085643</v>
      </c>
    </row>
    <row r="58" spans="1:11" x14ac:dyDescent="0.25">
      <c r="A58" s="36">
        <v>55</v>
      </c>
      <c r="B58" s="22">
        <v>42132</v>
      </c>
      <c r="C58" s="36">
        <v>0.51229999999999998</v>
      </c>
      <c r="D58" s="35"/>
      <c r="E58" s="9">
        <v>44.061999999999998</v>
      </c>
      <c r="F58" s="9"/>
      <c r="G58" s="9">
        <v>20</v>
      </c>
      <c r="H58" s="9">
        <v>75</v>
      </c>
      <c r="I58" s="7">
        <f t="shared" si="0"/>
        <v>66093</v>
      </c>
      <c r="J58" s="7">
        <f t="shared" si="1"/>
        <v>129012.29748194417</v>
      </c>
      <c r="K58" s="7">
        <f t="shared" si="2"/>
        <v>129.01229748194416</v>
      </c>
    </row>
    <row r="59" spans="1:11" x14ac:dyDescent="0.25">
      <c r="A59" s="36">
        <v>56</v>
      </c>
      <c r="B59" s="22">
        <v>42135</v>
      </c>
      <c r="C59" s="36">
        <v>0.4919</v>
      </c>
      <c r="D59" s="35"/>
      <c r="E59" s="9">
        <v>33.982999999999997</v>
      </c>
      <c r="F59" s="9"/>
      <c r="G59" s="9">
        <v>20</v>
      </c>
      <c r="H59" s="9">
        <v>75</v>
      </c>
      <c r="I59" s="7">
        <f t="shared" si="0"/>
        <v>50974.5</v>
      </c>
      <c r="J59" s="7">
        <f t="shared" si="1"/>
        <v>103627.76987192519</v>
      </c>
      <c r="K59" s="7">
        <f t="shared" si="2"/>
        <v>103.6277698719252</v>
      </c>
    </row>
    <row r="60" spans="1:11" x14ac:dyDescent="0.25">
      <c r="A60" s="36">
        <v>57</v>
      </c>
      <c r="B60" s="22">
        <v>42137</v>
      </c>
      <c r="C60" s="36">
        <v>0.50980000000000003</v>
      </c>
      <c r="D60" s="35"/>
      <c r="E60" s="9">
        <v>47.875999999999998</v>
      </c>
      <c r="F60" s="9">
        <v>66.603999999999999</v>
      </c>
      <c r="G60" s="9">
        <v>20</v>
      </c>
      <c r="H60" s="9">
        <v>75</v>
      </c>
      <c r="I60" s="7">
        <f t="shared" si="0"/>
        <v>71814</v>
      </c>
      <c r="J60" s="7">
        <f t="shared" si="1"/>
        <v>140867.00666928207</v>
      </c>
      <c r="K60" s="7">
        <f t="shared" si="2"/>
        <v>140.86700666928206</v>
      </c>
    </row>
    <row r="61" spans="1:11" x14ac:dyDescent="0.25">
      <c r="A61" s="36">
        <v>58</v>
      </c>
      <c r="B61" s="22">
        <v>42139</v>
      </c>
      <c r="C61" s="36">
        <v>0.48820000000000002</v>
      </c>
      <c r="D61" s="35"/>
      <c r="E61" s="9">
        <v>46.643000000000001</v>
      </c>
      <c r="F61" s="9"/>
      <c r="G61" s="9">
        <v>20</v>
      </c>
      <c r="H61" s="9">
        <v>75</v>
      </c>
      <c r="I61" s="7">
        <f t="shared" si="0"/>
        <v>69964.5</v>
      </c>
      <c r="J61" s="7">
        <f t="shared" si="1"/>
        <v>143311.14297419091</v>
      </c>
      <c r="K61" s="7">
        <f t="shared" si="2"/>
        <v>143.31114297419091</v>
      </c>
    </row>
    <row r="62" spans="1:11" x14ac:dyDescent="0.25">
      <c r="A62" s="36">
        <v>59</v>
      </c>
      <c r="B62" s="22">
        <v>42142</v>
      </c>
      <c r="C62" s="36">
        <v>0.48159999999999997</v>
      </c>
      <c r="D62" s="35"/>
      <c r="E62" s="9">
        <v>31.173999999999999</v>
      </c>
      <c r="F62" s="9"/>
      <c r="G62" s="9">
        <v>20</v>
      </c>
      <c r="H62" s="9">
        <v>75</v>
      </c>
      <c r="I62" s="7">
        <f t="shared" si="0"/>
        <v>46761</v>
      </c>
      <c r="J62" s="7">
        <f t="shared" si="1"/>
        <v>97095.099667774091</v>
      </c>
      <c r="K62" s="7">
        <f t="shared" si="2"/>
        <v>97.095099667774093</v>
      </c>
    </row>
    <row r="63" spans="1:11" x14ac:dyDescent="0.25">
      <c r="A63" s="36">
        <v>60</v>
      </c>
      <c r="B63" s="20">
        <v>42144</v>
      </c>
      <c r="C63" s="36">
        <v>0.51319999999999999</v>
      </c>
      <c r="D63" s="35"/>
      <c r="E63" s="9">
        <v>20.928999999999998</v>
      </c>
      <c r="F63" s="9">
        <v>74.646000000000001</v>
      </c>
      <c r="G63" s="9">
        <v>20</v>
      </c>
      <c r="H63" s="9">
        <v>75</v>
      </c>
      <c r="I63" s="7">
        <f t="shared" si="0"/>
        <v>31393.5</v>
      </c>
      <c r="J63" s="7">
        <f t="shared" si="1"/>
        <v>61172.057677318786</v>
      </c>
      <c r="K63" s="7">
        <f t="shared" si="2"/>
        <v>61.172057677318783</v>
      </c>
    </row>
    <row r="64" spans="1:11" x14ac:dyDescent="0.25">
      <c r="A64" s="36">
        <v>61</v>
      </c>
      <c r="B64" s="20">
        <v>42146</v>
      </c>
      <c r="C64" s="36">
        <v>0.49759999999999999</v>
      </c>
      <c r="D64" s="35"/>
      <c r="E64" s="9">
        <v>21.795999999999999</v>
      </c>
      <c r="F64" s="9">
        <v>74.091999999999999</v>
      </c>
      <c r="G64" s="9">
        <v>20</v>
      </c>
      <c r="H64" s="9">
        <v>75</v>
      </c>
      <c r="I64" s="7">
        <f t="shared" si="0"/>
        <v>32693.999999999996</v>
      </c>
      <c r="J64" s="7">
        <f t="shared" si="1"/>
        <v>65703.376205787776</v>
      </c>
      <c r="K64" s="7">
        <f t="shared" si="2"/>
        <v>65.703376205787777</v>
      </c>
    </row>
    <row r="65" spans="1:11" x14ac:dyDescent="0.25">
      <c r="A65" s="36">
        <v>62</v>
      </c>
      <c r="B65" s="20">
        <v>42149</v>
      </c>
      <c r="C65" s="36">
        <v>0.49390000000000001</v>
      </c>
      <c r="D65" s="35"/>
      <c r="E65" s="9">
        <v>43.862000000000002</v>
      </c>
      <c r="F65" s="9">
        <v>68.378</v>
      </c>
      <c r="G65" s="9">
        <v>20</v>
      </c>
      <c r="H65" s="9">
        <v>75</v>
      </c>
      <c r="I65" s="7">
        <f t="shared" si="0"/>
        <v>65793</v>
      </c>
      <c r="J65" s="7">
        <f t="shared" si="1"/>
        <v>133211.17635148816</v>
      </c>
      <c r="K65" s="7">
        <f t="shared" si="2"/>
        <v>133.21117635148815</v>
      </c>
    </row>
    <row r="66" spans="1:11" x14ac:dyDescent="0.25">
      <c r="A66" s="36">
        <v>63</v>
      </c>
      <c r="B66" s="20">
        <v>42151</v>
      </c>
      <c r="C66" s="36">
        <v>0.50070000000000003</v>
      </c>
      <c r="D66" s="35"/>
      <c r="E66" s="9">
        <v>30.628</v>
      </c>
      <c r="F66" s="9"/>
      <c r="G66" s="9">
        <v>20</v>
      </c>
      <c r="H66" s="9">
        <v>75</v>
      </c>
      <c r="I66" s="7">
        <f t="shared" si="0"/>
        <v>45941.999999999993</v>
      </c>
      <c r="J66" s="7">
        <f t="shared" si="1"/>
        <v>91755.542240862778</v>
      </c>
      <c r="K66" s="7">
        <f t="shared" si="2"/>
        <v>91.755542240862781</v>
      </c>
    </row>
    <row r="67" spans="1:11" x14ac:dyDescent="0.25">
      <c r="A67" s="36">
        <v>64</v>
      </c>
      <c r="B67" s="20">
        <v>42153</v>
      </c>
      <c r="C67" s="36">
        <v>0.49320000000000003</v>
      </c>
      <c r="D67" s="35"/>
      <c r="E67" s="9">
        <v>34.049999999999997</v>
      </c>
      <c r="F67" s="9"/>
      <c r="G67" s="9">
        <v>20</v>
      </c>
      <c r="H67" s="9">
        <v>75</v>
      </c>
      <c r="I67" s="7">
        <f t="shared" si="0"/>
        <v>51075</v>
      </c>
      <c r="J67" s="7">
        <f t="shared" si="1"/>
        <v>103558.39416058394</v>
      </c>
      <c r="K67" s="7">
        <f t="shared" si="2"/>
        <v>103.55839416058393</v>
      </c>
    </row>
    <row r="68" spans="1:11" x14ac:dyDescent="0.25">
      <c r="A68" s="36">
        <v>65</v>
      </c>
      <c r="B68" s="20">
        <v>42156</v>
      </c>
      <c r="C68" s="36">
        <v>0.49559999999999998</v>
      </c>
      <c r="D68" s="35"/>
      <c r="E68" s="9">
        <v>54.618000000000002</v>
      </c>
      <c r="F68" s="9">
        <v>63.832999999999998</v>
      </c>
      <c r="G68" s="9">
        <v>20</v>
      </c>
      <c r="H68" s="9">
        <v>75</v>
      </c>
      <c r="I68" s="7">
        <f t="shared" si="0"/>
        <v>81927.000000000015</v>
      </c>
      <c r="J68" s="7">
        <f t="shared" si="1"/>
        <v>165308.71670702181</v>
      </c>
      <c r="K68" s="7">
        <f t="shared" si="2"/>
        <v>165.3087167070218</v>
      </c>
    </row>
    <row r="69" spans="1:11" x14ac:dyDescent="0.25">
      <c r="A69" s="36">
        <v>66</v>
      </c>
      <c r="B69" s="20">
        <v>42158</v>
      </c>
      <c r="C69" s="36">
        <v>0.50839999999999996</v>
      </c>
      <c r="D69" s="35"/>
      <c r="E69" s="9">
        <v>31.797999999999998</v>
      </c>
      <c r="F69" s="9"/>
      <c r="G69" s="9">
        <v>20</v>
      </c>
      <c r="H69" s="9">
        <v>75</v>
      </c>
      <c r="I69" s="7">
        <f t="shared" ref="I69:I131" si="3">E69*G69*H69</f>
        <v>47696.999999999993</v>
      </c>
      <c r="J69" s="7">
        <f t="shared" ref="J69:J131" si="4">I69/C69</f>
        <v>93817.859952793064</v>
      </c>
      <c r="K69" s="7">
        <f t="shared" ref="K69:K131" si="5">J69/1000</f>
        <v>93.817859952793057</v>
      </c>
    </row>
    <row r="70" spans="1:11" x14ac:dyDescent="0.25">
      <c r="A70" s="36">
        <v>67</v>
      </c>
      <c r="B70" s="20">
        <v>42163</v>
      </c>
      <c r="C70" s="36">
        <v>0.51970000000000005</v>
      </c>
      <c r="D70" s="35"/>
      <c r="E70" s="9">
        <v>32.555</v>
      </c>
      <c r="F70" s="9"/>
      <c r="G70" s="9">
        <v>20</v>
      </c>
      <c r="H70" s="9">
        <v>75</v>
      </c>
      <c r="I70" s="7">
        <f t="shared" si="3"/>
        <v>48832.5</v>
      </c>
      <c r="J70" s="7">
        <f t="shared" si="4"/>
        <v>93962.863190302087</v>
      </c>
      <c r="K70" s="7">
        <f t="shared" si="5"/>
        <v>93.962863190302087</v>
      </c>
    </row>
    <row r="71" spans="1:11" x14ac:dyDescent="0.25">
      <c r="A71" s="36">
        <v>68</v>
      </c>
      <c r="B71" s="20">
        <v>42165</v>
      </c>
      <c r="C71" s="36">
        <v>0.4844</v>
      </c>
      <c r="D71" s="35"/>
      <c r="E71" s="9">
        <v>95.997</v>
      </c>
      <c r="F71" s="9"/>
      <c r="G71" s="9">
        <v>20</v>
      </c>
      <c r="H71" s="9">
        <v>75</v>
      </c>
      <c r="I71" s="7">
        <f t="shared" si="3"/>
        <v>143995.5</v>
      </c>
      <c r="J71" s="7">
        <f t="shared" si="4"/>
        <v>297265.68951279932</v>
      </c>
      <c r="K71" s="7">
        <f t="shared" si="5"/>
        <v>297.26568951279933</v>
      </c>
    </row>
    <row r="72" spans="1:11" x14ac:dyDescent="0.25">
      <c r="A72" s="36">
        <v>69</v>
      </c>
      <c r="B72" s="20">
        <v>42170</v>
      </c>
      <c r="C72" s="36">
        <v>0.50900000000000001</v>
      </c>
      <c r="D72" s="35"/>
      <c r="E72" s="9">
        <v>50.941000000000003</v>
      </c>
      <c r="F72" s="9"/>
      <c r="G72" s="9">
        <v>20</v>
      </c>
      <c r="H72" s="9">
        <v>75</v>
      </c>
      <c r="I72" s="7">
        <f t="shared" si="3"/>
        <v>76411.5</v>
      </c>
      <c r="J72" s="7">
        <f t="shared" si="4"/>
        <v>150120.82514734773</v>
      </c>
      <c r="K72" s="7">
        <f t="shared" si="5"/>
        <v>150.12082514734772</v>
      </c>
    </row>
    <row r="73" spans="1:11" x14ac:dyDescent="0.25">
      <c r="A73" s="36">
        <v>70</v>
      </c>
      <c r="B73" s="20">
        <v>42172</v>
      </c>
      <c r="C73" s="36">
        <v>0.495</v>
      </c>
      <c r="D73" s="35"/>
      <c r="E73" s="9">
        <v>52.622</v>
      </c>
      <c r="F73" s="9"/>
      <c r="G73" s="9">
        <v>20</v>
      </c>
      <c r="H73" s="9">
        <v>75</v>
      </c>
      <c r="I73" s="7">
        <f t="shared" si="3"/>
        <v>78933</v>
      </c>
      <c r="J73" s="7">
        <f t="shared" si="4"/>
        <v>159460.60606060605</v>
      </c>
      <c r="K73" s="7">
        <f t="shared" si="5"/>
        <v>159.46060606060604</v>
      </c>
    </row>
    <row r="74" spans="1:11" x14ac:dyDescent="0.25">
      <c r="A74" s="36">
        <v>71</v>
      </c>
      <c r="B74" s="20">
        <v>42177</v>
      </c>
      <c r="C74" s="36">
        <v>0.50800000000000001</v>
      </c>
      <c r="D74" s="35"/>
      <c r="E74" s="9">
        <v>56.113999999999997</v>
      </c>
      <c r="F74" s="9">
        <v>63.250999999999998</v>
      </c>
      <c r="G74" s="9">
        <v>20</v>
      </c>
      <c r="H74" s="9">
        <v>75</v>
      </c>
      <c r="I74" s="7">
        <f t="shared" si="3"/>
        <v>84171</v>
      </c>
      <c r="J74" s="7">
        <f t="shared" si="4"/>
        <v>165690.94488188977</v>
      </c>
      <c r="K74" s="7">
        <f t="shared" si="5"/>
        <v>165.69094488188978</v>
      </c>
    </row>
    <row r="75" spans="1:11" x14ac:dyDescent="0.25">
      <c r="A75" s="36">
        <v>72</v>
      </c>
      <c r="B75" s="20">
        <v>42181</v>
      </c>
      <c r="C75" s="36">
        <v>0.48909999999999998</v>
      </c>
      <c r="D75" s="35"/>
      <c r="E75" s="9">
        <v>47.530999999999999</v>
      </c>
      <c r="F75" s="9"/>
      <c r="G75" s="9">
        <v>20</v>
      </c>
      <c r="H75" s="9">
        <v>75</v>
      </c>
      <c r="I75" s="7">
        <f t="shared" si="3"/>
        <v>71296.5</v>
      </c>
      <c r="J75" s="7">
        <f t="shared" si="4"/>
        <v>145770.80351666326</v>
      </c>
      <c r="K75" s="7">
        <f t="shared" si="5"/>
        <v>145.77080351666325</v>
      </c>
    </row>
    <row r="76" spans="1:11" x14ac:dyDescent="0.25">
      <c r="A76" s="36">
        <v>73</v>
      </c>
      <c r="B76" s="20">
        <v>42184</v>
      </c>
      <c r="C76" s="36">
        <v>0.50519999999999998</v>
      </c>
      <c r="D76" s="35"/>
      <c r="E76" s="9">
        <v>34.859000000000002</v>
      </c>
      <c r="F76" s="9"/>
      <c r="G76" s="9">
        <v>20</v>
      </c>
      <c r="H76" s="9">
        <v>75</v>
      </c>
      <c r="I76" s="7">
        <f t="shared" si="3"/>
        <v>52288.500000000007</v>
      </c>
      <c r="J76" s="7">
        <f t="shared" si="4"/>
        <v>103500.59382422805</v>
      </c>
      <c r="K76" s="7">
        <f t="shared" si="5"/>
        <v>103.50059382422805</v>
      </c>
    </row>
    <row r="77" spans="1:11" x14ac:dyDescent="0.25">
      <c r="A77" s="36">
        <v>74</v>
      </c>
      <c r="B77" s="20">
        <v>42188</v>
      </c>
      <c r="C77" s="36">
        <v>0.49790000000000001</v>
      </c>
      <c r="D77" s="35"/>
      <c r="E77" s="9">
        <v>31.097999999999999</v>
      </c>
      <c r="F77" s="9">
        <v>64.929000000000002</v>
      </c>
      <c r="G77" s="9">
        <v>20</v>
      </c>
      <c r="H77" s="9">
        <v>75</v>
      </c>
      <c r="I77" s="7">
        <f t="shared" si="3"/>
        <v>46647</v>
      </c>
      <c r="J77" s="7">
        <f t="shared" si="4"/>
        <v>93687.487447278574</v>
      </c>
      <c r="K77" s="7">
        <f t="shared" si="5"/>
        <v>93.687487447278571</v>
      </c>
    </row>
    <row r="78" spans="1:11" x14ac:dyDescent="0.25">
      <c r="A78" s="36">
        <v>75</v>
      </c>
      <c r="B78" s="20">
        <v>42191</v>
      </c>
      <c r="C78" s="36">
        <v>0.51349999999999996</v>
      </c>
      <c r="D78" s="35"/>
      <c r="E78" s="9">
        <v>41.661999999999999</v>
      </c>
      <c r="F78" s="9">
        <v>59.805</v>
      </c>
      <c r="G78" s="9">
        <v>20</v>
      </c>
      <c r="H78" s="9">
        <v>75</v>
      </c>
      <c r="I78" s="7">
        <f t="shared" si="3"/>
        <v>62493</v>
      </c>
      <c r="J78" s="7">
        <f t="shared" si="4"/>
        <v>121700.09737098345</v>
      </c>
      <c r="K78" s="7">
        <f t="shared" si="5"/>
        <v>121.70009737098346</v>
      </c>
    </row>
    <row r="79" spans="1:11" x14ac:dyDescent="0.25">
      <c r="A79" s="36">
        <v>76</v>
      </c>
      <c r="B79" s="20">
        <v>42192</v>
      </c>
      <c r="C79" s="36">
        <v>0.51249999999999996</v>
      </c>
      <c r="D79" s="35"/>
      <c r="E79" s="9">
        <v>45.179000000000002</v>
      </c>
      <c r="F79" s="9">
        <v>58.371000000000002</v>
      </c>
      <c r="G79" s="9">
        <v>20</v>
      </c>
      <c r="H79" s="9">
        <v>75</v>
      </c>
      <c r="I79" s="7">
        <f t="shared" si="3"/>
        <v>67768.5</v>
      </c>
      <c r="J79" s="7">
        <f t="shared" si="4"/>
        <v>132231.21951219512</v>
      </c>
      <c r="K79" s="7">
        <f t="shared" si="5"/>
        <v>132.23121951219511</v>
      </c>
    </row>
    <row r="80" spans="1:11" x14ac:dyDescent="0.25">
      <c r="A80" s="36">
        <v>77</v>
      </c>
      <c r="B80" s="20">
        <v>42193</v>
      </c>
      <c r="C80" s="36">
        <v>0.50860000000000005</v>
      </c>
      <c r="D80" s="35"/>
      <c r="E80" s="9">
        <v>42.491999999999997</v>
      </c>
      <c r="F80" s="9">
        <v>59.456000000000003</v>
      </c>
      <c r="G80" s="9">
        <v>20</v>
      </c>
      <c r="H80" s="9">
        <v>75</v>
      </c>
      <c r="I80" s="7">
        <f t="shared" si="3"/>
        <v>63737.999999999993</v>
      </c>
      <c r="J80" s="7">
        <f t="shared" si="4"/>
        <v>125320.48761305542</v>
      </c>
      <c r="K80" s="7">
        <f t="shared" si="5"/>
        <v>125.32048761305542</v>
      </c>
    </row>
    <row r="81" spans="1:11" x14ac:dyDescent="0.25">
      <c r="A81" s="36">
        <v>78</v>
      </c>
      <c r="B81" s="20">
        <v>42195</v>
      </c>
      <c r="C81" s="36">
        <v>0.49880000000000002</v>
      </c>
      <c r="D81" s="35"/>
      <c r="E81" s="9">
        <v>50.698</v>
      </c>
      <c r="F81" s="9">
        <v>65.414000000000001</v>
      </c>
      <c r="G81" s="9">
        <v>20</v>
      </c>
      <c r="H81" s="9">
        <v>75</v>
      </c>
      <c r="I81" s="7">
        <f t="shared" si="3"/>
        <v>76047</v>
      </c>
      <c r="J81" s="7">
        <f t="shared" si="4"/>
        <v>152459.90376904569</v>
      </c>
      <c r="K81" s="7">
        <f t="shared" si="5"/>
        <v>152.4599037690457</v>
      </c>
    </row>
    <row r="82" spans="1:11" x14ac:dyDescent="0.25">
      <c r="A82" s="36">
        <v>79</v>
      </c>
      <c r="B82" s="20">
        <v>42198</v>
      </c>
      <c r="C82" s="36">
        <v>0.4945</v>
      </c>
      <c r="D82" s="35"/>
      <c r="E82" s="9">
        <v>53.247</v>
      </c>
      <c r="F82" s="9">
        <v>55.46</v>
      </c>
      <c r="G82" s="9">
        <v>20</v>
      </c>
      <c r="H82" s="9">
        <v>75</v>
      </c>
      <c r="I82" s="7">
        <f t="shared" si="3"/>
        <v>79870.5</v>
      </c>
      <c r="J82" s="7">
        <f t="shared" si="4"/>
        <v>161517.69464105158</v>
      </c>
      <c r="K82" s="7">
        <f t="shared" si="5"/>
        <v>161.51769464105158</v>
      </c>
    </row>
    <row r="83" spans="1:11" x14ac:dyDescent="0.25">
      <c r="A83" s="36">
        <v>80</v>
      </c>
      <c r="B83" s="20">
        <v>42200</v>
      </c>
      <c r="C83" s="36">
        <v>0.49419999999999997</v>
      </c>
      <c r="D83" s="35"/>
      <c r="E83" s="9">
        <v>79.525999999999996</v>
      </c>
      <c r="F83" s="9">
        <v>48.414999999999999</v>
      </c>
      <c r="G83" s="9">
        <v>20</v>
      </c>
      <c r="H83" s="9">
        <v>75</v>
      </c>
      <c r="I83" s="7">
        <f t="shared" si="3"/>
        <v>119289</v>
      </c>
      <c r="J83" s="7">
        <f t="shared" si="4"/>
        <v>241377.9846216107</v>
      </c>
      <c r="K83" s="7">
        <f t="shared" si="5"/>
        <v>241.37798462161069</v>
      </c>
    </row>
    <row r="84" spans="1:11" x14ac:dyDescent="0.25">
      <c r="A84" s="36">
        <v>81</v>
      </c>
      <c r="B84" s="20">
        <v>42207</v>
      </c>
      <c r="C84" s="36">
        <v>0.48180000000000001</v>
      </c>
      <c r="D84" s="9"/>
      <c r="E84" s="9">
        <v>73.102000000000004</v>
      </c>
      <c r="F84" s="9">
        <v>49.88</v>
      </c>
      <c r="G84" s="9">
        <v>20</v>
      </c>
      <c r="H84" s="9">
        <v>75</v>
      </c>
      <c r="I84" s="7">
        <f t="shared" si="3"/>
        <v>109653</v>
      </c>
      <c r="J84" s="7">
        <f t="shared" si="4"/>
        <v>227590.28642590286</v>
      </c>
      <c r="K84" s="7">
        <f t="shared" si="5"/>
        <v>227.59028642590286</v>
      </c>
    </row>
    <row r="85" spans="1:11" x14ac:dyDescent="0.25">
      <c r="A85" s="36">
        <v>82</v>
      </c>
      <c r="B85" s="20">
        <v>42212</v>
      </c>
      <c r="C85" s="36">
        <v>0.48299999999999998</v>
      </c>
      <c r="D85" s="9"/>
      <c r="E85" s="9">
        <v>16.835999999999999</v>
      </c>
      <c r="F85" s="9">
        <v>75.129000000000005</v>
      </c>
      <c r="G85" s="9">
        <v>20</v>
      </c>
      <c r="H85" s="9">
        <v>75</v>
      </c>
      <c r="I85" s="7">
        <f t="shared" si="3"/>
        <v>25253.999999999996</v>
      </c>
      <c r="J85" s="7">
        <f t="shared" si="4"/>
        <v>52285.714285714283</v>
      </c>
      <c r="K85" s="7">
        <f t="shared" si="5"/>
        <v>52.285714285714285</v>
      </c>
    </row>
    <row r="86" spans="1:11" x14ac:dyDescent="0.25">
      <c r="A86" s="36">
        <v>83</v>
      </c>
      <c r="B86" s="20">
        <v>42214</v>
      </c>
      <c r="C86" s="36">
        <v>0.50049999999999994</v>
      </c>
      <c r="D86" s="9"/>
      <c r="E86" s="9">
        <v>22.045000000000002</v>
      </c>
      <c r="F86" s="9">
        <v>70.771000000000001</v>
      </c>
      <c r="G86" s="9">
        <v>20</v>
      </c>
      <c r="H86" s="9">
        <v>75</v>
      </c>
      <c r="I86" s="7">
        <f t="shared" si="3"/>
        <v>33067.5</v>
      </c>
      <c r="J86" s="7">
        <f t="shared" si="4"/>
        <v>66068.931068931081</v>
      </c>
      <c r="K86" s="7">
        <f t="shared" si="5"/>
        <v>66.068931068931079</v>
      </c>
    </row>
    <row r="87" spans="1:11" x14ac:dyDescent="0.25">
      <c r="A87" s="36">
        <v>84</v>
      </c>
      <c r="B87" s="20">
        <v>42216</v>
      </c>
      <c r="C87" s="36">
        <v>0.52</v>
      </c>
      <c r="D87" s="9"/>
      <c r="E87" s="9">
        <v>29.594999999999999</v>
      </c>
      <c r="F87" s="9">
        <v>65.786000000000001</v>
      </c>
      <c r="G87" s="9">
        <v>20</v>
      </c>
      <c r="H87" s="9">
        <v>75</v>
      </c>
      <c r="I87" s="7">
        <f t="shared" si="3"/>
        <v>44392.5</v>
      </c>
      <c r="J87" s="7">
        <f t="shared" si="4"/>
        <v>85370.192307692298</v>
      </c>
      <c r="K87" s="7">
        <f t="shared" si="5"/>
        <v>85.370192307692292</v>
      </c>
    </row>
    <row r="88" spans="1:11" x14ac:dyDescent="0.25">
      <c r="A88" s="36">
        <v>85</v>
      </c>
      <c r="B88" s="20">
        <v>42219</v>
      </c>
      <c r="C88" s="36">
        <v>0.4965</v>
      </c>
      <c r="D88" s="9"/>
      <c r="E88" s="9">
        <v>61.125</v>
      </c>
      <c r="F88" s="9">
        <v>53.02</v>
      </c>
      <c r="G88" s="9">
        <v>20</v>
      </c>
      <c r="H88" s="9">
        <v>75</v>
      </c>
      <c r="I88" s="7">
        <f t="shared" si="3"/>
        <v>91687.5</v>
      </c>
      <c r="J88" s="7">
        <f t="shared" si="4"/>
        <v>184667.6737160121</v>
      </c>
      <c r="K88" s="7">
        <f t="shared" si="5"/>
        <v>184.6676737160121</v>
      </c>
    </row>
    <row r="89" spans="1:11" x14ac:dyDescent="0.25">
      <c r="A89" s="36">
        <v>86</v>
      </c>
      <c r="B89" s="20">
        <v>42223</v>
      </c>
      <c r="C89" s="36">
        <v>0.50329999999999997</v>
      </c>
      <c r="D89" s="9"/>
      <c r="E89" s="9">
        <v>40.631999999999998</v>
      </c>
      <c r="F89" s="9">
        <v>60.247</v>
      </c>
      <c r="G89" s="9">
        <v>20</v>
      </c>
      <c r="H89" s="9">
        <v>75</v>
      </c>
      <c r="I89" s="7">
        <f t="shared" si="3"/>
        <v>60948</v>
      </c>
      <c r="J89" s="7">
        <f t="shared" si="4"/>
        <v>121096.7613749255</v>
      </c>
      <c r="K89" s="7">
        <f t="shared" si="5"/>
        <v>121.09676137492549</v>
      </c>
    </row>
    <row r="90" spans="1:11" x14ac:dyDescent="0.25">
      <c r="A90" s="36">
        <v>87</v>
      </c>
      <c r="B90" s="20">
        <v>42228</v>
      </c>
      <c r="C90" s="36">
        <v>0.50149999999999995</v>
      </c>
      <c r="D90" s="9"/>
      <c r="E90" s="9">
        <v>30.981000000000002</v>
      </c>
      <c r="F90" s="9">
        <v>64.995000000000005</v>
      </c>
      <c r="G90" s="9">
        <v>20</v>
      </c>
      <c r="H90" s="9">
        <v>75</v>
      </c>
      <c r="I90" s="7">
        <f t="shared" si="3"/>
        <v>46471.5</v>
      </c>
      <c r="J90" s="7">
        <f t="shared" si="4"/>
        <v>92665.00498504487</v>
      </c>
      <c r="K90" s="7">
        <f t="shared" si="5"/>
        <v>92.665004985044874</v>
      </c>
    </row>
    <row r="91" spans="1:11" x14ac:dyDescent="0.25">
      <c r="A91" s="36">
        <v>88</v>
      </c>
      <c r="B91" s="20">
        <v>42230</v>
      </c>
      <c r="C91" s="36">
        <v>0.48649999999999999</v>
      </c>
      <c r="D91" s="9"/>
      <c r="E91" s="9">
        <v>22.350999999999999</v>
      </c>
      <c r="F91" s="9">
        <v>70.542000000000002</v>
      </c>
      <c r="G91" s="9">
        <v>20</v>
      </c>
      <c r="H91" s="9">
        <v>75</v>
      </c>
      <c r="I91" s="7">
        <f t="shared" si="3"/>
        <v>33526.5</v>
      </c>
      <c r="J91" s="7">
        <f t="shared" si="4"/>
        <v>68913.669064748203</v>
      </c>
      <c r="K91" s="7">
        <f t="shared" si="5"/>
        <v>68.913669064748206</v>
      </c>
    </row>
    <row r="92" spans="1:11" x14ac:dyDescent="0.25">
      <c r="A92" s="36">
        <v>89</v>
      </c>
      <c r="B92" s="20">
        <v>42231</v>
      </c>
      <c r="C92" s="36">
        <v>0.50749999999999995</v>
      </c>
      <c r="D92" s="9"/>
      <c r="E92" s="9">
        <v>42.1</v>
      </c>
      <c r="F92" s="9">
        <v>59.62</v>
      </c>
      <c r="G92" s="9">
        <v>20</v>
      </c>
      <c r="H92" s="9">
        <v>75</v>
      </c>
      <c r="I92" s="7">
        <f t="shared" si="3"/>
        <v>63150</v>
      </c>
      <c r="J92" s="7">
        <f t="shared" si="4"/>
        <v>124433.49753694583</v>
      </c>
      <c r="K92" s="7">
        <f t="shared" si="5"/>
        <v>124.43349753694582</v>
      </c>
    </row>
    <row r="93" spans="1:11" x14ac:dyDescent="0.25">
      <c r="A93" s="36">
        <v>90</v>
      </c>
      <c r="B93" s="20">
        <v>42232</v>
      </c>
      <c r="C93" s="36">
        <v>0.50309999999999999</v>
      </c>
      <c r="D93" s="9"/>
      <c r="E93" s="9">
        <v>26.670999999999999</v>
      </c>
      <c r="F93" s="9">
        <v>67.569000000000003</v>
      </c>
      <c r="G93" s="9">
        <v>20</v>
      </c>
      <c r="H93" s="9">
        <v>75</v>
      </c>
      <c r="I93" s="7">
        <f t="shared" si="3"/>
        <v>40006.5</v>
      </c>
      <c r="J93" s="7">
        <f t="shared" si="4"/>
        <v>79519.976147883121</v>
      </c>
      <c r="K93" s="7">
        <f t="shared" si="5"/>
        <v>79.519976147883114</v>
      </c>
    </row>
    <row r="94" spans="1:11" x14ac:dyDescent="0.25">
      <c r="A94" s="36">
        <v>91</v>
      </c>
      <c r="B94" s="20">
        <v>42234</v>
      </c>
      <c r="C94" s="36">
        <v>0.50380000000000003</v>
      </c>
      <c r="D94" s="9"/>
      <c r="E94" s="9">
        <v>28.369</v>
      </c>
      <c r="F94" s="9">
        <v>66.513000000000005</v>
      </c>
      <c r="G94" s="9">
        <v>20</v>
      </c>
      <c r="H94" s="9">
        <v>75</v>
      </c>
      <c r="I94" s="7">
        <f t="shared" si="3"/>
        <v>42553.5</v>
      </c>
      <c r="J94" s="7">
        <f t="shared" si="4"/>
        <v>84465.065502183395</v>
      </c>
      <c r="K94" s="7">
        <f t="shared" si="5"/>
        <v>84.465065502183393</v>
      </c>
    </row>
    <row r="95" spans="1:11" x14ac:dyDescent="0.25">
      <c r="A95" s="36">
        <v>92</v>
      </c>
      <c r="B95" s="20">
        <v>42240</v>
      </c>
      <c r="C95" s="36">
        <v>0.51959999999999995</v>
      </c>
      <c r="D95" s="9"/>
      <c r="E95" s="9">
        <v>56.564</v>
      </c>
      <c r="F95" s="9">
        <v>54.39</v>
      </c>
      <c r="G95" s="9">
        <v>20</v>
      </c>
      <c r="H95" s="9">
        <v>75</v>
      </c>
      <c r="I95" s="7">
        <f t="shared" si="3"/>
        <v>84846</v>
      </c>
      <c r="J95" s="7">
        <f t="shared" si="4"/>
        <v>163290.99307159355</v>
      </c>
      <c r="K95" s="7">
        <f t="shared" si="5"/>
        <v>163.29099307159356</v>
      </c>
    </row>
    <row r="96" spans="1:11" x14ac:dyDescent="0.25">
      <c r="A96" s="36">
        <v>93</v>
      </c>
      <c r="B96" s="20">
        <v>42242</v>
      </c>
      <c r="C96" s="36">
        <v>0.50180000000000002</v>
      </c>
      <c r="D96" s="9"/>
      <c r="E96" s="9">
        <v>60.09</v>
      </c>
      <c r="F96" s="9">
        <v>53.322000000000003</v>
      </c>
      <c r="G96" s="9">
        <v>20</v>
      </c>
      <c r="H96" s="9">
        <v>75</v>
      </c>
      <c r="I96" s="7">
        <f t="shared" si="3"/>
        <v>90135.000000000015</v>
      </c>
      <c r="J96" s="7">
        <f t="shared" si="4"/>
        <v>179623.35591869272</v>
      </c>
      <c r="K96" s="7">
        <f t="shared" si="5"/>
        <v>179.62335591869271</v>
      </c>
    </row>
    <row r="97" spans="1:11" x14ac:dyDescent="0.25">
      <c r="A97" s="36">
        <v>94</v>
      </c>
      <c r="B97" s="20">
        <v>42247</v>
      </c>
      <c r="C97" s="36">
        <v>0.50439999999999996</v>
      </c>
      <c r="D97" s="9"/>
      <c r="E97" s="9">
        <v>50.506999999999998</v>
      </c>
      <c r="F97" s="9">
        <v>56.396000000000001</v>
      </c>
      <c r="G97" s="9">
        <v>20</v>
      </c>
      <c r="H97" s="9">
        <v>75</v>
      </c>
      <c r="I97" s="7">
        <f t="shared" si="3"/>
        <v>75760.5</v>
      </c>
      <c r="J97" s="7">
        <f t="shared" si="4"/>
        <v>150199.246629659</v>
      </c>
      <c r="K97" s="7">
        <f t="shared" si="5"/>
        <v>150.199246629659</v>
      </c>
    </row>
    <row r="98" spans="1:11" x14ac:dyDescent="0.25">
      <c r="A98" s="36">
        <v>95</v>
      </c>
      <c r="B98" s="38">
        <v>41999</v>
      </c>
      <c r="C98" s="36">
        <v>0.50039999999999996</v>
      </c>
      <c r="D98" s="9"/>
      <c r="E98" s="9">
        <v>17.850999999999999</v>
      </c>
      <c r="F98" s="9">
        <v>74.201999999999998</v>
      </c>
      <c r="G98" s="9">
        <v>20</v>
      </c>
      <c r="H98" s="9">
        <v>75</v>
      </c>
      <c r="I98" s="7">
        <f t="shared" si="3"/>
        <v>26776.5</v>
      </c>
      <c r="J98" s="7">
        <f t="shared" si="4"/>
        <v>53510.191846522786</v>
      </c>
      <c r="K98" s="7">
        <f t="shared" si="5"/>
        <v>53.510191846522787</v>
      </c>
    </row>
    <row r="99" spans="1:11" x14ac:dyDescent="0.25">
      <c r="A99" s="36">
        <v>96</v>
      </c>
      <c r="B99" s="20">
        <v>42249</v>
      </c>
      <c r="C99" s="36">
        <v>0.50060000000000004</v>
      </c>
      <c r="D99" s="9"/>
      <c r="E99" s="9">
        <v>22.966000000000001</v>
      </c>
      <c r="F99" s="9">
        <v>70.09</v>
      </c>
      <c r="G99" s="9">
        <v>20</v>
      </c>
      <c r="H99" s="9">
        <v>75</v>
      </c>
      <c r="I99" s="7">
        <f t="shared" si="3"/>
        <v>34449.000000000007</v>
      </c>
      <c r="J99" s="7">
        <f t="shared" si="4"/>
        <v>68815.421494206967</v>
      </c>
      <c r="K99" s="7">
        <f t="shared" si="5"/>
        <v>68.815421494206973</v>
      </c>
    </row>
    <row r="100" spans="1:11" x14ac:dyDescent="0.25">
      <c r="A100" s="36">
        <v>97</v>
      </c>
      <c r="B100" s="20">
        <v>42251</v>
      </c>
      <c r="C100" s="36">
        <v>0.50239999999999996</v>
      </c>
      <c r="D100" s="9"/>
      <c r="E100" s="9">
        <v>41.47</v>
      </c>
      <c r="F100" s="9">
        <v>59.886000000000003</v>
      </c>
      <c r="G100" s="9">
        <v>20</v>
      </c>
      <c r="H100" s="9">
        <v>75</v>
      </c>
      <c r="I100" s="7">
        <f t="shared" si="3"/>
        <v>62205</v>
      </c>
      <c r="J100" s="7">
        <f t="shared" si="4"/>
        <v>123815.68471337581</v>
      </c>
      <c r="K100" s="7">
        <f t="shared" si="5"/>
        <v>123.81568471337582</v>
      </c>
    </row>
    <row r="101" spans="1:11" x14ac:dyDescent="0.25">
      <c r="A101" s="36">
        <v>98</v>
      </c>
      <c r="B101" s="20">
        <v>42254</v>
      </c>
      <c r="C101" s="36">
        <v>0.49919999999999998</v>
      </c>
      <c r="D101" s="9"/>
      <c r="E101" s="9">
        <v>39.456000000000003</v>
      </c>
      <c r="F101" s="9">
        <v>60.765000000000001</v>
      </c>
      <c r="G101" s="9">
        <v>20</v>
      </c>
      <c r="H101" s="9">
        <v>75</v>
      </c>
      <c r="I101" s="7">
        <f t="shared" si="3"/>
        <v>59184.000000000007</v>
      </c>
      <c r="J101" s="7">
        <f t="shared" si="4"/>
        <v>118557.69230769233</v>
      </c>
      <c r="K101" s="7">
        <f t="shared" si="5"/>
        <v>118.55769230769232</v>
      </c>
    </row>
    <row r="102" spans="1:11" x14ac:dyDescent="0.25">
      <c r="A102" s="36">
        <v>99</v>
      </c>
      <c r="B102" s="20">
        <v>42256</v>
      </c>
      <c r="C102" s="36">
        <v>0.4854</v>
      </c>
      <c r="D102" s="9"/>
      <c r="E102" s="9">
        <v>46.463000000000001</v>
      </c>
      <c r="F102" s="9">
        <v>57.875</v>
      </c>
      <c r="G102" s="9">
        <v>20</v>
      </c>
      <c r="H102" s="9">
        <v>75</v>
      </c>
      <c r="I102" s="7">
        <f t="shared" si="3"/>
        <v>69694.5</v>
      </c>
      <c r="J102" s="7">
        <f t="shared" si="4"/>
        <v>143581.58220024721</v>
      </c>
      <c r="K102" s="7">
        <f t="shared" si="5"/>
        <v>143.58158220024723</v>
      </c>
    </row>
    <row r="103" spans="1:11" x14ac:dyDescent="0.25">
      <c r="A103" s="36">
        <v>100</v>
      </c>
      <c r="B103" s="20">
        <v>42258</v>
      </c>
      <c r="C103" s="36">
        <v>0.49109999999999998</v>
      </c>
      <c r="D103" s="9"/>
      <c r="E103" s="9">
        <v>43.104999999999997</v>
      </c>
      <c r="F103" s="9">
        <v>63.073999999999998</v>
      </c>
      <c r="G103" s="9">
        <v>20</v>
      </c>
      <c r="H103" s="9">
        <v>75</v>
      </c>
      <c r="I103" s="7">
        <f t="shared" si="3"/>
        <v>64657.499999999993</v>
      </c>
      <c r="J103" s="7">
        <f t="shared" si="4"/>
        <v>131658.52168601099</v>
      </c>
      <c r="K103" s="7">
        <f t="shared" si="5"/>
        <v>131.658521686011</v>
      </c>
    </row>
    <row r="104" spans="1:11" x14ac:dyDescent="0.25">
      <c r="A104" s="36">
        <v>101</v>
      </c>
      <c r="B104" s="22">
        <v>42265</v>
      </c>
      <c r="C104" s="36">
        <v>0.50660000000000005</v>
      </c>
      <c r="D104" s="9"/>
      <c r="E104" s="9">
        <v>27.693999999999999</v>
      </c>
      <c r="F104" s="9">
        <v>70.980999999999995</v>
      </c>
      <c r="G104" s="9">
        <v>20</v>
      </c>
      <c r="H104" s="9">
        <v>75</v>
      </c>
      <c r="I104" s="7">
        <f t="shared" si="3"/>
        <v>41541</v>
      </c>
      <c r="J104" s="7">
        <f t="shared" si="4"/>
        <v>81999.605211211994</v>
      </c>
      <c r="K104" s="7">
        <f t="shared" si="5"/>
        <v>81.999605211212</v>
      </c>
    </row>
    <row r="105" spans="1:11" x14ac:dyDescent="0.25">
      <c r="A105" s="36">
        <v>102</v>
      </c>
      <c r="B105" s="22">
        <v>42268</v>
      </c>
      <c r="C105" s="36">
        <v>0.5091</v>
      </c>
      <c r="D105" s="9"/>
      <c r="E105" s="9">
        <v>44.243000000000002</v>
      </c>
      <c r="F105" s="9">
        <v>62.588999999999999</v>
      </c>
      <c r="G105" s="9">
        <v>20</v>
      </c>
      <c r="H105" s="9">
        <v>75</v>
      </c>
      <c r="I105" s="7">
        <f t="shared" si="3"/>
        <v>66364.5</v>
      </c>
      <c r="J105" s="7">
        <f t="shared" si="4"/>
        <v>130356.51149086624</v>
      </c>
      <c r="K105" s="7">
        <f t="shared" si="5"/>
        <v>130.35651149086624</v>
      </c>
    </row>
    <row r="106" spans="1:11" x14ac:dyDescent="0.25">
      <c r="A106" s="36">
        <v>103</v>
      </c>
      <c r="B106" s="22">
        <v>42275</v>
      </c>
      <c r="C106" s="36">
        <v>0.51049999999999995</v>
      </c>
      <c r="D106" s="9"/>
      <c r="E106" s="9">
        <v>99.837000000000003</v>
      </c>
      <c r="F106" s="9">
        <v>47.195</v>
      </c>
      <c r="G106" s="9">
        <v>20</v>
      </c>
      <c r="H106" s="9">
        <v>75</v>
      </c>
      <c r="I106" s="7">
        <f t="shared" si="3"/>
        <v>149755.5</v>
      </c>
      <c r="J106" s="7">
        <f t="shared" si="4"/>
        <v>293350.63663075416</v>
      </c>
      <c r="K106" s="7">
        <f t="shared" si="5"/>
        <v>293.35063663075414</v>
      </c>
    </row>
    <row r="107" spans="1:11" x14ac:dyDescent="0.25">
      <c r="A107" s="36">
        <v>104</v>
      </c>
      <c r="B107" s="22">
        <v>42277</v>
      </c>
      <c r="C107" s="36">
        <v>0.4919</v>
      </c>
      <c r="D107" s="9"/>
      <c r="E107" s="9">
        <v>90.331999999999994</v>
      </c>
      <c r="F107" s="9">
        <v>52.512999999999998</v>
      </c>
      <c r="G107" s="9">
        <v>20</v>
      </c>
      <c r="H107" s="9">
        <v>75</v>
      </c>
      <c r="I107" s="7">
        <f t="shared" si="3"/>
        <v>135498</v>
      </c>
      <c r="J107" s="7">
        <f t="shared" si="4"/>
        <v>275458.42650945316</v>
      </c>
      <c r="K107" s="7">
        <f t="shared" si="5"/>
        <v>275.45842650945315</v>
      </c>
    </row>
    <row r="108" spans="1:11" x14ac:dyDescent="0.25">
      <c r="A108" s="36">
        <v>105</v>
      </c>
      <c r="B108" s="20">
        <v>42279</v>
      </c>
      <c r="C108" s="36">
        <v>0.49530000000000002</v>
      </c>
      <c r="D108" s="39" t="s">
        <v>18</v>
      </c>
      <c r="E108" s="9">
        <v>72.710999999999999</v>
      </c>
      <c r="F108" s="9">
        <v>53.164000000000001</v>
      </c>
      <c r="G108" s="9">
        <v>20</v>
      </c>
      <c r="H108" s="9">
        <v>75</v>
      </c>
      <c r="I108" s="7">
        <f t="shared" si="3"/>
        <v>109066.5</v>
      </c>
      <c r="J108" s="7">
        <f t="shared" si="4"/>
        <v>220202.90732889157</v>
      </c>
      <c r="K108" s="7">
        <f t="shared" si="5"/>
        <v>220.20290732889157</v>
      </c>
    </row>
    <row r="109" spans="1:11" x14ac:dyDescent="0.25">
      <c r="A109" s="36">
        <v>106</v>
      </c>
      <c r="B109" s="20">
        <v>42280</v>
      </c>
      <c r="C109" s="36">
        <v>0.48949999999999999</v>
      </c>
      <c r="D109" s="40">
        <v>0.375</v>
      </c>
      <c r="E109" s="9">
        <v>63.137999999999998</v>
      </c>
      <c r="F109" s="9">
        <v>55.856999999999999</v>
      </c>
      <c r="G109" s="9">
        <v>20</v>
      </c>
      <c r="H109" s="9">
        <v>75</v>
      </c>
      <c r="I109" s="7">
        <f t="shared" si="3"/>
        <v>94707</v>
      </c>
      <c r="J109" s="7">
        <f t="shared" si="4"/>
        <v>193477.0173646578</v>
      </c>
      <c r="K109" s="7">
        <f t="shared" si="5"/>
        <v>193.4770173646578</v>
      </c>
    </row>
    <row r="110" spans="1:11" x14ac:dyDescent="0.25">
      <c r="A110" s="36">
        <v>107</v>
      </c>
      <c r="B110" s="20">
        <v>42282</v>
      </c>
      <c r="C110" s="36">
        <v>0.50129999999999997</v>
      </c>
      <c r="D110" s="40">
        <v>0.35416666666666669</v>
      </c>
      <c r="E110" s="9">
        <v>48.41</v>
      </c>
      <c r="F110" s="9">
        <v>60.902000000000001</v>
      </c>
      <c r="G110" s="9">
        <v>20</v>
      </c>
      <c r="H110" s="9">
        <v>75</v>
      </c>
      <c r="I110" s="7">
        <f t="shared" si="3"/>
        <v>72615</v>
      </c>
      <c r="J110" s="7">
        <f t="shared" si="4"/>
        <v>144853.38120885697</v>
      </c>
      <c r="K110" s="7">
        <f t="shared" si="5"/>
        <v>144.85338120885697</v>
      </c>
    </row>
    <row r="111" spans="1:11" x14ac:dyDescent="0.25">
      <c r="A111" s="36">
        <v>108</v>
      </c>
      <c r="B111" s="20">
        <v>42284</v>
      </c>
      <c r="C111" s="36">
        <v>0.51470000000000005</v>
      </c>
      <c r="D111" s="39"/>
      <c r="E111" s="9">
        <v>58.139000000000003</v>
      </c>
      <c r="F111" s="9">
        <v>57.43</v>
      </c>
      <c r="G111" s="9">
        <v>20</v>
      </c>
      <c r="H111" s="9">
        <v>75</v>
      </c>
      <c r="I111" s="7">
        <f t="shared" si="3"/>
        <v>87208.5</v>
      </c>
      <c r="J111" s="7">
        <f t="shared" si="4"/>
        <v>169435.59354964056</v>
      </c>
      <c r="K111" s="7">
        <f t="shared" si="5"/>
        <v>169.43559354964057</v>
      </c>
    </row>
    <row r="112" spans="1:11" x14ac:dyDescent="0.25">
      <c r="A112" s="36">
        <v>109</v>
      </c>
      <c r="B112" s="20">
        <v>42289</v>
      </c>
      <c r="C112" s="36">
        <v>0.5171</v>
      </c>
      <c r="D112" s="40">
        <v>0.33333333333333331</v>
      </c>
      <c r="E112" s="9">
        <v>32.223999999999997</v>
      </c>
      <c r="F112" s="9">
        <v>68.355000000000004</v>
      </c>
      <c r="G112" s="9">
        <v>20</v>
      </c>
      <c r="H112" s="9">
        <v>75</v>
      </c>
      <c r="I112" s="7">
        <f t="shared" si="3"/>
        <v>48335.999999999993</v>
      </c>
      <c r="J112" s="7">
        <f t="shared" si="4"/>
        <v>93475.149874298964</v>
      </c>
      <c r="K112" s="7">
        <f t="shared" si="5"/>
        <v>93.475149874298964</v>
      </c>
    </row>
    <row r="113" spans="1:11" x14ac:dyDescent="0.25">
      <c r="A113" s="36">
        <v>110</v>
      </c>
      <c r="B113" s="20">
        <v>42291</v>
      </c>
      <c r="C113" s="36">
        <v>0.51390000000000002</v>
      </c>
      <c r="D113" s="39" t="s">
        <v>18</v>
      </c>
      <c r="E113" s="9">
        <v>41.710999999999999</v>
      </c>
      <c r="F113" s="9">
        <v>63.683</v>
      </c>
      <c r="G113" s="9">
        <v>20</v>
      </c>
      <c r="H113" s="9">
        <v>75</v>
      </c>
      <c r="I113" s="7">
        <f t="shared" si="3"/>
        <v>62566.5</v>
      </c>
      <c r="J113" s="7">
        <f t="shared" si="4"/>
        <v>121748.3946293053</v>
      </c>
      <c r="K113" s="7">
        <f t="shared" si="5"/>
        <v>121.7483946293053</v>
      </c>
    </row>
    <row r="114" spans="1:11" x14ac:dyDescent="0.25">
      <c r="A114" s="36">
        <v>111</v>
      </c>
      <c r="B114" s="20">
        <v>42296</v>
      </c>
      <c r="C114" s="36">
        <v>0.49209999999999998</v>
      </c>
      <c r="D114" s="9" t="s">
        <v>21</v>
      </c>
      <c r="E114" s="9">
        <v>51.122999999999998</v>
      </c>
      <c r="F114" s="9">
        <v>65.238</v>
      </c>
      <c r="G114" s="9">
        <v>20</v>
      </c>
      <c r="H114" s="9">
        <v>75</v>
      </c>
      <c r="I114" s="7">
        <f t="shared" si="3"/>
        <v>76684.5</v>
      </c>
      <c r="J114" s="7">
        <f t="shared" si="4"/>
        <v>155831.13188376348</v>
      </c>
      <c r="K114" s="7">
        <f t="shared" si="5"/>
        <v>155.83113188376348</v>
      </c>
    </row>
    <row r="115" spans="1:11" x14ac:dyDescent="0.25">
      <c r="A115" s="36" t="s">
        <v>19</v>
      </c>
      <c r="B115" s="20">
        <v>42298</v>
      </c>
      <c r="C115" s="36">
        <v>0.50949999999999995</v>
      </c>
      <c r="D115" s="36" t="s">
        <v>18</v>
      </c>
      <c r="E115" s="9">
        <v>33.28</v>
      </c>
      <c r="F115" s="9">
        <v>67.783000000000001</v>
      </c>
      <c r="G115" s="9">
        <v>20</v>
      </c>
      <c r="H115" s="9">
        <v>75</v>
      </c>
      <c r="I115" s="7">
        <f t="shared" si="3"/>
        <v>49920</v>
      </c>
      <c r="J115" s="7">
        <f t="shared" si="4"/>
        <v>97978.410206084402</v>
      </c>
      <c r="K115" s="7">
        <f t="shared" si="5"/>
        <v>97.978410206084405</v>
      </c>
    </row>
    <row r="116" spans="1:11" s="1" customFormat="1" x14ac:dyDescent="0.25">
      <c r="A116" s="36" t="s">
        <v>20</v>
      </c>
      <c r="B116" s="20">
        <v>42300</v>
      </c>
      <c r="C116" s="36">
        <v>0.48620000000000002</v>
      </c>
      <c r="D116" s="41" t="s">
        <v>22</v>
      </c>
      <c r="E116" s="9">
        <v>18.515999999999998</v>
      </c>
      <c r="F116" s="9">
        <v>56.16</v>
      </c>
      <c r="G116" s="9">
        <v>20</v>
      </c>
      <c r="H116" s="9">
        <v>75</v>
      </c>
      <c r="I116" s="7">
        <f t="shared" si="3"/>
        <v>27773.999999999996</v>
      </c>
      <c r="J116" s="7">
        <f t="shared" si="4"/>
        <v>57124.640065816529</v>
      </c>
      <c r="K116" s="7">
        <f t="shared" si="5"/>
        <v>57.124640065816529</v>
      </c>
    </row>
    <row r="117" spans="1:11" x14ac:dyDescent="0.25">
      <c r="A117" s="36">
        <v>113</v>
      </c>
      <c r="B117" s="20">
        <v>42303</v>
      </c>
      <c r="C117" s="36">
        <v>0.50780000000000003</v>
      </c>
      <c r="D117" s="36" t="s">
        <v>18</v>
      </c>
      <c r="E117" s="9">
        <v>62.143999999999998</v>
      </c>
      <c r="F117" s="9">
        <v>64.713999999999999</v>
      </c>
      <c r="G117" s="9">
        <v>20</v>
      </c>
      <c r="H117" s="9">
        <v>75</v>
      </c>
      <c r="I117" s="7">
        <f t="shared" si="3"/>
        <v>93215.999999999985</v>
      </c>
      <c r="J117" s="7">
        <f t="shared" si="4"/>
        <v>183568.3339897597</v>
      </c>
      <c r="K117" s="7">
        <f t="shared" si="5"/>
        <v>183.56833398975971</v>
      </c>
    </row>
    <row r="118" spans="1:11" x14ac:dyDescent="0.25">
      <c r="A118" s="36">
        <v>114</v>
      </c>
      <c r="B118" s="20">
        <v>42305</v>
      </c>
      <c r="C118" s="36">
        <v>0.50280000000000002</v>
      </c>
      <c r="D118" s="36" t="s">
        <v>18</v>
      </c>
      <c r="E118" s="9">
        <v>39.441000000000003</v>
      </c>
      <c r="F118" s="9">
        <v>49.21</v>
      </c>
      <c r="G118" s="9">
        <v>20</v>
      </c>
      <c r="H118" s="9">
        <v>75</v>
      </c>
      <c r="I118" s="7">
        <f t="shared" si="3"/>
        <v>59161.500000000007</v>
      </c>
      <c r="J118" s="7">
        <f t="shared" si="4"/>
        <v>117664.08114558473</v>
      </c>
      <c r="K118" s="7">
        <f t="shared" si="5"/>
        <v>117.66408114558473</v>
      </c>
    </row>
    <row r="119" spans="1:11" x14ac:dyDescent="0.25">
      <c r="A119" s="36">
        <v>115</v>
      </c>
      <c r="B119" s="20">
        <v>42307</v>
      </c>
      <c r="C119" s="36">
        <v>0.49020000000000002</v>
      </c>
      <c r="D119" s="36" t="s">
        <v>18</v>
      </c>
      <c r="E119" s="9">
        <v>89.608000000000004</v>
      </c>
      <c r="F119" s="9">
        <v>61.529000000000003</v>
      </c>
      <c r="G119" s="9">
        <v>20</v>
      </c>
      <c r="H119" s="9">
        <v>75</v>
      </c>
      <c r="I119" s="7">
        <f t="shared" si="3"/>
        <v>134412</v>
      </c>
      <c r="J119" s="7">
        <f t="shared" si="4"/>
        <v>274198.2864137087</v>
      </c>
      <c r="K119" s="7">
        <f t="shared" si="5"/>
        <v>274.19828641370873</v>
      </c>
    </row>
    <row r="120" spans="1:11" x14ac:dyDescent="0.25">
      <c r="A120" s="36">
        <v>116</v>
      </c>
      <c r="B120" s="20">
        <v>42310</v>
      </c>
      <c r="C120" s="36">
        <v>0.49120000000000003</v>
      </c>
      <c r="D120" s="42">
        <v>0.41666666666666669</v>
      </c>
      <c r="E120" s="9">
        <v>46.820999999999998</v>
      </c>
      <c r="F120" s="9">
        <v>53.345999999999997</v>
      </c>
      <c r="G120" s="9">
        <v>20</v>
      </c>
      <c r="H120" s="9">
        <v>75</v>
      </c>
      <c r="I120" s="7">
        <f t="shared" si="3"/>
        <v>70231.5</v>
      </c>
      <c r="J120" s="7">
        <f t="shared" si="4"/>
        <v>142979.43811074918</v>
      </c>
      <c r="K120" s="7">
        <f t="shared" si="5"/>
        <v>142.97943811074919</v>
      </c>
    </row>
    <row r="121" spans="1:11" x14ac:dyDescent="0.25">
      <c r="A121" s="36">
        <v>117</v>
      </c>
      <c r="B121" s="20">
        <v>42312</v>
      </c>
      <c r="C121" s="36">
        <v>0.49149999999999999</v>
      </c>
      <c r="D121" s="36" t="s">
        <v>18</v>
      </c>
      <c r="E121" s="9">
        <v>72.02</v>
      </c>
      <c r="F121" s="9">
        <v>60.280999999999999</v>
      </c>
      <c r="G121" s="9">
        <v>20</v>
      </c>
      <c r="H121" s="9">
        <v>75</v>
      </c>
      <c r="I121" s="7">
        <f t="shared" si="3"/>
        <v>108029.99999999999</v>
      </c>
      <c r="J121" s="7">
        <f t="shared" si="4"/>
        <v>219796.54120040688</v>
      </c>
      <c r="K121" s="7">
        <f t="shared" si="5"/>
        <v>219.79654120040689</v>
      </c>
    </row>
    <row r="122" spans="1:11" x14ac:dyDescent="0.25">
      <c r="A122" s="36">
        <v>118</v>
      </c>
      <c r="B122" s="20">
        <v>42314</v>
      </c>
      <c r="C122" s="36">
        <v>0.51090000000000002</v>
      </c>
      <c r="D122" s="36" t="s">
        <v>18</v>
      </c>
      <c r="E122" s="9">
        <v>50.03</v>
      </c>
      <c r="F122" s="9">
        <v>55.427999999999997</v>
      </c>
      <c r="G122" s="9">
        <v>20</v>
      </c>
      <c r="H122" s="9">
        <v>75</v>
      </c>
      <c r="I122" s="7">
        <f t="shared" si="3"/>
        <v>75045</v>
      </c>
      <c r="J122" s="7">
        <f t="shared" si="4"/>
        <v>146887.84497944804</v>
      </c>
      <c r="K122" s="7">
        <f t="shared" si="5"/>
        <v>146.88784497944803</v>
      </c>
    </row>
    <row r="123" spans="1:11" x14ac:dyDescent="0.25">
      <c r="A123" s="36">
        <v>119</v>
      </c>
      <c r="B123" s="20">
        <v>42317</v>
      </c>
      <c r="C123" s="36">
        <v>0.48780000000000001</v>
      </c>
      <c r="D123" s="36" t="s">
        <v>18</v>
      </c>
      <c r="E123" s="9">
        <v>64.573999999999998</v>
      </c>
      <c r="F123" s="9">
        <v>73.748000000000005</v>
      </c>
      <c r="G123" s="9">
        <v>20</v>
      </c>
      <c r="H123" s="9">
        <v>75</v>
      </c>
      <c r="I123" s="7">
        <f t="shared" si="3"/>
        <v>96861</v>
      </c>
      <c r="J123" s="7">
        <f t="shared" si="4"/>
        <v>198567.03567035671</v>
      </c>
      <c r="K123" s="7">
        <f t="shared" si="5"/>
        <v>198.56703567035672</v>
      </c>
    </row>
    <row r="124" spans="1:11" x14ac:dyDescent="0.25">
      <c r="A124" s="36">
        <v>120</v>
      </c>
      <c r="B124" s="20">
        <v>42319</v>
      </c>
      <c r="C124" s="36">
        <v>0.51859999999999995</v>
      </c>
      <c r="D124" s="36"/>
      <c r="E124" s="9">
        <v>23.446999999999999</v>
      </c>
      <c r="F124" s="9">
        <v>67.864999999999995</v>
      </c>
      <c r="G124" s="9">
        <v>20</v>
      </c>
      <c r="H124" s="9">
        <v>75</v>
      </c>
      <c r="I124" s="7">
        <f t="shared" si="3"/>
        <v>35170.5</v>
      </c>
      <c r="J124" s="7">
        <f t="shared" si="4"/>
        <v>67818.164288468965</v>
      </c>
      <c r="K124" s="7">
        <f t="shared" si="5"/>
        <v>67.818164288468964</v>
      </c>
    </row>
    <row r="125" spans="1:11" x14ac:dyDescent="0.25">
      <c r="A125" s="36">
        <v>121</v>
      </c>
      <c r="B125" s="20">
        <v>42321</v>
      </c>
      <c r="C125" s="36">
        <v>0.50980000000000003</v>
      </c>
      <c r="D125" s="36"/>
      <c r="E125" s="9">
        <v>33.127000000000002</v>
      </c>
      <c r="F125" s="9">
        <v>65.197000000000003</v>
      </c>
      <c r="G125" s="9">
        <v>20</v>
      </c>
      <c r="H125" s="9">
        <v>75</v>
      </c>
      <c r="I125" s="7">
        <f t="shared" si="3"/>
        <v>49690.500000000007</v>
      </c>
      <c r="J125" s="7">
        <f t="shared" si="4"/>
        <v>97470.576696743825</v>
      </c>
      <c r="K125" s="7">
        <f t="shared" si="5"/>
        <v>97.470576696743819</v>
      </c>
    </row>
    <row r="126" spans="1:11" x14ac:dyDescent="0.25">
      <c r="A126" s="36">
        <v>122</v>
      </c>
      <c r="B126" s="20">
        <v>42324</v>
      </c>
      <c r="C126" s="36">
        <v>0.50139999999999996</v>
      </c>
      <c r="D126" s="36"/>
      <c r="E126" s="9">
        <v>38.414000000000001</v>
      </c>
      <c r="F126" s="9">
        <v>65.402000000000001</v>
      </c>
      <c r="G126" s="9">
        <v>20</v>
      </c>
      <c r="H126" s="9">
        <v>75</v>
      </c>
      <c r="I126" s="7">
        <f t="shared" si="3"/>
        <v>57621</v>
      </c>
      <c r="J126" s="7">
        <f t="shared" si="4"/>
        <v>114920.22337455126</v>
      </c>
      <c r="K126" s="7">
        <f t="shared" si="5"/>
        <v>114.92022337455127</v>
      </c>
    </row>
    <row r="127" spans="1:11" x14ac:dyDescent="0.25">
      <c r="A127" s="36">
        <v>123</v>
      </c>
      <c r="B127" s="20">
        <v>42328</v>
      </c>
      <c r="C127" s="36">
        <v>0.51539999999999997</v>
      </c>
      <c r="D127" s="36" t="s">
        <v>18</v>
      </c>
      <c r="E127" s="9">
        <v>37.984000000000002</v>
      </c>
      <c r="F127" s="9">
        <v>72.911000000000001</v>
      </c>
      <c r="G127" s="9">
        <v>20</v>
      </c>
      <c r="H127" s="9">
        <v>75</v>
      </c>
      <c r="I127" s="7">
        <f t="shared" si="3"/>
        <v>56976.000000000007</v>
      </c>
      <c r="J127" s="7">
        <f t="shared" si="4"/>
        <v>110547.14784633297</v>
      </c>
      <c r="K127" s="7">
        <f t="shared" si="5"/>
        <v>110.54714784633298</v>
      </c>
    </row>
    <row r="128" spans="1:11" x14ac:dyDescent="0.25">
      <c r="A128" s="36">
        <v>124</v>
      </c>
      <c r="B128" s="20">
        <v>42331</v>
      </c>
      <c r="C128" s="36">
        <v>0.48149999999999998</v>
      </c>
      <c r="D128" s="36" t="s">
        <v>18</v>
      </c>
      <c r="E128" s="9">
        <v>24.696999999999999</v>
      </c>
      <c r="F128" s="9">
        <v>77.427000000000007</v>
      </c>
      <c r="G128" s="9">
        <v>20</v>
      </c>
      <c r="H128" s="9">
        <v>75</v>
      </c>
      <c r="I128" s="7">
        <f t="shared" si="3"/>
        <v>37045.5</v>
      </c>
      <c r="J128" s="7">
        <f t="shared" si="4"/>
        <v>76937.694704049849</v>
      </c>
      <c r="K128" s="7">
        <f t="shared" si="5"/>
        <v>76.937694704049846</v>
      </c>
    </row>
    <row r="129" spans="1:11" x14ac:dyDescent="0.25">
      <c r="A129" s="36">
        <v>125</v>
      </c>
      <c r="B129" s="20">
        <v>42333</v>
      </c>
      <c r="C129" s="36">
        <v>0.49519999999999997</v>
      </c>
      <c r="D129" s="36" t="s">
        <v>18</v>
      </c>
      <c r="E129" s="9">
        <v>63.408999999999999</v>
      </c>
      <c r="F129" s="9">
        <v>60.567999999999998</v>
      </c>
      <c r="G129" s="9">
        <v>20</v>
      </c>
      <c r="H129" s="9">
        <v>75</v>
      </c>
      <c r="I129" s="7">
        <f t="shared" si="3"/>
        <v>95113.5</v>
      </c>
      <c r="J129" s="7">
        <f t="shared" si="4"/>
        <v>192070.88045234251</v>
      </c>
      <c r="K129" s="7">
        <f t="shared" si="5"/>
        <v>192.07088045234249</v>
      </c>
    </row>
    <row r="130" spans="1:11" x14ac:dyDescent="0.25">
      <c r="A130" s="36">
        <v>126</v>
      </c>
      <c r="B130" s="20">
        <v>42335</v>
      </c>
      <c r="C130" s="36">
        <v>0.50880000000000003</v>
      </c>
      <c r="D130" s="36" t="s">
        <v>18</v>
      </c>
      <c r="E130" s="9">
        <v>29.834</v>
      </c>
      <c r="F130" s="9">
        <v>75.403999999999996</v>
      </c>
      <c r="G130" s="9">
        <v>20</v>
      </c>
      <c r="H130" s="9">
        <v>75</v>
      </c>
      <c r="I130" s="7">
        <f t="shared" si="3"/>
        <v>44750.999999999993</v>
      </c>
      <c r="J130" s="7">
        <f t="shared" si="4"/>
        <v>87954.009433962245</v>
      </c>
      <c r="K130" s="7">
        <f t="shared" si="5"/>
        <v>87.954009433962241</v>
      </c>
    </row>
    <row r="131" spans="1:11" x14ac:dyDescent="0.25">
      <c r="A131" s="36">
        <v>127</v>
      </c>
      <c r="B131" s="20">
        <v>42338</v>
      </c>
      <c r="C131" s="36">
        <v>0.50800000000000001</v>
      </c>
      <c r="D131" s="9"/>
      <c r="E131" s="9">
        <v>58.658999999999999</v>
      </c>
      <c r="F131" s="9">
        <v>62.286000000000001</v>
      </c>
      <c r="G131" s="9">
        <v>20</v>
      </c>
      <c r="H131" s="9">
        <v>75</v>
      </c>
      <c r="I131" s="7">
        <f t="shared" si="3"/>
        <v>87988.5</v>
      </c>
      <c r="J131" s="7">
        <f t="shared" si="4"/>
        <v>173205.70866141733</v>
      </c>
      <c r="K131" s="7">
        <f t="shared" si="5"/>
        <v>173.20570866141733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0"/>
  <sheetViews>
    <sheetView workbookViewId="0">
      <selection activeCell="F16" sqref="F16"/>
    </sheetView>
  </sheetViews>
  <sheetFormatPr defaultRowHeight="15" x14ac:dyDescent="0.25"/>
  <cols>
    <col min="1" max="1" width="11.140625" style="1" bestFit="1" customWidth="1"/>
    <col min="2" max="2" width="12.5703125" bestFit="1" customWidth="1"/>
    <col min="3" max="3" width="9.140625" customWidth="1"/>
    <col min="4" max="4" width="12.85546875" style="4" bestFit="1" customWidth="1"/>
    <col min="5" max="6" width="8.85546875" style="1"/>
    <col min="7" max="7" width="12.42578125" bestFit="1" customWidth="1"/>
  </cols>
  <sheetData>
    <row r="1" spans="1:9" x14ac:dyDescent="0.25">
      <c r="A1" s="8" t="s">
        <v>24</v>
      </c>
      <c r="B1" s="26" t="s">
        <v>25</v>
      </c>
      <c r="C1" s="27" t="s">
        <v>15</v>
      </c>
      <c r="D1" s="44" t="s">
        <v>41</v>
      </c>
      <c r="E1" s="45" t="s">
        <v>43</v>
      </c>
      <c r="F1" s="13"/>
      <c r="G1" s="9"/>
      <c r="H1" s="12" t="s">
        <v>36</v>
      </c>
      <c r="I1" s="28" t="s">
        <v>37</v>
      </c>
    </row>
    <row r="2" spans="1:9" s="1" customFormat="1" x14ac:dyDescent="0.25">
      <c r="A2" s="9">
        <v>1</v>
      </c>
      <c r="B2" s="19">
        <v>41929</v>
      </c>
      <c r="C2" s="14">
        <v>200.04790419161679</v>
      </c>
      <c r="D2" s="9">
        <v>111.24650777269025</v>
      </c>
      <c r="E2" s="9">
        <v>177.03958418274928</v>
      </c>
      <c r="F2" s="13"/>
      <c r="G2" s="28" t="s">
        <v>42</v>
      </c>
      <c r="H2" s="52">
        <v>129.65493420210342</v>
      </c>
      <c r="I2" s="52">
        <v>9.2758913029808099</v>
      </c>
    </row>
    <row r="3" spans="1:9" s="1" customFormat="1" x14ac:dyDescent="0.25">
      <c r="A3" s="9">
        <v>2</v>
      </c>
      <c r="B3" s="19">
        <v>41932</v>
      </c>
      <c r="C3" s="14">
        <v>65.333723653395793</v>
      </c>
      <c r="D3" s="9">
        <v>111.24650777269025</v>
      </c>
      <c r="E3" s="9">
        <v>177.03958418274928</v>
      </c>
      <c r="F3" s="13"/>
      <c r="G3" s="28" t="s">
        <v>38</v>
      </c>
      <c r="H3" s="52">
        <v>152.47937537206377</v>
      </c>
      <c r="I3" s="52">
        <v>17.938423750213179</v>
      </c>
    </row>
    <row r="4" spans="1:9" s="1" customFormat="1" x14ac:dyDescent="0.25">
      <c r="A4" s="9">
        <v>3</v>
      </c>
      <c r="B4" s="19">
        <v>41934</v>
      </c>
      <c r="C4" s="14">
        <v>79.995017935432429</v>
      </c>
      <c r="D4" s="9">
        <v>111.24650777269025</v>
      </c>
      <c r="E4" s="9">
        <v>177.03958418274928</v>
      </c>
      <c r="F4" s="13"/>
      <c r="G4" s="28" t="s">
        <v>35</v>
      </c>
      <c r="H4" s="52">
        <v>128.48249625926547</v>
      </c>
      <c r="I4" s="52">
        <v>5.9859794248314149</v>
      </c>
    </row>
    <row r="5" spans="1:9" s="1" customFormat="1" x14ac:dyDescent="0.25">
      <c r="A5" s="9">
        <v>4</v>
      </c>
      <c r="B5" s="19">
        <v>41936</v>
      </c>
      <c r="C5" s="14">
        <v>107.54557796741659</v>
      </c>
      <c r="D5" s="9">
        <v>111.24650777269025</v>
      </c>
      <c r="E5" s="9">
        <v>177.03958418274928</v>
      </c>
      <c r="F5" s="13"/>
      <c r="G5" s="13"/>
      <c r="H5" s="13"/>
      <c r="I5" s="13"/>
    </row>
    <row r="6" spans="1:9" s="1" customFormat="1" x14ac:dyDescent="0.25">
      <c r="A6" s="9">
        <v>5</v>
      </c>
      <c r="B6" s="19">
        <v>41939</v>
      </c>
      <c r="C6" s="14">
        <v>100.59473072452538</v>
      </c>
      <c r="D6" s="9">
        <v>111.24650777269025</v>
      </c>
      <c r="E6" s="9">
        <v>177.03958418274928</v>
      </c>
      <c r="F6" s="13"/>
      <c r="G6" s="13"/>
      <c r="H6" s="13"/>
      <c r="I6" s="13"/>
    </row>
    <row r="7" spans="1:9" s="1" customFormat="1" x14ac:dyDescent="0.25">
      <c r="A7" s="9">
        <v>6</v>
      </c>
      <c r="B7" s="19">
        <v>41941</v>
      </c>
      <c r="C7" s="14">
        <v>120.63521764821745</v>
      </c>
      <c r="D7" s="9">
        <v>111.24650777269025</v>
      </c>
      <c r="E7" s="9">
        <v>177.03958418274928</v>
      </c>
      <c r="F7" s="13"/>
      <c r="G7" s="13"/>
      <c r="H7" s="13"/>
      <c r="I7" s="13"/>
    </row>
    <row r="8" spans="1:9" s="1" customFormat="1" x14ac:dyDescent="0.25">
      <c r="A8" s="9">
        <v>7</v>
      </c>
      <c r="B8" s="19">
        <v>41943</v>
      </c>
      <c r="C8" s="14">
        <v>152.50866050808315</v>
      </c>
      <c r="D8" s="9">
        <v>111.24650777269025</v>
      </c>
      <c r="E8" s="9">
        <v>177.03958418274928</v>
      </c>
      <c r="F8" s="13"/>
    </row>
    <row r="9" spans="1:9" s="1" customFormat="1" x14ac:dyDescent="0.25">
      <c r="A9" s="9">
        <v>8</v>
      </c>
      <c r="B9" s="19">
        <v>41948</v>
      </c>
      <c r="C9" s="14">
        <v>129.48710433763185</v>
      </c>
      <c r="D9" s="9">
        <v>111.24650777269025</v>
      </c>
      <c r="E9" s="9">
        <v>177.03958418274928</v>
      </c>
      <c r="F9" s="13"/>
      <c r="G9" s="13"/>
      <c r="H9" s="13"/>
      <c r="I9" s="13"/>
    </row>
    <row r="10" spans="1:9" s="1" customFormat="1" x14ac:dyDescent="0.25">
      <c r="A10" s="9">
        <v>9</v>
      </c>
      <c r="B10" s="19">
        <v>41950</v>
      </c>
      <c r="C10" s="14">
        <v>107.59114837200234</v>
      </c>
      <c r="D10" s="9">
        <v>111.24650777269025</v>
      </c>
      <c r="E10" s="9">
        <v>177.03958418274928</v>
      </c>
      <c r="F10" s="13"/>
      <c r="G10" s="13"/>
      <c r="H10" s="13"/>
      <c r="I10" s="13"/>
    </row>
    <row r="11" spans="1:9" s="1" customFormat="1" x14ac:dyDescent="0.25">
      <c r="A11" s="9">
        <v>10</v>
      </c>
      <c r="B11" s="19">
        <v>41953</v>
      </c>
      <c r="C11" s="14">
        <v>132.53540252182347</v>
      </c>
      <c r="D11" s="9">
        <v>111.24650777269025</v>
      </c>
      <c r="E11" s="9">
        <v>177.03958418274928</v>
      </c>
      <c r="F11" s="13"/>
      <c r="G11" s="13"/>
      <c r="H11" s="13"/>
      <c r="I11" s="13"/>
    </row>
    <row r="12" spans="1:9" s="1" customFormat="1" x14ac:dyDescent="0.25">
      <c r="A12" s="9">
        <v>11</v>
      </c>
      <c r="B12" s="19">
        <v>41955</v>
      </c>
      <c r="C12" s="14">
        <v>216.99412656309207</v>
      </c>
      <c r="D12" s="9">
        <v>111.24650777269025</v>
      </c>
      <c r="E12" s="9">
        <v>177.03958418274928</v>
      </c>
      <c r="F12" s="13"/>
      <c r="G12" s="13"/>
      <c r="H12" s="13"/>
      <c r="I12" s="13"/>
    </row>
    <row r="13" spans="1:9" s="1" customFormat="1" x14ac:dyDescent="0.25">
      <c r="A13" s="9">
        <v>12</v>
      </c>
      <c r="B13" s="19">
        <v>41957</v>
      </c>
      <c r="C13" s="14">
        <v>279.00000000000006</v>
      </c>
      <c r="D13" s="9">
        <v>111.24650777269025</v>
      </c>
      <c r="E13" s="9">
        <v>177.03958418274928</v>
      </c>
      <c r="F13" s="13"/>
      <c r="G13" s="13"/>
      <c r="H13" s="13"/>
      <c r="I13" s="13"/>
    </row>
    <row r="14" spans="1:9" s="1" customFormat="1" x14ac:dyDescent="0.25">
      <c r="A14" s="9">
        <v>13</v>
      </c>
      <c r="B14" s="19">
        <v>41960</v>
      </c>
      <c r="C14" s="14">
        <v>147.72081712062254</v>
      </c>
      <c r="D14" s="9">
        <v>111.24650777269025</v>
      </c>
      <c r="E14" s="9">
        <v>177.03958418274928</v>
      </c>
      <c r="F14" s="13"/>
      <c r="G14" s="13"/>
      <c r="H14" s="13"/>
      <c r="I14" s="13"/>
    </row>
    <row r="15" spans="1:9" s="1" customFormat="1" x14ac:dyDescent="0.25">
      <c r="A15" s="9">
        <v>14</v>
      </c>
      <c r="B15" s="19">
        <v>41962</v>
      </c>
      <c r="C15" s="14">
        <v>107.04806587514362</v>
      </c>
      <c r="D15" s="9">
        <v>111.24650777269025</v>
      </c>
      <c r="E15" s="9">
        <v>177.03958418274928</v>
      </c>
      <c r="F15" s="13"/>
      <c r="G15" s="13"/>
      <c r="H15" s="13"/>
      <c r="I15" s="13"/>
    </row>
    <row r="16" spans="1:9" s="1" customFormat="1" x14ac:dyDescent="0.25">
      <c r="A16" s="9">
        <v>15</v>
      </c>
      <c r="B16" s="19">
        <v>41964</v>
      </c>
      <c r="C16" s="14">
        <v>102.86679725759062</v>
      </c>
      <c r="D16" s="9">
        <v>111.24650777269025</v>
      </c>
      <c r="E16" s="9">
        <v>177.03958418274928</v>
      </c>
      <c r="F16" s="13"/>
      <c r="G16" s="13"/>
      <c r="H16" s="13"/>
      <c r="I16" s="13"/>
    </row>
    <row r="17" spans="1:9" s="1" customFormat="1" x14ac:dyDescent="0.25">
      <c r="A17" s="9">
        <v>16</v>
      </c>
      <c r="B17" s="19">
        <v>41967</v>
      </c>
      <c r="C17" s="14">
        <v>101.79731355252606</v>
      </c>
      <c r="D17" s="9">
        <v>111.24650777269025</v>
      </c>
      <c r="E17" s="9">
        <v>177.03958418274928</v>
      </c>
      <c r="F17" s="13"/>
      <c r="G17" s="13"/>
      <c r="H17" s="13"/>
      <c r="I17" s="13"/>
    </row>
    <row r="18" spans="1:9" s="1" customFormat="1" x14ac:dyDescent="0.25">
      <c r="A18" s="9">
        <v>17</v>
      </c>
      <c r="B18" s="19">
        <v>41969</v>
      </c>
      <c r="C18" s="14">
        <v>94.700059988002394</v>
      </c>
      <c r="D18" s="9">
        <v>111.24650777269025</v>
      </c>
      <c r="E18" s="9">
        <v>177.03958418274928</v>
      </c>
      <c r="F18" s="13"/>
      <c r="G18" s="13"/>
      <c r="H18" s="13"/>
      <c r="I18" s="13"/>
    </row>
    <row r="19" spans="1:9" s="1" customFormat="1" x14ac:dyDescent="0.25">
      <c r="A19" s="9">
        <v>18</v>
      </c>
      <c r="B19" s="19">
        <v>41971</v>
      </c>
      <c r="C19" s="14">
        <v>107.6093560145808</v>
      </c>
      <c r="D19" s="9">
        <v>111.24650777269025</v>
      </c>
      <c r="E19" s="9">
        <v>177.03958418274928</v>
      </c>
      <c r="F19" s="13"/>
      <c r="G19" s="13"/>
      <c r="H19" s="13"/>
      <c r="I19" s="13"/>
    </row>
    <row r="20" spans="1:9" s="1" customFormat="1" x14ac:dyDescent="0.25">
      <c r="A20" s="9">
        <v>19</v>
      </c>
      <c r="B20" s="19">
        <v>41974</v>
      </c>
      <c r="C20" s="14">
        <v>133.48575857391981</v>
      </c>
      <c r="D20" s="9">
        <v>111.24650777269025</v>
      </c>
      <c r="E20" s="9">
        <v>177.03958418274928</v>
      </c>
      <c r="F20" s="13"/>
      <c r="G20" s="13"/>
      <c r="H20" s="13"/>
      <c r="I20" s="13"/>
    </row>
    <row r="21" spans="1:9" s="1" customFormat="1" x14ac:dyDescent="0.25">
      <c r="A21" s="9">
        <v>20</v>
      </c>
      <c r="B21" s="20">
        <v>41978</v>
      </c>
      <c r="C21" s="14">
        <v>158.04222451081361</v>
      </c>
      <c r="D21" s="9">
        <v>111.24650777269025</v>
      </c>
      <c r="E21" s="9">
        <v>177.03958418274928</v>
      </c>
      <c r="F21" s="13"/>
      <c r="G21" s="13"/>
      <c r="H21" s="13"/>
      <c r="I21" s="13"/>
    </row>
    <row r="22" spans="1:9" s="1" customFormat="1" x14ac:dyDescent="0.25">
      <c r="A22" s="9">
        <v>21</v>
      </c>
      <c r="B22" s="20">
        <v>41981</v>
      </c>
      <c r="C22" s="14">
        <v>156.63700331125827</v>
      </c>
      <c r="D22" s="9">
        <v>111.24650777269025</v>
      </c>
      <c r="E22" s="9">
        <v>177.03958418274928</v>
      </c>
      <c r="F22" s="13"/>
      <c r="G22" s="13"/>
      <c r="H22" s="13"/>
      <c r="I22" s="13"/>
    </row>
    <row r="23" spans="1:9" s="1" customFormat="1" x14ac:dyDescent="0.25">
      <c r="A23" s="9">
        <v>22</v>
      </c>
      <c r="B23" s="20">
        <v>41983</v>
      </c>
      <c r="C23" s="14">
        <v>103.46913323633339</v>
      </c>
      <c r="D23" s="9">
        <v>111.24650777269025</v>
      </c>
      <c r="E23" s="9">
        <v>177.03958418274928</v>
      </c>
      <c r="F23" s="13"/>
      <c r="G23" s="13"/>
      <c r="H23" s="13"/>
      <c r="I23" s="13"/>
    </row>
    <row r="24" spans="1:9" s="1" customFormat="1" x14ac:dyDescent="0.25">
      <c r="A24" s="9">
        <v>23</v>
      </c>
      <c r="B24" s="20">
        <v>41985</v>
      </c>
      <c r="C24" s="14">
        <v>123.68757612667478</v>
      </c>
      <c r="D24" s="9">
        <v>111.24650777269025</v>
      </c>
      <c r="E24" s="9">
        <v>177.03958418274928</v>
      </c>
      <c r="F24" s="13"/>
      <c r="G24" s="13"/>
      <c r="H24" s="13"/>
      <c r="I24" s="13"/>
    </row>
    <row r="25" spans="1:9" s="1" customFormat="1" x14ac:dyDescent="0.25">
      <c r="A25" s="9">
        <v>24</v>
      </c>
      <c r="B25" s="20">
        <v>41988</v>
      </c>
      <c r="C25" s="14">
        <v>117.78092632401797</v>
      </c>
      <c r="D25" s="9">
        <v>111.24650777269025</v>
      </c>
      <c r="E25" s="9">
        <v>177.03958418274928</v>
      </c>
      <c r="F25" s="13"/>
      <c r="G25" s="13"/>
      <c r="H25" s="13"/>
      <c r="I25" s="13"/>
    </row>
    <row r="26" spans="1:9" s="1" customFormat="1" x14ac:dyDescent="0.25">
      <c r="A26" s="9">
        <v>25</v>
      </c>
      <c r="B26" s="20">
        <v>41992</v>
      </c>
      <c r="C26" s="14">
        <v>94.259708737864074</v>
      </c>
      <c r="D26" s="9">
        <v>111.24650777269025</v>
      </c>
      <c r="E26" s="9">
        <v>177.03958418274928</v>
      </c>
      <c r="F26" s="13"/>
      <c r="G26" s="13"/>
      <c r="H26" s="13"/>
      <c r="I26" s="13"/>
    </row>
    <row r="27" spans="1:9" s="1" customFormat="1" x14ac:dyDescent="0.25">
      <c r="A27" s="9">
        <v>26</v>
      </c>
      <c r="B27" s="20">
        <v>41995</v>
      </c>
      <c r="C27" s="14">
        <v>48.522545889864325</v>
      </c>
      <c r="D27" s="9">
        <v>111.24650777269025</v>
      </c>
      <c r="E27" s="9">
        <v>177.03958418274928</v>
      </c>
      <c r="F27" s="13"/>
      <c r="G27" s="13"/>
      <c r="H27" s="13"/>
      <c r="I27" s="13"/>
    </row>
    <row r="28" spans="1:9" s="1" customFormat="1" x14ac:dyDescent="0.25">
      <c r="A28" s="9">
        <v>27</v>
      </c>
      <c r="B28" s="20">
        <v>41997</v>
      </c>
      <c r="C28" s="14">
        <v>75.278063851699272</v>
      </c>
      <c r="D28" s="9">
        <v>111.24650777269025</v>
      </c>
      <c r="E28" s="9">
        <v>177.03958418274928</v>
      </c>
      <c r="F28" s="13"/>
      <c r="G28" s="13"/>
      <c r="H28" s="13"/>
      <c r="I28" s="13"/>
    </row>
    <row r="29" spans="1:9" s="1" customFormat="1" x14ac:dyDescent="0.25">
      <c r="A29" s="9">
        <v>28</v>
      </c>
      <c r="B29" s="20">
        <v>42002</v>
      </c>
      <c r="C29" s="14">
        <v>191.63259047229604</v>
      </c>
      <c r="D29" s="9">
        <v>111.24650777269025</v>
      </c>
      <c r="E29" s="9">
        <v>177.03958418274928</v>
      </c>
      <c r="F29" s="13"/>
      <c r="G29" s="13"/>
      <c r="H29" s="13"/>
      <c r="I29" s="13"/>
    </row>
    <row r="30" spans="1:9" s="1" customFormat="1" x14ac:dyDescent="0.25">
      <c r="A30" s="9">
        <v>29</v>
      </c>
      <c r="B30" s="20">
        <v>42006</v>
      </c>
      <c r="C30" s="14">
        <v>145.18396591789309</v>
      </c>
      <c r="D30" s="9">
        <v>111.24650777269025</v>
      </c>
      <c r="E30" s="9">
        <v>177.03958418274928</v>
      </c>
      <c r="F30" s="13"/>
      <c r="G30" s="13"/>
      <c r="H30" s="13"/>
      <c r="I30" s="13"/>
    </row>
    <row r="31" spans="1:9" s="1" customFormat="1" x14ac:dyDescent="0.25">
      <c r="A31" s="9">
        <v>30</v>
      </c>
      <c r="B31" s="20">
        <v>42009</v>
      </c>
      <c r="C31" s="14">
        <v>115.42701393095093</v>
      </c>
      <c r="D31" s="9">
        <v>111.24650777269025</v>
      </c>
      <c r="E31" s="9">
        <v>177.03958418274928</v>
      </c>
      <c r="F31" s="13"/>
      <c r="G31" s="13"/>
      <c r="H31" s="13"/>
      <c r="I31" s="13"/>
    </row>
    <row r="32" spans="1:9" s="1" customFormat="1" x14ac:dyDescent="0.25">
      <c r="A32" s="9">
        <v>31</v>
      </c>
      <c r="B32" s="20">
        <v>42018</v>
      </c>
      <c r="C32" s="14">
        <v>226.12784204228163</v>
      </c>
      <c r="D32" s="9">
        <v>111.24650777269025</v>
      </c>
      <c r="E32" s="9">
        <v>177.03958418274928</v>
      </c>
      <c r="F32" s="13"/>
      <c r="G32" s="13"/>
      <c r="H32" s="13"/>
      <c r="I32" s="13"/>
    </row>
    <row r="33" spans="1:9" s="1" customFormat="1" x14ac:dyDescent="0.25">
      <c r="A33" s="9">
        <v>32</v>
      </c>
      <c r="B33" s="20">
        <v>42032</v>
      </c>
      <c r="C33" s="14">
        <v>133.47684809098294</v>
      </c>
      <c r="D33" s="9">
        <v>111.24650777269025</v>
      </c>
      <c r="E33" s="9">
        <v>177.03958418274928</v>
      </c>
      <c r="F33" s="13"/>
      <c r="G33" s="13"/>
      <c r="H33" s="13"/>
      <c r="I33" s="13"/>
    </row>
    <row r="34" spans="1:9" s="1" customFormat="1" x14ac:dyDescent="0.25">
      <c r="A34" s="9">
        <v>33</v>
      </c>
      <c r="B34" s="20">
        <v>42039</v>
      </c>
      <c r="C34" s="14">
        <v>287.4647455548743</v>
      </c>
      <c r="D34" s="9">
        <v>111.24650777269025</v>
      </c>
      <c r="E34" s="9">
        <v>177.03958418274928</v>
      </c>
      <c r="F34" s="13"/>
      <c r="G34" s="13"/>
      <c r="H34" s="13"/>
      <c r="I34" s="13"/>
    </row>
    <row r="35" spans="1:9" s="1" customFormat="1" x14ac:dyDescent="0.25">
      <c r="A35" s="9">
        <v>34</v>
      </c>
      <c r="B35" s="20">
        <v>42044</v>
      </c>
      <c r="C35" s="14">
        <v>113.88243831640057</v>
      </c>
      <c r="D35" s="9">
        <v>111.24650777269025</v>
      </c>
      <c r="E35" s="9">
        <v>177.03958418274928</v>
      </c>
      <c r="F35" s="13"/>
      <c r="G35" s="13"/>
      <c r="H35" s="13"/>
      <c r="I35" s="13"/>
    </row>
    <row r="36" spans="1:9" s="1" customFormat="1" x14ac:dyDescent="0.25">
      <c r="A36" s="9">
        <v>35</v>
      </c>
      <c r="B36" s="20">
        <v>42052</v>
      </c>
      <c r="C36" s="14">
        <v>121.23543353742841</v>
      </c>
      <c r="D36" s="9">
        <v>111.24650777269025</v>
      </c>
      <c r="E36" s="9">
        <v>177.03958418274928</v>
      </c>
      <c r="F36" s="13"/>
      <c r="G36" s="13"/>
      <c r="H36" s="13"/>
      <c r="I36" s="13"/>
    </row>
    <row r="37" spans="1:9" s="1" customFormat="1" x14ac:dyDescent="0.25">
      <c r="A37" s="9">
        <v>36</v>
      </c>
      <c r="B37" s="20">
        <v>42060</v>
      </c>
      <c r="C37" s="14">
        <v>66.203592814371248</v>
      </c>
      <c r="D37" s="9">
        <v>111.24650777269025</v>
      </c>
      <c r="E37" s="9">
        <v>177.03958418274928</v>
      </c>
      <c r="F37" s="13"/>
      <c r="G37" s="13"/>
      <c r="H37" s="13"/>
      <c r="I37" s="13"/>
    </row>
    <row r="38" spans="1:9" s="1" customFormat="1" x14ac:dyDescent="0.25">
      <c r="A38" s="9">
        <v>37</v>
      </c>
      <c r="B38" s="20">
        <v>42067</v>
      </c>
      <c r="C38" s="14">
        <v>265.53527980535279</v>
      </c>
      <c r="D38" s="9">
        <v>111.24650777269025</v>
      </c>
      <c r="E38" s="9">
        <v>177.03958418274928</v>
      </c>
      <c r="F38" s="13"/>
      <c r="G38" s="13"/>
      <c r="H38" s="13"/>
      <c r="I38" s="13"/>
    </row>
    <row r="39" spans="1:9" s="1" customFormat="1" x14ac:dyDescent="0.25">
      <c r="A39" s="9">
        <v>38</v>
      </c>
      <c r="B39" s="20">
        <v>42074</v>
      </c>
      <c r="C39" s="14">
        <v>142.5771636070204</v>
      </c>
      <c r="D39" s="9">
        <v>111.24650777269025</v>
      </c>
      <c r="E39" s="9">
        <v>177.03958418274928</v>
      </c>
      <c r="F39" s="13"/>
      <c r="G39" s="13"/>
      <c r="H39" s="13"/>
      <c r="I39" s="13"/>
    </row>
    <row r="40" spans="1:9" s="1" customFormat="1" x14ac:dyDescent="0.25">
      <c r="A40" s="9">
        <v>39</v>
      </c>
      <c r="B40" s="20">
        <v>42081</v>
      </c>
      <c r="C40" s="14">
        <v>215.86511441188279</v>
      </c>
      <c r="D40" s="9">
        <v>111.24650777269025</v>
      </c>
      <c r="E40" s="9">
        <v>177.03958418274928</v>
      </c>
      <c r="F40" s="13"/>
      <c r="G40" s="13"/>
      <c r="H40" s="13"/>
      <c r="I40" s="13"/>
    </row>
    <row r="41" spans="1:9" s="1" customFormat="1" x14ac:dyDescent="0.25">
      <c r="A41" s="9">
        <v>40</v>
      </c>
      <c r="B41" s="20">
        <v>42088</v>
      </c>
      <c r="C41" s="14">
        <v>203.05595705141442</v>
      </c>
      <c r="D41" s="9">
        <v>111.24650777269025</v>
      </c>
      <c r="E41" s="9">
        <v>177.03958418274928</v>
      </c>
      <c r="F41" s="13"/>
      <c r="G41" s="13"/>
      <c r="H41" s="13"/>
      <c r="I41" s="13"/>
    </row>
    <row r="42" spans="1:9" x14ac:dyDescent="0.25">
      <c r="A42" s="9">
        <v>41</v>
      </c>
      <c r="B42" s="22">
        <v>42095</v>
      </c>
      <c r="C42" s="14">
        <v>88.201410658307211</v>
      </c>
      <c r="D42" s="9">
        <v>111.24650777269025</v>
      </c>
      <c r="E42" s="9">
        <v>177.03958418274928</v>
      </c>
      <c r="F42" s="13"/>
      <c r="G42" s="13"/>
      <c r="H42" s="13"/>
      <c r="I42" s="13"/>
    </row>
    <row r="43" spans="1:9" x14ac:dyDescent="0.25">
      <c r="A43" s="9">
        <v>42</v>
      </c>
      <c r="B43" s="22">
        <v>42100</v>
      </c>
      <c r="C43" s="14">
        <v>85.812536844173721</v>
      </c>
      <c r="D43" s="9">
        <v>111.24650777269025</v>
      </c>
      <c r="E43" s="9">
        <v>177.03958418274928</v>
      </c>
      <c r="F43" s="13"/>
      <c r="G43" s="13"/>
      <c r="H43" s="13"/>
      <c r="I43" s="13"/>
    </row>
    <row r="44" spans="1:9" x14ac:dyDescent="0.25">
      <c r="A44" s="9">
        <v>43</v>
      </c>
      <c r="B44" s="22">
        <v>42102</v>
      </c>
      <c r="C44" s="14">
        <v>113.17453963170539</v>
      </c>
      <c r="D44" s="9">
        <v>111.24650777269025</v>
      </c>
      <c r="E44" s="9">
        <v>177.03958418274928</v>
      </c>
      <c r="F44" s="13"/>
      <c r="G44" s="13"/>
      <c r="H44" s="13"/>
      <c r="I44" s="13"/>
    </row>
    <row r="45" spans="1:9" x14ac:dyDescent="0.25">
      <c r="A45" s="9">
        <v>44</v>
      </c>
      <c r="B45" s="22">
        <v>42104</v>
      </c>
      <c r="C45" s="14">
        <v>91.252891287586721</v>
      </c>
      <c r="D45" s="9">
        <v>111.24650777269025</v>
      </c>
      <c r="E45" s="9">
        <v>177.03958418274928</v>
      </c>
      <c r="F45" s="13"/>
      <c r="G45" s="13"/>
      <c r="H45" s="13"/>
      <c r="I45" s="13"/>
    </row>
    <row r="46" spans="1:9" x14ac:dyDescent="0.25">
      <c r="A46" s="9">
        <v>45</v>
      </c>
      <c r="B46" s="22">
        <v>42107</v>
      </c>
      <c r="C46" s="14">
        <v>91.720872787155216</v>
      </c>
      <c r="D46" s="9">
        <v>111.24650777269025</v>
      </c>
      <c r="E46" s="9">
        <v>177.03958418274928</v>
      </c>
      <c r="F46" s="13"/>
      <c r="G46" s="13"/>
      <c r="H46" s="13"/>
      <c r="I46" s="13"/>
    </row>
    <row r="47" spans="1:9" x14ac:dyDescent="0.25">
      <c r="A47" s="9">
        <v>46</v>
      </c>
      <c r="B47" s="22">
        <v>42109</v>
      </c>
      <c r="C47" s="14">
        <v>71.55797101449275</v>
      </c>
      <c r="D47" s="9">
        <v>111.24650777269025</v>
      </c>
      <c r="E47" s="9">
        <v>177.03958418274928</v>
      </c>
      <c r="F47" s="13"/>
      <c r="G47" s="13"/>
      <c r="H47" s="13"/>
      <c r="I47" s="13"/>
    </row>
    <row r="48" spans="1:9" x14ac:dyDescent="0.25">
      <c r="A48" s="9">
        <v>47</v>
      </c>
      <c r="B48" s="22">
        <v>42111</v>
      </c>
      <c r="C48" s="14">
        <v>90.317818330941151</v>
      </c>
      <c r="D48" s="9">
        <v>111.24650777269025</v>
      </c>
      <c r="E48" s="9">
        <v>177.03958418274928</v>
      </c>
      <c r="F48" s="13"/>
      <c r="G48" s="13"/>
      <c r="H48" s="13"/>
      <c r="I48" s="13"/>
    </row>
    <row r="49" spans="1:9" x14ac:dyDescent="0.25">
      <c r="A49" s="9">
        <v>48</v>
      </c>
      <c r="B49" s="22">
        <v>42114</v>
      </c>
      <c r="C49" s="14">
        <v>78.441199684293608</v>
      </c>
      <c r="D49" s="9">
        <v>111.24650777269025</v>
      </c>
      <c r="E49" s="9">
        <v>177.03958418274928</v>
      </c>
      <c r="F49" s="13"/>
      <c r="G49" s="13"/>
      <c r="H49" s="13"/>
      <c r="I49" s="13"/>
    </row>
    <row r="50" spans="1:9" x14ac:dyDescent="0.25">
      <c r="A50" s="9">
        <v>49</v>
      </c>
      <c r="B50" s="22">
        <v>42116</v>
      </c>
      <c r="C50" s="14">
        <v>50.901283112582774</v>
      </c>
      <c r="D50" s="9">
        <v>111.24650777269025</v>
      </c>
      <c r="E50" s="9">
        <v>177.03958418274928</v>
      </c>
      <c r="F50" s="13"/>
      <c r="G50" s="13"/>
      <c r="H50" s="13"/>
      <c r="I50" s="13"/>
    </row>
    <row r="51" spans="1:9" x14ac:dyDescent="0.25">
      <c r="A51" s="9">
        <v>50</v>
      </c>
      <c r="B51" s="22">
        <v>42118</v>
      </c>
      <c r="C51" s="14">
        <v>111.37388724035611</v>
      </c>
      <c r="D51" s="9">
        <v>111.24650777269025</v>
      </c>
      <c r="E51" s="9">
        <v>177.03958418274928</v>
      </c>
      <c r="F51" s="13"/>
      <c r="G51" s="13"/>
      <c r="H51" s="13"/>
      <c r="I51" s="13"/>
    </row>
    <row r="52" spans="1:9" x14ac:dyDescent="0.25">
      <c r="A52" s="9">
        <v>51</v>
      </c>
      <c r="B52" s="22">
        <v>42121</v>
      </c>
      <c r="C52" s="14">
        <v>72.493085736862909</v>
      </c>
      <c r="D52" s="9">
        <v>111.24650777269025</v>
      </c>
      <c r="E52" s="9">
        <v>177.03958418274928</v>
      </c>
      <c r="F52" s="13"/>
      <c r="G52" s="13"/>
      <c r="H52" s="13"/>
      <c r="I52" s="13"/>
    </row>
    <row r="53" spans="1:9" x14ac:dyDescent="0.25">
      <c r="A53" s="9">
        <v>52</v>
      </c>
      <c r="B53" s="22">
        <v>42123</v>
      </c>
      <c r="C53" s="14">
        <v>60.583166332665328</v>
      </c>
      <c r="D53" s="9">
        <v>111.24650777269025</v>
      </c>
      <c r="E53" s="9">
        <v>177.03958418274928</v>
      </c>
      <c r="F53" s="13"/>
      <c r="G53" s="13"/>
      <c r="H53" s="13"/>
      <c r="I53" s="13"/>
    </row>
    <row r="54" spans="1:9" x14ac:dyDescent="0.25">
      <c r="A54" s="9">
        <v>53</v>
      </c>
      <c r="B54" s="22">
        <v>42125</v>
      </c>
      <c r="C54" s="14">
        <v>77.48240498692941</v>
      </c>
      <c r="D54" s="9">
        <v>111.24650777269025</v>
      </c>
      <c r="E54" s="9">
        <v>177.03958418274928</v>
      </c>
      <c r="F54" s="13"/>
      <c r="G54" s="13"/>
      <c r="H54" s="13"/>
      <c r="I54" s="13"/>
    </row>
    <row r="55" spans="1:9" x14ac:dyDescent="0.25">
      <c r="A55" s="9">
        <v>54</v>
      </c>
      <c r="B55" s="22">
        <v>42129</v>
      </c>
      <c r="C55" s="14">
        <v>150.35064129085643</v>
      </c>
      <c r="D55" s="9">
        <v>111.24650777269025</v>
      </c>
      <c r="E55" s="9">
        <v>177.03958418274928</v>
      </c>
      <c r="F55" s="13"/>
      <c r="G55" s="13"/>
      <c r="H55" s="13"/>
      <c r="I55" s="13"/>
    </row>
    <row r="56" spans="1:9" x14ac:dyDescent="0.25">
      <c r="A56" s="9">
        <v>55</v>
      </c>
      <c r="B56" s="22">
        <v>42132</v>
      </c>
      <c r="C56" s="14">
        <v>129.01229748194416</v>
      </c>
      <c r="D56" s="9">
        <v>111.24650777269025</v>
      </c>
      <c r="E56" s="9">
        <v>177.03958418274928</v>
      </c>
      <c r="F56" s="13"/>
      <c r="G56" s="13"/>
      <c r="H56" s="13"/>
      <c r="I56" s="13"/>
    </row>
    <row r="57" spans="1:9" x14ac:dyDescent="0.25">
      <c r="A57" s="9">
        <v>56</v>
      </c>
      <c r="B57" s="22">
        <v>42135</v>
      </c>
      <c r="C57" s="14">
        <v>103.6277698719252</v>
      </c>
      <c r="D57" s="9">
        <v>111.24650777269025</v>
      </c>
      <c r="E57" s="9">
        <v>177.03958418274928</v>
      </c>
      <c r="F57" s="13"/>
      <c r="G57" s="13"/>
      <c r="H57" s="13"/>
      <c r="I57" s="13"/>
    </row>
    <row r="58" spans="1:9" x14ac:dyDescent="0.25">
      <c r="A58" s="9">
        <v>57</v>
      </c>
      <c r="B58" s="22">
        <v>42137</v>
      </c>
      <c r="C58" s="14">
        <v>140.86700666928206</v>
      </c>
      <c r="D58" s="9">
        <v>111.24650777269025</v>
      </c>
      <c r="E58" s="9">
        <v>177.03958418274928</v>
      </c>
      <c r="F58" s="13"/>
      <c r="G58" s="13"/>
      <c r="H58" s="13"/>
      <c r="I58" s="13"/>
    </row>
    <row r="59" spans="1:9" x14ac:dyDescent="0.25">
      <c r="A59" s="9">
        <v>58</v>
      </c>
      <c r="B59" s="22">
        <v>42139</v>
      </c>
      <c r="C59" s="14">
        <v>143.31114297419091</v>
      </c>
      <c r="D59" s="9">
        <v>111.24650777269025</v>
      </c>
      <c r="E59" s="9">
        <v>177.03958418274928</v>
      </c>
      <c r="F59" s="13"/>
      <c r="G59" s="13"/>
      <c r="H59" s="13"/>
      <c r="I59" s="13"/>
    </row>
    <row r="60" spans="1:9" x14ac:dyDescent="0.25">
      <c r="A60" s="9">
        <v>59</v>
      </c>
      <c r="B60" s="22">
        <v>42142</v>
      </c>
      <c r="C60" s="14">
        <v>97.095099667774093</v>
      </c>
      <c r="D60" s="9">
        <v>111.24650777269025</v>
      </c>
      <c r="E60" s="9">
        <v>177.03958418274928</v>
      </c>
      <c r="F60" s="13"/>
      <c r="G60" s="13"/>
      <c r="H60" s="13"/>
      <c r="I60" s="13"/>
    </row>
    <row r="61" spans="1:9" x14ac:dyDescent="0.25">
      <c r="A61" s="9">
        <v>60</v>
      </c>
      <c r="B61" s="20">
        <v>42144</v>
      </c>
      <c r="C61" s="14">
        <v>61.172057677318783</v>
      </c>
      <c r="D61" s="9">
        <v>111.24650777269025</v>
      </c>
      <c r="E61" s="9">
        <v>177.03958418274928</v>
      </c>
      <c r="F61" s="13"/>
      <c r="G61" s="13"/>
      <c r="H61" s="13"/>
      <c r="I61" s="13"/>
    </row>
    <row r="62" spans="1:9" x14ac:dyDescent="0.25">
      <c r="A62" s="9">
        <v>61</v>
      </c>
      <c r="B62" s="20">
        <v>42146</v>
      </c>
      <c r="C62" s="14">
        <v>65.703376205787777</v>
      </c>
      <c r="D62" s="9">
        <v>111.24650777269025</v>
      </c>
      <c r="E62" s="9">
        <v>177.03958418274928</v>
      </c>
      <c r="F62" s="13"/>
      <c r="G62" s="13"/>
      <c r="H62" s="13"/>
      <c r="I62" s="13"/>
    </row>
    <row r="63" spans="1:9" x14ac:dyDescent="0.25">
      <c r="A63" s="9">
        <v>62</v>
      </c>
      <c r="B63" s="20">
        <v>42149</v>
      </c>
      <c r="C63" s="14">
        <v>133.21117635148815</v>
      </c>
      <c r="D63" s="9">
        <v>111.24650777269025</v>
      </c>
      <c r="E63" s="9">
        <v>177.03958418274928</v>
      </c>
      <c r="F63" s="13"/>
      <c r="G63" s="13"/>
      <c r="H63" s="13"/>
      <c r="I63" s="13"/>
    </row>
    <row r="64" spans="1:9" x14ac:dyDescent="0.25">
      <c r="A64" s="9">
        <v>63</v>
      </c>
      <c r="B64" s="20">
        <v>42151</v>
      </c>
      <c r="C64" s="14">
        <v>91.755542240862781</v>
      </c>
      <c r="D64" s="9">
        <v>111.24650777269025</v>
      </c>
      <c r="E64" s="9">
        <v>177.03958418274928</v>
      </c>
      <c r="F64" s="13"/>
      <c r="G64" s="13"/>
      <c r="H64" s="13"/>
      <c r="I64" s="13"/>
    </row>
    <row r="65" spans="1:9" x14ac:dyDescent="0.25">
      <c r="A65" s="9">
        <v>64</v>
      </c>
      <c r="B65" s="20">
        <v>42153</v>
      </c>
      <c r="C65" s="14">
        <v>103.55839416058393</v>
      </c>
      <c r="D65" s="9">
        <v>111.24650777269025</v>
      </c>
      <c r="E65" s="9">
        <v>177.03958418274928</v>
      </c>
      <c r="F65" s="13"/>
      <c r="G65" s="13"/>
      <c r="H65" s="13"/>
      <c r="I65" s="13"/>
    </row>
    <row r="66" spans="1:9" x14ac:dyDescent="0.25">
      <c r="A66" s="9">
        <v>65</v>
      </c>
      <c r="B66" s="20">
        <v>42156</v>
      </c>
      <c r="C66" s="14">
        <v>165.3087167070218</v>
      </c>
      <c r="D66" s="9">
        <v>111.24650777269025</v>
      </c>
      <c r="E66" s="9">
        <v>177.03958418274928</v>
      </c>
      <c r="F66" s="13"/>
      <c r="G66" s="13"/>
      <c r="H66" s="13"/>
      <c r="I66" s="13"/>
    </row>
    <row r="67" spans="1:9" x14ac:dyDescent="0.25">
      <c r="A67" s="9">
        <v>66</v>
      </c>
      <c r="B67" s="20">
        <v>42158</v>
      </c>
      <c r="C67" s="14">
        <v>93.817859952793057</v>
      </c>
      <c r="D67" s="9">
        <v>111.24650777269025</v>
      </c>
      <c r="E67" s="9">
        <v>177.03958418274928</v>
      </c>
      <c r="F67" s="13"/>
      <c r="G67" s="13"/>
      <c r="H67" s="13"/>
      <c r="I67" s="13"/>
    </row>
    <row r="68" spans="1:9" x14ac:dyDescent="0.25">
      <c r="A68" s="9">
        <v>67</v>
      </c>
      <c r="B68" s="20">
        <v>42163</v>
      </c>
      <c r="C68" s="14">
        <v>93.962863190302087</v>
      </c>
      <c r="D68" s="9">
        <v>111.24650777269025</v>
      </c>
      <c r="E68" s="9">
        <v>177.03958418274928</v>
      </c>
      <c r="F68" s="13"/>
      <c r="G68" s="13"/>
      <c r="H68" s="13"/>
      <c r="I68" s="13"/>
    </row>
    <row r="69" spans="1:9" x14ac:dyDescent="0.25">
      <c r="A69" s="9">
        <v>68</v>
      </c>
      <c r="B69" s="20">
        <v>42165</v>
      </c>
      <c r="C69" s="14">
        <v>297.26568951279933</v>
      </c>
      <c r="D69" s="9">
        <v>111.24650777269025</v>
      </c>
      <c r="E69" s="9">
        <v>177.03958418274928</v>
      </c>
      <c r="F69" s="13"/>
      <c r="G69" s="13"/>
      <c r="H69" s="13"/>
      <c r="I69" s="13"/>
    </row>
    <row r="70" spans="1:9" x14ac:dyDescent="0.25">
      <c r="A70" s="9">
        <v>69</v>
      </c>
      <c r="B70" s="20">
        <v>42170</v>
      </c>
      <c r="C70" s="14">
        <v>150.12082514734772</v>
      </c>
      <c r="D70" s="9">
        <v>111.24650777269025</v>
      </c>
      <c r="E70" s="9">
        <v>177.03958418274928</v>
      </c>
      <c r="F70" s="13"/>
      <c r="G70" s="13"/>
      <c r="H70" s="13"/>
      <c r="I70" s="13"/>
    </row>
    <row r="71" spans="1:9" x14ac:dyDescent="0.25">
      <c r="A71" s="9">
        <v>70</v>
      </c>
      <c r="B71" s="20">
        <v>42172</v>
      </c>
      <c r="C71" s="14">
        <v>159.46060606060604</v>
      </c>
      <c r="D71" s="9">
        <v>111.24650777269025</v>
      </c>
      <c r="E71" s="9">
        <v>177.03958418274928</v>
      </c>
      <c r="F71" s="13"/>
      <c r="G71" s="13"/>
      <c r="H71" s="13"/>
      <c r="I71" s="13"/>
    </row>
    <row r="72" spans="1:9" x14ac:dyDescent="0.25">
      <c r="A72" s="9">
        <v>71</v>
      </c>
      <c r="B72" s="20">
        <v>42177</v>
      </c>
      <c r="C72" s="14">
        <v>165.69094488188978</v>
      </c>
      <c r="D72" s="9">
        <v>111.24650777269025</v>
      </c>
      <c r="E72" s="9">
        <v>177.03958418274928</v>
      </c>
      <c r="F72" s="13"/>
      <c r="G72" s="13"/>
      <c r="H72" s="13"/>
      <c r="I72" s="13"/>
    </row>
    <row r="73" spans="1:9" x14ac:dyDescent="0.25">
      <c r="A73" s="9">
        <v>72</v>
      </c>
      <c r="B73" s="20">
        <v>42181</v>
      </c>
      <c r="C73" s="14">
        <v>145.77080351666325</v>
      </c>
      <c r="D73" s="9">
        <v>111.24650777269025</v>
      </c>
      <c r="E73" s="9">
        <v>177.03958418274928</v>
      </c>
      <c r="F73" s="13"/>
      <c r="G73" s="13"/>
      <c r="H73" s="13"/>
      <c r="I73" s="13"/>
    </row>
    <row r="74" spans="1:9" x14ac:dyDescent="0.25">
      <c r="A74" s="9">
        <v>73</v>
      </c>
      <c r="B74" s="20">
        <v>42184</v>
      </c>
      <c r="C74" s="14">
        <v>103.50059382422805</v>
      </c>
      <c r="D74" s="9">
        <v>111.24650777269025</v>
      </c>
      <c r="E74" s="9">
        <v>177.03958418274928</v>
      </c>
      <c r="F74" s="13"/>
      <c r="G74" s="13"/>
      <c r="H74" s="13"/>
      <c r="I74" s="13"/>
    </row>
    <row r="75" spans="1:9" x14ac:dyDescent="0.25">
      <c r="A75" s="9">
        <v>74</v>
      </c>
      <c r="B75" s="20">
        <v>42188</v>
      </c>
      <c r="C75" s="14">
        <v>93.687487447278571</v>
      </c>
      <c r="D75" s="9">
        <v>111.24650777269025</v>
      </c>
      <c r="E75" s="9">
        <v>177.03958418274928</v>
      </c>
      <c r="F75" s="13"/>
      <c r="G75" s="13"/>
      <c r="H75" s="13"/>
      <c r="I75" s="13"/>
    </row>
    <row r="76" spans="1:9" x14ac:dyDescent="0.25">
      <c r="A76" s="9">
        <v>75</v>
      </c>
      <c r="B76" s="20">
        <v>42191</v>
      </c>
      <c r="C76" s="14">
        <v>121.70009737098346</v>
      </c>
      <c r="D76" s="9">
        <v>111.24650777269025</v>
      </c>
      <c r="E76" s="9">
        <v>177.03958418274928</v>
      </c>
      <c r="F76" s="13"/>
      <c r="G76" s="13"/>
      <c r="H76" s="13"/>
      <c r="I76" s="13"/>
    </row>
    <row r="77" spans="1:9" x14ac:dyDescent="0.25">
      <c r="A77" s="9">
        <v>76</v>
      </c>
      <c r="B77" s="20">
        <v>42192</v>
      </c>
      <c r="C77" s="14">
        <v>132.23121951219511</v>
      </c>
      <c r="D77" s="9">
        <v>111.24650777269025</v>
      </c>
      <c r="E77" s="9">
        <v>177.03958418274928</v>
      </c>
      <c r="F77" s="13"/>
      <c r="G77" s="13"/>
      <c r="H77" s="13"/>
      <c r="I77" s="13"/>
    </row>
    <row r="78" spans="1:9" x14ac:dyDescent="0.25">
      <c r="A78" s="9">
        <v>77</v>
      </c>
      <c r="B78" s="20">
        <v>42193</v>
      </c>
      <c r="C78" s="14">
        <v>125.32048761305542</v>
      </c>
      <c r="D78" s="9">
        <v>111.24650777269025</v>
      </c>
      <c r="E78" s="9">
        <v>177.03958418274928</v>
      </c>
      <c r="F78" s="13"/>
      <c r="G78" s="13"/>
      <c r="H78" s="13"/>
      <c r="I78" s="13"/>
    </row>
    <row r="79" spans="1:9" x14ac:dyDescent="0.25">
      <c r="A79" s="9">
        <v>78</v>
      </c>
      <c r="B79" s="20">
        <v>42195</v>
      </c>
      <c r="C79" s="14">
        <v>152.4599037690457</v>
      </c>
      <c r="D79" s="9">
        <v>111.24650777269025</v>
      </c>
      <c r="E79" s="9">
        <v>177.03958418274928</v>
      </c>
      <c r="F79" s="13"/>
      <c r="G79" s="13"/>
      <c r="H79" s="13"/>
      <c r="I79" s="13"/>
    </row>
    <row r="80" spans="1:9" x14ac:dyDescent="0.25">
      <c r="A80" s="9">
        <v>79</v>
      </c>
      <c r="B80" s="20">
        <v>42198</v>
      </c>
      <c r="C80" s="14">
        <v>161.51769464105158</v>
      </c>
      <c r="D80" s="9">
        <v>111.24650777269025</v>
      </c>
      <c r="E80" s="9">
        <v>177.03958418274928</v>
      </c>
      <c r="F80" s="13"/>
      <c r="G80" s="13"/>
      <c r="H80" s="13"/>
      <c r="I80" s="13"/>
    </row>
    <row r="81" spans="1:9" x14ac:dyDescent="0.25">
      <c r="A81" s="9">
        <v>80</v>
      </c>
      <c r="B81" s="20">
        <v>42200</v>
      </c>
      <c r="C81" s="14">
        <v>241.37798462161069</v>
      </c>
      <c r="D81" s="9">
        <v>111.24650777269025</v>
      </c>
      <c r="E81" s="9">
        <v>177.03958418274928</v>
      </c>
      <c r="F81" s="13"/>
      <c r="G81" s="13"/>
      <c r="H81" s="13"/>
      <c r="I81" s="13"/>
    </row>
    <row r="82" spans="1:9" x14ac:dyDescent="0.25">
      <c r="A82" s="9">
        <v>81</v>
      </c>
      <c r="B82" s="20">
        <v>42207</v>
      </c>
      <c r="C82" s="14">
        <v>227.59028642590286</v>
      </c>
      <c r="D82" s="9">
        <v>111.24650777269025</v>
      </c>
      <c r="E82" s="9">
        <v>177.03958418274928</v>
      </c>
      <c r="F82" s="13"/>
      <c r="G82" s="13"/>
      <c r="H82" s="13"/>
      <c r="I82" s="13"/>
    </row>
    <row r="83" spans="1:9" x14ac:dyDescent="0.25">
      <c r="A83" s="9">
        <v>82</v>
      </c>
      <c r="B83" s="20">
        <v>42212</v>
      </c>
      <c r="C83" s="14">
        <v>52.285714285714285</v>
      </c>
      <c r="D83" s="9">
        <v>111.24650777269025</v>
      </c>
      <c r="E83" s="9">
        <v>177.03958418274928</v>
      </c>
      <c r="F83" s="13"/>
      <c r="G83" s="13"/>
      <c r="H83" s="13"/>
      <c r="I83" s="13"/>
    </row>
    <row r="84" spans="1:9" x14ac:dyDescent="0.25">
      <c r="A84" s="9">
        <v>83</v>
      </c>
      <c r="B84" s="20">
        <v>42214</v>
      </c>
      <c r="C84" s="14">
        <v>66.068931068931079</v>
      </c>
      <c r="D84" s="9">
        <v>111.24650777269025</v>
      </c>
      <c r="E84" s="9">
        <v>177.03958418274928</v>
      </c>
      <c r="F84" s="13"/>
      <c r="G84" s="13"/>
      <c r="H84" s="13"/>
      <c r="I84" s="13"/>
    </row>
    <row r="85" spans="1:9" x14ac:dyDescent="0.25">
      <c r="A85" s="9">
        <v>84</v>
      </c>
      <c r="B85" s="20">
        <v>42216</v>
      </c>
      <c r="C85" s="14">
        <v>85.370192307692292</v>
      </c>
      <c r="D85" s="9">
        <v>111.24650777269025</v>
      </c>
      <c r="E85" s="9">
        <v>177.03958418274928</v>
      </c>
      <c r="F85" s="13"/>
      <c r="G85" s="13"/>
      <c r="H85" s="13"/>
      <c r="I85" s="13"/>
    </row>
    <row r="86" spans="1:9" x14ac:dyDescent="0.25">
      <c r="A86" s="9">
        <v>85</v>
      </c>
      <c r="B86" s="20">
        <v>42219</v>
      </c>
      <c r="C86" s="14">
        <v>184.6676737160121</v>
      </c>
      <c r="D86" s="9">
        <v>111.24650777269025</v>
      </c>
      <c r="E86" s="9">
        <v>177.03958418274928</v>
      </c>
      <c r="F86" s="13"/>
      <c r="G86" s="13"/>
      <c r="H86" s="13"/>
      <c r="I86" s="13"/>
    </row>
    <row r="87" spans="1:9" x14ac:dyDescent="0.25">
      <c r="A87" s="9">
        <v>86</v>
      </c>
      <c r="B87" s="20">
        <v>42223</v>
      </c>
      <c r="C87" s="14">
        <v>121.09676137492549</v>
      </c>
      <c r="D87" s="9">
        <v>111.24650777269025</v>
      </c>
      <c r="E87" s="9">
        <v>177.03958418274928</v>
      </c>
      <c r="F87" s="13"/>
      <c r="G87" s="13"/>
      <c r="H87" s="13"/>
      <c r="I87" s="13"/>
    </row>
    <row r="88" spans="1:9" x14ac:dyDescent="0.25">
      <c r="A88" s="9">
        <v>87</v>
      </c>
      <c r="B88" s="20">
        <v>42228</v>
      </c>
      <c r="C88" s="14">
        <v>92.665004985044874</v>
      </c>
      <c r="D88" s="9">
        <v>111.24650777269025</v>
      </c>
      <c r="E88" s="9">
        <v>177.03958418274928</v>
      </c>
      <c r="F88" s="13"/>
      <c r="G88" s="13"/>
      <c r="H88" s="13"/>
      <c r="I88" s="13"/>
    </row>
    <row r="89" spans="1:9" x14ac:dyDescent="0.25">
      <c r="A89" s="9">
        <v>88</v>
      </c>
      <c r="B89" s="20">
        <v>42230</v>
      </c>
      <c r="C89" s="14">
        <v>68.913669064748206</v>
      </c>
      <c r="D89" s="9">
        <v>111.24650777269025</v>
      </c>
      <c r="E89" s="9">
        <v>177.03958418274928</v>
      </c>
      <c r="F89" s="13"/>
      <c r="G89" s="13"/>
      <c r="H89" s="13"/>
      <c r="I89" s="13"/>
    </row>
    <row r="90" spans="1:9" x14ac:dyDescent="0.25">
      <c r="A90" s="9">
        <v>89</v>
      </c>
      <c r="B90" s="20">
        <v>42231</v>
      </c>
      <c r="C90" s="14">
        <v>124.43349753694582</v>
      </c>
      <c r="D90" s="9">
        <v>111.24650777269025</v>
      </c>
      <c r="E90" s="9">
        <v>177.03958418274928</v>
      </c>
      <c r="F90" s="13"/>
      <c r="G90" s="13"/>
      <c r="H90" s="13"/>
      <c r="I90" s="13"/>
    </row>
    <row r="91" spans="1:9" x14ac:dyDescent="0.25">
      <c r="A91" s="9">
        <v>90</v>
      </c>
      <c r="B91" s="20">
        <v>42232</v>
      </c>
      <c r="C91" s="14">
        <v>79.519976147883114</v>
      </c>
      <c r="D91" s="9">
        <v>111.24650777269025</v>
      </c>
      <c r="E91" s="9">
        <v>177.03958418274928</v>
      </c>
      <c r="F91" s="13"/>
      <c r="G91" s="13"/>
      <c r="H91" s="13"/>
      <c r="I91" s="13"/>
    </row>
    <row r="92" spans="1:9" x14ac:dyDescent="0.25">
      <c r="A92" s="9">
        <v>91</v>
      </c>
      <c r="B92" s="20">
        <v>42234</v>
      </c>
      <c r="C92" s="14">
        <v>84.465065502183393</v>
      </c>
      <c r="D92" s="9">
        <v>111.24650777269025</v>
      </c>
      <c r="E92" s="9">
        <v>177.03958418274928</v>
      </c>
      <c r="F92" s="13"/>
      <c r="G92" s="13"/>
      <c r="H92" s="13"/>
      <c r="I92" s="13"/>
    </row>
    <row r="93" spans="1:9" x14ac:dyDescent="0.25">
      <c r="A93" s="9">
        <v>92</v>
      </c>
      <c r="B93" s="20">
        <v>42240</v>
      </c>
      <c r="C93" s="14">
        <v>163.29099307159356</v>
      </c>
      <c r="D93" s="9">
        <v>111.24650777269025</v>
      </c>
      <c r="E93" s="9">
        <v>177.03958418274928</v>
      </c>
      <c r="F93" s="13"/>
      <c r="G93" s="13"/>
      <c r="H93" s="13"/>
      <c r="I93" s="13"/>
    </row>
    <row r="94" spans="1:9" x14ac:dyDescent="0.25">
      <c r="A94" s="9">
        <v>93</v>
      </c>
      <c r="B94" s="20">
        <v>42242</v>
      </c>
      <c r="C94" s="14">
        <v>179.62335591869271</v>
      </c>
      <c r="D94" s="9">
        <v>111.24650777269025</v>
      </c>
      <c r="E94" s="9">
        <v>177.03958418274928</v>
      </c>
      <c r="F94" s="13"/>
      <c r="G94" s="13"/>
      <c r="H94" s="13"/>
      <c r="I94" s="13"/>
    </row>
    <row r="95" spans="1:9" x14ac:dyDescent="0.25">
      <c r="A95" s="9">
        <v>94</v>
      </c>
      <c r="B95" s="20">
        <v>42247</v>
      </c>
      <c r="C95" s="14">
        <v>150.199246629659</v>
      </c>
      <c r="D95" s="9">
        <v>111.24650777269025</v>
      </c>
      <c r="E95" s="9">
        <v>177.03958418274928</v>
      </c>
      <c r="F95" s="13"/>
      <c r="G95" s="13"/>
      <c r="H95" s="13"/>
      <c r="I95" s="13"/>
    </row>
    <row r="96" spans="1:9" x14ac:dyDescent="0.25">
      <c r="A96" s="9">
        <v>95</v>
      </c>
      <c r="B96" s="38">
        <v>41999</v>
      </c>
      <c r="C96" s="14">
        <v>53.510191846522787</v>
      </c>
      <c r="D96" s="9">
        <v>111.24650777269025</v>
      </c>
      <c r="E96" s="9">
        <v>177.03958418274928</v>
      </c>
      <c r="F96" s="13"/>
      <c r="G96" s="13"/>
      <c r="H96" s="13"/>
      <c r="I96" s="13"/>
    </row>
    <row r="97" spans="1:9" x14ac:dyDescent="0.25">
      <c r="A97" s="9">
        <v>96</v>
      </c>
      <c r="B97" s="20">
        <v>42249</v>
      </c>
      <c r="C97" s="14">
        <v>68.815421494206973</v>
      </c>
      <c r="D97" s="9">
        <v>111.24650777269025</v>
      </c>
      <c r="E97" s="9">
        <v>177.03958418274928</v>
      </c>
      <c r="F97" s="13"/>
      <c r="G97" s="13"/>
      <c r="H97" s="13"/>
      <c r="I97" s="13"/>
    </row>
    <row r="98" spans="1:9" x14ac:dyDescent="0.25">
      <c r="A98" s="9">
        <v>97</v>
      </c>
      <c r="B98" s="20">
        <v>42251</v>
      </c>
      <c r="C98" s="14">
        <v>123.81568471337582</v>
      </c>
      <c r="D98" s="9">
        <v>111.24650777269025</v>
      </c>
      <c r="E98" s="9">
        <v>177.03958418274928</v>
      </c>
      <c r="F98" s="13"/>
      <c r="G98" s="13"/>
      <c r="H98" s="13"/>
      <c r="I98" s="13"/>
    </row>
    <row r="99" spans="1:9" x14ac:dyDescent="0.25">
      <c r="A99" s="9">
        <v>98</v>
      </c>
      <c r="B99" s="20">
        <v>42254</v>
      </c>
      <c r="C99" s="14">
        <v>118.55769230769232</v>
      </c>
      <c r="D99" s="9">
        <v>111.24650777269025</v>
      </c>
      <c r="E99" s="9">
        <v>177.03958418274928</v>
      </c>
      <c r="F99" s="13"/>
      <c r="G99" s="13"/>
      <c r="H99" s="13"/>
      <c r="I99" s="13"/>
    </row>
    <row r="100" spans="1:9" x14ac:dyDescent="0.25">
      <c r="A100" s="9">
        <v>99</v>
      </c>
      <c r="B100" s="20">
        <v>42256</v>
      </c>
      <c r="C100" s="14">
        <v>143.58158220024723</v>
      </c>
      <c r="D100" s="9">
        <v>111.24650777269025</v>
      </c>
      <c r="E100" s="9">
        <v>177.03958418274928</v>
      </c>
      <c r="F100" s="13"/>
      <c r="G100" s="13"/>
      <c r="H100" s="13"/>
      <c r="I100" s="13"/>
    </row>
    <row r="101" spans="1:9" x14ac:dyDescent="0.25">
      <c r="A101" s="9">
        <v>100</v>
      </c>
      <c r="B101" s="20">
        <v>42258</v>
      </c>
      <c r="C101" s="14">
        <v>131.658521686011</v>
      </c>
      <c r="D101" s="9">
        <v>111.24650777269025</v>
      </c>
      <c r="E101" s="9">
        <v>177.03958418274928</v>
      </c>
      <c r="F101" s="13"/>
      <c r="G101" s="13"/>
      <c r="H101" s="13"/>
      <c r="I101" s="13"/>
    </row>
    <row r="102" spans="1:9" x14ac:dyDescent="0.25">
      <c r="A102" s="9">
        <v>101</v>
      </c>
      <c r="B102" s="22">
        <v>42265</v>
      </c>
      <c r="C102" s="14">
        <v>81.999605211212</v>
      </c>
      <c r="D102" s="9">
        <v>111.24650777269025</v>
      </c>
      <c r="E102" s="9">
        <v>177.03958418274928</v>
      </c>
      <c r="F102" s="13"/>
      <c r="G102" s="13"/>
      <c r="H102" s="13"/>
      <c r="I102" s="13"/>
    </row>
    <row r="103" spans="1:9" x14ac:dyDescent="0.25">
      <c r="A103" s="9">
        <v>102</v>
      </c>
      <c r="B103" s="22">
        <v>42268</v>
      </c>
      <c r="C103" s="14">
        <v>130.35651149086624</v>
      </c>
      <c r="D103" s="9">
        <v>111.24650777269025</v>
      </c>
      <c r="E103" s="9">
        <v>177.03958418274928</v>
      </c>
      <c r="F103" s="13"/>
      <c r="G103" s="13"/>
      <c r="H103" s="13"/>
      <c r="I103" s="13"/>
    </row>
    <row r="104" spans="1:9" x14ac:dyDescent="0.25">
      <c r="A104" s="9">
        <v>103</v>
      </c>
      <c r="B104" s="22">
        <v>42275</v>
      </c>
      <c r="C104" s="14">
        <v>293.35063663075414</v>
      </c>
      <c r="D104" s="9">
        <v>111.24650777269025</v>
      </c>
      <c r="E104" s="9">
        <v>177.03958418274928</v>
      </c>
      <c r="F104" s="13"/>
      <c r="G104" s="13"/>
      <c r="H104" s="13"/>
      <c r="I104" s="13"/>
    </row>
    <row r="105" spans="1:9" x14ac:dyDescent="0.25">
      <c r="A105" s="9">
        <v>104</v>
      </c>
      <c r="B105" s="22">
        <v>42277</v>
      </c>
      <c r="C105" s="14">
        <v>275.45842650945315</v>
      </c>
      <c r="D105" s="9">
        <v>111.24650777269025</v>
      </c>
      <c r="E105" s="9">
        <v>177.03958418274928</v>
      </c>
      <c r="F105" s="13"/>
      <c r="G105" s="13"/>
      <c r="H105" s="13"/>
      <c r="I105" s="13"/>
    </row>
    <row r="106" spans="1:9" x14ac:dyDescent="0.25">
      <c r="A106" s="9">
        <v>105</v>
      </c>
      <c r="B106" s="20">
        <v>42279</v>
      </c>
      <c r="C106" s="14">
        <v>220.20290732889157</v>
      </c>
      <c r="D106" s="9">
        <v>111.24650777269025</v>
      </c>
      <c r="E106" s="9">
        <v>177.03958418274928</v>
      </c>
      <c r="F106" s="13"/>
      <c r="G106" s="13"/>
      <c r="H106" s="13"/>
      <c r="I106" s="13"/>
    </row>
    <row r="107" spans="1:9" x14ac:dyDescent="0.25">
      <c r="A107" s="9">
        <v>106</v>
      </c>
      <c r="B107" s="20">
        <v>42280</v>
      </c>
      <c r="C107" s="14">
        <v>193.4770173646578</v>
      </c>
      <c r="D107" s="9">
        <v>111.24650777269025</v>
      </c>
      <c r="E107" s="9">
        <v>177.03958418274928</v>
      </c>
      <c r="F107" s="13"/>
      <c r="G107" s="13"/>
      <c r="H107" s="13"/>
      <c r="I107" s="13"/>
    </row>
    <row r="108" spans="1:9" x14ac:dyDescent="0.25">
      <c r="A108" s="9">
        <v>107</v>
      </c>
      <c r="B108" s="20">
        <v>42282</v>
      </c>
      <c r="C108" s="14">
        <v>144.85338120885697</v>
      </c>
      <c r="D108" s="9">
        <v>111.24650777269025</v>
      </c>
      <c r="E108" s="9">
        <v>177.03958418274928</v>
      </c>
      <c r="F108" s="13"/>
      <c r="G108" s="13"/>
      <c r="H108" s="13"/>
      <c r="I108" s="13"/>
    </row>
    <row r="109" spans="1:9" x14ac:dyDescent="0.25">
      <c r="A109" s="9">
        <v>108</v>
      </c>
      <c r="B109" s="20">
        <v>42284</v>
      </c>
      <c r="C109" s="14">
        <v>169.43559354964057</v>
      </c>
      <c r="D109" s="9">
        <v>111.24650777269025</v>
      </c>
      <c r="E109" s="9">
        <v>177.03958418274928</v>
      </c>
      <c r="F109" s="13"/>
      <c r="G109" s="13"/>
      <c r="H109" s="13"/>
      <c r="I109" s="13"/>
    </row>
    <row r="110" spans="1:9" x14ac:dyDescent="0.25">
      <c r="A110" s="9">
        <v>109</v>
      </c>
      <c r="B110" s="20">
        <v>42289</v>
      </c>
      <c r="C110" s="14">
        <v>93.475149874298964</v>
      </c>
      <c r="D110" s="9">
        <v>111.24650777269025</v>
      </c>
      <c r="E110" s="9">
        <v>177.03958418274928</v>
      </c>
      <c r="F110" s="13"/>
      <c r="G110" s="13"/>
      <c r="H110" s="13"/>
      <c r="I110" s="13"/>
    </row>
    <row r="111" spans="1:9" x14ac:dyDescent="0.25">
      <c r="A111" s="9">
        <v>110</v>
      </c>
      <c r="B111" s="20">
        <v>42291</v>
      </c>
      <c r="C111" s="14">
        <v>121.7483946293053</v>
      </c>
      <c r="D111" s="9">
        <v>111.24650777269025</v>
      </c>
      <c r="E111" s="9">
        <v>177.03958418274928</v>
      </c>
      <c r="F111" s="13"/>
      <c r="G111" s="13"/>
      <c r="H111" s="13"/>
      <c r="I111" s="13"/>
    </row>
    <row r="112" spans="1:9" x14ac:dyDescent="0.25">
      <c r="A112" s="9">
        <v>111</v>
      </c>
      <c r="B112" s="20">
        <v>42296</v>
      </c>
      <c r="C112" s="14">
        <v>155.83113188376348</v>
      </c>
      <c r="D112" s="9">
        <v>111.24650777269025</v>
      </c>
      <c r="E112" s="9">
        <v>177.03958418274928</v>
      </c>
      <c r="F112" s="13"/>
      <c r="G112" s="13"/>
      <c r="H112" s="13"/>
      <c r="I112" s="13"/>
    </row>
    <row r="113" spans="1:9" x14ac:dyDescent="0.25">
      <c r="A113" s="51" t="s">
        <v>19</v>
      </c>
      <c r="B113" s="20">
        <v>42298</v>
      </c>
      <c r="C113" s="14">
        <v>97.978410206084405</v>
      </c>
      <c r="D113" s="9">
        <v>111.24650777269025</v>
      </c>
      <c r="E113" s="9">
        <v>177.03958418274928</v>
      </c>
      <c r="F113" s="13"/>
      <c r="G113" s="13"/>
      <c r="H113" s="13"/>
      <c r="I113" s="13"/>
    </row>
    <row r="114" spans="1:9" s="1" customFormat="1" x14ac:dyDescent="0.25">
      <c r="A114" s="51" t="s">
        <v>20</v>
      </c>
      <c r="B114" s="20">
        <v>42300</v>
      </c>
      <c r="C114" s="14">
        <v>57.124640065816529</v>
      </c>
      <c r="D114" s="9">
        <v>111.24650777269025</v>
      </c>
      <c r="E114" s="9">
        <v>177.03958418274928</v>
      </c>
      <c r="F114" s="13"/>
      <c r="G114" s="13"/>
      <c r="H114" s="13"/>
      <c r="I114" s="13"/>
    </row>
    <row r="115" spans="1:9" x14ac:dyDescent="0.25">
      <c r="A115" s="9">
        <v>113</v>
      </c>
      <c r="B115" s="20">
        <v>42303</v>
      </c>
      <c r="C115" s="14">
        <v>183.56833398975971</v>
      </c>
      <c r="D115" s="9">
        <v>111.24650777269025</v>
      </c>
      <c r="E115" s="9">
        <v>177.03958418274928</v>
      </c>
      <c r="F115" s="13"/>
      <c r="G115" s="13"/>
      <c r="H115" s="13"/>
      <c r="I115" s="13"/>
    </row>
    <row r="116" spans="1:9" x14ac:dyDescent="0.25">
      <c r="A116" s="9">
        <v>114</v>
      </c>
      <c r="B116" s="20">
        <v>42305</v>
      </c>
      <c r="C116" s="14">
        <v>117.66408114558473</v>
      </c>
      <c r="D116" s="9">
        <v>111.24650777269025</v>
      </c>
      <c r="E116" s="9">
        <v>177.03958418274928</v>
      </c>
      <c r="F116" s="13"/>
      <c r="G116" s="13"/>
      <c r="H116" s="13"/>
      <c r="I116" s="13"/>
    </row>
    <row r="117" spans="1:9" x14ac:dyDescent="0.25">
      <c r="A117" s="9">
        <v>115</v>
      </c>
      <c r="B117" s="20">
        <v>42307</v>
      </c>
      <c r="C117" s="14">
        <v>274.19828641370873</v>
      </c>
      <c r="D117" s="9">
        <v>111.24650777269025</v>
      </c>
      <c r="E117" s="9">
        <v>177.03958418274928</v>
      </c>
      <c r="F117" s="13"/>
      <c r="G117" s="13"/>
      <c r="H117" s="13"/>
      <c r="I117" s="13"/>
    </row>
    <row r="118" spans="1:9" x14ac:dyDescent="0.25">
      <c r="A118" s="9">
        <v>116</v>
      </c>
      <c r="B118" s="20">
        <v>42310</v>
      </c>
      <c r="C118" s="14">
        <v>142.97943811074919</v>
      </c>
      <c r="D118" s="9">
        <v>111.24650777269025</v>
      </c>
      <c r="E118" s="9">
        <v>177.03958418274928</v>
      </c>
      <c r="F118" s="13"/>
      <c r="G118" s="13"/>
      <c r="H118" s="13"/>
      <c r="I118" s="13"/>
    </row>
    <row r="119" spans="1:9" x14ac:dyDescent="0.25">
      <c r="A119" s="9">
        <v>117</v>
      </c>
      <c r="B119" s="20">
        <v>42312</v>
      </c>
      <c r="C119" s="14">
        <v>219.79654120040689</v>
      </c>
      <c r="D119" s="9">
        <v>111.24650777269025</v>
      </c>
      <c r="E119" s="9">
        <v>177.03958418274928</v>
      </c>
      <c r="F119" s="13"/>
      <c r="G119" s="13"/>
      <c r="H119" s="13"/>
      <c r="I119" s="13"/>
    </row>
    <row r="120" spans="1:9" x14ac:dyDescent="0.25">
      <c r="A120" s="9">
        <v>118</v>
      </c>
      <c r="B120" s="20">
        <v>42314</v>
      </c>
      <c r="C120" s="14">
        <v>146.88784497944803</v>
      </c>
      <c r="D120" s="9">
        <v>111.24650777269025</v>
      </c>
      <c r="E120" s="9">
        <v>177.03958418274928</v>
      </c>
      <c r="F120" s="13"/>
      <c r="G120" s="13"/>
      <c r="H120" s="13"/>
      <c r="I120" s="13"/>
    </row>
    <row r="121" spans="1:9" x14ac:dyDescent="0.25">
      <c r="A121" s="9">
        <v>119</v>
      </c>
      <c r="B121" s="20">
        <v>42317</v>
      </c>
      <c r="C121" s="14">
        <v>198.56703567035672</v>
      </c>
      <c r="D121" s="9">
        <v>111.24650777269025</v>
      </c>
      <c r="E121" s="9">
        <v>177.03958418274928</v>
      </c>
      <c r="F121" s="13"/>
      <c r="G121" s="13"/>
      <c r="H121" s="13"/>
      <c r="I121" s="13"/>
    </row>
    <row r="122" spans="1:9" x14ac:dyDescent="0.25">
      <c r="A122" s="9">
        <v>120</v>
      </c>
      <c r="B122" s="20">
        <v>42319</v>
      </c>
      <c r="C122" s="14">
        <v>67.818164288468964</v>
      </c>
      <c r="D122" s="9">
        <v>111.24650777269025</v>
      </c>
      <c r="E122" s="9">
        <v>177.03958418274928</v>
      </c>
      <c r="F122" s="13"/>
      <c r="G122" s="13"/>
      <c r="H122" s="13"/>
      <c r="I122" s="13"/>
    </row>
    <row r="123" spans="1:9" x14ac:dyDescent="0.25">
      <c r="A123" s="9">
        <v>121</v>
      </c>
      <c r="B123" s="20">
        <v>42321</v>
      </c>
      <c r="C123" s="14">
        <v>97.470576696743819</v>
      </c>
      <c r="D123" s="9">
        <v>111.24650777269025</v>
      </c>
      <c r="E123" s="9">
        <v>177.03958418274928</v>
      </c>
      <c r="F123" s="13"/>
      <c r="G123" s="13"/>
      <c r="H123" s="13"/>
      <c r="I123" s="13"/>
    </row>
    <row r="124" spans="1:9" x14ac:dyDescent="0.25">
      <c r="A124" s="9">
        <v>122</v>
      </c>
      <c r="B124" s="20">
        <v>42324</v>
      </c>
      <c r="C124" s="14">
        <v>114.92022337455127</v>
      </c>
      <c r="D124" s="9">
        <v>111.24650777269025</v>
      </c>
      <c r="E124" s="9">
        <v>177.03958418274928</v>
      </c>
      <c r="F124" s="13"/>
      <c r="G124" s="13"/>
      <c r="H124" s="13"/>
      <c r="I124" s="13"/>
    </row>
    <row r="125" spans="1:9" x14ac:dyDescent="0.25">
      <c r="A125" s="9">
        <v>123</v>
      </c>
      <c r="B125" s="20">
        <v>42328</v>
      </c>
      <c r="C125" s="14">
        <v>110.54714784633298</v>
      </c>
      <c r="D125" s="9">
        <v>111.24650777269025</v>
      </c>
      <c r="E125" s="9">
        <v>177.03958418274928</v>
      </c>
      <c r="F125" s="13"/>
      <c r="G125" s="13"/>
      <c r="H125" s="13"/>
      <c r="I125" s="13"/>
    </row>
    <row r="126" spans="1:9" x14ac:dyDescent="0.25">
      <c r="A126" s="9">
        <v>124</v>
      </c>
      <c r="B126" s="20">
        <v>42331</v>
      </c>
      <c r="C126" s="14">
        <v>76.937694704049846</v>
      </c>
      <c r="D126" s="9">
        <v>111.24650777269025</v>
      </c>
      <c r="E126" s="9">
        <v>177.03958418274928</v>
      </c>
      <c r="F126" s="13"/>
      <c r="G126" s="13"/>
      <c r="H126" s="13"/>
      <c r="I126" s="13"/>
    </row>
    <row r="127" spans="1:9" x14ac:dyDescent="0.25">
      <c r="A127" s="9">
        <v>125</v>
      </c>
      <c r="B127" s="20">
        <v>42333</v>
      </c>
      <c r="C127" s="14">
        <v>192.07088045234249</v>
      </c>
      <c r="D127" s="9">
        <v>111.24650777269025</v>
      </c>
      <c r="E127" s="9">
        <v>177.03958418274928</v>
      </c>
      <c r="F127" s="13"/>
      <c r="G127" s="13"/>
      <c r="H127" s="13"/>
      <c r="I127" s="13"/>
    </row>
    <row r="128" spans="1:9" x14ac:dyDescent="0.25">
      <c r="A128" s="9">
        <v>126</v>
      </c>
      <c r="B128" s="20">
        <v>42335</v>
      </c>
      <c r="C128" s="14">
        <v>87.954009433962241</v>
      </c>
      <c r="D128" s="9">
        <v>111.24650777269025</v>
      </c>
      <c r="E128" s="9">
        <v>177.03958418274928</v>
      </c>
      <c r="F128" s="13"/>
      <c r="G128" s="13"/>
      <c r="H128" s="13"/>
      <c r="I128" s="13"/>
    </row>
    <row r="129" spans="1:9" ht="15.75" thickBot="1" x14ac:dyDescent="0.3">
      <c r="A129" s="9">
        <v>127</v>
      </c>
      <c r="B129" s="23">
        <v>42338</v>
      </c>
      <c r="C129" s="55">
        <v>173.20570866141733</v>
      </c>
      <c r="D129" s="9">
        <v>111.24650777269025</v>
      </c>
      <c r="E129" s="9">
        <v>177.03958418274928</v>
      </c>
      <c r="F129" s="13"/>
      <c r="G129" s="13"/>
      <c r="H129" s="13"/>
      <c r="I129" s="13"/>
    </row>
    <row r="130" spans="1:9" ht="15.75" thickBot="1" x14ac:dyDescent="0.3">
      <c r="A130" s="13"/>
      <c r="B130" s="15" t="s">
        <v>26</v>
      </c>
      <c r="C130" s="16">
        <f>AVERAGE(C2:C129)</f>
        <v>131.71109793407587</v>
      </c>
      <c r="D130" s="25"/>
      <c r="E130" s="25"/>
      <c r="F130" s="13"/>
      <c r="G130" s="13"/>
      <c r="H130" s="13"/>
      <c r="I130" s="13"/>
    </row>
    <row r="131" spans="1:9" ht="15.75" thickBot="1" x14ac:dyDescent="0.3">
      <c r="A131" s="13"/>
      <c r="B131" s="15" t="s">
        <v>27</v>
      </c>
      <c r="C131" s="16">
        <f>COUNT(C2:C129)</f>
        <v>128</v>
      </c>
      <c r="D131" s="25"/>
      <c r="E131" s="25"/>
      <c r="F131" s="13"/>
      <c r="G131" s="13"/>
      <c r="H131" s="13"/>
      <c r="I131" s="13"/>
    </row>
    <row r="132" spans="1:9" ht="15.75" thickBot="1" x14ac:dyDescent="0.3">
      <c r="A132" s="13"/>
      <c r="B132" s="15" t="s">
        <v>28</v>
      </c>
      <c r="C132" s="16">
        <f>STDEV(C2:C129)</f>
        <v>56.461438845579842</v>
      </c>
      <c r="D132" s="25"/>
      <c r="E132" s="25"/>
      <c r="F132" s="13"/>
      <c r="G132" s="13"/>
      <c r="H132" s="13"/>
      <c r="I132" s="13"/>
    </row>
    <row r="133" spans="1:9" ht="15.75" thickBot="1" x14ac:dyDescent="0.3">
      <c r="A133" s="13"/>
      <c r="B133" s="15" t="s">
        <v>29</v>
      </c>
      <c r="C133" s="16">
        <f>SQRT(C131)</f>
        <v>11.313708498984761</v>
      </c>
      <c r="D133" s="25"/>
      <c r="E133" s="25"/>
      <c r="F133" s="13"/>
      <c r="G133" s="13"/>
      <c r="H133" s="13"/>
      <c r="I133" s="13"/>
    </row>
    <row r="134" spans="1:9" ht="15.75" thickBot="1" x14ac:dyDescent="0.3">
      <c r="A134" s="13"/>
      <c r="B134" s="15" t="s">
        <v>30</v>
      </c>
      <c r="C134" s="16">
        <f>C132/C133</f>
        <v>4.9905332854073823</v>
      </c>
      <c r="D134" s="25"/>
      <c r="E134" s="25"/>
      <c r="F134" s="13"/>
      <c r="G134" s="13"/>
      <c r="H134" s="13"/>
      <c r="I134" s="13"/>
    </row>
    <row r="135" spans="1:9" ht="15.75" thickBot="1" x14ac:dyDescent="0.3">
      <c r="A135" s="13"/>
      <c r="B135" s="15" t="s">
        <v>31</v>
      </c>
      <c r="C135" s="16">
        <f>MIN(C2:C129)</f>
        <v>48.522545889864325</v>
      </c>
      <c r="D135" s="25"/>
      <c r="E135" s="25"/>
      <c r="F135" s="13"/>
      <c r="G135" s="13"/>
      <c r="H135" s="13"/>
      <c r="I135" s="13"/>
    </row>
    <row r="136" spans="1:9" ht="15.75" thickBot="1" x14ac:dyDescent="0.3">
      <c r="A136" s="13"/>
      <c r="B136" s="15" t="s">
        <v>32</v>
      </c>
      <c r="C136" s="29">
        <f>MAX(C2:C129)</f>
        <v>297.26568951279933</v>
      </c>
      <c r="D136" s="25"/>
      <c r="E136" s="13"/>
      <c r="F136" s="13"/>
      <c r="G136" s="13"/>
      <c r="H136" s="13"/>
      <c r="I136" s="13"/>
    </row>
    <row r="137" spans="1:9" x14ac:dyDescent="0.25">
      <c r="B137" s="5"/>
      <c r="C137" s="4"/>
    </row>
    <row r="138" spans="1:9" x14ac:dyDescent="0.25">
      <c r="B138" s="5"/>
      <c r="C138" s="4"/>
    </row>
    <row r="139" spans="1:9" x14ac:dyDescent="0.25">
      <c r="B139" s="5"/>
      <c r="C139" s="4"/>
    </row>
    <row r="140" spans="1:9" x14ac:dyDescent="0.25">
      <c r="B140" s="3"/>
      <c r="C140" s="4"/>
    </row>
    <row r="141" spans="1:9" x14ac:dyDescent="0.25">
      <c r="B141" s="3"/>
      <c r="C141" s="4"/>
    </row>
    <row r="142" spans="1:9" x14ac:dyDescent="0.25">
      <c r="B142" s="5"/>
      <c r="C142" s="4"/>
    </row>
    <row r="143" spans="1:9" x14ac:dyDescent="0.25">
      <c r="B143" s="5"/>
      <c r="C143" s="4"/>
    </row>
    <row r="144" spans="1:9" x14ac:dyDescent="0.25">
      <c r="B144" s="5"/>
      <c r="C144" s="4"/>
    </row>
    <row r="145" spans="2:3" x14ac:dyDescent="0.25">
      <c r="B145" s="6"/>
      <c r="C145" s="4"/>
    </row>
    <row r="146" spans="2:3" x14ac:dyDescent="0.25">
      <c r="B146" s="5"/>
      <c r="C146" s="4"/>
    </row>
    <row r="147" spans="2:3" x14ac:dyDescent="0.25">
      <c r="B147" s="6"/>
      <c r="C147" s="4"/>
    </row>
    <row r="148" spans="2:3" x14ac:dyDescent="0.25">
      <c r="B148" s="5"/>
      <c r="C148" s="4"/>
    </row>
    <row r="149" spans="2:3" x14ac:dyDescent="0.25">
      <c r="B149" s="6"/>
      <c r="C149" s="4"/>
    </row>
    <row r="150" spans="2:3" x14ac:dyDescent="0.25">
      <c r="B150" s="5"/>
      <c r="C15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50"/>
  <sheetViews>
    <sheetView workbookViewId="0">
      <selection activeCell="F20" sqref="F20"/>
    </sheetView>
  </sheetViews>
  <sheetFormatPr defaultColWidth="8.85546875" defaultRowHeight="15" x14ac:dyDescent="0.25"/>
  <cols>
    <col min="1" max="1" width="11.140625" style="1" bestFit="1" customWidth="1"/>
    <col min="2" max="2" width="12.5703125" style="1" bestFit="1" customWidth="1"/>
    <col min="3" max="3" width="9.140625" style="1" customWidth="1"/>
    <col min="4" max="4" width="8.85546875" style="1"/>
    <col min="5" max="6" width="12" style="1" bestFit="1" customWidth="1"/>
    <col min="7" max="9" width="8.85546875" style="1"/>
    <col min="10" max="10" width="10.7109375" style="1" bestFit="1" customWidth="1"/>
    <col min="11" max="11" width="11.85546875" style="1" bestFit="1" customWidth="1"/>
    <col min="12" max="16384" width="8.85546875" style="1"/>
  </cols>
  <sheetData>
    <row r="1" spans="1:19" ht="15.75" thickBot="1" x14ac:dyDescent="0.3">
      <c r="A1" s="10" t="s">
        <v>24</v>
      </c>
      <c r="B1" s="18" t="s">
        <v>25</v>
      </c>
      <c r="C1" s="10" t="s">
        <v>15</v>
      </c>
      <c r="D1" s="10" t="s">
        <v>33</v>
      </c>
      <c r="E1" s="10" t="s">
        <v>34</v>
      </c>
      <c r="F1" s="10" t="s">
        <v>35</v>
      </c>
      <c r="I1" s="13"/>
      <c r="J1" s="10" t="s">
        <v>24</v>
      </c>
      <c r="K1" s="18" t="s">
        <v>25</v>
      </c>
      <c r="L1" s="10" t="s">
        <v>15</v>
      </c>
      <c r="M1" s="10" t="s">
        <v>15</v>
      </c>
      <c r="N1" s="10" t="s">
        <v>15</v>
      </c>
      <c r="O1" s="10" t="s">
        <v>15</v>
      </c>
      <c r="P1" s="10" t="s">
        <v>15</v>
      </c>
      <c r="Q1" s="10" t="s">
        <v>15</v>
      </c>
      <c r="R1" s="10" t="s">
        <v>15</v>
      </c>
      <c r="S1" s="13"/>
    </row>
    <row r="2" spans="1:19" x14ac:dyDescent="0.25">
      <c r="A2" s="11">
        <v>1</v>
      </c>
      <c r="B2" s="19">
        <v>41929</v>
      </c>
      <c r="C2" s="11">
        <v>200.04790419161679</v>
      </c>
      <c r="D2" s="11">
        <v>200.04790419161679</v>
      </c>
      <c r="E2" s="9">
        <v>48.522545889864325</v>
      </c>
      <c r="F2" s="9">
        <v>85.812536844173721</v>
      </c>
      <c r="I2" s="13"/>
      <c r="J2" s="11">
        <v>1</v>
      </c>
      <c r="K2" s="19">
        <v>41929</v>
      </c>
      <c r="L2" s="11">
        <v>200.04790419161679</v>
      </c>
      <c r="M2" s="11">
        <v>200.04790419161679</v>
      </c>
      <c r="N2" s="11">
        <v>200.04790419161679</v>
      </c>
      <c r="O2" s="11">
        <v>200.04790419161679</v>
      </c>
      <c r="P2" s="11">
        <v>200.04790419161679</v>
      </c>
      <c r="Q2" s="11">
        <v>200.04790419161679</v>
      </c>
      <c r="R2" s="11">
        <v>200.04790419161679</v>
      </c>
      <c r="S2" s="13"/>
    </row>
    <row r="3" spans="1:19" x14ac:dyDescent="0.25">
      <c r="A3" s="9">
        <v>2</v>
      </c>
      <c r="B3" s="19">
        <v>41932</v>
      </c>
      <c r="C3" s="9">
        <v>65.333723653395793</v>
      </c>
      <c r="D3" s="9">
        <v>65.333723653395793</v>
      </c>
      <c r="E3" s="9">
        <v>75.278063851699272</v>
      </c>
      <c r="F3" s="9">
        <v>113.17453963170539</v>
      </c>
      <c r="I3" s="13"/>
      <c r="J3" s="9">
        <v>2</v>
      </c>
      <c r="K3" s="19">
        <v>41932</v>
      </c>
      <c r="L3" s="9">
        <v>65.333723653395793</v>
      </c>
      <c r="M3" s="9">
        <v>48.522545889864325</v>
      </c>
      <c r="N3" s="9">
        <v>48.522545889864325</v>
      </c>
      <c r="O3" s="9">
        <v>48.522545889864325</v>
      </c>
      <c r="P3" s="9">
        <v>48.522545889864325</v>
      </c>
      <c r="Q3" s="9">
        <v>48.522545889864325</v>
      </c>
      <c r="R3" s="9">
        <v>48.522545889864325</v>
      </c>
      <c r="S3" s="13"/>
    </row>
    <row r="4" spans="1:19" x14ac:dyDescent="0.25">
      <c r="A4" s="9">
        <v>3</v>
      </c>
      <c r="B4" s="19">
        <v>41934</v>
      </c>
      <c r="C4" s="9">
        <v>79.995017935432429</v>
      </c>
      <c r="D4" s="9">
        <v>79.995017935432429</v>
      </c>
      <c r="E4" s="9">
        <v>191.63259047229604</v>
      </c>
      <c r="F4" s="9">
        <v>91.252891287586721</v>
      </c>
      <c r="I4" s="13"/>
      <c r="J4" s="9">
        <v>3</v>
      </c>
      <c r="K4" s="19">
        <v>41934</v>
      </c>
      <c r="L4" s="9">
        <v>79.995017935432429</v>
      </c>
      <c r="M4" s="9">
        <v>50.901283112582774</v>
      </c>
      <c r="N4" s="9">
        <v>50.901283112582774</v>
      </c>
      <c r="O4" s="9">
        <v>50.901283112582774</v>
      </c>
      <c r="P4" s="9">
        <v>50.901283112582774</v>
      </c>
      <c r="Q4" s="9">
        <v>50.901283112582774</v>
      </c>
      <c r="R4" s="9">
        <v>50.901283112582774</v>
      </c>
      <c r="S4" s="13"/>
    </row>
    <row r="5" spans="1:19" x14ac:dyDescent="0.25">
      <c r="A5" s="9">
        <v>4</v>
      </c>
      <c r="B5" s="19">
        <v>41936</v>
      </c>
      <c r="C5" s="9">
        <v>107.54557796741659</v>
      </c>
      <c r="D5" s="9">
        <v>107.54557796741659</v>
      </c>
      <c r="E5" s="9">
        <v>145.18396591789309</v>
      </c>
      <c r="F5" s="9">
        <v>91.720872787155216</v>
      </c>
      <c r="I5" s="13"/>
      <c r="J5" s="9">
        <v>4</v>
      </c>
      <c r="K5" s="19">
        <v>41936</v>
      </c>
      <c r="L5" s="9">
        <v>107.54557796741659</v>
      </c>
      <c r="M5" s="9">
        <v>52.285714285714285</v>
      </c>
      <c r="N5" s="9">
        <v>52.285714285714285</v>
      </c>
      <c r="O5" s="9">
        <v>52.285714285714285</v>
      </c>
      <c r="P5" s="9">
        <v>52.285714285714285</v>
      </c>
      <c r="Q5" s="9">
        <v>52.285714285714285</v>
      </c>
      <c r="R5" s="9">
        <v>52.285714285714285</v>
      </c>
      <c r="S5" s="13"/>
    </row>
    <row r="6" spans="1:19" x14ac:dyDescent="0.25">
      <c r="A6" s="9">
        <v>5</v>
      </c>
      <c r="B6" s="19">
        <v>41939</v>
      </c>
      <c r="C6" s="9">
        <v>100.59473072452538</v>
      </c>
      <c r="D6" s="9">
        <v>100.59473072452538</v>
      </c>
      <c r="E6" s="9">
        <v>115.42701393095093</v>
      </c>
      <c r="F6" s="9">
        <v>71.55797101449275</v>
      </c>
      <c r="I6" s="13"/>
      <c r="J6" s="9">
        <v>5</v>
      </c>
      <c r="K6" s="19">
        <v>41939</v>
      </c>
      <c r="L6" s="9">
        <v>100.59473072452538</v>
      </c>
      <c r="M6" s="9">
        <v>53.510191846522787</v>
      </c>
      <c r="N6" s="9">
        <v>53.510191846522787</v>
      </c>
      <c r="O6" s="9">
        <v>53.510191846522787</v>
      </c>
      <c r="P6" s="9">
        <v>53.510191846522787</v>
      </c>
      <c r="Q6" s="9">
        <v>53.510191846522787</v>
      </c>
      <c r="R6" s="9">
        <v>53.510191846522787</v>
      </c>
      <c r="S6" s="13"/>
    </row>
    <row r="7" spans="1:19" x14ac:dyDescent="0.25">
      <c r="A7" s="9">
        <v>6</v>
      </c>
      <c r="B7" s="19">
        <v>41941</v>
      </c>
      <c r="C7" s="9">
        <v>120.63521764821745</v>
      </c>
      <c r="D7" s="9">
        <v>120.63521764821745</v>
      </c>
      <c r="E7" s="9">
        <v>226.12784204228163</v>
      </c>
      <c r="F7" s="9">
        <v>90.317818330941151</v>
      </c>
      <c r="I7" s="13"/>
      <c r="J7" s="9">
        <v>6</v>
      </c>
      <c r="K7" s="19">
        <v>41941</v>
      </c>
      <c r="L7" s="9">
        <v>120.63521764821745</v>
      </c>
      <c r="M7" s="9">
        <v>57.124640065816529</v>
      </c>
      <c r="N7" s="9">
        <v>57.124640065816529</v>
      </c>
      <c r="O7" s="9">
        <v>57.124640065816529</v>
      </c>
      <c r="P7" s="9">
        <v>57.124640065816529</v>
      </c>
      <c r="Q7" s="9">
        <v>57.124640065816529</v>
      </c>
      <c r="R7" s="9">
        <v>57.124640065816529</v>
      </c>
      <c r="S7" s="13"/>
    </row>
    <row r="8" spans="1:19" x14ac:dyDescent="0.25">
      <c r="A8" s="9">
        <v>7</v>
      </c>
      <c r="B8" s="19">
        <v>41943</v>
      </c>
      <c r="C8" s="9">
        <v>152.50866050808315</v>
      </c>
      <c r="D8" s="9">
        <v>152.50866050808315</v>
      </c>
      <c r="E8" s="9">
        <v>133.47684809098294</v>
      </c>
      <c r="F8" s="9">
        <v>78.441199684293608</v>
      </c>
      <c r="I8" s="13"/>
      <c r="J8" s="9">
        <v>7</v>
      </c>
      <c r="K8" s="19">
        <v>41943</v>
      </c>
      <c r="L8" s="9">
        <v>152.50866050808315</v>
      </c>
      <c r="M8" s="9">
        <v>60.583166332665328</v>
      </c>
      <c r="N8" s="9">
        <v>60.583166332665328</v>
      </c>
      <c r="O8" s="9">
        <v>60.583166332665328</v>
      </c>
      <c r="P8" s="9">
        <v>60.583166332665328</v>
      </c>
      <c r="Q8" s="9">
        <v>60.583166332665328</v>
      </c>
      <c r="R8" s="9">
        <v>60.583166332665328</v>
      </c>
      <c r="S8" s="13"/>
    </row>
    <row r="9" spans="1:19" x14ac:dyDescent="0.25">
      <c r="A9" s="9">
        <v>8</v>
      </c>
      <c r="B9" s="19">
        <v>41948</v>
      </c>
      <c r="C9" s="9">
        <v>129.48710433763185</v>
      </c>
      <c r="D9" s="9">
        <v>129.48710433763185</v>
      </c>
      <c r="E9" s="9">
        <v>287.4647455548743</v>
      </c>
      <c r="F9" s="9">
        <v>50.901283112582774</v>
      </c>
      <c r="I9" s="13"/>
      <c r="J9" s="9">
        <v>8</v>
      </c>
      <c r="K9" s="19">
        <v>41948</v>
      </c>
      <c r="L9" s="9">
        <v>129.48710433763185</v>
      </c>
      <c r="M9" s="9">
        <v>61.172057677318783</v>
      </c>
      <c r="N9" s="9">
        <v>61.172057677318783</v>
      </c>
      <c r="O9" s="9">
        <v>61.172057677318783</v>
      </c>
      <c r="P9" s="9">
        <v>61.172057677318783</v>
      </c>
      <c r="Q9" s="9">
        <v>61.172057677318783</v>
      </c>
      <c r="R9" s="9">
        <v>61.172057677318783</v>
      </c>
      <c r="S9" s="13"/>
    </row>
    <row r="10" spans="1:19" x14ac:dyDescent="0.25">
      <c r="A10" s="9">
        <v>9</v>
      </c>
      <c r="B10" s="19">
        <v>41950</v>
      </c>
      <c r="C10" s="9">
        <v>107.59114837200234</v>
      </c>
      <c r="D10" s="9">
        <v>107.59114837200234</v>
      </c>
      <c r="E10" s="9">
        <v>113.88243831640057</v>
      </c>
      <c r="F10" s="9">
        <v>111.37388724035611</v>
      </c>
      <c r="I10" s="13"/>
      <c r="J10" s="9">
        <v>9</v>
      </c>
      <c r="K10" s="19">
        <v>41950</v>
      </c>
      <c r="L10" s="9">
        <v>107.59114837200234</v>
      </c>
      <c r="M10" s="9">
        <v>65.333723653395793</v>
      </c>
      <c r="N10" s="9">
        <v>65.333723653395793</v>
      </c>
      <c r="O10" s="9">
        <v>65.333723653395793</v>
      </c>
      <c r="P10" s="9">
        <v>65.333723653395793</v>
      </c>
      <c r="Q10" s="9">
        <v>65.333723653395793</v>
      </c>
      <c r="R10" s="9">
        <v>65.333723653395793</v>
      </c>
      <c r="S10" s="13"/>
    </row>
    <row r="11" spans="1:19" x14ac:dyDescent="0.25">
      <c r="A11" s="9">
        <v>10</v>
      </c>
      <c r="B11" s="19">
        <v>41953</v>
      </c>
      <c r="C11" s="9">
        <v>132.53540252182347</v>
      </c>
      <c r="D11" s="9">
        <v>132.53540252182347</v>
      </c>
      <c r="E11" s="9">
        <v>121.23543353742841</v>
      </c>
      <c r="F11" s="9">
        <v>72.493085736862909</v>
      </c>
      <c r="I11" s="13"/>
      <c r="J11" s="9">
        <v>10</v>
      </c>
      <c r="K11" s="19">
        <v>41953</v>
      </c>
      <c r="L11" s="9">
        <v>132.53540252182347</v>
      </c>
      <c r="M11" s="9">
        <v>65.703376205787777</v>
      </c>
      <c r="N11" s="9">
        <v>65.703376205787777</v>
      </c>
      <c r="O11" s="9">
        <v>65.703376205787777</v>
      </c>
      <c r="P11" s="9">
        <v>65.703376205787777</v>
      </c>
      <c r="Q11" s="9">
        <v>65.703376205787777</v>
      </c>
      <c r="R11" s="9">
        <v>65.703376205787777</v>
      </c>
      <c r="S11" s="13"/>
    </row>
    <row r="12" spans="1:19" x14ac:dyDescent="0.25">
      <c r="A12" s="9">
        <v>11</v>
      </c>
      <c r="B12" s="19">
        <v>41955</v>
      </c>
      <c r="C12" s="9">
        <v>216.99412656309207</v>
      </c>
      <c r="D12" s="9">
        <v>216.99412656309207</v>
      </c>
      <c r="E12" s="9">
        <v>66.203592814371248</v>
      </c>
      <c r="F12" s="9">
        <v>60.583166332665328</v>
      </c>
      <c r="I12" s="13"/>
      <c r="J12" s="9">
        <v>11</v>
      </c>
      <c r="K12" s="19">
        <v>41955</v>
      </c>
      <c r="L12" s="9">
        <v>216.99412656309207</v>
      </c>
      <c r="M12" s="9">
        <v>66.068931068931079</v>
      </c>
      <c r="N12" s="9">
        <v>66.068931068931079</v>
      </c>
      <c r="O12" s="9">
        <v>66.068931068931079</v>
      </c>
      <c r="P12" s="9">
        <v>66.068931068931079</v>
      </c>
      <c r="Q12" s="9">
        <v>66.068931068931079</v>
      </c>
      <c r="R12" s="9">
        <v>66.068931068931079</v>
      </c>
      <c r="S12" s="13"/>
    </row>
    <row r="13" spans="1:19" x14ac:dyDescent="0.25">
      <c r="A13" s="9">
        <v>12</v>
      </c>
      <c r="B13" s="19">
        <v>41957</v>
      </c>
      <c r="C13" s="9">
        <v>279.00000000000006</v>
      </c>
      <c r="D13" s="9">
        <v>279.00000000000006</v>
      </c>
      <c r="E13" s="9">
        <v>265.53527980535279</v>
      </c>
      <c r="F13" s="9">
        <v>77.48240498692941</v>
      </c>
      <c r="I13" s="13"/>
      <c r="J13" s="9">
        <v>12</v>
      </c>
      <c r="K13" s="19">
        <v>41957</v>
      </c>
      <c r="L13" s="9">
        <v>279.00000000000006</v>
      </c>
      <c r="M13" s="9">
        <v>66.203592814371248</v>
      </c>
      <c r="N13" s="9">
        <v>66.203592814371248</v>
      </c>
      <c r="O13" s="9">
        <v>66.203592814371248</v>
      </c>
      <c r="P13" s="9">
        <v>66.203592814371248</v>
      </c>
      <c r="Q13" s="9">
        <v>66.203592814371248</v>
      </c>
      <c r="R13" s="9">
        <v>66.203592814371248</v>
      </c>
      <c r="S13" s="13"/>
    </row>
    <row r="14" spans="1:19" x14ac:dyDescent="0.25">
      <c r="A14" s="9">
        <v>13</v>
      </c>
      <c r="B14" s="19">
        <v>41960</v>
      </c>
      <c r="C14" s="9">
        <v>147.72081712062254</v>
      </c>
      <c r="D14" s="9">
        <v>147.72081712062254</v>
      </c>
      <c r="E14" s="9">
        <v>142.5771636070204</v>
      </c>
      <c r="F14" s="9">
        <v>150.35064129085643</v>
      </c>
      <c r="I14" s="13"/>
      <c r="J14" s="9">
        <v>13</v>
      </c>
      <c r="K14" s="19">
        <v>41960</v>
      </c>
      <c r="L14" s="9">
        <v>147.72081712062254</v>
      </c>
      <c r="M14" s="9">
        <v>67.818164288468964</v>
      </c>
      <c r="N14" s="9">
        <v>67.818164288468964</v>
      </c>
      <c r="O14" s="9">
        <v>67.818164288468964</v>
      </c>
      <c r="P14" s="9">
        <v>67.818164288468964</v>
      </c>
      <c r="Q14" s="9">
        <v>67.818164288468964</v>
      </c>
      <c r="R14" s="9">
        <v>67.818164288468964</v>
      </c>
      <c r="S14" s="13"/>
    </row>
    <row r="15" spans="1:19" x14ac:dyDescent="0.25">
      <c r="A15" s="9">
        <v>14</v>
      </c>
      <c r="B15" s="19">
        <v>41962</v>
      </c>
      <c r="C15" s="9">
        <v>107.04806587514362</v>
      </c>
      <c r="D15" s="9">
        <v>107.04806587514362</v>
      </c>
      <c r="E15" s="9">
        <v>215.86511441188279</v>
      </c>
      <c r="F15" s="9">
        <v>129.01229748194416</v>
      </c>
      <c r="I15" s="13"/>
      <c r="J15" s="9">
        <v>14</v>
      </c>
      <c r="K15" s="19">
        <v>41962</v>
      </c>
      <c r="L15" s="9">
        <v>107.04806587514362</v>
      </c>
      <c r="M15" s="9">
        <v>68.815421494206973</v>
      </c>
      <c r="N15" s="9">
        <v>68.815421494206973</v>
      </c>
      <c r="O15" s="9">
        <v>68.815421494206973</v>
      </c>
      <c r="P15" s="9">
        <v>68.815421494206973</v>
      </c>
      <c r="Q15" s="9">
        <v>68.815421494206973</v>
      </c>
      <c r="R15" s="9">
        <v>68.815421494206973</v>
      </c>
      <c r="S15" s="13"/>
    </row>
    <row r="16" spans="1:19" x14ac:dyDescent="0.25">
      <c r="A16" s="9">
        <v>15</v>
      </c>
      <c r="B16" s="19">
        <v>41964</v>
      </c>
      <c r="C16" s="9">
        <v>102.86679725759062</v>
      </c>
      <c r="D16" s="9">
        <v>102.86679725759062</v>
      </c>
      <c r="E16" s="9">
        <v>203.05595705141442</v>
      </c>
      <c r="F16" s="9">
        <v>103.6277698719252</v>
      </c>
      <c r="I16" s="13"/>
      <c r="J16" s="9">
        <v>15</v>
      </c>
      <c r="K16" s="19">
        <v>41964</v>
      </c>
      <c r="L16" s="9">
        <v>102.86679725759062</v>
      </c>
      <c r="M16" s="9">
        <v>68.913669064748206</v>
      </c>
      <c r="N16" s="9">
        <v>68.913669064748206</v>
      </c>
      <c r="O16" s="9">
        <v>68.913669064748206</v>
      </c>
      <c r="P16" s="9">
        <v>68.913669064748206</v>
      </c>
      <c r="Q16" s="9">
        <v>68.913669064748206</v>
      </c>
      <c r="R16" s="9">
        <v>68.913669064748206</v>
      </c>
      <c r="S16" s="13"/>
    </row>
    <row r="17" spans="1:19" x14ac:dyDescent="0.25">
      <c r="A17" s="9">
        <v>16</v>
      </c>
      <c r="B17" s="19">
        <v>41967</v>
      </c>
      <c r="C17" s="9">
        <v>101.79731355252606</v>
      </c>
      <c r="D17" s="9">
        <v>101.79731355252606</v>
      </c>
      <c r="E17" s="9">
        <v>88.201410658307211</v>
      </c>
      <c r="F17" s="9">
        <v>140.86700666928206</v>
      </c>
      <c r="I17" s="13"/>
      <c r="J17" s="9">
        <v>16</v>
      </c>
      <c r="K17" s="19">
        <v>41967</v>
      </c>
      <c r="L17" s="9">
        <v>101.79731355252606</v>
      </c>
      <c r="M17" s="9">
        <v>71.55797101449275</v>
      </c>
      <c r="N17" s="9">
        <v>71.55797101449275</v>
      </c>
      <c r="O17" s="9">
        <v>71.55797101449275</v>
      </c>
      <c r="P17" s="9">
        <v>71.55797101449275</v>
      </c>
      <c r="Q17" s="9">
        <v>71.55797101449275</v>
      </c>
      <c r="R17" s="9">
        <v>71.55797101449275</v>
      </c>
      <c r="S17" s="13"/>
    </row>
    <row r="18" spans="1:19" x14ac:dyDescent="0.25">
      <c r="A18" s="9">
        <v>17</v>
      </c>
      <c r="B18" s="19">
        <v>41969</v>
      </c>
      <c r="C18" s="9">
        <v>94.700059988002394</v>
      </c>
      <c r="D18" s="9">
        <v>94.700059988002394</v>
      </c>
      <c r="E18" s="13"/>
      <c r="F18" s="9">
        <v>143.31114297419091</v>
      </c>
      <c r="I18" s="13"/>
      <c r="J18" s="9">
        <v>17</v>
      </c>
      <c r="K18" s="19">
        <v>41969</v>
      </c>
      <c r="L18" s="9">
        <v>94.700059988002394</v>
      </c>
      <c r="M18" s="9">
        <v>72.493085736862909</v>
      </c>
      <c r="N18" s="9">
        <v>72.493085736862909</v>
      </c>
      <c r="O18" s="9">
        <v>72.493085736862909</v>
      </c>
      <c r="P18" s="9">
        <v>72.493085736862909</v>
      </c>
      <c r="Q18" s="9">
        <v>72.493085736862909</v>
      </c>
      <c r="R18" s="9">
        <v>72.493085736862909</v>
      </c>
      <c r="S18" s="13"/>
    </row>
    <row r="19" spans="1:19" x14ac:dyDescent="0.25">
      <c r="A19" s="9">
        <v>18</v>
      </c>
      <c r="B19" s="19">
        <v>41971</v>
      </c>
      <c r="C19" s="9">
        <v>107.6093560145808</v>
      </c>
      <c r="D19" s="9">
        <v>107.6093560145808</v>
      </c>
      <c r="E19" s="13"/>
      <c r="F19" s="9">
        <v>97.095099667774093</v>
      </c>
      <c r="I19" s="13"/>
      <c r="J19" s="9">
        <v>18</v>
      </c>
      <c r="K19" s="19">
        <v>41971</v>
      </c>
      <c r="L19" s="9">
        <v>107.6093560145808</v>
      </c>
      <c r="M19" s="9">
        <v>75.278063851699272</v>
      </c>
      <c r="N19" s="9">
        <v>75.278063851699272</v>
      </c>
      <c r="O19" s="9">
        <v>75.278063851699272</v>
      </c>
      <c r="P19" s="9">
        <v>75.278063851699272</v>
      </c>
      <c r="Q19" s="9">
        <v>75.278063851699272</v>
      </c>
      <c r="R19" s="9">
        <v>75.278063851699272</v>
      </c>
      <c r="S19" s="13"/>
    </row>
    <row r="20" spans="1:19" x14ac:dyDescent="0.25">
      <c r="A20" s="9">
        <v>19</v>
      </c>
      <c r="B20" s="19">
        <v>41974</v>
      </c>
      <c r="C20" s="9">
        <v>133.48575857391981</v>
      </c>
      <c r="D20" s="9">
        <v>133.48575857391981</v>
      </c>
      <c r="E20" s="13"/>
      <c r="F20" s="9">
        <v>61.172057677318783</v>
      </c>
      <c r="I20" s="13"/>
      <c r="J20" s="9">
        <v>19</v>
      </c>
      <c r="K20" s="19">
        <v>41974</v>
      </c>
      <c r="L20" s="9">
        <v>133.48575857391981</v>
      </c>
      <c r="M20" s="9">
        <v>76.937694704049846</v>
      </c>
      <c r="N20" s="9">
        <v>76.937694704049846</v>
      </c>
      <c r="O20" s="9">
        <v>76.937694704049846</v>
      </c>
      <c r="P20" s="9">
        <v>76.937694704049846</v>
      </c>
      <c r="Q20" s="9">
        <v>76.937694704049846</v>
      </c>
      <c r="R20" s="9">
        <v>76.937694704049846</v>
      </c>
      <c r="S20" s="13"/>
    </row>
    <row r="21" spans="1:19" x14ac:dyDescent="0.25">
      <c r="A21" s="9">
        <v>20</v>
      </c>
      <c r="B21" s="20">
        <v>41978</v>
      </c>
      <c r="C21" s="9">
        <v>158.04222451081361</v>
      </c>
      <c r="D21" s="9">
        <v>158.04222451081361</v>
      </c>
      <c r="E21" s="13"/>
      <c r="F21" s="9">
        <v>65.703376205787777</v>
      </c>
      <c r="I21" s="13"/>
      <c r="J21" s="9">
        <v>20</v>
      </c>
      <c r="K21" s="20">
        <v>41978</v>
      </c>
      <c r="L21" s="9">
        <v>158.04222451081361</v>
      </c>
      <c r="M21" s="9">
        <v>77.48240498692941</v>
      </c>
      <c r="N21" s="9">
        <v>77.48240498692941</v>
      </c>
      <c r="O21" s="9">
        <v>77.48240498692941</v>
      </c>
      <c r="P21" s="9">
        <v>77.48240498692941</v>
      </c>
      <c r="Q21" s="9">
        <v>77.48240498692941</v>
      </c>
      <c r="R21" s="9">
        <v>77.48240498692941</v>
      </c>
      <c r="S21" s="13"/>
    </row>
    <row r="22" spans="1:19" x14ac:dyDescent="0.25">
      <c r="A22" s="9">
        <v>21</v>
      </c>
      <c r="B22" s="20">
        <v>41981</v>
      </c>
      <c r="C22" s="9">
        <v>156.63700331125827</v>
      </c>
      <c r="D22" s="9">
        <v>156.63700331125827</v>
      </c>
      <c r="E22" s="13"/>
      <c r="F22" s="9">
        <v>133.21117635148815</v>
      </c>
      <c r="I22" s="13"/>
      <c r="J22" s="9">
        <v>21</v>
      </c>
      <c r="K22" s="20">
        <v>41981</v>
      </c>
      <c r="L22" s="9">
        <v>156.63700331125827</v>
      </c>
      <c r="M22" s="9">
        <v>78.441199684293608</v>
      </c>
      <c r="N22" s="9">
        <v>78.441199684293608</v>
      </c>
      <c r="O22" s="9">
        <v>78.441199684293608</v>
      </c>
      <c r="P22" s="9">
        <v>78.441199684293608</v>
      </c>
      <c r="Q22" s="9">
        <v>78.441199684293608</v>
      </c>
      <c r="R22" s="9">
        <v>78.441199684293608</v>
      </c>
      <c r="S22" s="13"/>
    </row>
    <row r="23" spans="1:19" x14ac:dyDescent="0.25">
      <c r="A23" s="9">
        <v>22</v>
      </c>
      <c r="B23" s="20">
        <v>41983</v>
      </c>
      <c r="C23" s="9">
        <v>103.46913323633339</v>
      </c>
      <c r="D23" s="9">
        <v>103.46913323633339</v>
      </c>
      <c r="E23" s="13"/>
      <c r="F23" s="9">
        <v>91.755542240862781</v>
      </c>
      <c r="I23" s="13"/>
      <c r="J23" s="9">
        <v>22</v>
      </c>
      <c r="K23" s="20">
        <v>41983</v>
      </c>
      <c r="L23" s="9">
        <v>103.46913323633339</v>
      </c>
      <c r="M23" s="9">
        <v>79.519976147883114</v>
      </c>
      <c r="N23" s="9">
        <v>79.519976147883114</v>
      </c>
      <c r="O23" s="9">
        <v>79.519976147883114</v>
      </c>
      <c r="P23" s="9">
        <v>79.519976147883114</v>
      </c>
      <c r="Q23" s="9">
        <v>79.519976147883114</v>
      </c>
      <c r="R23" s="9">
        <v>79.519976147883114</v>
      </c>
      <c r="S23" s="13"/>
    </row>
    <row r="24" spans="1:19" x14ac:dyDescent="0.25">
      <c r="A24" s="9">
        <v>23</v>
      </c>
      <c r="B24" s="20">
        <v>41985</v>
      </c>
      <c r="C24" s="9">
        <v>123.68757612667478</v>
      </c>
      <c r="D24" s="9">
        <v>123.68757612667478</v>
      </c>
      <c r="E24" s="13"/>
      <c r="F24" s="9">
        <v>103.55839416058393</v>
      </c>
      <c r="I24" s="13"/>
      <c r="J24" s="9">
        <v>23</v>
      </c>
      <c r="K24" s="20">
        <v>41985</v>
      </c>
      <c r="L24" s="9">
        <v>123.68757612667478</v>
      </c>
      <c r="M24" s="9">
        <v>79.995017935432429</v>
      </c>
      <c r="N24" s="9">
        <v>79.995017935432429</v>
      </c>
      <c r="O24" s="9">
        <v>79.995017935432429</v>
      </c>
      <c r="P24" s="9">
        <v>79.995017935432429</v>
      </c>
      <c r="Q24" s="9">
        <v>79.995017935432429</v>
      </c>
      <c r="R24" s="9">
        <v>79.995017935432429</v>
      </c>
      <c r="S24" s="13"/>
    </row>
    <row r="25" spans="1:19" x14ac:dyDescent="0.25">
      <c r="A25" s="9">
        <v>24</v>
      </c>
      <c r="B25" s="20">
        <v>41988</v>
      </c>
      <c r="C25" s="9">
        <v>117.78092632401797</v>
      </c>
      <c r="D25" s="9">
        <v>117.78092632401797</v>
      </c>
      <c r="E25" s="13"/>
      <c r="F25" s="9">
        <v>165.3087167070218</v>
      </c>
      <c r="I25" s="13"/>
      <c r="J25" s="9">
        <v>24</v>
      </c>
      <c r="K25" s="20">
        <v>41988</v>
      </c>
      <c r="L25" s="9">
        <v>117.78092632401797</v>
      </c>
      <c r="M25" s="9">
        <v>81.999605211212</v>
      </c>
      <c r="N25" s="9">
        <v>81.999605211212</v>
      </c>
      <c r="O25" s="9">
        <v>81.999605211212</v>
      </c>
      <c r="P25" s="9">
        <v>81.999605211212</v>
      </c>
      <c r="Q25" s="9">
        <v>81.999605211212</v>
      </c>
      <c r="R25" s="9">
        <v>81.999605211212</v>
      </c>
      <c r="S25" s="13"/>
    </row>
    <row r="26" spans="1:19" x14ac:dyDescent="0.25">
      <c r="A26" s="9">
        <v>25</v>
      </c>
      <c r="B26" s="20">
        <v>41992</v>
      </c>
      <c r="C26" s="9">
        <v>94.259708737864074</v>
      </c>
      <c r="D26" s="9">
        <v>94.259708737864074</v>
      </c>
      <c r="E26" s="13"/>
      <c r="F26" s="9">
        <v>93.817859952793057</v>
      </c>
      <c r="I26" s="13"/>
      <c r="J26" s="9">
        <v>25</v>
      </c>
      <c r="K26" s="20">
        <v>41992</v>
      </c>
      <c r="L26" s="9">
        <v>94.259708737864074</v>
      </c>
      <c r="M26" s="9">
        <v>84.465065502183393</v>
      </c>
      <c r="N26" s="9">
        <v>84.465065502183393</v>
      </c>
      <c r="O26" s="9">
        <v>84.465065502183393</v>
      </c>
      <c r="P26" s="9">
        <v>84.465065502183393</v>
      </c>
      <c r="Q26" s="9">
        <v>84.465065502183393</v>
      </c>
      <c r="R26" s="9">
        <v>84.465065502183393</v>
      </c>
      <c r="S26" s="13"/>
    </row>
    <row r="27" spans="1:19" x14ac:dyDescent="0.25">
      <c r="A27" s="9">
        <v>26</v>
      </c>
      <c r="B27" s="20">
        <v>41995</v>
      </c>
      <c r="C27" s="9">
        <v>48.522545889864325</v>
      </c>
      <c r="D27" s="13"/>
      <c r="E27" s="13"/>
      <c r="F27" s="9">
        <v>93.962863190302087</v>
      </c>
      <c r="I27" s="13"/>
      <c r="J27" s="9">
        <v>26</v>
      </c>
      <c r="K27" s="20">
        <v>41995</v>
      </c>
      <c r="L27" s="9">
        <v>48.522545889864325</v>
      </c>
      <c r="M27" s="9">
        <v>85.370192307692292</v>
      </c>
      <c r="N27" s="9">
        <v>85.370192307692292</v>
      </c>
      <c r="O27" s="9">
        <v>85.370192307692292</v>
      </c>
      <c r="P27" s="9">
        <v>85.370192307692292</v>
      </c>
      <c r="Q27" s="9">
        <v>85.370192307692292</v>
      </c>
      <c r="R27" s="9">
        <v>85.370192307692292</v>
      </c>
      <c r="S27" s="13"/>
    </row>
    <row r="28" spans="1:19" x14ac:dyDescent="0.25">
      <c r="A28" s="9">
        <v>27</v>
      </c>
      <c r="B28" s="20">
        <v>41997</v>
      </c>
      <c r="C28" s="9">
        <v>75.278063851699272</v>
      </c>
      <c r="D28" s="13"/>
      <c r="E28" s="13"/>
      <c r="F28" s="9">
        <v>297.26568951279933</v>
      </c>
      <c r="I28" s="13"/>
      <c r="J28" s="9">
        <v>27</v>
      </c>
      <c r="K28" s="20">
        <v>41997</v>
      </c>
      <c r="L28" s="9">
        <v>75.278063851699272</v>
      </c>
      <c r="M28" s="9">
        <v>85.812536844173721</v>
      </c>
      <c r="N28" s="9">
        <v>85.812536844173721</v>
      </c>
      <c r="O28" s="9">
        <v>85.812536844173721</v>
      </c>
      <c r="P28" s="9">
        <v>85.812536844173721</v>
      </c>
      <c r="Q28" s="9">
        <v>85.812536844173721</v>
      </c>
      <c r="R28" s="9">
        <v>85.812536844173721</v>
      </c>
      <c r="S28" s="13"/>
    </row>
    <row r="29" spans="1:19" x14ac:dyDescent="0.25">
      <c r="A29" s="9">
        <v>28</v>
      </c>
      <c r="B29" s="20">
        <v>42002</v>
      </c>
      <c r="C29" s="9">
        <v>191.63259047229604</v>
      </c>
      <c r="D29" s="13"/>
      <c r="E29" s="13"/>
      <c r="F29" s="9">
        <v>150.12082514734772</v>
      </c>
      <c r="I29" s="13"/>
      <c r="J29" s="9">
        <v>28</v>
      </c>
      <c r="K29" s="20">
        <v>42002</v>
      </c>
      <c r="L29" s="9">
        <v>191.63259047229604</v>
      </c>
      <c r="M29" s="9">
        <v>87.954009433962241</v>
      </c>
      <c r="N29" s="9">
        <v>87.954009433962241</v>
      </c>
      <c r="O29" s="9">
        <v>87.954009433962241</v>
      </c>
      <c r="P29" s="9">
        <v>87.954009433962241</v>
      </c>
      <c r="Q29" s="9">
        <v>87.954009433962241</v>
      </c>
      <c r="R29" s="9">
        <v>87.954009433962241</v>
      </c>
      <c r="S29" s="13"/>
    </row>
    <row r="30" spans="1:19" x14ac:dyDescent="0.25">
      <c r="A30" s="9">
        <v>29</v>
      </c>
      <c r="B30" s="20">
        <v>42006</v>
      </c>
      <c r="C30" s="9">
        <v>145.18396591789309</v>
      </c>
      <c r="D30" s="13"/>
      <c r="E30" s="13"/>
      <c r="F30" s="9">
        <v>159.46060606060604</v>
      </c>
      <c r="I30" s="13"/>
      <c r="J30" s="9">
        <v>29</v>
      </c>
      <c r="K30" s="20">
        <v>42006</v>
      </c>
      <c r="L30" s="9">
        <v>145.18396591789309</v>
      </c>
      <c r="M30" s="9">
        <v>88.201410658307211</v>
      </c>
      <c r="N30" s="9">
        <v>88.201410658307211</v>
      </c>
      <c r="O30" s="9">
        <v>88.201410658307211</v>
      </c>
      <c r="P30" s="9">
        <v>88.201410658307211</v>
      </c>
      <c r="Q30" s="9">
        <v>88.201410658307211</v>
      </c>
      <c r="R30" s="9">
        <v>88.201410658307211</v>
      </c>
      <c r="S30" s="13"/>
    </row>
    <row r="31" spans="1:19" x14ac:dyDescent="0.25">
      <c r="A31" s="9">
        <v>30</v>
      </c>
      <c r="B31" s="20">
        <v>42009</v>
      </c>
      <c r="C31" s="9">
        <v>115.42701393095093</v>
      </c>
      <c r="D31" s="13"/>
      <c r="E31" s="13"/>
      <c r="F31" s="9">
        <v>165.69094488188978</v>
      </c>
      <c r="I31" s="13"/>
      <c r="J31" s="9">
        <v>30</v>
      </c>
      <c r="K31" s="20">
        <v>42009</v>
      </c>
      <c r="L31" s="9">
        <v>115.42701393095093</v>
      </c>
      <c r="M31" s="9">
        <v>90.317818330941151</v>
      </c>
      <c r="N31" s="9">
        <v>90.317818330941151</v>
      </c>
      <c r="O31" s="9">
        <v>90.317818330941151</v>
      </c>
      <c r="P31" s="9">
        <v>90.317818330941151</v>
      </c>
      <c r="Q31" s="9">
        <v>90.317818330941151</v>
      </c>
      <c r="R31" s="9">
        <v>90.317818330941151</v>
      </c>
      <c r="S31" s="13"/>
    </row>
    <row r="32" spans="1:19" x14ac:dyDescent="0.25">
      <c r="A32" s="9">
        <v>31</v>
      </c>
      <c r="B32" s="20">
        <v>42018</v>
      </c>
      <c r="C32" s="9">
        <v>226.12784204228163</v>
      </c>
      <c r="D32" s="13"/>
      <c r="E32" s="13"/>
      <c r="F32" s="9">
        <v>145.77080351666325</v>
      </c>
      <c r="I32" s="13"/>
      <c r="J32" s="9">
        <v>31</v>
      </c>
      <c r="K32" s="20">
        <v>42018</v>
      </c>
      <c r="L32" s="9">
        <v>226.12784204228163</v>
      </c>
      <c r="M32" s="9">
        <v>91.252891287586721</v>
      </c>
      <c r="N32" s="9">
        <v>91.252891287586721</v>
      </c>
      <c r="O32" s="9">
        <v>91.252891287586721</v>
      </c>
      <c r="P32" s="9">
        <v>91.252891287586721</v>
      </c>
      <c r="Q32" s="9">
        <v>91.252891287586721</v>
      </c>
      <c r="R32" s="9">
        <v>91.252891287586721</v>
      </c>
      <c r="S32" s="13"/>
    </row>
    <row r="33" spans="1:19" x14ac:dyDescent="0.25">
      <c r="A33" s="9">
        <v>32</v>
      </c>
      <c r="B33" s="20">
        <v>42032</v>
      </c>
      <c r="C33" s="9">
        <v>133.47684809098294</v>
      </c>
      <c r="D33" s="13"/>
      <c r="E33" s="13"/>
      <c r="F33" s="9">
        <v>103.50059382422805</v>
      </c>
      <c r="I33" s="13"/>
      <c r="J33" s="9">
        <v>32</v>
      </c>
      <c r="K33" s="20">
        <v>42032</v>
      </c>
      <c r="L33" s="9">
        <v>133.47684809098294</v>
      </c>
      <c r="M33" s="9">
        <v>91.720872787155216</v>
      </c>
      <c r="N33" s="9">
        <v>91.720872787155216</v>
      </c>
      <c r="O33" s="9">
        <v>91.720872787155216</v>
      </c>
      <c r="P33" s="9">
        <v>91.720872787155216</v>
      </c>
      <c r="Q33" s="9">
        <v>91.720872787155216</v>
      </c>
      <c r="R33" s="9">
        <v>91.720872787155216</v>
      </c>
      <c r="S33" s="13"/>
    </row>
    <row r="34" spans="1:19" x14ac:dyDescent="0.25">
      <c r="A34" s="9">
        <v>33</v>
      </c>
      <c r="B34" s="20">
        <v>42039</v>
      </c>
      <c r="C34" s="9">
        <v>287.4647455548743</v>
      </c>
      <c r="D34" s="13"/>
      <c r="E34" s="13"/>
      <c r="F34" s="9">
        <v>93.687487447278571</v>
      </c>
      <c r="I34" s="13"/>
      <c r="J34" s="9">
        <v>33</v>
      </c>
      <c r="K34" s="20">
        <v>42039</v>
      </c>
      <c r="L34" s="9">
        <v>287.4647455548743</v>
      </c>
      <c r="M34" s="9">
        <v>91.755542240862781</v>
      </c>
      <c r="N34" s="9">
        <v>91.755542240862781</v>
      </c>
      <c r="O34" s="9">
        <v>91.755542240862781</v>
      </c>
      <c r="P34" s="9">
        <v>91.755542240862781</v>
      </c>
      <c r="Q34" s="9">
        <v>91.755542240862781</v>
      </c>
      <c r="R34" s="9">
        <v>91.755542240862781</v>
      </c>
      <c r="S34" s="13"/>
    </row>
    <row r="35" spans="1:19" x14ac:dyDescent="0.25">
      <c r="A35" s="9">
        <v>34</v>
      </c>
      <c r="B35" s="20">
        <v>42044</v>
      </c>
      <c r="C35" s="9">
        <v>113.88243831640057</v>
      </c>
      <c r="D35" s="13"/>
      <c r="E35" s="13"/>
      <c r="F35" s="9">
        <v>121.70009737098346</v>
      </c>
      <c r="I35" s="13"/>
      <c r="J35" s="9">
        <v>34</v>
      </c>
      <c r="K35" s="20">
        <v>42044</v>
      </c>
      <c r="L35" s="9">
        <v>113.88243831640057</v>
      </c>
      <c r="M35" s="9">
        <v>92.665004985044874</v>
      </c>
      <c r="N35" s="9">
        <v>92.665004985044874</v>
      </c>
      <c r="O35" s="9">
        <v>92.665004985044874</v>
      </c>
      <c r="P35" s="9">
        <v>92.665004985044874</v>
      </c>
      <c r="Q35" s="9">
        <v>92.665004985044874</v>
      </c>
      <c r="R35" s="9">
        <v>92.665004985044874</v>
      </c>
      <c r="S35" s="13"/>
    </row>
    <row r="36" spans="1:19" x14ac:dyDescent="0.25">
      <c r="A36" s="9">
        <v>35</v>
      </c>
      <c r="B36" s="20">
        <v>42052</v>
      </c>
      <c r="C36" s="9">
        <v>121.23543353742841</v>
      </c>
      <c r="D36" s="13"/>
      <c r="E36" s="13"/>
      <c r="F36" s="9">
        <v>132.23121951219511</v>
      </c>
      <c r="I36" s="13"/>
      <c r="J36" s="9">
        <v>35</v>
      </c>
      <c r="K36" s="20">
        <v>42052</v>
      </c>
      <c r="L36" s="9">
        <v>121.23543353742841</v>
      </c>
      <c r="M36" s="9">
        <v>93.475149874298964</v>
      </c>
      <c r="N36" s="9">
        <v>93.475149874298964</v>
      </c>
      <c r="O36" s="9">
        <v>93.475149874298964</v>
      </c>
      <c r="P36" s="9">
        <v>93.475149874298964</v>
      </c>
      <c r="Q36" s="9">
        <v>93.475149874298964</v>
      </c>
      <c r="R36" s="9">
        <v>93.475149874298964</v>
      </c>
      <c r="S36" s="13"/>
    </row>
    <row r="37" spans="1:19" x14ac:dyDescent="0.25">
      <c r="A37" s="9">
        <v>36</v>
      </c>
      <c r="B37" s="20">
        <v>42060</v>
      </c>
      <c r="C37" s="9">
        <v>66.203592814371248</v>
      </c>
      <c r="D37" s="13"/>
      <c r="E37" s="13"/>
      <c r="F37" s="9">
        <v>125.32048761305542</v>
      </c>
      <c r="I37" s="13"/>
      <c r="J37" s="9">
        <v>36</v>
      </c>
      <c r="K37" s="20">
        <v>42060</v>
      </c>
      <c r="L37" s="9">
        <v>66.203592814371248</v>
      </c>
      <c r="M37" s="9">
        <v>93.687487447278571</v>
      </c>
      <c r="N37" s="9">
        <v>93.687487447278571</v>
      </c>
      <c r="O37" s="9">
        <v>93.687487447278571</v>
      </c>
      <c r="P37" s="9">
        <v>93.687487447278571</v>
      </c>
      <c r="Q37" s="9">
        <v>93.687487447278571</v>
      </c>
      <c r="R37" s="9">
        <v>93.687487447278571</v>
      </c>
      <c r="S37" s="13"/>
    </row>
    <row r="38" spans="1:19" x14ac:dyDescent="0.25">
      <c r="A38" s="9">
        <v>37</v>
      </c>
      <c r="B38" s="20">
        <v>42067</v>
      </c>
      <c r="C38" s="9">
        <v>265.53527980535279</v>
      </c>
      <c r="D38" s="13"/>
      <c r="E38" s="13"/>
      <c r="F38" s="9">
        <v>152.4599037690457</v>
      </c>
      <c r="I38" s="13"/>
      <c r="J38" s="9">
        <v>37</v>
      </c>
      <c r="K38" s="20">
        <v>42067</v>
      </c>
      <c r="L38" s="9">
        <v>265.53527980535279</v>
      </c>
      <c r="M38" s="9">
        <v>93.817859952793057</v>
      </c>
      <c r="N38" s="9">
        <v>93.817859952793057</v>
      </c>
      <c r="O38" s="9">
        <v>93.817859952793057</v>
      </c>
      <c r="P38" s="9">
        <v>93.817859952793057</v>
      </c>
      <c r="Q38" s="9">
        <v>93.817859952793057</v>
      </c>
      <c r="R38" s="9">
        <v>93.817859952793057</v>
      </c>
      <c r="S38" s="13"/>
    </row>
    <row r="39" spans="1:19" x14ac:dyDescent="0.25">
      <c r="A39" s="9">
        <v>38</v>
      </c>
      <c r="B39" s="20">
        <v>42074</v>
      </c>
      <c r="C39" s="9">
        <v>142.5771636070204</v>
      </c>
      <c r="D39" s="13"/>
      <c r="E39" s="13"/>
      <c r="F39" s="9">
        <v>161.51769464105158</v>
      </c>
      <c r="I39" s="13"/>
      <c r="J39" s="9">
        <v>38</v>
      </c>
      <c r="K39" s="20">
        <v>42074</v>
      </c>
      <c r="L39" s="9">
        <v>142.5771636070204</v>
      </c>
      <c r="M39" s="9">
        <v>93.962863190302087</v>
      </c>
      <c r="N39" s="9">
        <v>93.962863190302087</v>
      </c>
      <c r="O39" s="9">
        <v>93.962863190302087</v>
      </c>
      <c r="P39" s="9">
        <v>93.962863190302087</v>
      </c>
      <c r="Q39" s="9">
        <v>93.962863190302087</v>
      </c>
      <c r="R39" s="9">
        <v>93.962863190302087</v>
      </c>
      <c r="S39" s="13"/>
    </row>
    <row r="40" spans="1:19" x14ac:dyDescent="0.25">
      <c r="A40" s="9">
        <v>39</v>
      </c>
      <c r="B40" s="20">
        <v>42081</v>
      </c>
      <c r="C40" s="9">
        <v>215.86511441188279</v>
      </c>
      <c r="D40" s="13"/>
      <c r="E40" s="13"/>
      <c r="F40" s="9">
        <v>241.37798462161069</v>
      </c>
      <c r="I40" s="13"/>
      <c r="J40" s="9">
        <v>39</v>
      </c>
      <c r="K40" s="20">
        <v>42081</v>
      </c>
      <c r="L40" s="9">
        <v>215.86511441188279</v>
      </c>
      <c r="M40" s="9">
        <v>94.259708737864074</v>
      </c>
      <c r="N40" s="9">
        <v>94.259708737864074</v>
      </c>
      <c r="O40" s="9">
        <v>94.259708737864074</v>
      </c>
      <c r="P40" s="9">
        <v>94.259708737864074</v>
      </c>
      <c r="Q40" s="9">
        <v>94.259708737864074</v>
      </c>
      <c r="R40" s="9">
        <v>94.259708737864074</v>
      </c>
      <c r="S40" s="13"/>
    </row>
    <row r="41" spans="1:19" x14ac:dyDescent="0.25">
      <c r="A41" s="9">
        <v>40</v>
      </c>
      <c r="B41" s="20">
        <v>42088</v>
      </c>
      <c r="C41" s="9">
        <v>203.05595705141442</v>
      </c>
      <c r="D41" s="13"/>
      <c r="E41" s="13"/>
      <c r="F41" s="9">
        <v>227.59028642590286</v>
      </c>
      <c r="I41" s="13"/>
      <c r="J41" s="9">
        <v>40</v>
      </c>
      <c r="K41" s="20">
        <v>42088</v>
      </c>
      <c r="L41" s="9">
        <v>203.05595705141442</v>
      </c>
      <c r="M41" s="9">
        <v>94.700059988002394</v>
      </c>
      <c r="N41" s="9">
        <v>94.700059988002394</v>
      </c>
      <c r="O41" s="9">
        <v>94.700059988002394</v>
      </c>
      <c r="P41" s="9">
        <v>94.700059988002394</v>
      </c>
      <c r="Q41" s="9">
        <v>94.700059988002394</v>
      </c>
      <c r="R41" s="9">
        <v>94.700059988002394</v>
      </c>
      <c r="S41" s="13"/>
    </row>
    <row r="42" spans="1:19" x14ac:dyDescent="0.25">
      <c r="A42" s="9">
        <v>41</v>
      </c>
      <c r="B42" s="22">
        <v>42095</v>
      </c>
      <c r="C42" s="9">
        <v>88.201410658307211</v>
      </c>
      <c r="D42" s="13"/>
      <c r="E42" s="13"/>
      <c r="F42" s="9">
        <v>52.285714285714285</v>
      </c>
      <c r="I42" s="13"/>
      <c r="J42" s="9">
        <v>41</v>
      </c>
      <c r="K42" s="22">
        <v>42095</v>
      </c>
      <c r="L42" s="9">
        <v>88.201410658307211</v>
      </c>
      <c r="M42" s="9">
        <v>97.095099667774093</v>
      </c>
      <c r="N42" s="9">
        <v>97.095099667774093</v>
      </c>
      <c r="O42" s="9">
        <v>97.095099667774093</v>
      </c>
      <c r="P42" s="9">
        <v>97.095099667774093</v>
      </c>
      <c r="Q42" s="9">
        <v>97.095099667774093</v>
      </c>
      <c r="R42" s="9">
        <v>97.095099667774093</v>
      </c>
      <c r="S42" s="13"/>
    </row>
    <row r="43" spans="1:19" x14ac:dyDescent="0.25">
      <c r="A43" s="9">
        <v>42</v>
      </c>
      <c r="B43" s="22">
        <v>42100</v>
      </c>
      <c r="C43" s="9">
        <v>85.812536844173721</v>
      </c>
      <c r="D43" s="13"/>
      <c r="E43" s="13"/>
      <c r="F43" s="9">
        <v>66.068931068931079</v>
      </c>
      <c r="I43" s="13"/>
      <c r="J43" s="9">
        <v>42</v>
      </c>
      <c r="K43" s="22">
        <v>42100</v>
      </c>
      <c r="L43" s="9">
        <v>85.812536844173721</v>
      </c>
      <c r="M43" s="9">
        <v>97.470576696743819</v>
      </c>
      <c r="N43" s="9">
        <v>97.470576696743819</v>
      </c>
      <c r="O43" s="9">
        <v>97.470576696743819</v>
      </c>
      <c r="P43" s="9">
        <v>97.470576696743819</v>
      </c>
      <c r="Q43" s="9">
        <v>97.470576696743819</v>
      </c>
      <c r="R43" s="9">
        <v>97.470576696743819</v>
      </c>
      <c r="S43" s="13"/>
    </row>
    <row r="44" spans="1:19" x14ac:dyDescent="0.25">
      <c r="A44" s="9">
        <v>43</v>
      </c>
      <c r="B44" s="22">
        <v>42102</v>
      </c>
      <c r="C44" s="9">
        <v>113.17453963170539</v>
      </c>
      <c r="D44" s="13"/>
      <c r="E44" s="13"/>
      <c r="F44" s="9">
        <v>85.370192307692292</v>
      </c>
      <c r="I44" s="13"/>
      <c r="J44" s="9">
        <v>43</v>
      </c>
      <c r="K44" s="22">
        <v>42102</v>
      </c>
      <c r="L44" s="9">
        <v>113.17453963170539</v>
      </c>
      <c r="M44" s="9">
        <v>97.978410206084405</v>
      </c>
      <c r="N44" s="9">
        <v>97.978410206084405</v>
      </c>
      <c r="O44" s="9">
        <v>97.978410206084405</v>
      </c>
      <c r="P44" s="9">
        <v>97.978410206084405</v>
      </c>
      <c r="Q44" s="9">
        <v>97.978410206084405</v>
      </c>
      <c r="R44" s="9">
        <v>97.978410206084405</v>
      </c>
      <c r="S44" s="13"/>
    </row>
    <row r="45" spans="1:19" x14ac:dyDescent="0.25">
      <c r="A45" s="9">
        <v>44</v>
      </c>
      <c r="B45" s="22">
        <v>42104</v>
      </c>
      <c r="C45" s="9">
        <v>91.252891287586721</v>
      </c>
      <c r="D45" s="13"/>
      <c r="E45" s="13"/>
      <c r="F45" s="9">
        <v>184.6676737160121</v>
      </c>
      <c r="I45" s="13"/>
      <c r="J45" s="9">
        <v>44</v>
      </c>
      <c r="K45" s="22">
        <v>42104</v>
      </c>
      <c r="L45" s="9">
        <v>91.252891287586721</v>
      </c>
      <c r="M45" s="9">
        <v>100.59473072452538</v>
      </c>
      <c r="N45" s="9">
        <v>100.59473072452538</v>
      </c>
      <c r="O45" s="9">
        <v>100.59473072452538</v>
      </c>
      <c r="P45" s="9">
        <v>100.59473072452538</v>
      </c>
      <c r="Q45" s="9">
        <v>100.59473072452538</v>
      </c>
      <c r="R45" s="9">
        <v>100.59473072452538</v>
      </c>
      <c r="S45" s="13"/>
    </row>
    <row r="46" spans="1:19" x14ac:dyDescent="0.25">
      <c r="A46" s="9">
        <v>45</v>
      </c>
      <c r="B46" s="22">
        <v>42107</v>
      </c>
      <c r="C46" s="9">
        <v>91.720872787155216</v>
      </c>
      <c r="D46" s="13"/>
      <c r="E46" s="13"/>
      <c r="F46" s="9">
        <v>121.09676137492549</v>
      </c>
      <c r="I46" s="13"/>
      <c r="J46" s="9">
        <v>45</v>
      </c>
      <c r="K46" s="22">
        <v>42107</v>
      </c>
      <c r="L46" s="9">
        <v>91.720872787155216</v>
      </c>
      <c r="M46" s="9">
        <v>101.79731355252606</v>
      </c>
      <c r="N46" s="9">
        <v>101.79731355252606</v>
      </c>
      <c r="O46" s="9">
        <v>101.79731355252606</v>
      </c>
      <c r="P46" s="9">
        <v>101.79731355252606</v>
      </c>
      <c r="Q46" s="9">
        <v>101.79731355252606</v>
      </c>
      <c r="R46" s="9">
        <v>101.79731355252606</v>
      </c>
      <c r="S46" s="13"/>
    </row>
    <row r="47" spans="1:19" x14ac:dyDescent="0.25">
      <c r="A47" s="9">
        <v>46</v>
      </c>
      <c r="B47" s="22">
        <v>42109</v>
      </c>
      <c r="C47" s="9">
        <v>71.55797101449275</v>
      </c>
      <c r="D47" s="13"/>
      <c r="E47" s="13"/>
      <c r="F47" s="9">
        <v>92.665004985044874</v>
      </c>
      <c r="I47" s="13"/>
      <c r="J47" s="9">
        <v>46</v>
      </c>
      <c r="K47" s="22">
        <v>42109</v>
      </c>
      <c r="L47" s="9">
        <v>71.55797101449275</v>
      </c>
      <c r="M47" s="9">
        <v>102.86679725759062</v>
      </c>
      <c r="N47" s="9">
        <v>102.86679725759062</v>
      </c>
      <c r="O47" s="9">
        <v>102.86679725759062</v>
      </c>
      <c r="P47" s="9">
        <v>102.86679725759062</v>
      </c>
      <c r="Q47" s="9">
        <v>102.86679725759062</v>
      </c>
      <c r="R47" s="9">
        <v>102.86679725759062</v>
      </c>
      <c r="S47" s="13"/>
    </row>
    <row r="48" spans="1:19" x14ac:dyDescent="0.25">
      <c r="A48" s="9">
        <v>47</v>
      </c>
      <c r="B48" s="22">
        <v>42111</v>
      </c>
      <c r="C48" s="9">
        <v>90.317818330941151</v>
      </c>
      <c r="D48" s="13"/>
      <c r="E48" s="13"/>
      <c r="F48" s="9">
        <v>68.913669064748206</v>
      </c>
      <c r="I48" s="13"/>
      <c r="J48" s="9">
        <v>47</v>
      </c>
      <c r="K48" s="22">
        <v>42111</v>
      </c>
      <c r="L48" s="9">
        <v>90.317818330941151</v>
      </c>
      <c r="M48" s="9">
        <v>103.46913323633339</v>
      </c>
      <c r="N48" s="9">
        <v>103.46913323633339</v>
      </c>
      <c r="O48" s="9">
        <v>103.46913323633339</v>
      </c>
      <c r="P48" s="9">
        <v>103.46913323633339</v>
      </c>
      <c r="Q48" s="9">
        <v>103.46913323633339</v>
      </c>
      <c r="R48" s="9">
        <v>103.46913323633339</v>
      </c>
      <c r="S48" s="13"/>
    </row>
    <row r="49" spans="1:19" x14ac:dyDescent="0.25">
      <c r="A49" s="9">
        <v>48</v>
      </c>
      <c r="B49" s="22">
        <v>42114</v>
      </c>
      <c r="C49" s="9">
        <v>78.441199684293608</v>
      </c>
      <c r="D49" s="13"/>
      <c r="E49" s="13"/>
      <c r="F49" s="9">
        <v>124.43349753694582</v>
      </c>
      <c r="I49" s="13"/>
      <c r="J49" s="9">
        <v>48</v>
      </c>
      <c r="K49" s="22">
        <v>42114</v>
      </c>
      <c r="L49" s="9">
        <v>78.441199684293608</v>
      </c>
      <c r="M49" s="9">
        <v>103.50059382422805</v>
      </c>
      <c r="N49" s="9">
        <v>103.50059382422805</v>
      </c>
      <c r="O49" s="9">
        <v>103.50059382422805</v>
      </c>
      <c r="P49" s="9">
        <v>103.50059382422805</v>
      </c>
      <c r="Q49" s="9">
        <v>103.50059382422805</v>
      </c>
      <c r="R49" s="9">
        <v>103.50059382422805</v>
      </c>
      <c r="S49" s="13"/>
    </row>
    <row r="50" spans="1:19" x14ac:dyDescent="0.25">
      <c r="A50" s="9">
        <v>49</v>
      </c>
      <c r="B50" s="22">
        <v>42116</v>
      </c>
      <c r="C50" s="9">
        <v>50.901283112582774</v>
      </c>
      <c r="D50" s="13"/>
      <c r="E50" s="13"/>
      <c r="F50" s="9">
        <v>79.519976147883114</v>
      </c>
      <c r="I50" s="13"/>
      <c r="J50" s="9">
        <v>49</v>
      </c>
      <c r="K50" s="22">
        <v>42116</v>
      </c>
      <c r="L50" s="9">
        <v>50.901283112582774</v>
      </c>
      <c r="M50" s="9">
        <v>103.55839416058393</v>
      </c>
      <c r="N50" s="9">
        <v>103.55839416058393</v>
      </c>
      <c r="O50" s="9">
        <v>103.55839416058393</v>
      </c>
      <c r="P50" s="9">
        <v>103.55839416058393</v>
      </c>
      <c r="Q50" s="9">
        <v>103.55839416058393</v>
      </c>
      <c r="R50" s="9">
        <v>103.55839416058393</v>
      </c>
      <c r="S50" s="13"/>
    </row>
    <row r="51" spans="1:19" x14ac:dyDescent="0.25">
      <c r="A51" s="9">
        <v>50</v>
      </c>
      <c r="B51" s="22">
        <v>42118</v>
      </c>
      <c r="C51" s="9">
        <v>111.37388724035611</v>
      </c>
      <c r="D51" s="13"/>
      <c r="E51" s="13"/>
      <c r="F51" s="9">
        <v>84.465065502183393</v>
      </c>
      <c r="I51" s="13"/>
      <c r="J51" s="9">
        <v>50</v>
      </c>
      <c r="K51" s="22">
        <v>42118</v>
      </c>
      <c r="L51" s="9">
        <v>111.37388724035611</v>
      </c>
      <c r="M51" s="9">
        <v>103.6277698719252</v>
      </c>
      <c r="N51" s="9">
        <v>103.6277698719252</v>
      </c>
      <c r="O51" s="9">
        <v>103.6277698719252</v>
      </c>
      <c r="P51" s="9">
        <v>103.6277698719252</v>
      </c>
      <c r="Q51" s="9">
        <v>103.6277698719252</v>
      </c>
      <c r="R51" s="9">
        <v>103.6277698719252</v>
      </c>
      <c r="S51" s="13"/>
    </row>
    <row r="52" spans="1:19" x14ac:dyDescent="0.25">
      <c r="A52" s="9">
        <v>51</v>
      </c>
      <c r="B52" s="22">
        <v>42121</v>
      </c>
      <c r="C52" s="9">
        <v>72.493085736862909</v>
      </c>
      <c r="D52" s="13"/>
      <c r="E52" s="13"/>
      <c r="F52" s="9">
        <v>163.29099307159356</v>
      </c>
      <c r="I52" s="13"/>
      <c r="J52" s="9">
        <v>51</v>
      </c>
      <c r="K52" s="22">
        <v>42121</v>
      </c>
      <c r="L52" s="9">
        <v>72.493085736862909</v>
      </c>
      <c r="M52" s="9">
        <v>107.04806587514362</v>
      </c>
      <c r="N52" s="9">
        <v>107.04806587514362</v>
      </c>
      <c r="O52" s="9">
        <v>107.04806587514362</v>
      </c>
      <c r="P52" s="9">
        <v>107.04806587514362</v>
      </c>
      <c r="Q52" s="9">
        <v>107.04806587514362</v>
      </c>
      <c r="R52" s="9">
        <v>107.04806587514362</v>
      </c>
      <c r="S52" s="13"/>
    </row>
    <row r="53" spans="1:19" x14ac:dyDescent="0.25">
      <c r="A53" s="9">
        <v>52</v>
      </c>
      <c r="B53" s="22">
        <v>42123</v>
      </c>
      <c r="C53" s="9">
        <v>60.583166332665328</v>
      </c>
      <c r="D53" s="13"/>
      <c r="E53" s="13"/>
      <c r="F53" s="9">
        <v>179.62335591869271</v>
      </c>
      <c r="I53" s="13"/>
      <c r="J53" s="9">
        <v>52</v>
      </c>
      <c r="K53" s="22">
        <v>42123</v>
      </c>
      <c r="L53" s="9">
        <v>60.583166332665328</v>
      </c>
      <c r="M53" s="9">
        <v>107.54557796741659</v>
      </c>
      <c r="N53" s="9">
        <v>107.54557796741659</v>
      </c>
      <c r="O53" s="9">
        <v>107.54557796741659</v>
      </c>
      <c r="P53" s="9">
        <v>107.54557796741659</v>
      </c>
      <c r="Q53" s="9">
        <v>107.54557796741659</v>
      </c>
      <c r="R53" s="9">
        <v>107.54557796741659</v>
      </c>
      <c r="S53" s="13"/>
    </row>
    <row r="54" spans="1:19" x14ac:dyDescent="0.25">
      <c r="A54" s="9">
        <v>53</v>
      </c>
      <c r="B54" s="22">
        <v>42125</v>
      </c>
      <c r="C54" s="9">
        <v>77.48240498692941</v>
      </c>
      <c r="D54" s="13"/>
      <c r="E54" s="13"/>
      <c r="F54" s="9">
        <v>150.199246629659</v>
      </c>
      <c r="I54" s="13"/>
      <c r="J54" s="9">
        <v>53</v>
      </c>
      <c r="K54" s="22">
        <v>42125</v>
      </c>
      <c r="L54" s="9">
        <v>77.48240498692941</v>
      </c>
      <c r="M54" s="9">
        <v>107.59114837200234</v>
      </c>
      <c r="N54" s="9">
        <v>107.59114837200234</v>
      </c>
      <c r="O54" s="9">
        <v>107.59114837200234</v>
      </c>
      <c r="P54" s="9">
        <v>107.59114837200234</v>
      </c>
      <c r="Q54" s="9">
        <v>107.59114837200234</v>
      </c>
      <c r="R54" s="9">
        <v>107.59114837200234</v>
      </c>
      <c r="S54" s="13"/>
    </row>
    <row r="55" spans="1:19" x14ac:dyDescent="0.25">
      <c r="A55" s="9">
        <v>54</v>
      </c>
      <c r="B55" s="22">
        <v>42129</v>
      </c>
      <c r="C55" s="9">
        <v>150.35064129085643</v>
      </c>
      <c r="D55" s="13"/>
      <c r="E55" s="13"/>
      <c r="F55" s="9">
        <v>53.510191846522787</v>
      </c>
      <c r="I55" s="13"/>
      <c r="J55" s="9">
        <v>54</v>
      </c>
      <c r="K55" s="22">
        <v>42129</v>
      </c>
      <c r="L55" s="9">
        <v>150.35064129085643</v>
      </c>
      <c r="M55" s="9">
        <v>107.6093560145808</v>
      </c>
      <c r="N55" s="9">
        <v>107.6093560145808</v>
      </c>
      <c r="O55" s="9">
        <v>107.6093560145808</v>
      </c>
      <c r="P55" s="9">
        <v>107.6093560145808</v>
      </c>
      <c r="Q55" s="9">
        <v>107.6093560145808</v>
      </c>
      <c r="R55" s="9">
        <v>107.6093560145808</v>
      </c>
      <c r="S55" s="13"/>
    </row>
    <row r="56" spans="1:19" x14ac:dyDescent="0.25">
      <c r="A56" s="9">
        <v>55</v>
      </c>
      <c r="B56" s="22">
        <v>42132</v>
      </c>
      <c r="C56" s="9">
        <v>129.01229748194416</v>
      </c>
      <c r="D56" s="13"/>
      <c r="E56" s="13"/>
      <c r="F56" s="9">
        <v>68.815421494206973</v>
      </c>
      <c r="I56" s="13"/>
      <c r="J56" s="9">
        <v>55</v>
      </c>
      <c r="K56" s="22">
        <v>42132</v>
      </c>
      <c r="L56" s="9">
        <v>129.01229748194416</v>
      </c>
      <c r="M56" s="9">
        <v>110.54714784633298</v>
      </c>
      <c r="N56" s="9">
        <v>110.54714784633298</v>
      </c>
      <c r="O56" s="9">
        <v>110.54714784633298</v>
      </c>
      <c r="P56" s="9">
        <v>110.54714784633298</v>
      </c>
      <c r="Q56" s="9">
        <v>110.54714784633298</v>
      </c>
      <c r="R56" s="9">
        <v>110.54714784633298</v>
      </c>
      <c r="S56" s="13"/>
    </row>
    <row r="57" spans="1:19" x14ac:dyDescent="0.25">
      <c r="A57" s="9">
        <v>56</v>
      </c>
      <c r="B57" s="22">
        <v>42135</v>
      </c>
      <c r="C57" s="9">
        <v>103.6277698719252</v>
      </c>
      <c r="D57" s="13"/>
      <c r="E57" s="13"/>
      <c r="F57" s="9">
        <v>123.81568471337582</v>
      </c>
      <c r="I57" s="13"/>
      <c r="J57" s="9">
        <v>56</v>
      </c>
      <c r="K57" s="22">
        <v>42135</v>
      </c>
      <c r="L57" s="9">
        <v>103.6277698719252</v>
      </c>
      <c r="M57" s="9">
        <v>111.37388724035611</v>
      </c>
      <c r="N57" s="9">
        <v>111.37388724035611</v>
      </c>
      <c r="O57" s="9">
        <v>111.37388724035611</v>
      </c>
      <c r="P57" s="9">
        <v>111.37388724035611</v>
      </c>
      <c r="Q57" s="9">
        <v>111.37388724035611</v>
      </c>
      <c r="R57" s="9">
        <v>111.37388724035611</v>
      </c>
      <c r="S57" s="13"/>
    </row>
    <row r="58" spans="1:19" x14ac:dyDescent="0.25">
      <c r="A58" s="9">
        <v>57</v>
      </c>
      <c r="B58" s="22">
        <v>42137</v>
      </c>
      <c r="C58" s="9">
        <v>140.86700666928206</v>
      </c>
      <c r="D58" s="13"/>
      <c r="E58" s="13"/>
      <c r="F58" s="9">
        <v>118.55769230769232</v>
      </c>
      <c r="I58" s="13"/>
      <c r="J58" s="9">
        <v>57</v>
      </c>
      <c r="K58" s="22">
        <v>42137</v>
      </c>
      <c r="L58" s="9">
        <v>140.86700666928206</v>
      </c>
      <c r="M58" s="9">
        <v>113.17453963170539</v>
      </c>
      <c r="N58" s="9">
        <v>113.17453963170539</v>
      </c>
      <c r="O58" s="9">
        <v>113.17453963170539</v>
      </c>
      <c r="P58" s="9">
        <v>113.17453963170539</v>
      </c>
      <c r="Q58" s="9">
        <v>113.17453963170539</v>
      </c>
      <c r="R58" s="9">
        <v>113.17453963170539</v>
      </c>
      <c r="S58" s="13"/>
    </row>
    <row r="59" spans="1:19" x14ac:dyDescent="0.25">
      <c r="A59" s="9">
        <v>58</v>
      </c>
      <c r="B59" s="22">
        <v>42139</v>
      </c>
      <c r="C59" s="9">
        <v>143.31114297419091</v>
      </c>
      <c r="D59" s="13"/>
      <c r="E59" s="13"/>
      <c r="F59" s="9">
        <v>143.58158220024723</v>
      </c>
      <c r="I59" s="13"/>
      <c r="J59" s="9">
        <v>58</v>
      </c>
      <c r="K59" s="22">
        <v>42139</v>
      </c>
      <c r="L59" s="9">
        <v>143.31114297419091</v>
      </c>
      <c r="M59" s="9">
        <v>113.88243831640057</v>
      </c>
      <c r="N59" s="9">
        <v>113.88243831640057</v>
      </c>
      <c r="O59" s="9">
        <v>113.88243831640057</v>
      </c>
      <c r="P59" s="9">
        <v>113.88243831640057</v>
      </c>
      <c r="Q59" s="9">
        <v>113.88243831640057</v>
      </c>
      <c r="R59" s="9">
        <v>113.88243831640057</v>
      </c>
      <c r="S59" s="13"/>
    </row>
    <row r="60" spans="1:19" x14ac:dyDescent="0.25">
      <c r="A60" s="9">
        <v>59</v>
      </c>
      <c r="B60" s="22">
        <v>42142</v>
      </c>
      <c r="C60" s="9">
        <v>97.095099667774093</v>
      </c>
      <c r="D60" s="13"/>
      <c r="E60" s="13"/>
      <c r="F60" s="9">
        <v>131.658521686011</v>
      </c>
      <c r="I60" s="13"/>
      <c r="J60" s="9">
        <v>59</v>
      </c>
      <c r="K60" s="22">
        <v>42142</v>
      </c>
      <c r="L60" s="9">
        <v>97.095099667774093</v>
      </c>
      <c r="M60" s="9">
        <v>114.92022337455127</v>
      </c>
      <c r="N60" s="9">
        <v>114.92022337455127</v>
      </c>
      <c r="O60" s="9">
        <v>114.92022337455127</v>
      </c>
      <c r="P60" s="9">
        <v>114.92022337455127</v>
      </c>
      <c r="Q60" s="9">
        <v>114.92022337455127</v>
      </c>
      <c r="R60" s="9">
        <v>114.92022337455127</v>
      </c>
      <c r="S60" s="13"/>
    </row>
    <row r="61" spans="1:19" x14ac:dyDescent="0.25">
      <c r="A61" s="9">
        <v>60</v>
      </c>
      <c r="B61" s="20">
        <v>42144</v>
      </c>
      <c r="C61" s="9">
        <v>61.172057677318783</v>
      </c>
      <c r="D61" s="13"/>
      <c r="E61" s="13"/>
      <c r="F61" s="9">
        <v>81.999605211212</v>
      </c>
      <c r="I61" s="13"/>
      <c r="J61" s="9">
        <v>60</v>
      </c>
      <c r="K61" s="20">
        <v>42144</v>
      </c>
      <c r="L61" s="9">
        <v>61.172057677318783</v>
      </c>
      <c r="M61" s="9">
        <v>115.42701393095093</v>
      </c>
      <c r="N61" s="9">
        <v>115.42701393095093</v>
      </c>
      <c r="O61" s="9">
        <v>115.42701393095093</v>
      </c>
      <c r="P61" s="9">
        <v>115.42701393095093</v>
      </c>
      <c r="Q61" s="9">
        <v>115.42701393095093</v>
      </c>
      <c r="R61" s="9">
        <v>115.42701393095093</v>
      </c>
      <c r="S61" s="13"/>
    </row>
    <row r="62" spans="1:19" x14ac:dyDescent="0.25">
      <c r="A62" s="9">
        <v>61</v>
      </c>
      <c r="B62" s="20">
        <v>42146</v>
      </c>
      <c r="C62" s="9">
        <v>65.703376205787777</v>
      </c>
      <c r="D62" s="13"/>
      <c r="E62" s="13"/>
      <c r="F62" s="9">
        <v>130.35651149086624</v>
      </c>
      <c r="I62" s="13"/>
      <c r="J62" s="9">
        <v>61</v>
      </c>
      <c r="K62" s="20">
        <v>42146</v>
      </c>
      <c r="L62" s="9">
        <v>65.703376205787777</v>
      </c>
      <c r="M62" s="9">
        <v>117.66408114558473</v>
      </c>
      <c r="N62" s="9">
        <v>117.66408114558473</v>
      </c>
      <c r="O62" s="9">
        <v>117.66408114558473</v>
      </c>
      <c r="P62" s="9">
        <v>117.66408114558473</v>
      </c>
      <c r="Q62" s="9">
        <v>117.66408114558473</v>
      </c>
      <c r="R62" s="9">
        <v>117.66408114558473</v>
      </c>
      <c r="S62" s="13"/>
    </row>
    <row r="63" spans="1:19" x14ac:dyDescent="0.25">
      <c r="A63" s="9">
        <v>62</v>
      </c>
      <c r="B63" s="20">
        <v>42149</v>
      </c>
      <c r="C63" s="9">
        <v>133.21117635148815</v>
      </c>
      <c r="D63" s="13"/>
      <c r="E63" s="13"/>
      <c r="F63" s="9">
        <v>293.35063663075414</v>
      </c>
      <c r="I63" s="13"/>
      <c r="J63" s="9">
        <v>62</v>
      </c>
      <c r="K63" s="20">
        <v>42149</v>
      </c>
      <c r="L63" s="9">
        <v>133.21117635148815</v>
      </c>
      <c r="M63" s="9">
        <v>117.78092632401797</v>
      </c>
      <c r="N63" s="9">
        <v>117.78092632401797</v>
      </c>
      <c r="O63" s="9">
        <v>117.78092632401797</v>
      </c>
      <c r="P63" s="9">
        <v>117.78092632401797</v>
      </c>
      <c r="Q63" s="9">
        <v>117.78092632401797</v>
      </c>
      <c r="R63" s="9">
        <v>117.78092632401797</v>
      </c>
      <c r="S63" s="13"/>
    </row>
    <row r="64" spans="1:19" x14ac:dyDescent="0.25">
      <c r="A64" s="9">
        <v>63</v>
      </c>
      <c r="B64" s="20">
        <v>42151</v>
      </c>
      <c r="C64" s="9">
        <v>91.755542240862781</v>
      </c>
      <c r="D64" s="13"/>
      <c r="E64" s="13"/>
      <c r="F64" s="9">
        <v>275.45842650945315</v>
      </c>
      <c r="I64" s="13"/>
      <c r="J64" s="9">
        <v>63</v>
      </c>
      <c r="K64" s="20">
        <v>42151</v>
      </c>
      <c r="L64" s="9">
        <v>91.755542240862781</v>
      </c>
      <c r="M64" s="9">
        <v>118.55769230769232</v>
      </c>
      <c r="N64" s="9">
        <v>118.55769230769232</v>
      </c>
      <c r="O64" s="9">
        <v>118.55769230769232</v>
      </c>
      <c r="P64" s="9">
        <v>118.55769230769232</v>
      </c>
      <c r="Q64" s="9">
        <v>118.55769230769232</v>
      </c>
      <c r="R64" s="9">
        <v>118.55769230769232</v>
      </c>
      <c r="S64" s="13"/>
    </row>
    <row r="65" spans="1:19" x14ac:dyDescent="0.25">
      <c r="A65" s="9">
        <v>64</v>
      </c>
      <c r="B65" s="20">
        <v>42153</v>
      </c>
      <c r="C65" s="9">
        <v>103.55839416058393</v>
      </c>
      <c r="D65" s="13"/>
      <c r="E65" s="13"/>
      <c r="F65" s="9">
        <v>220.20290732889157</v>
      </c>
      <c r="I65" s="13"/>
      <c r="J65" s="9">
        <v>64</v>
      </c>
      <c r="K65" s="20">
        <v>42153</v>
      </c>
      <c r="L65" s="9">
        <v>103.55839416058393</v>
      </c>
      <c r="M65" s="9">
        <v>120.63521764821745</v>
      </c>
      <c r="N65" s="9">
        <v>120.63521764821745</v>
      </c>
      <c r="O65" s="9">
        <v>120.63521764821745</v>
      </c>
      <c r="P65" s="9">
        <v>120.63521764821745</v>
      </c>
      <c r="Q65" s="9">
        <v>120.63521764821745</v>
      </c>
      <c r="R65" s="9">
        <v>120.63521764821745</v>
      </c>
      <c r="S65" s="13"/>
    </row>
    <row r="66" spans="1:19" x14ac:dyDescent="0.25">
      <c r="A66" s="9">
        <v>65</v>
      </c>
      <c r="B66" s="20">
        <v>42156</v>
      </c>
      <c r="C66" s="9">
        <v>165.3087167070218</v>
      </c>
      <c r="D66" s="13"/>
      <c r="E66" s="13"/>
      <c r="F66" s="9">
        <v>193.4770173646578</v>
      </c>
      <c r="I66" s="13"/>
      <c r="J66" s="9">
        <v>65</v>
      </c>
      <c r="K66" s="20">
        <v>42156</v>
      </c>
      <c r="L66" s="9">
        <v>165.3087167070218</v>
      </c>
      <c r="M66" s="9">
        <v>121.09676137492549</v>
      </c>
      <c r="N66" s="9">
        <v>121.09676137492549</v>
      </c>
      <c r="O66" s="9">
        <v>121.09676137492549</v>
      </c>
      <c r="P66" s="9">
        <v>121.09676137492549</v>
      </c>
      <c r="Q66" s="9">
        <v>121.09676137492549</v>
      </c>
      <c r="R66" s="9">
        <v>121.09676137492549</v>
      </c>
      <c r="S66" s="13"/>
    </row>
    <row r="67" spans="1:19" x14ac:dyDescent="0.25">
      <c r="A67" s="9">
        <v>66</v>
      </c>
      <c r="B67" s="20">
        <v>42158</v>
      </c>
      <c r="C67" s="9">
        <v>93.817859952793057</v>
      </c>
      <c r="D67" s="13"/>
      <c r="E67" s="13"/>
      <c r="F67" s="9">
        <v>144.85338120885697</v>
      </c>
      <c r="I67" s="13"/>
      <c r="J67" s="9">
        <v>66</v>
      </c>
      <c r="K67" s="20">
        <v>42158</v>
      </c>
      <c r="L67" s="9">
        <v>93.817859952793057</v>
      </c>
      <c r="M67" s="9">
        <v>121.23543353742841</v>
      </c>
      <c r="N67" s="9">
        <v>121.23543353742841</v>
      </c>
      <c r="O67" s="9">
        <v>121.23543353742841</v>
      </c>
      <c r="P67" s="9">
        <v>121.23543353742841</v>
      </c>
      <c r="Q67" s="9">
        <v>121.23543353742841</v>
      </c>
      <c r="R67" s="9">
        <v>121.23543353742841</v>
      </c>
      <c r="S67" s="13"/>
    </row>
    <row r="68" spans="1:19" x14ac:dyDescent="0.25">
      <c r="A68" s="9">
        <v>67</v>
      </c>
      <c r="B68" s="20">
        <v>42163</v>
      </c>
      <c r="C68" s="9">
        <v>93.962863190302087</v>
      </c>
      <c r="D68" s="13"/>
      <c r="E68" s="13"/>
      <c r="F68" s="9">
        <v>169.43559354964057</v>
      </c>
      <c r="I68" s="13"/>
      <c r="J68" s="9">
        <v>67</v>
      </c>
      <c r="K68" s="20">
        <v>42163</v>
      </c>
      <c r="L68" s="9">
        <v>93.962863190302087</v>
      </c>
      <c r="M68" s="9">
        <v>121.70009737098346</v>
      </c>
      <c r="N68" s="9">
        <v>121.70009737098346</v>
      </c>
      <c r="O68" s="9">
        <v>121.70009737098346</v>
      </c>
      <c r="P68" s="9">
        <v>121.70009737098346</v>
      </c>
      <c r="Q68" s="9">
        <v>121.70009737098346</v>
      </c>
      <c r="R68" s="9">
        <v>121.70009737098346</v>
      </c>
      <c r="S68" s="13"/>
    </row>
    <row r="69" spans="1:19" x14ac:dyDescent="0.25">
      <c r="A69" s="9">
        <v>68</v>
      </c>
      <c r="B69" s="20">
        <v>42165</v>
      </c>
      <c r="C69" s="9">
        <v>297.26568951279933</v>
      </c>
      <c r="D69" s="13"/>
      <c r="E69" s="13"/>
      <c r="F69" s="9">
        <v>93.475149874298964</v>
      </c>
      <c r="I69" s="13"/>
      <c r="J69" s="9">
        <v>68</v>
      </c>
      <c r="K69" s="20">
        <v>42165</v>
      </c>
      <c r="L69" s="9">
        <v>297.26568951279933</v>
      </c>
      <c r="M69" s="9">
        <v>121.7483946293053</v>
      </c>
      <c r="N69" s="9">
        <v>121.7483946293053</v>
      </c>
      <c r="O69" s="9">
        <v>121.7483946293053</v>
      </c>
      <c r="P69" s="9">
        <v>121.7483946293053</v>
      </c>
      <c r="Q69" s="9">
        <v>121.7483946293053</v>
      </c>
      <c r="R69" s="9">
        <v>121.7483946293053</v>
      </c>
      <c r="S69" s="13"/>
    </row>
    <row r="70" spans="1:19" x14ac:dyDescent="0.25">
      <c r="A70" s="9">
        <v>69</v>
      </c>
      <c r="B70" s="20">
        <v>42170</v>
      </c>
      <c r="C70" s="9">
        <v>150.12082514734772</v>
      </c>
      <c r="D70" s="13"/>
      <c r="E70" s="13"/>
      <c r="F70" s="9">
        <v>121.7483946293053</v>
      </c>
      <c r="I70" s="13"/>
      <c r="J70" s="9">
        <v>69</v>
      </c>
      <c r="K70" s="20">
        <v>42170</v>
      </c>
      <c r="L70" s="9">
        <v>150.12082514734772</v>
      </c>
      <c r="M70" s="9">
        <v>123.68757612667478</v>
      </c>
      <c r="N70" s="9">
        <v>123.68757612667478</v>
      </c>
      <c r="O70" s="9">
        <v>123.68757612667478</v>
      </c>
      <c r="P70" s="9">
        <v>123.68757612667478</v>
      </c>
      <c r="Q70" s="9">
        <v>123.68757612667478</v>
      </c>
      <c r="R70" s="9">
        <v>123.68757612667478</v>
      </c>
      <c r="S70" s="13"/>
    </row>
    <row r="71" spans="1:19" x14ac:dyDescent="0.25">
      <c r="A71" s="9">
        <v>70</v>
      </c>
      <c r="B71" s="20">
        <v>42172</v>
      </c>
      <c r="C71" s="9">
        <v>159.46060606060604</v>
      </c>
      <c r="D71" s="13"/>
      <c r="E71" s="13"/>
      <c r="F71" s="9">
        <v>155.83113188376348</v>
      </c>
      <c r="I71" s="13"/>
      <c r="J71" s="9">
        <v>70</v>
      </c>
      <c r="K71" s="20">
        <v>42172</v>
      </c>
      <c r="L71" s="9">
        <v>159.46060606060604</v>
      </c>
      <c r="M71" s="9">
        <v>123.81568471337582</v>
      </c>
      <c r="N71" s="9">
        <v>123.81568471337582</v>
      </c>
      <c r="O71" s="9">
        <v>123.81568471337582</v>
      </c>
      <c r="P71" s="9">
        <v>123.81568471337582</v>
      </c>
      <c r="Q71" s="9">
        <v>123.81568471337582</v>
      </c>
      <c r="R71" s="9">
        <v>123.81568471337582</v>
      </c>
      <c r="S71" s="13"/>
    </row>
    <row r="72" spans="1:19" x14ac:dyDescent="0.25">
      <c r="A72" s="9">
        <v>71</v>
      </c>
      <c r="B72" s="20">
        <v>42177</v>
      </c>
      <c r="C72" s="9">
        <v>165.69094488188978</v>
      </c>
      <c r="D72" s="13"/>
      <c r="E72" s="13"/>
      <c r="F72" s="9">
        <v>97.978410206084405</v>
      </c>
      <c r="I72" s="13"/>
      <c r="J72" s="9">
        <v>71</v>
      </c>
      <c r="K72" s="20">
        <v>42177</v>
      </c>
      <c r="L72" s="9">
        <v>165.69094488188978</v>
      </c>
      <c r="M72" s="9">
        <v>124.43349753694582</v>
      </c>
      <c r="N72" s="9">
        <v>124.43349753694582</v>
      </c>
      <c r="O72" s="9">
        <v>124.43349753694582</v>
      </c>
      <c r="P72" s="9">
        <v>124.43349753694582</v>
      </c>
      <c r="Q72" s="9">
        <v>124.43349753694582</v>
      </c>
      <c r="R72" s="9">
        <v>124.43349753694582</v>
      </c>
      <c r="S72" s="13"/>
    </row>
    <row r="73" spans="1:19" x14ac:dyDescent="0.25">
      <c r="A73" s="9">
        <v>72</v>
      </c>
      <c r="B73" s="20">
        <v>42181</v>
      </c>
      <c r="C73" s="9">
        <v>145.77080351666325</v>
      </c>
      <c r="D73" s="13"/>
      <c r="E73" s="13"/>
      <c r="F73" s="9">
        <v>57.124640065816529</v>
      </c>
      <c r="I73" s="13"/>
      <c r="J73" s="9">
        <v>72</v>
      </c>
      <c r="K73" s="20">
        <v>42181</v>
      </c>
      <c r="L73" s="9">
        <v>145.77080351666325</v>
      </c>
      <c r="M73" s="9">
        <v>125.32048761305542</v>
      </c>
      <c r="N73" s="9">
        <v>125.32048761305542</v>
      </c>
      <c r="O73" s="9">
        <v>125.32048761305542</v>
      </c>
      <c r="P73" s="9">
        <v>125.32048761305542</v>
      </c>
      <c r="Q73" s="9">
        <v>125.32048761305542</v>
      </c>
      <c r="R73" s="9">
        <v>125.32048761305542</v>
      </c>
      <c r="S73" s="13"/>
    </row>
    <row r="74" spans="1:19" x14ac:dyDescent="0.25">
      <c r="A74" s="9">
        <v>73</v>
      </c>
      <c r="B74" s="20">
        <v>42184</v>
      </c>
      <c r="C74" s="9">
        <v>103.50059382422805</v>
      </c>
      <c r="D74" s="13"/>
      <c r="E74" s="13"/>
      <c r="F74" s="9">
        <v>183.56833398975971</v>
      </c>
      <c r="I74" s="13"/>
      <c r="J74" s="9">
        <v>73</v>
      </c>
      <c r="K74" s="20">
        <v>42184</v>
      </c>
      <c r="L74" s="9">
        <v>103.50059382422805</v>
      </c>
      <c r="M74" s="9">
        <v>129.01229748194416</v>
      </c>
      <c r="N74" s="9">
        <v>129.01229748194416</v>
      </c>
      <c r="O74" s="9">
        <v>129.01229748194416</v>
      </c>
      <c r="P74" s="9">
        <v>129.01229748194416</v>
      </c>
      <c r="Q74" s="9">
        <v>129.01229748194416</v>
      </c>
      <c r="R74" s="9">
        <v>129.01229748194416</v>
      </c>
      <c r="S74" s="13"/>
    </row>
    <row r="75" spans="1:19" x14ac:dyDescent="0.25">
      <c r="A75" s="9">
        <v>74</v>
      </c>
      <c r="B75" s="20">
        <v>42188</v>
      </c>
      <c r="C75" s="9">
        <v>93.687487447278571</v>
      </c>
      <c r="D75" s="13"/>
      <c r="E75" s="13"/>
      <c r="F75" s="9">
        <v>117.66408114558473</v>
      </c>
      <c r="I75" s="13"/>
      <c r="J75" s="9">
        <v>74</v>
      </c>
      <c r="K75" s="20">
        <v>42188</v>
      </c>
      <c r="L75" s="9">
        <v>93.687487447278571</v>
      </c>
      <c r="M75" s="9">
        <v>129.48710433763185</v>
      </c>
      <c r="N75" s="9">
        <v>129.48710433763185</v>
      </c>
      <c r="O75" s="9">
        <v>129.48710433763185</v>
      </c>
      <c r="P75" s="9">
        <v>129.48710433763185</v>
      </c>
      <c r="Q75" s="9">
        <v>129.48710433763185</v>
      </c>
      <c r="R75" s="9">
        <v>129.48710433763185</v>
      </c>
      <c r="S75" s="13"/>
    </row>
    <row r="76" spans="1:19" x14ac:dyDescent="0.25">
      <c r="A76" s="9">
        <v>75</v>
      </c>
      <c r="B76" s="20">
        <v>42191</v>
      </c>
      <c r="C76" s="9">
        <v>121.70009737098346</v>
      </c>
      <c r="D76" s="13"/>
      <c r="E76" s="13"/>
      <c r="F76" s="9">
        <v>274.19828641370873</v>
      </c>
      <c r="I76" s="13"/>
      <c r="J76" s="9">
        <v>75</v>
      </c>
      <c r="K76" s="20">
        <v>42191</v>
      </c>
      <c r="L76" s="9">
        <v>121.70009737098346</v>
      </c>
      <c r="M76" s="9">
        <v>130.35651149086624</v>
      </c>
      <c r="N76" s="9">
        <v>130.35651149086624</v>
      </c>
      <c r="O76" s="9">
        <v>130.35651149086624</v>
      </c>
      <c r="P76" s="9">
        <v>130.35651149086624</v>
      </c>
      <c r="Q76" s="9">
        <v>130.35651149086624</v>
      </c>
      <c r="R76" s="9">
        <v>130.35651149086624</v>
      </c>
      <c r="S76" s="13"/>
    </row>
    <row r="77" spans="1:19" x14ac:dyDescent="0.25">
      <c r="A77" s="9">
        <v>76</v>
      </c>
      <c r="B77" s="20">
        <v>42192</v>
      </c>
      <c r="C77" s="9">
        <v>132.23121951219511</v>
      </c>
      <c r="D77" s="13"/>
      <c r="E77" s="13"/>
      <c r="F77" s="9">
        <v>142.97943811074919</v>
      </c>
      <c r="I77" s="13"/>
      <c r="J77" s="9">
        <v>76</v>
      </c>
      <c r="K77" s="20">
        <v>42192</v>
      </c>
      <c r="L77" s="9">
        <v>132.23121951219511</v>
      </c>
      <c r="M77" s="9">
        <v>131.658521686011</v>
      </c>
      <c r="N77" s="9">
        <v>131.658521686011</v>
      </c>
      <c r="O77" s="9">
        <v>131.658521686011</v>
      </c>
      <c r="P77" s="9">
        <v>131.658521686011</v>
      </c>
      <c r="Q77" s="9">
        <v>131.658521686011</v>
      </c>
      <c r="R77" s="9">
        <v>131.658521686011</v>
      </c>
      <c r="S77" s="13"/>
    </row>
    <row r="78" spans="1:19" x14ac:dyDescent="0.25">
      <c r="A78" s="9">
        <v>77</v>
      </c>
      <c r="B78" s="20">
        <v>42193</v>
      </c>
      <c r="C78" s="9">
        <v>125.32048761305542</v>
      </c>
      <c r="D78" s="13"/>
      <c r="E78" s="13"/>
      <c r="F78" s="9">
        <v>219.79654120040689</v>
      </c>
      <c r="I78" s="13"/>
      <c r="J78" s="9">
        <v>77</v>
      </c>
      <c r="K78" s="20">
        <v>42193</v>
      </c>
      <c r="L78" s="9">
        <v>125.32048761305542</v>
      </c>
      <c r="M78" s="9">
        <v>132.23121951219511</v>
      </c>
      <c r="N78" s="9">
        <v>132.23121951219511</v>
      </c>
      <c r="O78" s="9">
        <v>132.23121951219511</v>
      </c>
      <c r="P78" s="9">
        <v>132.23121951219511</v>
      </c>
      <c r="Q78" s="9">
        <v>132.23121951219511</v>
      </c>
      <c r="R78" s="9">
        <v>132.23121951219511</v>
      </c>
      <c r="S78" s="13"/>
    </row>
    <row r="79" spans="1:19" x14ac:dyDescent="0.25">
      <c r="A79" s="9">
        <v>78</v>
      </c>
      <c r="B79" s="20">
        <v>42195</v>
      </c>
      <c r="C79" s="9">
        <v>152.4599037690457</v>
      </c>
      <c r="D79" s="13"/>
      <c r="E79" s="13"/>
      <c r="F79" s="9">
        <v>146.88784497944803</v>
      </c>
      <c r="I79" s="13"/>
      <c r="J79" s="9">
        <v>78</v>
      </c>
      <c r="K79" s="20">
        <v>42195</v>
      </c>
      <c r="L79" s="9">
        <v>152.4599037690457</v>
      </c>
      <c r="M79" s="9">
        <v>132.53540252182347</v>
      </c>
      <c r="N79" s="9">
        <v>132.53540252182347</v>
      </c>
      <c r="O79" s="9">
        <v>132.53540252182347</v>
      </c>
      <c r="P79" s="9">
        <v>132.53540252182347</v>
      </c>
      <c r="Q79" s="9">
        <v>132.53540252182347</v>
      </c>
      <c r="R79" s="9">
        <v>132.53540252182347</v>
      </c>
      <c r="S79" s="13"/>
    </row>
    <row r="80" spans="1:19" x14ac:dyDescent="0.25">
      <c r="A80" s="9">
        <v>79</v>
      </c>
      <c r="B80" s="20">
        <v>42198</v>
      </c>
      <c r="C80" s="9">
        <v>161.51769464105158</v>
      </c>
      <c r="D80" s="13"/>
      <c r="E80" s="13"/>
      <c r="F80" s="9">
        <v>198.56703567035672</v>
      </c>
      <c r="I80" s="13"/>
      <c r="J80" s="9">
        <v>79</v>
      </c>
      <c r="K80" s="20">
        <v>42198</v>
      </c>
      <c r="L80" s="9">
        <v>161.51769464105158</v>
      </c>
      <c r="M80" s="9">
        <v>133.21117635148815</v>
      </c>
      <c r="N80" s="9">
        <v>133.21117635148815</v>
      </c>
      <c r="O80" s="9">
        <v>133.21117635148815</v>
      </c>
      <c r="P80" s="9">
        <v>133.21117635148815</v>
      </c>
      <c r="Q80" s="9">
        <v>133.21117635148815</v>
      </c>
      <c r="R80" s="9">
        <v>133.21117635148815</v>
      </c>
      <c r="S80" s="13"/>
    </row>
    <row r="81" spans="1:19" x14ac:dyDescent="0.25">
      <c r="A81" s="9">
        <v>80</v>
      </c>
      <c r="B81" s="20">
        <v>42200</v>
      </c>
      <c r="C81" s="9">
        <v>241.37798462161069</v>
      </c>
      <c r="D81" s="13"/>
      <c r="E81" s="13"/>
      <c r="F81" s="9">
        <v>67.818164288468964</v>
      </c>
      <c r="I81" s="13"/>
      <c r="J81" s="9">
        <v>80</v>
      </c>
      <c r="K81" s="20">
        <v>42200</v>
      </c>
      <c r="L81" s="9">
        <v>241.37798462161069</v>
      </c>
      <c r="M81" s="9">
        <v>133.47684809098294</v>
      </c>
      <c r="N81" s="9">
        <v>133.47684809098294</v>
      </c>
      <c r="O81" s="9">
        <v>133.47684809098294</v>
      </c>
      <c r="P81" s="9">
        <v>133.47684809098294</v>
      </c>
      <c r="Q81" s="9">
        <v>133.47684809098294</v>
      </c>
      <c r="R81" s="9">
        <v>133.47684809098294</v>
      </c>
      <c r="S81" s="13"/>
    </row>
    <row r="82" spans="1:19" x14ac:dyDescent="0.25">
      <c r="A82" s="9">
        <v>81</v>
      </c>
      <c r="B82" s="20">
        <v>42207</v>
      </c>
      <c r="C82" s="9">
        <v>227.59028642590286</v>
      </c>
      <c r="D82" s="13"/>
      <c r="E82" s="13"/>
      <c r="F82" s="9">
        <v>97.470576696743819</v>
      </c>
      <c r="I82" s="13"/>
      <c r="J82" s="9">
        <v>81</v>
      </c>
      <c r="K82" s="20">
        <v>42207</v>
      </c>
      <c r="L82" s="9">
        <v>227.59028642590286</v>
      </c>
      <c r="M82" s="9">
        <v>133.48575857391981</v>
      </c>
      <c r="N82" s="9">
        <v>133.48575857391981</v>
      </c>
      <c r="O82" s="9">
        <v>133.48575857391981</v>
      </c>
      <c r="P82" s="9">
        <v>133.48575857391981</v>
      </c>
      <c r="Q82" s="9">
        <v>133.48575857391981</v>
      </c>
      <c r="R82" s="9">
        <v>133.48575857391981</v>
      </c>
      <c r="S82" s="13"/>
    </row>
    <row r="83" spans="1:19" x14ac:dyDescent="0.25">
      <c r="A83" s="9">
        <v>82</v>
      </c>
      <c r="B83" s="20">
        <v>42212</v>
      </c>
      <c r="C83" s="9">
        <v>52.285714285714285</v>
      </c>
      <c r="D83" s="13"/>
      <c r="E83" s="13"/>
      <c r="F83" s="9">
        <v>114.92022337455127</v>
      </c>
      <c r="I83" s="13"/>
      <c r="J83" s="9">
        <v>82</v>
      </c>
      <c r="K83" s="20">
        <v>42212</v>
      </c>
      <c r="L83" s="9">
        <v>52.285714285714285</v>
      </c>
      <c r="M83" s="9">
        <v>140.86700666928206</v>
      </c>
      <c r="N83" s="9">
        <v>140.86700666928206</v>
      </c>
      <c r="O83" s="9">
        <v>140.86700666928206</v>
      </c>
      <c r="P83" s="9">
        <v>140.86700666928206</v>
      </c>
      <c r="Q83" s="9">
        <v>140.86700666928206</v>
      </c>
      <c r="R83" s="9">
        <v>140.86700666928206</v>
      </c>
      <c r="S83" s="13"/>
    </row>
    <row r="84" spans="1:19" x14ac:dyDescent="0.25">
      <c r="A84" s="9">
        <v>83</v>
      </c>
      <c r="B84" s="20">
        <v>42214</v>
      </c>
      <c r="C84" s="9">
        <v>66.068931068931079</v>
      </c>
      <c r="D84" s="13"/>
      <c r="E84" s="13"/>
      <c r="F84" s="9">
        <v>110.54714784633298</v>
      </c>
      <c r="I84" s="13"/>
      <c r="J84" s="9">
        <v>83</v>
      </c>
      <c r="K84" s="20">
        <v>42214</v>
      </c>
      <c r="L84" s="9">
        <v>66.068931068931079</v>
      </c>
      <c r="M84" s="9">
        <v>142.5771636070204</v>
      </c>
      <c r="N84" s="9">
        <v>142.5771636070204</v>
      </c>
      <c r="O84" s="9">
        <v>142.5771636070204</v>
      </c>
      <c r="P84" s="9">
        <v>142.5771636070204</v>
      </c>
      <c r="Q84" s="9">
        <v>142.5771636070204</v>
      </c>
      <c r="R84" s="9">
        <v>142.5771636070204</v>
      </c>
      <c r="S84" s="13"/>
    </row>
    <row r="85" spans="1:19" x14ac:dyDescent="0.25">
      <c r="A85" s="9">
        <v>84</v>
      </c>
      <c r="B85" s="20">
        <v>42216</v>
      </c>
      <c r="C85" s="9">
        <v>85.370192307692292</v>
      </c>
      <c r="D85" s="13"/>
      <c r="E85" s="13"/>
      <c r="F85" s="9">
        <v>76.937694704049846</v>
      </c>
      <c r="I85" s="13"/>
      <c r="J85" s="9">
        <v>84</v>
      </c>
      <c r="K85" s="20">
        <v>42216</v>
      </c>
      <c r="L85" s="9">
        <v>85.370192307692292</v>
      </c>
      <c r="M85" s="9">
        <v>142.97943811074919</v>
      </c>
      <c r="N85" s="9">
        <v>142.97943811074919</v>
      </c>
      <c r="O85" s="9">
        <v>142.97943811074919</v>
      </c>
      <c r="P85" s="9">
        <v>142.97943811074919</v>
      </c>
      <c r="Q85" s="9">
        <v>142.97943811074919</v>
      </c>
      <c r="R85" s="9">
        <v>142.97943811074919</v>
      </c>
      <c r="S85" s="13"/>
    </row>
    <row r="86" spans="1:19" x14ac:dyDescent="0.25">
      <c r="A86" s="9">
        <v>85</v>
      </c>
      <c r="B86" s="20">
        <v>42219</v>
      </c>
      <c r="C86" s="9">
        <v>184.6676737160121</v>
      </c>
      <c r="D86" s="13"/>
      <c r="E86" s="13"/>
      <c r="F86" s="9">
        <v>192.07088045234249</v>
      </c>
      <c r="I86" s="13"/>
      <c r="J86" s="9">
        <v>85</v>
      </c>
      <c r="K86" s="20">
        <v>42219</v>
      </c>
      <c r="L86" s="9">
        <v>184.6676737160121</v>
      </c>
      <c r="M86" s="9">
        <v>143.31114297419091</v>
      </c>
      <c r="N86" s="9">
        <v>143.31114297419091</v>
      </c>
      <c r="O86" s="9">
        <v>143.31114297419091</v>
      </c>
      <c r="P86" s="9">
        <v>143.31114297419091</v>
      </c>
      <c r="Q86" s="9">
        <v>143.31114297419091</v>
      </c>
      <c r="R86" s="9">
        <v>143.31114297419091</v>
      </c>
      <c r="S86" s="13"/>
    </row>
    <row r="87" spans="1:19" x14ac:dyDescent="0.25">
      <c r="A87" s="9">
        <v>86</v>
      </c>
      <c r="B87" s="20">
        <v>42223</v>
      </c>
      <c r="C87" s="9">
        <v>121.09676137492549</v>
      </c>
      <c r="D87" s="13"/>
      <c r="E87" s="13"/>
      <c r="F87" s="9">
        <v>87.954009433962241</v>
      </c>
      <c r="I87" s="13"/>
      <c r="J87" s="9">
        <v>86</v>
      </c>
      <c r="K87" s="20">
        <v>42223</v>
      </c>
      <c r="L87" s="9">
        <v>121.09676137492549</v>
      </c>
      <c r="M87" s="9">
        <v>143.58158220024723</v>
      </c>
      <c r="N87" s="9">
        <v>143.58158220024723</v>
      </c>
      <c r="O87" s="9">
        <v>143.58158220024723</v>
      </c>
      <c r="P87" s="9">
        <v>143.58158220024723</v>
      </c>
      <c r="Q87" s="9">
        <v>143.58158220024723</v>
      </c>
      <c r="R87" s="9">
        <v>143.58158220024723</v>
      </c>
      <c r="S87" s="13"/>
    </row>
    <row r="88" spans="1:19" x14ac:dyDescent="0.25">
      <c r="A88" s="9">
        <v>87</v>
      </c>
      <c r="B88" s="20">
        <v>42228</v>
      </c>
      <c r="C88" s="9">
        <v>92.665004985044874</v>
      </c>
      <c r="D88" s="13"/>
      <c r="E88" s="13"/>
      <c r="F88" s="21">
        <v>173.20570866141733</v>
      </c>
      <c r="I88" s="13"/>
      <c r="J88" s="9">
        <v>87</v>
      </c>
      <c r="K88" s="20">
        <v>42228</v>
      </c>
      <c r="L88" s="9">
        <v>92.665004985044874</v>
      </c>
      <c r="M88" s="9">
        <v>144.85338120885697</v>
      </c>
      <c r="N88" s="9">
        <v>144.85338120885697</v>
      </c>
      <c r="O88" s="9">
        <v>144.85338120885697</v>
      </c>
      <c r="P88" s="9">
        <v>144.85338120885697</v>
      </c>
      <c r="Q88" s="9">
        <v>144.85338120885697</v>
      </c>
      <c r="R88" s="9">
        <v>144.85338120885697</v>
      </c>
      <c r="S88" s="13"/>
    </row>
    <row r="89" spans="1:19" x14ac:dyDescent="0.25">
      <c r="A89" s="9">
        <v>88</v>
      </c>
      <c r="B89" s="20">
        <v>42230</v>
      </c>
      <c r="C89" s="9">
        <v>68.913669064748206</v>
      </c>
      <c r="D89" s="13"/>
      <c r="E89" s="13"/>
      <c r="F89" s="13"/>
      <c r="I89" s="13"/>
      <c r="J89" s="9">
        <v>88</v>
      </c>
      <c r="K89" s="20">
        <v>42230</v>
      </c>
      <c r="L89" s="9">
        <v>68.913669064748206</v>
      </c>
      <c r="M89" s="9">
        <v>145.18396591789309</v>
      </c>
      <c r="N89" s="9">
        <v>145.18396591789309</v>
      </c>
      <c r="O89" s="9">
        <v>145.18396591789309</v>
      </c>
      <c r="P89" s="9">
        <v>145.18396591789309</v>
      </c>
      <c r="Q89" s="9">
        <v>145.18396591789309</v>
      </c>
      <c r="R89" s="9">
        <v>145.18396591789309</v>
      </c>
      <c r="S89" s="13"/>
    </row>
    <row r="90" spans="1:19" x14ac:dyDescent="0.25">
      <c r="A90" s="9">
        <v>89</v>
      </c>
      <c r="B90" s="20">
        <v>42231</v>
      </c>
      <c r="C90" s="9">
        <v>124.43349753694582</v>
      </c>
      <c r="D90" s="13"/>
      <c r="E90" s="13"/>
      <c r="F90" s="13"/>
      <c r="I90" s="13"/>
      <c r="J90" s="9">
        <v>89</v>
      </c>
      <c r="K90" s="20">
        <v>42231</v>
      </c>
      <c r="L90" s="9">
        <v>124.43349753694582</v>
      </c>
      <c r="M90" s="9">
        <v>145.77080351666325</v>
      </c>
      <c r="N90" s="9">
        <v>145.77080351666325</v>
      </c>
      <c r="O90" s="9">
        <v>145.77080351666325</v>
      </c>
      <c r="P90" s="9">
        <v>145.77080351666325</v>
      </c>
      <c r="Q90" s="9">
        <v>145.77080351666325</v>
      </c>
      <c r="R90" s="9">
        <v>145.77080351666325</v>
      </c>
      <c r="S90" s="13"/>
    </row>
    <row r="91" spans="1:19" x14ac:dyDescent="0.25">
      <c r="A91" s="9">
        <v>90</v>
      </c>
      <c r="B91" s="20">
        <v>42232</v>
      </c>
      <c r="C91" s="9">
        <v>79.519976147883114</v>
      </c>
      <c r="D91" s="13"/>
      <c r="E91" s="13"/>
      <c r="F91" s="13"/>
      <c r="I91" s="13"/>
      <c r="J91" s="9">
        <v>90</v>
      </c>
      <c r="K91" s="20">
        <v>42232</v>
      </c>
      <c r="L91" s="9">
        <v>79.519976147883114</v>
      </c>
      <c r="M91" s="9">
        <v>146.88784497944803</v>
      </c>
      <c r="N91" s="9">
        <v>146.88784497944803</v>
      </c>
      <c r="O91" s="9">
        <v>146.88784497944803</v>
      </c>
      <c r="P91" s="9">
        <v>146.88784497944803</v>
      </c>
      <c r="Q91" s="9">
        <v>146.88784497944803</v>
      </c>
      <c r="R91" s="9">
        <v>146.88784497944803</v>
      </c>
      <c r="S91" s="13"/>
    </row>
    <row r="92" spans="1:19" x14ac:dyDescent="0.25">
      <c r="A92" s="9">
        <v>91</v>
      </c>
      <c r="B92" s="20">
        <v>42234</v>
      </c>
      <c r="C92" s="9">
        <v>84.465065502183393</v>
      </c>
      <c r="D92" s="13"/>
      <c r="E92" s="13"/>
      <c r="F92" s="13"/>
      <c r="I92" s="13"/>
      <c r="J92" s="9">
        <v>91</v>
      </c>
      <c r="K92" s="20">
        <v>42234</v>
      </c>
      <c r="L92" s="9">
        <v>84.465065502183393</v>
      </c>
      <c r="M92" s="9">
        <v>147.72081712062254</v>
      </c>
      <c r="N92" s="9">
        <v>147.72081712062254</v>
      </c>
      <c r="O92" s="9">
        <v>147.72081712062254</v>
      </c>
      <c r="P92" s="9">
        <v>147.72081712062254</v>
      </c>
      <c r="Q92" s="9">
        <v>147.72081712062254</v>
      </c>
      <c r="R92" s="9">
        <v>147.72081712062254</v>
      </c>
      <c r="S92" s="13"/>
    </row>
    <row r="93" spans="1:19" x14ac:dyDescent="0.25">
      <c r="A93" s="9">
        <v>92</v>
      </c>
      <c r="B93" s="20">
        <v>42240</v>
      </c>
      <c r="C93" s="9">
        <v>163.29099307159356</v>
      </c>
      <c r="D93" s="13"/>
      <c r="E93" s="13"/>
      <c r="F93" s="13"/>
      <c r="I93" s="13"/>
      <c r="J93" s="9">
        <v>92</v>
      </c>
      <c r="K93" s="20">
        <v>42240</v>
      </c>
      <c r="L93" s="9">
        <v>163.29099307159356</v>
      </c>
      <c r="M93" s="9">
        <v>150.12082514734772</v>
      </c>
      <c r="N93" s="9">
        <v>150.12082514734772</v>
      </c>
      <c r="O93" s="9">
        <v>150.12082514734772</v>
      </c>
      <c r="P93" s="9">
        <v>150.12082514734772</v>
      </c>
      <c r="Q93" s="9">
        <v>150.12082514734772</v>
      </c>
      <c r="R93" s="9">
        <v>150.12082514734772</v>
      </c>
      <c r="S93" s="13"/>
    </row>
    <row r="94" spans="1:19" x14ac:dyDescent="0.25">
      <c r="A94" s="9">
        <v>93</v>
      </c>
      <c r="B94" s="20">
        <v>42242</v>
      </c>
      <c r="C94" s="9">
        <v>179.62335591869271</v>
      </c>
      <c r="D94" s="13"/>
      <c r="E94" s="13"/>
      <c r="F94" s="13"/>
      <c r="I94" s="13"/>
      <c r="J94" s="9">
        <v>93</v>
      </c>
      <c r="K94" s="20">
        <v>42242</v>
      </c>
      <c r="L94" s="9">
        <v>179.62335591869271</v>
      </c>
      <c r="M94" s="9">
        <v>150.199246629659</v>
      </c>
      <c r="N94" s="9">
        <v>150.199246629659</v>
      </c>
      <c r="O94" s="9">
        <v>150.199246629659</v>
      </c>
      <c r="P94" s="9">
        <v>150.199246629659</v>
      </c>
      <c r="Q94" s="9">
        <v>150.199246629659</v>
      </c>
      <c r="R94" s="9">
        <v>150.199246629659</v>
      </c>
      <c r="S94" s="13"/>
    </row>
    <row r="95" spans="1:19" x14ac:dyDescent="0.25">
      <c r="A95" s="9">
        <v>94</v>
      </c>
      <c r="B95" s="20">
        <v>42247</v>
      </c>
      <c r="C95" s="9">
        <v>150.199246629659</v>
      </c>
      <c r="D95" s="13"/>
      <c r="E95" s="13"/>
      <c r="F95" s="13"/>
      <c r="I95" s="13"/>
      <c r="J95" s="9">
        <v>94</v>
      </c>
      <c r="K95" s="20">
        <v>42247</v>
      </c>
      <c r="L95" s="9">
        <v>150.199246629659</v>
      </c>
      <c r="M95" s="9">
        <v>150.35064129085643</v>
      </c>
      <c r="N95" s="9">
        <v>150.35064129085643</v>
      </c>
      <c r="O95" s="9">
        <v>150.35064129085643</v>
      </c>
      <c r="P95" s="9">
        <v>150.35064129085643</v>
      </c>
      <c r="Q95" s="9">
        <v>150.35064129085643</v>
      </c>
      <c r="R95" s="9">
        <v>150.35064129085643</v>
      </c>
      <c r="S95" s="13"/>
    </row>
    <row r="96" spans="1:19" x14ac:dyDescent="0.25">
      <c r="A96" s="9">
        <v>95</v>
      </c>
      <c r="B96" s="38">
        <v>41999</v>
      </c>
      <c r="C96" s="9">
        <v>53.510191846522787</v>
      </c>
      <c r="D96" s="13"/>
      <c r="E96" s="13"/>
      <c r="F96" s="13"/>
      <c r="I96" s="13"/>
      <c r="J96" s="9">
        <v>95</v>
      </c>
      <c r="K96" s="38">
        <v>41999</v>
      </c>
      <c r="L96" s="9">
        <v>53.510191846522787</v>
      </c>
      <c r="M96" s="9">
        <v>152.4599037690457</v>
      </c>
      <c r="N96" s="9">
        <v>152.4599037690457</v>
      </c>
      <c r="O96" s="9">
        <v>152.4599037690457</v>
      </c>
      <c r="P96" s="9">
        <v>152.4599037690457</v>
      </c>
      <c r="Q96" s="9">
        <v>152.4599037690457</v>
      </c>
      <c r="R96" s="9">
        <v>152.4599037690457</v>
      </c>
      <c r="S96" s="13"/>
    </row>
    <row r="97" spans="1:19" x14ac:dyDescent="0.25">
      <c r="A97" s="9">
        <v>96</v>
      </c>
      <c r="B97" s="20">
        <v>42249</v>
      </c>
      <c r="C97" s="9">
        <v>68.815421494206973</v>
      </c>
      <c r="D97" s="13"/>
      <c r="E97" s="13"/>
      <c r="F97" s="13"/>
      <c r="I97" s="13"/>
      <c r="J97" s="9">
        <v>96</v>
      </c>
      <c r="K97" s="20">
        <v>42249</v>
      </c>
      <c r="L97" s="9">
        <v>68.815421494206973</v>
      </c>
      <c r="M97" s="9">
        <v>152.50866050808315</v>
      </c>
      <c r="N97" s="9">
        <v>152.50866050808315</v>
      </c>
      <c r="O97" s="9">
        <v>152.50866050808315</v>
      </c>
      <c r="P97" s="9">
        <v>152.50866050808315</v>
      </c>
      <c r="Q97" s="9">
        <v>152.50866050808315</v>
      </c>
      <c r="R97" s="9">
        <v>152.50866050808315</v>
      </c>
      <c r="S97" s="13"/>
    </row>
    <row r="98" spans="1:19" x14ac:dyDescent="0.25">
      <c r="A98" s="9">
        <v>97</v>
      </c>
      <c r="B98" s="20">
        <v>42251</v>
      </c>
      <c r="C98" s="9">
        <v>123.81568471337582</v>
      </c>
      <c r="D98" s="13"/>
      <c r="E98" s="13"/>
      <c r="F98" s="13"/>
      <c r="I98" s="13"/>
      <c r="J98" s="9">
        <v>97</v>
      </c>
      <c r="K98" s="20">
        <v>42251</v>
      </c>
      <c r="L98" s="9">
        <v>123.81568471337582</v>
      </c>
      <c r="M98" s="9">
        <v>155.83113188376348</v>
      </c>
      <c r="N98" s="9">
        <v>155.83113188376348</v>
      </c>
      <c r="O98" s="9">
        <v>155.83113188376348</v>
      </c>
      <c r="P98" s="9">
        <v>155.83113188376348</v>
      </c>
      <c r="Q98" s="9">
        <v>155.83113188376348</v>
      </c>
      <c r="R98" s="9">
        <v>155.83113188376348</v>
      </c>
      <c r="S98" s="13"/>
    </row>
    <row r="99" spans="1:19" x14ac:dyDescent="0.25">
      <c r="A99" s="9">
        <v>98</v>
      </c>
      <c r="B99" s="20">
        <v>42254</v>
      </c>
      <c r="C99" s="9">
        <v>118.55769230769232</v>
      </c>
      <c r="D99" s="13"/>
      <c r="E99" s="13"/>
      <c r="F99" s="13"/>
      <c r="I99" s="13"/>
      <c r="J99" s="9">
        <v>98</v>
      </c>
      <c r="K99" s="20">
        <v>42254</v>
      </c>
      <c r="L99" s="9">
        <v>118.55769230769232</v>
      </c>
      <c r="M99" s="9">
        <v>156.63700331125827</v>
      </c>
      <c r="N99" s="9">
        <v>156.63700331125827</v>
      </c>
      <c r="O99" s="9">
        <v>156.63700331125827</v>
      </c>
      <c r="P99" s="9">
        <v>156.63700331125827</v>
      </c>
      <c r="Q99" s="9">
        <v>156.63700331125827</v>
      </c>
      <c r="R99" s="9">
        <v>156.63700331125827</v>
      </c>
      <c r="S99" s="13"/>
    </row>
    <row r="100" spans="1:19" x14ac:dyDescent="0.25">
      <c r="A100" s="9">
        <v>99</v>
      </c>
      <c r="B100" s="20">
        <v>42256</v>
      </c>
      <c r="C100" s="9">
        <v>143.58158220024723</v>
      </c>
      <c r="D100" s="13"/>
      <c r="E100" s="13"/>
      <c r="F100" s="13"/>
      <c r="I100" s="13"/>
      <c r="J100" s="9">
        <v>99</v>
      </c>
      <c r="K100" s="20">
        <v>42256</v>
      </c>
      <c r="L100" s="9">
        <v>143.58158220024723</v>
      </c>
      <c r="M100" s="9">
        <v>158.04222451081361</v>
      </c>
      <c r="N100" s="9">
        <v>158.04222451081361</v>
      </c>
      <c r="O100" s="9">
        <v>158.04222451081361</v>
      </c>
      <c r="P100" s="9">
        <v>158.04222451081361</v>
      </c>
      <c r="Q100" s="9">
        <v>158.04222451081361</v>
      </c>
      <c r="R100" s="9">
        <v>158.04222451081361</v>
      </c>
      <c r="S100" s="13"/>
    </row>
    <row r="101" spans="1:19" x14ac:dyDescent="0.25">
      <c r="A101" s="9">
        <v>100</v>
      </c>
      <c r="B101" s="20">
        <v>42258</v>
      </c>
      <c r="C101" s="9">
        <v>131.658521686011</v>
      </c>
      <c r="D101" s="13"/>
      <c r="E101" s="13"/>
      <c r="F101" s="13"/>
      <c r="I101" s="13"/>
      <c r="J101" s="9">
        <v>100</v>
      </c>
      <c r="K101" s="20">
        <v>42258</v>
      </c>
      <c r="L101" s="9">
        <v>131.658521686011</v>
      </c>
      <c r="M101" s="9">
        <v>159.46060606060604</v>
      </c>
      <c r="N101" s="9">
        <v>159.46060606060604</v>
      </c>
      <c r="O101" s="9">
        <v>159.46060606060604</v>
      </c>
      <c r="P101" s="9">
        <v>159.46060606060604</v>
      </c>
      <c r="Q101" s="9">
        <v>159.46060606060604</v>
      </c>
      <c r="R101" s="9">
        <v>159.46060606060604</v>
      </c>
      <c r="S101" s="13"/>
    </row>
    <row r="102" spans="1:19" x14ac:dyDescent="0.25">
      <c r="A102" s="9">
        <v>101</v>
      </c>
      <c r="B102" s="22">
        <v>42265</v>
      </c>
      <c r="C102" s="9">
        <v>81.999605211212</v>
      </c>
      <c r="D102" s="13"/>
      <c r="E102" s="13"/>
      <c r="F102" s="13"/>
      <c r="I102" s="13"/>
      <c r="J102" s="9">
        <v>101</v>
      </c>
      <c r="K102" s="22">
        <v>42265</v>
      </c>
      <c r="L102" s="9">
        <v>81.999605211212</v>
      </c>
      <c r="M102" s="9">
        <v>161.51769464105158</v>
      </c>
      <c r="N102" s="9">
        <v>161.51769464105158</v>
      </c>
      <c r="O102" s="9">
        <v>161.51769464105158</v>
      </c>
      <c r="P102" s="9">
        <v>161.51769464105158</v>
      </c>
      <c r="Q102" s="9">
        <v>161.51769464105158</v>
      </c>
      <c r="R102" s="9">
        <v>161.51769464105158</v>
      </c>
      <c r="S102" s="13"/>
    </row>
    <row r="103" spans="1:19" x14ac:dyDescent="0.25">
      <c r="A103" s="9">
        <v>102</v>
      </c>
      <c r="B103" s="22">
        <v>42268</v>
      </c>
      <c r="C103" s="9">
        <v>130.35651149086624</v>
      </c>
      <c r="D103" s="13"/>
      <c r="E103" s="13"/>
      <c r="F103" s="13"/>
      <c r="I103" s="13"/>
      <c r="J103" s="9">
        <v>102</v>
      </c>
      <c r="K103" s="22">
        <v>42268</v>
      </c>
      <c r="L103" s="9">
        <v>130.35651149086624</v>
      </c>
      <c r="M103" s="9">
        <v>163.29099307159356</v>
      </c>
      <c r="N103" s="9">
        <v>163.29099307159356</v>
      </c>
      <c r="O103" s="9">
        <v>163.29099307159356</v>
      </c>
      <c r="P103" s="9">
        <v>163.29099307159356</v>
      </c>
      <c r="Q103" s="9">
        <v>163.29099307159356</v>
      </c>
      <c r="R103" s="9">
        <v>163.29099307159356</v>
      </c>
      <c r="S103" s="13"/>
    </row>
    <row r="104" spans="1:19" x14ac:dyDescent="0.25">
      <c r="A104" s="9">
        <v>103</v>
      </c>
      <c r="B104" s="22">
        <v>42275</v>
      </c>
      <c r="C104" s="9">
        <v>293.35063663075414</v>
      </c>
      <c r="D104" s="13"/>
      <c r="E104" s="13"/>
      <c r="F104" s="13"/>
      <c r="I104" s="13"/>
      <c r="J104" s="9">
        <v>103</v>
      </c>
      <c r="K104" s="22">
        <v>42275</v>
      </c>
      <c r="L104" s="9">
        <v>293.35063663075414</v>
      </c>
      <c r="M104" s="9">
        <v>165.3087167070218</v>
      </c>
      <c r="N104" s="9">
        <v>165.3087167070218</v>
      </c>
      <c r="O104" s="9">
        <v>165.3087167070218</v>
      </c>
      <c r="P104" s="9">
        <v>165.3087167070218</v>
      </c>
      <c r="Q104" s="9">
        <v>165.3087167070218</v>
      </c>
      <c r="R104" s="9">
        <v>165.3087167070218</v>
      </c>
      <c r="S104" s="13"/>
    </row>
    <row r="105" spans="1:19" x14ac:dyDescent="0.25">
      <c r="A105" s="9">
        <v>104</v>
      </c>
      <c r="B105" s="22">
        <v>42277</v>
      </c>
      <c r="C105" s="9">
        <v>275.45842650945315</v>
      </c>
      <c r="D105" s="13"/>
      <c r="E105" s="13"/>
      <c r="F105" s="13"/>
      <c r="I105" s="13"/>
      <c r="J105" s="9">
        <v>104</v>
      </c>
      <c r="K105" s="22">
        <v>42277</v>
      </c>
      <c r="L105" s="9">
        <v>275.45842650945315</v>
      </c>
      <c r="M105" s="9">
        <v>165.69094488188978</v>
      </c>
      <c r="N105" s="9">
        <v>165.69094488188978</v>
      </c>
      <c r="O105" s="9">
        <v>165.69094488188978</v>
      </c>
      <c r="P105" s="9">
        <v>165.69094488188978</v>
      </c>
      <c r="Q105" s="9">
        <v>165.69094488188978</v>
      </c>
      <c r="R105" s="9">
        <v>165.69094488188978</v>
      </c>
      <c r="S105" s="13"/>
    </row>
    <row r="106" spans="1:19" x14ac:dyDescent="0.25">
      <c r="A106" s="9">
        <v>105</v>
      </c>
      <c r="B106" s="20">
        <v>42279</v>
      </c>
      <c r="C106" s="9">
        <v>220.20290732889157</v>
      </c>
      <c r="D106" s="13"/>
      <c r="E106" s="13"/>
      <c r="F106" s="13"/>
      <c r="I106" s="13"/>
      <c r="J106" s="9">
        <v>105</v>
      </c>
      <c r="K106" s="20">
        <v>42279</v>
      </c>
      <c r="L106" s="9">
        <v>220.20290732889157</v>
      </c>
      <c r="M106" s="9">
        <v>169.43559354964057</v>
      </c>
      <c r="N106" s="9">
        <v>169.43559354964057</v>
      </c>
      <c r="O106" s="9">
        <v>169.43559354964057</v>
      </c>
      <c r="P106" s="9">
        <v>169.43559354964057</v>
      </c>
      <c r="Q106" s="9">
        <v>169.43559354964057</v>
      </c>
      <c r="R106" s="9">
        <v>169.43559354964057</v>
      </c>
      <c r="S106" s="13"/>
    </row>
    <row r="107" spans="1:19" x14ac:dyDescent="0.25">
      <c r="A107" s="9">
        <v>106</v>
      </c>
      <c r="B107" s="20">
        <v>42280</v>
      </c>
      <c r="C107" s="9">
        <v>193.4770173646578</v>
      </c>
      <c r="D107" s="13"/>
      <c r="E107" s="13"/>
      <c r="F107" s="13"/>
      <c r="I107" s="13"/>
      <c r="J107" s="9">
        <v>106</v>
      </c>
      <c r="K107" s="20">
        <v>42280</v>
      </c>
      <c r="L107" s="9">
        <v>193.4770173646578</v>
      </c>
      <c r="M107" s="9">
        <v>173.20570866141733</v>
      </c>
      <c r="N107" s="9">
        <v>173.20570866141733</v>
      </c>
      <c r="O107" s="9">
        <v>173.20570866141733</v>
      </c>
      <c r="P107" s="9">
        <v>173.20570866141733</v>
      </c>
      <c r="Q107" s="9">
        <v>173.20570866141733</v>
      </c>
      <c r="R107" s="21">
        <v>173.20570866141733</v>
      </c>
      <c r="S107" s="13"/>
    </row>
    <row r="108" spans="1:19" x14ac:dyDescent="0.25">
      <c r="A108" s="9">
        <v>107</v>
      </c>
      <c r="B108" s="20">
        <v>42282</v>
      </c>
      <c r="C108" s="9">
        <v>144.85338120885697</v>
      </c>
      <c r="D108" s="13"/>
      <c r="E108" s="13"/>
      <c r="F108" s="13"/>
      <c r="I108" s="13"/>
      <c r="J108" s="9">
        <v>107</v>
      </c>
      <c r="K108" s="20">
        <v>42282</v>
      </c>
      <c r="L108" s="9">
        <v>144.85338120885697</v>
      </c>
      <c r="M108" s="9">
        <v>179.62335591869271</v>
      </c>
      <c r="N108" s="9">
        <v>179.62335591869271</v>
      </c>
      <c r="O108" s="9">
        <v>179.62335591869271</v>
      </c>
      <c r="P108" s="9">
        <v>179.62335591869271</v>
      </c>
      <c r="Q108" s="54">
        <v>179.62335591869271</v>
      </c>
      <c r="R108" s="25"/>
      <c r="S108" s="13"/>
    </row>
    <row r="109" spans="1:19" x14ac:dyDescent="0.25">
      <c r="A109" s="9">
        <v>108</v>
      </c>
      <c r="B109" s="20">
        <v>42284</v>
      </c>
      <c r="C109" s="9">
        <v>169.43559354964057</v>
      </c>
      <c r="D109" s="13"/>
      <c r="E109" s="13"/>
      <c r="F109" s="13"/>
      <c r="I109" s="13"/>
      <c r="J109" s="9">
        <v>108</v>
      </c>
      <c r="K109" s="20">
        <v>42284</v>
      </c>
      <c r="L109" s="9">
        <v>169.43559354964057</v>
      </c>
      <c r="M109" s="9">
        <v>183.56833398975971</v>
      </c>
      <c r="N109" s="9">
        <v>183.56833398975971</v>
      </c>
      <c r="O109" s="9">
        <v>183.56833398975971</v>
      </c>
      <c r="P109" s="53">
        <v>183.56833398975971</v>
      </c>
      <c r="Q109" s="25"/>
      <c r="R109" s="13"/>
      <c r="S109" s="13"/>
    </row>
    <row r="110" spans="1:19" x14ac:dyDescent="0.25">
      <c r="A110" s="9">
        <v>109</v>
      </c>
      <c r="B110" s="20">
        <v>42289</v>
      </c>
      <c r="C110" s="9">
        <v>93.475149874298964</v>
      </c>
      <c r="D110" s="13"/>
      <c r="E110" s="13"/>
      <c r="F110" s="13"/>
      <c r="I110" s="13"/>
      <c r="J110" s="9">
        <v>109</v>
      </c>
      <c r="K110" s="20">
        <v>42289</v>
      </c>
      <c r="L110" s="9">
        <v>93.475149874298964</v>
      </c>
      <c r="M110" s="9">
        <v>184.6676737160121</v>
      </c>
      <c r="N110" s="9">
        <v>184.6676737160121</v>
      </c>
      <c r="O110" s="9">
        <v>184.6676737160121</v>
      </c>
      <c r="P110" s="54">
        <v>184.6676737160121</v>
      </c>
      <c r="Q110" s="25"/>
      <c r="R110" s="13"/>
      <c r="S110" s="13"/>
    </row>
    <row r="111" spans="1:19" x14ac:dyDescent="0.25">
      <c r="A111" s="9">
        <v>110</v>
      </c>
      <c r="B111" s="20">
        <v>42291</v>
      </c>
      <c r="C111" s="9">
        <v>121.7483946293053</v>
      </c>
      <c r="D111" s="13"/>
      <c r="E111" s="13"/>
      <c r="F111" s="13"/>
      <c r="I111" s="13"/>
      <c r="J111" s="9">
        <v>110</v>
      </c>
      <c r="K111" s="20">
        <v>42291</v>
      </c>
      <c r="L111" s="9">
        <v>121.7483946293053</v>
      </c>
      <c r="M111" s="9">
        <v>191.63259047229604</v>
      </c>
      <c r="N111" s="9">
        <v>191.63259047229604</v>
      </c>
      <c r="O111" s="53">
        <v>191.63259047229604</v>
      </c>
      <c r="P111" s="25"/>
      <c r="Q111" s="25"/>
      <c r="R111" s="13"/>
      <c r="S111" s="13"/>
    </row>
    <row r="112" spans="1:19" x14ac:dyDescent="0.25">
      <c r="A112" s="9">
        <v>111</v>
      </c>
      <c r="B112" s="20">
        <v>42296</v>
      </c>
      <c r="C112" s="9">
        <v>155.83113188376348</v>
      </c>
      <c r="D112" s="13"/>
      <c r="E112" s="13"/>
      <c r="F112" s="13"/>
      <c r="I112" s="13"/>
      <c r="J112" s="9">
        <v>111</v>
      </c>
      <c r="K112" s="20">
        <v>42296</v>
      </c>
      <c r="L112" s="9">
        <v>155.83113188376348</v>
      </c>
      <c r="M112" s="9">
        <v>192.07088045234249</v>
      </c>
      <c r="N112" s="9">
        <v>192.07088045234249</v>
      </c>
      <c r="O112" s="54">
        <v>192.07088045234249</v>
      </c>
      <c r="P112" s="25"/>
      <c r="Q112" s="13"/>
      <c r="R112" s="13"/>
      <c r="S112" s="13"/>
    </row>
    <row r="113" spans="1:19" x14ac:dyDescent="0.25">
      <c r="A113" s="7" t="s">
        <v>19</v>
      </c>
      <c r="B113" s="20">
        <v>42298</v>
      </c>
      <c r="C113" s="9">
        <v>97.978410206084405</v>
      </c>
      <c r="D113" s="13"/>
      <c r="E113" s="13"/>
      <c r="F113" s="13"/>
      <c r="I113" s="13"/>
      <c r="J113" s="7" t="s">
        <v>19</v>
      </c>
      <c r="K113" s="20">
        <v>42298</v>
      </c>
      <c r="L113" s="9">
        <v>97.978410206084405</v>
      </c>
      <c r="M113" s="9">
        <v>193.4770173646578</v>
      </c>
      <c r="N113" s="53">
        <v>193.4770173646578</v>
      </c>
      <c r="O113" s="25"/>
      <c r="P113" s="25"/>
      <c r="Q113" s="13"/>
      <c r="R113" s="13"/>
      <c r="S113" s="13"/>
    </row>
    <row r="114" spans="1:19" x14ac:dyDescent="0.25">
      <c r="A114" s="7" t="s">
        <v>20</v>
      </c>
      <c r="B114" s="20">
        <v>42300</v>
      </c>
      <c r="C114" s="9">
        <v>57.124640065816529</v>
      </c>
      <c r="D114" s="13"/>
      <c r="E114" s="13"/>
      <c r="F114" s="13"/>
      <c r="I114" s="13"/>
      <c r="J114" s="7" t="s">
        <v>20</v>
      </c>
      <c r="K114" s="20">
        <v>42300</v>
      </c>
      <c r="L114" s="9">
        <v>57.124640065816529</v>
      </c>
      <c r="M114" s="9">
        <v>198.56703567035672</v>
      </c>
      <c r="N114" s="53">
        <v>198.56703567035672</v>
      </c>
      <c r="O114" s="25"/>
      <c r="P114" s="25"/>
      <c r="Q114" s="13"/>
      <c r="R114" s="13"/>
      <c r="S114" s="13"/>
    </row>
    <row r="115" spans="1:19" x14ac:dyDescent="0.25">
      <c r="A115" s="9">
        <v>113</v>
      </c>
      <c r="B115" s="20">
        <v>42303</v>
      </c>
      <c r="C115" s="9">
        <v>183.56833398975971</v>
      </c>
      <c r="D115" s="13"/>
      <c r="E115" s="13"/>
      <c r="F115" s="13"/>
      <c r="I115" s="13"/>
      <c r="J115" s="9">
        <v>113</v>
      </c>
      <c r="K115" s="20">
        <v>42303</v>
      </c>
      <c r="L115" s="9">
        <v>183.56833398975971</v>
      </c>
      <c r="M115" s="9">
        <v>203.05595705141442</v>
      </c>
      <c r="N115" s="54">
        <v>203.05595705141442</v>
      </c>
      <c r="O115" s="25"/>
      <c r="P115" s="25"/>
      <c r="Q115" s="13"/>
      <c r="R115" s="13"/>
      <c r="S115" s="13"/>
    </row>
    <row r="116" spans="1:19" x14ac:dyDescent="0.25">
      <c r="A116" s="9">
        <v>114</v>
      </c>
      <c r="B116" s="20">
        <v>42305</v>
      </c>
      <c r="C116" s="9">
        <v>117.66408114558473</v>
      </c>
      <c r="D116" s="13"/>
      <c r="E116" s="13"/>
      <c r="F116" s="13"/>
      <c r="I116" s="13"/>
      <c r="J116" s="9">
        <v>114</v>
      </c>
      <c r="K116" s="20">
        <v>42305</v>
      </c>
      <c r="L116" s="9">
        <v>117.66408114558473</v>
      </c>
      <c r="M116" s="53">
        <v>215.86511441188279</v>
      </c>
      <c r="N116" s="25"/>
      <c r="O116" s="25"/>
      <c r="P116" s="13"/>
      <c r="Q116" s="13"/>
      <c r="R116" s="13"/>
      <c r="S116" s="13"/>
    </row>
    <row r="117" spans="1:19" x14ac:dyDescent="0.25">
      <c r="A117" s="9">
        <v>115</v>
      </c>
      <c r="B117" s="20">
        <v>42307</v>
      </c>
      <c r="C117" s="9">
        <v>274.19828641370873</v>
      </c>
      <c r="D117" s="13"/>
      <c r="E117" s="13"/>
      <c r="F117" s="13"/>
      <c r="I117" s="13"/>
      <c r="J117" s="9">
        <v>115</v>
      </c>
      <c r="K117" s="20">
        <v>42307</v>
      </c>
      <c r="L117" s="9">
        <v>274.19828641370873</v>
      </c>
      <c r="M117" s="53">
        <v>216.99412656309207</v>
      </c>
      <c r="N117" s="25"/>
      <c r="O117" s="25"/>
      <c r="P117" s="13"/>
      <c r="Q117" s="13"/>
      <c r="R117" s="13"/>
      <c r="S117" s="13"/>
    </row>
    <row r="118" spans="1:19" x14ac:dyDescent="0.25">
      <c r="A118" s="9">
        <v>116</v>
      </c>
      <c r="B118" s="20">
        <v>42310</v>
      </c>
      <c r="C118" s="9">
        <v>142.97943811074919</v>
      </c>
      <c r="D118" s="13"/>
      <c r="E118" s="13"/>
      <c r="F118" s="13"/>
      <c r="I118" s="13"/>
      <c r="J118" s="9">
        <v>116</v>
      </c>
      <c r="K118" s="20">
        <v>42310</v>
      </c>
      <c r="L118" s="9">
        <v>142.97943811074919</v>
      </c>
      <c r="M118" s="53">
        <v>219.79654120040689</v>
      </c>
      <c r="N118" s="25"/>
      <c r="O118" s="25"/>
      <c r="P118" s="13"/>
      <c r="Q118" s="13"/>
      <c r="R118" s="13"/>
      <c r="S118" s="13"/>
    </row>
    <row r="119" spans="1:19" x14ac:dyDescent="0.25">
      <c r="A119" s="9">
        <v>117</v>
      </c>
      <c r="B119" s="20">
        <v>42312</v>
      </c>
      <c r="C119" s="9">
        <v>219.79654120040689</v>
      </c>
      <c r="D119" s="13"/>
      <c r="E119" s="13"/>
      <c r="F119" s="13"/>
      <c r="I119" s="13"/>
      <c r="J119" s="9">
        <v>117</v>
      </c>
      <c r="K119" s="20">
        <v>42312</v>
      </c>
      <c r="L119" s="9">
        <v>219.79654120040689</v>
      </c>
      <c r="M119" s="53">
        <v>220.20290732889157</v>
      </c>
      <c r="N119" s="25"/>
      <c r="O119" s="25"/>
      <c r="P119" s="13"/>
      <c r="Q119" s="13"/>
      <c r="R119" s="13"/>
      <c r="S119" s="13"/>
    </row>
    <row r="120" spans="1:19" x14ac:dyDescent="0.25">
      <c r="A120" s="9">
        <v>118</v>
      </c>
      <c r="B120" s="20">
        <v>42314</v>
      </c>
      <c r="C120" s="9">
        <v>146.88784497944803</v>
      </c>
      <c r="D120" s="13"/>
      <c r="E120" s="13"/>
      <c r="F120" s="13"/>
      <c r="I120" s="13"/>
      <c r="J120" s="9">
        <v>118</v>
      </c>
      <c r="K120" s="20">
        <v>42314</v>
      </c>
      <c r="L120" s="9">
        <v>146.88784497944803</v>
      </c>
      <c r="M120" s="53">
        <v>226.12784204228163</v>
      </c>
      <c r="N120" s="25"/>
      <c r="O120" s="13"/>
      <c r="P120" s="13"/>
      <c r="Q120" s="13"/>
      <c r="R120" s="13"/>
      <c r="S120" s="13"/>
    </row>
    <row r="121" spans="1:19" x14ac:dyDescent="0.25">
      <c r="A121" s="9">
        <v>119</v>
      </c>
      <c r="B121" s="20">
        <v>42317</v>
      </c>
      <c r="C121" s="9">
        <v>198.56703567035672</v>
      </c>
      <c r="D121" s="13"/>
      <c r="E121" s="13"/>
      <c r="F121" s="13"/>
      <c r="I121" s="13"/>
      <c r="J121" s="9">
        <v>119</v>
      </c>
      <c r="K121" s="20">
        <v>42317</v>
      </c>
      <c r="L121" s="9">
        <v>198.56703567035672</v>
      </c>
      <c r="M121" s="53">
        <v>227.59028642590286</v>
      </c>
      <c r="N121" s="25"/>
      <c r="O121" s="13"/>
      <c r="P121" s="13"/>
      <c r="Q121" s="13"/>
      <c r="R121" s="13"/>
      <c r="S121" s="13"/>
    </row>
    <row r="122" spans="1:19" x14ac:dyDescent="0.25">
      <c r="A122" s="9">
        <v>120</v>
      </c>
      <c r="B122" s="20">
        <v>42319</v>
      </c>
      <c r="C122" s="9">
        <v>67.818164288468964</v>
      </c>
      <c r="D122" s="13"/>
      <c r="E122" s="13"/>
      <c r="F122" s="13"/>
      <c r="I122" s="13"/>
      <c r="J122" s="9">
        <v>120</v>
      </c>
      <c r="K122" s="20">
        <v>42319</v>
      </c>
      <c r="L122" s="9">
        <v>67.818164288468964</v>
      </c>
      <c r="M122" s="54">
        <v>241.37798462161069</v>
      </c>
      <c r="N122" s="25"/>
      <c r="O122" s="13"/>
      <c r="P122" s="13"/>
      <c r="Q122" s="13"/>
      <c r="R122" s="13"/>
      <c r="S122" s="13"/>
    </row>
    <row r="123" spans="1:19" x14ac:dyDescent="0.25">
      <c r="A123" s="9">
        <v>121</v>
      </c>
      <c r="B123" s="20">
        <v>42321</v>
      </c>
      <c r="C123" s="9">
        <v>97.470576696743819</v>
      </c>
      <c r="D123" s="13"/>
      <c r="E123" s="13"/>
      <c r="F123" s="13"/>
      <c r="I123" s="13"/>
      <c r="J123" s="9">
        <v>121</v>
      </c>
      <c r="K123" s="20">
        <v>42321</v>
      </c>
      <c r="L123" s="53">
        <v>97.470576696743819</v>
      </c>
      <c r="M123" s="25"/>
      <c r="N123" s="25"/>
      <c r="O123" s="13"/>
      <c r="P123" s="13"/>
      <c r="Q123" s="13"/>
      <c r="R123" s="13"/>
      <c r="S123" s="13"/>
    </row>
    <row r="124" spans="1:19" x14ac:dyDescent="0.25">
      <c r="A124" s="9">
        <v>122</v>
      </c>
      <c r="B124" s="20">
        <v>42324</v>
      </c>
      <c r="C124" s="9">
        <v>114.92022337455127</v>
      </c>
      <c r="D124" s="13"/>
      <c r="E124" s="13"/>
      <c r="F124" s="13"/>
      <c r="I124" s="13"/>
      <c r="J124" s="9">
        <v>122</v>
      </c>
      <c r="K124" s="20">
        <v>42324</v>
      </c>
      <c r="L124" s="53">
        <v>114.92022337455127</v>
      </c>
      <c r="M124" s="25"/>
      <c r="N124" s="25"/>
      <c r="O124" s="13"/>
      <c r="P124" s="13"/>
      <c r="Q124" s="13"/>
      <c r="R124" s="13"/>
      <c r="S124" s="13"/>
    </row>
    <row r="125" spans="1:19" x14ac:dyDescent="0.25">
      <c r="A125" s="9">
        <v>123</v>
      </c>
      <c r="B125" s="20">
        <v>42328</v>
      </c>
      <c r="C125" s="9">
        <v>110.54714784633298</v>
      </c>
      <c r="D125" s="13"/>
      <c r="E125" s="13"/>
      <c r="F125" s="13"/>
      <c r="I125" s="13"/>
      <c r="J125" s="9">
        <v>123</v>
      </c>
      <c r="K125" s="20">
        <v>42328</v>
      </c>
      <c r="L125" s="53">
        <v>110.54714784633298</v>
      </c>
      <c r="M125" s="25"/>
      <c r="N125" s="13"/>
      <c r="O125" s="13"/>
      <c r="P125" s="13"/>
      <c r="Q125" s="13"/>
      <c r="R125" s="13"/>
      <c r="S125" s="13"/>
    </row>
    <row r="126" spans="1:19" x14ac:dyDescent="0.25">
      <c r="A126" s="9">
        <v>124</v>
      </c>
      <c r="B126" s="20">
        <v>42331</v>
      </c>
      <c r="C126" s="9">
        <v>76.937694704049846</v>
      </c>
      <c r="D126" s="13"/>
      <c r="E126" s="13"/>
      <c r="F126" s="13"/>
      <c r="I126" s="13"/>
      <c r="J126" s="9">
        <v>124</v>
      </c>
      <c r="K126" s="20">
        <v>42331</v>
      </c>
      <c r="L126" s="53">
        <v>76.937694704049846</v>
      </c>
      <c r="M126" s="25"/>
      <c r="N126" s="13"/>
      <c r="O126" s="13"/>
      <c r="P126" s="13"/>
      <c r="Q126" s="13"/>
      <c r="R126" s="13"/>
      <c r="S126" s="13"/>
    </row>
    <row r="127" spans="1:19" x14ac:dyDescent="0.25">
      <c r="A127" s="9">
        <v>125</v>
      </c>
      <c r="B127" s="20">
        <v>42333</v>
      </c>
      <c r="C127" s="9">
        <v>192.07088045234249</v>
      </c>
      <c r="D127" s="13"/>
      <c r="E127" s="13"/>
      <c r="F127" s="13"/>
      <c r="I127" s="13"/>
      <c r="J127" s="9">
        <v>125</v>
      </c>
      <c r="K127" s="20">
        <v>42333</v>
      </c>
      <c r="L127" s="53">
        <v>192.07088045234249</v>
      </c>
      <c r="M127" s="25"/>
      <c r="N127" s="13"/>
      <c r="O127" s="13"/>
      <c r="P127" s="13"/>
      <c r="Q127" s="13"/>
      <c r="R127" s="13"/>
      <c r="S127" s="13"/>
    </row>
    <row r="128" spans="1:19" x14ac:dyDescent="0.25">
      <c r="A128" s="9">
        <v>126</v>
      </c>
      <c r="B128" s="20">
        <v>42335</v>
      </c>
      <c r="C128" s="9">
        <v>87.954009433962241</v>
      </c>
      <c r="D128" s="13"/>
      <c r="E128" s="13"/>
      <c r="F128" s="13"/>
      <c r="I128" s="13"/>
      <c r="J128" s="9">
        <v>126</v>
      </c>
      <c r="K128" s="20">
        <v>42335</v>
      </c>
      <c r="L128" s="53">
        <v>87.954009433962241</v>
      </c>
      <c r="M128" s="25"/>
      <c r="N128" s="13"/>
      <c r="O128" s="13"/>
      <c r="P128" s="13"/>
      <c r="Q128" s="13"/>
      <c r="R128" s="13"/>
      <c r="S128" s="13"/>
    </row>
    <row r="129" spans="1:19" ht="15.75" thickBot="1" x14ac:dyDescent="0.3">
      <c r="A129" s="9">
        <v>127</v>
      </c>
      <c r="B129" s="20">
        <v>42338</v>
      </c>
      <c r="C129" s="21">
        <v>173.20570866141733</v>
      </c>
      <c r="D129" s="13"/>
      <c r="E129" s="13"/>
      <c r="F129" s="13"/>
      <c r="I129" s="13"/>
      <c r="J129" s="9">
        <v>127</v>
      </c>
      <c r="K129" s="20">
        <v>42338</v>
      </c>
      <c r="L129" s="54">
        <v>173.20570866141733</v>
      </c>
      <c r="M129" s="25"/>
      <c r="N129" s="13"/>
      <c r="O129" s="13"/>
      <c r="P129" s="13"/>
      <c r="Q129" s="13"/>
      <c r="R129" s="13"/>
      <c r="S129" s="13"/>
    </row>
    <row r="130" spans="1:19" ht="15.75" thickBot="1" x14ac:dyDescent="0.3">
      <c r="A130" s="13"/>
      <c r="B130" s="24" t="s">
        <v>26</v>
      </c>
      <c r="C130" s="16">
        <f>AVERAGE(C2:C129)</f>
        <v>131.71109793407587</v>
      </c>
      <c r="D130" s="16">
        <f>AVERAGE(D2:D129)</f>
        <v>129.65493420210342</v>
      </c>
      <c r="E130" s="16">
        <f>AVERAGE(E2:E129)</f>
        <v>152.47937537206377</v>
      </c>
      <c r="F130" s="16">
        <f>AVERAGE(F2:F129)</f>
        <v>128.48249625926547</v>
      </c>
      <c r="I130" s="13"/>
      <c r="J130" s="13"/>
      <c r="K130" s="24" t="s">
        <v>26</v>
      </c>
      <c r="L130" s="16">
        <f t="shared" ref="L130:R130" si="0">AVERAGE(L2:L129)</f>
        <v>131.71109793407587</v>
      </c>
      <c r="M130" s="16">
        <f t="shared" si="0"/>
        <v>123.03097083582453</v>
      </c>
      <c r="N130" s="16">
        <f t="shared" si="0"/>
        <v>116.83151463632191</v>
      </c>
      <c r="O130" s="16">
        <f t="shared" si="0"/>
        <v>114.62786178787631</v>
      </c>
      <c r="P130" s="16">
        <f t="shared" si="0"/>
        <v>113.21090997733607</v>
      </c>
      <c r="Q130" s="16">
        <f t="shared" si="0"/>
        <v>111.88554373667158</v>
      </c>
      <c r="R130" s="16">
        <f t="shared" si="0"/>
        <v>111.24650777269025</v>
      </c>
      <c r="S130" s="13" t="s">
        <v>40</v>
      </c>
    </row>
    <row r="131" spans="1:19" ht="15.75" thickBot="1" x14ac:dyDescent="0.3">
      <c r="A131" s="13"/>
      <c r="B131" s="24" t="s">
        <v>27</v>
      </c>
      <c r="C131" s="16">
        <f>COUNT(C2:C129)</f>
        <v>128</v>
      </c>
      <c r="D131" s="16">
        <f>COUNT(D2:D129)</f>
        <v>25</v>
      </c>
      <c r="E131" s="16">
        <f>COUNT(E2:E129)</f>
        <v>16</v>
      </c>
      <c r="F131" s="16">
        <f>COUNT(F2:F129)</f>
        <v>87</v>
      </c>
      <c r="I131" s="13"/>
      <c r="J131" s="13"/>
      <c r="K131" s="24" t="s">
        <v>27</v>
      </c>
      <c r="L131" s="16">
        <f t="shared" ref="L131:R131" si="1">COUNT(L2:L129)</f>
        <v>128</v>
      </c>
      <c r="M131" s="16">
        <f t="shared" si="1"/>
        <v>121</v>
      </c>
      <c r="N131" s="16">
        <f t="shared" si="1"/>
        <v>114</v>
      </c>
      <c r="O131" s="16">
        <f t="shared" si="1"/>
        <v>111</v>
      </c>
      <c r="P131" s="16">
        <f t="shared" si="1"/>
        <v>109</v>
      </c>
      <c r="Q131" s="16">
        <f t="shared" si="1"/>
        <v>107</v>
      </c>
      <c r="R131" s="16">
        <f t="shared" si="1"/>
        <v>106</v>
      </c>
      <c r="S131" s="13"/>
    </row>
    <row r="132" spans="1:19" ht="15.75" thickBot="1" x14ac:dyDescent="0.3">
      <c r="A132" s="13"/>
      <c r="B132" s="24" t="s">
        <v>28</v>
      </c>
      <c r="C132" s="16">
        <f>STDEV(C2:C129)</f>
        <v>56.461438845579842</v>
      </c>
      <c r="D132" s="16">
        <f>STDEV(D2:D129)</f>
        <v>46.379456514904049</v>
      </c>
      <c r="E132" s="16">
        <f>STDEV(E2:E129)</f>
        <v>71.753695000852716</v>
      </c>
      <c r="F132" s="16">
        <f>STDEV(F2:F129)</f>
        <v>55.83349909939318</v>
      </c>
      <c r="I132" s="13"/>
      <c r="J132" s="13"/>
      <c r="K132" s="24" t="s">
        <v>28</v>
      </c>
      <c r="L132" s="16">
        <f t="shared" ref="L132:R132" si="2">STDEV(L2:L129)</f>
        <v>56.461438845579842</v>
      </c>
      <c r="M132" s="16">
        <f t="shared" si="2"/>
        <v>44.476788201728212</v>
      </c>
      <c r="N132" s="16">
        <f t="shared" si="2"/>
        <v>37.767327574894011</v>
      </c>
      <c r="O132" s="16">
        <f t="shared" si="2"/>
        <v>35.758154587273808</v>
      </c>
      <c r="P132" s="16">
        <f t="shared" si="2"/>
        <v>34.494366656120761</v>
      </c>
      <c r="Q132" s="16">
        <f t="shared" si="2"/>
        <v>33.40162009038049</v>
      </c>
      <c r="R132" s="16">
        <f t="shared" si="2"/>
        <v>32.896538205029515</v>
      </c>
      <c r="S132" s="13"/>
    </row>
    <row r="133" spans="1:19" ht="15.75" thickBot="1" x14ac:dyDescent="0.3">
      <c r="A133" s="13"/>
      <c r="B133" s="24" t="s">
        <v>29</v>
      </c>
      <c r="C133" s="16">
        <f>SQRT(C131)</f>
        <v>11.313708498984761</v>
      </c>
      <c r="D133" s="16">
        <f>SQRT(D131)</f>
        <v>5</v>
      </c>
      <c r="E133" s="16">
        <f>SQRT(E131)</f>
        <v>4</v>
      </c>
      <c r="F133" s="16">
        <f>SQRT(F131)</f>
        <v>9.3273790530888157</v>
      </c>
      <c r="I133" s="13"/>
      <c r="J133" s="13"/>
      <c r="K133" s="24" t="s">
        <v>29</v>
      </c>
      <c r="L133" s="16">
        <f t="shared" ref="L133:R133" si="3">SQRT(L131)</f>
        <v>11.313708498984761</v>
      </c>
      <c r="M133" s="16">
        <f t="shared" si="3"/>
        <v>11</v>
      </c>
      <c r="N133" s="16">
        <f t="shared" si="3"/>
        <v>10.677078252031311</v>
      </c>
      <c r="O133" s="16">
        <f t="shared" si="3"/>
        <v>10.535653752852738</v>
      </c>
      <c r="P133" s="16">
        <f t="shared" si="3"/>
        <v>10.440306508910551</v>
      </c>
      <c r="Q133" s="16">
        <f t="shared" si="3"/>
        <v>10.344080432788601</v>
      </c>
      <c r="R133" s="16">
        <f t="shared" si="3"/>
        <v>10.295630140987001</v>
      </c>
      <c r="S133" s="13"/>
    </row>
    <row r="134" spans="1:19" ht="15.75" thickBot="1" x14ac:dyDescent="0.3">
      <c r="A134" s="13"/>
      <c r="B134" s="24" t="s">
        <v>30</v>
      </c>
      <c r="C134" s="16">
        <f>C132/C133</f>
        <v>4.9905332854073823</v>
      </c>
      <c r="D134" s="16">
        <f>D132/D133</f>
        <v>9.2758913029808099</v>
      </c>
      <c r="E134" s="16">
        <f>E132/E133</f>
        <v>17.938423750213179</v>
      </c>
      <c r="F134" s="16">
        <f>F132/F133</f>
        <v>5.9859794248314149</v>
      </c>
      <c r="I134" s="13"/>
      <c r="J134" s="13"/>
      <c r="K134" s="24" t="s">
        <v>30</v>
      </c>
      <c r="L134" s="16">
        <f t="shared" ref="L134:R134" si="4">L132/L133</f>
        <v>4.9905332854073823</v>
      </c>
      <c r="M134" s="16">
        <f t="shared" si="4"/>
        <v>4.0433443819752917</v>
      </c>
      <c r="N134" s="16">
        <f t="shared" si="4"/>
        <v>3.5372343148003798</v>
      </c>
      <c r="O134" s="16">
        <f t="shared" si="4"/>
        <v>3.3940138339864836</v>
      </c>
      <c r="P134" s="16">
        <f t="shared" si="4"/>
        <v>3.3039611075288495</v>
      </c>
      <c r="Q134" s="16">
        <f t="shared" si="4"/>
        <v>3.2290564934611532</v>
      </c>
      <c r="R134" s="16">
        <f t="shared" si="4"/>
        <v>3.195194247904078</v>
      </c>
      <c r="S134" s="13"/>
    </row>
    <row r="135" spans="1:19" ht="15.75" thickBot="1" x14ac:dyDescent="0.3">
      <c r="A135" s="13"/>
      <c r="B135" s="24" t="s">
        <v>31</v>
      </c>
      <c r="C135" s="16">
        <f>MIN(C2:C129)</f>
        <v>48.522545889864325</v>
      </c>
      <c r="D135" s="16">
        <f>MIN(D2:D129)</f>
        <v>65.333723653395793</v>
      </c>
      <c r="E135" s="16">
        <f>MIN(E2:E129)</f>
        <v>48.522545889864325</v>
      </c>
      <c r="F135" s="16">
        <f>MIN(F2:F129)</f>
        <v>50.901283112582774</v>
      </c>
      <c r="I135" s="13"/>
      <c r="J135" s="13"/>
      <c r="K135" s="24" t="s">
        <v>31</v>
      </c>
      <c r="L135" s="16">
        <f t="shared" ref="L135:R135" si="5">MIN(L2:L129)</f>
        <v>48.522545889864325</v>
      </c>
      <c r="M135" s="16">
        <f t="shared" si="5"/>
        <v>48.522545889864325</v>
      </c>
      <c r="N135" s="16">
        <f t="shared" si="5"/>
        <v>48.522545889864325</v>
      </c>
      <c r="O135" s="16">
        <f t="shared" si="5"/>
        <v>48.522545889864325</v>
      </c>
      <c r="P135" s="16">
        <f t="shared" si="5"/>
        <v>48.522545889864325</v>
      </c>
      <c r="Q135" s="16">
        <f t="shared" si="5"/>
        <v>48.522545889864325</v>
      </c>
      <c r="R135" s="16">
        <f t="shared" si="5"/>
        <v>48.522545889864325</v>
      </c>
      <c r="S135" s="13"/>
    </row>
    <row r="136" spans="1:19" ht="15.75" thickBot="1" x14ac:dyDescent="0.3">
      <c r="A136" s="13"/>
      <c r="B136" s="24" t="s">
        <v>32</v>
      </c>
      <c r="C136" s="17">
        <f>MAX(C2:C129)</f>
        <v>297.26568951279933</v>
      </c>
      <c r="D136" s="17">
        <f>MAX(D2:D129)</f>
        <v>279.00000000000006</v>
      </c>
      <c r="E136" s="17">
        <f>MAX(E2:E129)</f>
        <v>287.4647455548743</v>
      </c>
      <c r="F136" s="17">
        <f>MAX(F2:F129)</f>
        <v>297.26568951279933</v>
      </c>
      <c r="I136" s="13"/>
      <c r="J136" s="13"/>
      <c r="K136" s="24" t="s">
        <v>32</v>
      </c>
      <c r="L136" s="17">
        <f t="shared" ref="L136:R136" si="6">MAX(L2:L129)</f>
        <v>297.26568951279933</v>
      </c>
      <c r="M136" s="17">
        <f t="shared" si="6"/>
        <v>241.37798462161069</v>
      </c>
      <c r="N136" s="17">
        <f t="shared" si="6"/>
        <v>203.05595705141442</v>
      </c>
      <c r="O136" s="17">
        <f t="shared" si="6"/>
        <v>200.04790419161679</v>
      </c>
      <c r="P136" s="17">
        <f t="shared" si="6"/>
        <v>200.04790419161679</v>
      </c>
      <c r="Q136" s="17">
        <f t="shared" si="6"/>
        <v>200.04790419161679</v>
      </c>
      <c r="R136" s="17">
        <f t="shared" si="6"/>
        <v>200.04790419161679</v>
      </c>
      <c r="S136" s="13"/>
    </row>
    <row r="137" spans="1:19" ht="15.75" thickBot="1" x14ac:dyDescent="0.3">
      <c r="B137" s="5"/>
      <c r="C137" s="4"/>
      <c r="I137" s="13"/>
      <c r="J137" s="13"/>
      <c r="K137" s="24" t="s">
        <v>39</v>
      </c>
      <c r="L137" s="43">
        <f t="shared" ref="L137:R137" si="7">L130+2*(L132)</f>
        <v>244.63397562523556</v>
      </c>
      <c r="M137" s="43">
        <f t="shared" si="7"/>
        <v>211.98454723928097</v>
      </c>
      <c r="N137" s="43">
        <f t="shared" si="7"/>
        <v>192.36616978610994</v>
      </c>
      <c r="O137" s="43">
        <f t="shared" si="7"/>
        <v>186.14417096242391</v>
      </c>
      <c r="P137" s="43">
        <f t="shared" si="7"/>
        <v>182.19964328957758</v>
      </c>
      <c r="Q137" s="43">
        <f t="shared" si="7"/>
        <v>178.68878391743254</v>
      </c>
      <c r="R137" s="43">
        <f t="shared" si="7"/>
        <v>177.03958418274928</v>
      </c>
      <c r="S137" s="13"/>
    </row>
    <row r="138" spans="1:19" x14ac:dyDescent="0.25">
      <c r="B138" s="5"/>
      <c r="C138" s="4"/>
    </row>
    <row r="139" spans="1:19" x14ac:dyDescent="0.25">
      <c r="B139" s="5"/>
      <c r="C139" s="4"/>
    </row>
    <row r="140" spans="1:19" x14ac:dyDescent="0.25">
      <c r="B140" s="3"/>
      <c r="C140" s="4"/>
      <c r="M140" s="9">
        <v>265.53527980535279</v>
      </c>
      <c r="N140" s="9">
        <v>215.86511441188279</v>
      </c>
      <c r="O140" s="9">
        <v>193.4770173646578</v>
      </c>
      <c r="P140" s="9">
        <v>191.63259047229604</v>
      </c>
      <c r="Q140" s="9">
        <v>183.56833398975971</v>
      </c>
      <c r="R140" s="21">
        <v>179.62335591869271</v>
      </c>
    </row>
    <row r="141" spans="1:19" x14ac:dyDescent="0.25">
      <c r="B141" s="3"/>
      <c r="C141" s="4"/>
      <c r="M141" s="9">
        <v>274.19828641370873</v>
      </c>
      <c r="N141" s="9">
        <v>216.99412656309207</v>
      </c>
      <c r="O141" s="9">
        <v>198.56703567035672</v>
      </c>
      <c r="P141" s="21">
        <v>192.07088045234249</v>
      </c>
      <c r="Q141" s="21">
        <v>184.6676737160121</v>
      </c>
      <c r="R141" s="2"/>
    </row>
    <row r="142" spans="1:19" x14ac:dyDescent="0.25">
      <c r="B142" s="5"/>
      <c r="C142" s="4"/>
      <c r="M142" s="9">
        <v>275.45842650945315</v>
      </c>
      <c r="N142" s="9">
        <v>219.79654120040689</v>
      </c>
      <c r="O142" s="21">
        <v>203.05595705141442</v>
      </c>
      <c r="P142" s="2"/>
      <c r="Q142" s="2"/>
      <c r="R142" s="2"/>
    </row>
    <row r="143" spans="1:19" x14ac:dyDescent="0.25">
      <c r="B143" s="5"/>
      <c r="C143" s="4"/>
      <c r="M143" s="9">
        <v>279.00000000000006</v>
      </c>
      <c r="N143" s="9">
        <v>220.20290732889157</v>
      </c>
      <c r="O143" s="2"/>
    </row>
    <row r="144" spans="1:19" x14ac:dyDescent="0.25">
      <c r="B144" s="5"/>
      <c r="C144" s="4"/>
      <c r="M144" s="9">
        <v>287.4647455548743</v>
      </c>
      <c r="N144" s="9">
        <v>226.12784204228163</v>
      </c>
    </row>
    <row r="145" spans="2:14" x14ac:dyDescent="0.25">
      <c r="B145" s="6"/>
      <c r="C145" s="4"/>
      <c r="M145" s="9">
        <v>293.35063663075414</v>
      </c>
      <c r="N145" s="9">
        <v>227.59028642590286</v>
      </c>
    </row>
    <row r="146" spans="2:14" x14ac:dyDescent="0.25">
      <c r="B146" s="5"/>
      <c r="C146" s="4"/>
      <c r="M146" s="21">
        <v>297.26568951279933</v>
      </c>
      <c r="N146" s="21">
        <v>241.37798462161069</v>
      </c>
    </row>
    <row r="147" spans="2:14" x14ac:dyDescent="0.25">
      <c r="B147" s="6"/>
      <c r="C147" s="4"/>
    </row>
    <row r="148" spans="2:14" x14ac:dyDescent="0.25">
      <c r="B148" s="5"/>
      <c r="C148" s="4"/>
    </row>
    <row r="149" spans="2:14" x14ac:dyDescent="0.25">
      <c r="B149" s="6"/>
      <c r="C149" s="4"/>
    </row>
    <row r="150" spans="2:14" x14ac:dyDescent="0.25">
      <c r="B150" s="5"/>
      <c r="C150" s="4"/>
    </row>
  </sheetData>
  <sortState xmlns:xlrd2="http://schemas.microsoft.com/office/spreadsheetml/2017/richdata2" ref="M3:M129">
    <sortCondition ref="M3:M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8"/>
  <sheetViews>
    <sheetView workbookViewId="0">
      <selection activeCell="J17" sqref="J17"/>
    </sheetView>
  </sheetViews>
  <sheetFormatPr defaultRowHeight="15" x14ac:dyDescent="0.25"/>
  <cols>
    <col min="1" max="1" width="8.85546875" style="1"/>
    <col min="2" max="2" width="10" bestFit="1" customWidth="1"/>
    <col min="3" max="3" width="11" bestFit="1" customWidth="1"/>
    <col min="4" max="4" width="11.42578125" bestFit="1" customWidth="1"/>
  </cols>
  <sheetData>
    <row r="1" spans="1:4" x14ac:dyDescent="0.25">
      <c r="B1" s="44" t="s">
        <v>42</v>
      </c>
      <c r="C1" s="44" t="s">
        <v>38</v>
      </c>
      <c r="D1" s="45" t="s">
        <v>35</v>
      </c>
    </row>
    <row r="2" spans="1:4" x14ac:dyDescent="0.25">
      <c r="B2" s="9">
        <v>200.04790419161679</v>
      </c>
      <c r="C2" s="9">
        <v>191.63259047229604</v>
      </c>
      <c r="D2" s="9">
        <v>179.62335591869271</v>
      </c>
    </row>
    <row r="3" spans="1:4" x14ac:dyDescent="0.25">
      <c r="B3" s="9">
        <v>216.99412656309207</v>
      </c>
      <c r="C3" s="9">
        <v>203.05595705141442</v>
      </c>
      <c r="D3" s="9">
        <v>183.56833398975971</v>
      </c>
    </row>
    <row r="4" spans="1:4" x14ac:dyDescent="0.25">
      <c r="B4" s="9">
        <v>279.00000000000006</v>
      </c>
      <c r="C4" s="9">
        <v>215.86511441188279</v>
      </c>
      <c r="D4" s="9">
        <v>184.6676737160121</v>
      </c>
    </row>
    <row r="5" spans="1:4" x14ac:dyDescent="0.25">
      <c r="B5" s="13"/>
      <c r="C5" s="9">
        <v>226.12784204228163</v>
      </c>
      <c r="D5" s="9">
        <v>192.07088045234249</v>
      </c>
    </row>
    <row r="6" spans="1:4" x14ac:dyDescent="0.25">
      <c r="B6" s="13"/>
      <c r="C6" s="9">
        <v>265.53527980535279</v>
      </c>
      <c r="D6" s="9">
        <v>193.4770173646578</v>
      </c>
    </row>
    <row r="7" spans="1:4" x14ac:dyDescent="0.25">
      <c r="B7" s="13"/>
      <c r="C7" s="9">
        <v>287.4647455548743</v>
      </c>
      <c r="D7" s="9">
        <v>198.56703567035672</v>
      </c>
    </row>
    <row r="8" spans="1:4" x14ac:dyDescent="0.25">
      <c r="B8" s="13"/>
      <c r="C8" s="13"/>
      <c r="D8" s="9">
        <v>219.79654120040689</v>
      </c>
    </row>
    <row r="9" spans="1:4" x14ac:dyDescent="0.25">
      <c r="B9" s="13"/>
      <c r="C9" s="13"/>
      <c r="D9" s="9">
        <v>220.20290732889157</v>
      </c>
    </row>
    <row r="10" spans="1:4" x14ac:dyDescent="0.25">
      <c r="B10" s="13"/>
      <c r="C10" s="13"/>
      <c r="D10" s="9">
        <v>227.59028642590286</v>
      </c>
    </row>
    <row r="11" spans="1:4" x14ac:dyDescent="0.25">
      <c r="B11" s="13"/>
      <c r="C11" s="13"/>
      <c r="D11" s="9">
        <v>241.37798462161069</v>
      </c>
    </row>
    <row r="12" spans="1:4" x14ac:dyDescent="0.25">
      <c r="B12" s="13"/>
      <c r="C12" s="13"/>
      <c r="D12" s="9">
        <v>274.19828641370873</v>
      </c>
    </row>
    <row r="13" spans="1:4" x14ac:dyDescent="0.25">
      <c r="B13" s="13"/>
      <c r="C13" s="13"/>
      <c r="D13" s="9">
        <v>275.45842650945315</v>
      </c>
    </row>
    <row r="14" spans="1:4" x14ac:dyDescent="0.25">
      <c r="B14" s="13"/>
      <c r="C14" s="13"/>
      <c r="D14" s="9">
        <v>293.35063663075414</v>
      </c>
    </row>
    <row r="15" spans="1:4" x14ac:dyDescent="0.25">
      <c r="B15" s="13"/>
      <c r="C15" s="13"/>
      <c r="D15" s="21">
        <v>297.26568951279933</v>
      </c>
    </row>
    <row r="16" spans="1:4" x14ac:dyDescent="0.25">
      <c r="A16" s="12" t="s">
        <v>26</v>
      </c>
      <c r="B16" s="12">
        <f>AVERAGE(B2:B15)</f>
        <v>232.01401025156966</v>
      </c>
      <c r="C16" s="12">
        <f t="shared" ref="C16:D16" si="0">AVERAGE(C2:C15)</f>
        <v>231.61358822301699</v>
      </c>
      <c r="D16" s="12">
        <f t="shared" si="0"/>
        <v>227.22964683966779</v>
      </c>
    </row>
    <row r="17" spans="2:3" x14ac:dyDescent="0.25">
      <c r="B17" s="13"/>
      <c r="C17" s="13"/>
    </row>
    <row r="18" spans="2:3" x14ac:dyDescent="0.25">
      <c r="B18" s="13"/>
      <c r="C18" s="13"/>
    </row>
    <row r="19" spans="2:3" x14ac:dyDescent="0.25">
      <c r="B19" s="13"/>
      <c r="C19" s="13"/>
    </row>
    <row r="20" spans="2:3" x14ac:dyDescent="0.25">
      <c r="B20" s="13"/>
      <c r="C20" s="13"/>
    </row>
    <row r="21" spans="2:3" x14ac:dyDescent="0.25">
      <c r="B21" s="13"/>
      <c r="C21" s="13"/>
    </row>
    <row r="22" spans="2:3" x14ac:dyDescent="0.25">
      <c r="B22" s="13"/>
      <c r="C22" s="13"/>
    </row>
    <row r="23" spans="2:3" x14ac:dyDescent="0.25">
      <c r="B23" s="13"/>
      <c r="C23" s="13"/>
    </row>
    <row r="24" spans="2:3" x14ac:dyDescent="0.25">
      <c r="B24" s="13"/>
      <c r="C24" s="13"/>
    </row>
    <row r="25" spans="2:3" x14ac:dyDescent="0.25">
      <c r="B25" s="13"/>
      <c r="C25" s="13"/>
    </row>
    <row r="26" spans="2:3" x14ac:dyDescent="0.25">
      <c r="B26" s="13"/>
      <c r="C26" s="13"/>
    </row>
    <row r="27" spans="2:3" x14ac:dyDescent="0.25">
      <c r="B27" s="13"/>
      <c r="C27" s="13"/>
    </row>
    <row r="28" spans="2:3" x14ac:dyDescent="0.25">
      <c r="B28" s="13"/>
      <c r="C28" s="13"/>
    </row>
    <row r="29" spans="2:3" x14ac:dyDescent="0.25">
      <c r="B29" s="13"/>
      <c r="C29" s="13"/>
    </row>
    <row r="30" spans="2:3" x14ac:dyDescent="0.25">
      <c r="B30" s="13"/>
      <c r="C30" s="13"/>
    </row>
    <row r="31" spans="2:3" x14ac:dyDescent="0.25">
      <c r="B31" s="13"/>
      <c r="C31" s="13"/>
    </row>
    <row r="32" spans="2:3" x14ac:dyDescent="0.25">
      <c r="B32" s="13"/>
      <c r="C32" s="13"/>
    </row>
    <row r="33" spans="2:3" x14ac:dyDescent="0.25">
      <c r="B33" s="13"/>
      <c r="C33" s="13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  <row r="38" spans="2:3" x14ac:dyDescent="0.25">
      <c r="B38" s="13"/>
      <c r="C38" s="13"/>
    </row>
    <row r="39" spans="2:3" x14ac:dyDescent="0.25">
      <c r="B39" s="13"/>
      <c r="C39" s="13"/>
    </row>
    <row r="40" spans="2:3" x14ac:dyDescent="0.25">
      <c r="B40" s="13"/>
      <c r="C40" s="13"/>
    </row>
    <row r="41" spans="2:3" x14ac:dyDescent="0.25">
      <c r="B41" s="13"/>
      <c r="C41" s="13"/>
    </row>
    <row r="42" spans="2:3" x14ac:dyDescent="0.25">
      <c r="B42" s="13"/>
      <c r="C42" s="13"/>
    </row>
    <row r="43" spans="2:3" x14ac:dyDescent="0.25">
      <c r="B43" s="13"/>
      <c r="C43" s="13"/>
    </row>
    <row r="44" spans="2:3" x14ac:dyDescent="0.25">
      <c r="B44" s="13"/>
      <c r="C44" s="13"/>
    </row>
    <row r="45" spans="2:3" x14ac:dyDescent="0.25">
      <c r="B45" s="13"/>
      <c r="C45" s="13"/>
    </row>
    <row r="46" spans="2:3" x14ac:dyDescent="0.25">
      <c r="B46" s="13"/>
      <c r="C46" s="13"/>
    </row>
    <row r="47" spans="2:3" x14ac:dyDescent="0.25">
      <c r="B47" s="13"/>
      <c r="C47" s="13"/>
    </row>
    <row r="48" spans="2:3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  <row r="62" spans="2:3" x14ac:dyDescent="0.25">
      <c r="B62" s="13"/>
      <c r="C62" s="13"/>
    </row>
    <row r="63" spans="2:3" x14ac:dyDescent="0.25">
      <c r="B63" s="13"/>
      <c r="C63" s="13"/>
    </row>
    <row r="64" spans="2:3" x14ac:dyDescent="0.25">
      <c r="B64" s="13"/>
      <c r="C64" s="13"/>
    </row>
    <row r="65" spans="2:3" x14ac:dyDescent="0.25">
      <c r="B65" s="13"/>
      <c r="C65" s="13"/>
    </row>
    <row r="66" spans="2:3" x14ac:dyDescent="0.25">
      <c r="B66" s="13"/>
      <c r="C66" s="13"/>
    </row>
    <row r="67" spans="2:3" x14ac:dyDescent="0.25">
      <c r="C67" s="13"/>
    </row>
    <row r="68" spans="2:3" x14ac:dyDescent="0.25">
      <c r="C68" s="13"/>
    </row>
    <row r="69" spans="2:3" x14ac:dyDescent="0.25">
      <c r="C69" s="13"/>
    </row>
    <row r="70" spans="2:3" x14ac:dyDescent="0.25">
      <c r="C70" s="13"/>
    </row>
    <row r="71" spans="2:3" x14ac:dyDescent="0.25">
      <c r="C71" s="13"/>
    </row>
    <row r="72" spans="2:3" x14ac:dyDescent="0.25">
      <c r="C72" s="13"/>
    </row>
    <row r="73" spans="2:3" x14ac:dyDescent="0.25">
      <c r="C73" s="13"/>
    </row>
    <row r="74" spans="2:3" x14ac:dyDescent="0.25">
      <c r="C74" s="13"/>
    </row>
    <row r="75" spans="2:3" x14ac:dyDescent="0.25">
      <c r="C75" s="13"/>
    </row>
    <row r="76" spans="2:3" x14ac:dyDescent="0.25">
      <c r="C76" s="13"/>
    </row>
    <row r="77" spans="2:3" x14ac:dyDescent="0.25">
      <c r="C77" s="13"/>
    </row>
    <row r="78" spans="2:3" x14ac:dyDescent="0.25">
      <c r="C78" s="13"/>
    </row>
  </sheetData>
  <sortState xmlns:xlrd2="http://schemas.microsoft.com/office/spreadsheetml/2017/richdata2" ref="D2:D88">
    <sortCondition ref="D2:D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CC EIA Results</vt:lpstr>
      <vt:lpstr>graph data</vt:lpstr>
      <vt:lpstr>data analysis</vt:lpstr>
      <vt:lpstr>mean elevated</vt:lpstr>
      <vt:lpstr>CC graph</vt:lpstr>
      <vt:lpstr>Construction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Landeche, Michael</dc:creator>
  <cp:lastModifiedBy>Neeti Jain</cp:lastModifiedBy>
  <cp:lastPrinted>2015-05-19T17:28:21Z</cp:lastPrinted>
  <dcterms:created xsi:type="dcterms:W3CDTF">2015-02-23T15:58:11Z</dcterms:created>
  <dcterms:modified xsi:type="dcterms:W3CDTF">2021-01-13T03:43:55Z</dcterms:modified>
</cp:coreProperties>
</file>