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eti\OneDrive\Documents\UChicago\Senior Thesis\"/>
    </mc:Choice>
  </mc:AlternateContent>
  <bookViews>
    <workbookView xWindow="0" yWindow="0" windowWidth="23040" windowHeight="10368" firstSheet="3" activeTab="4"/>
  </bookViews>
  <sheets>
    <sheet name="CC EIA results" sheetId="1" r:id="rId1"/>
    <sheet name="CC Graph" sheetId="5" r:id="rId2"/>
    <sheet name="Construction graph" sheetId="7" r:id="rId3"/>
    <sheet name="graph data" sheetId="2" r:id="rId4"/>
    <sheet name="data analysis" sheetId="6" r:id="rId5"/>
    <sheet name="Giraffe Construction" sheetId="8" r:id="rId6"/>
  </sheets>
  <calcPr calcId="171027"/>
</workbook>
</file>

<file path=xl/calcChain.xml><?xml version="1.0" encoding="utf-8"?>
<calcChain xmlns="http://schemas.openxmlformats.org/spreadsheetml/2006/main">
  <c r="J45" i="1" l="1"/>
  <c r="K45" i="1" s="1"/>
  <c r="J53" i="1"/>
  <c r="K53" i="1" s="1"/>
  <c r="J57" i="1"/>
  <c r="K57" i="1" s="1"/>
  <c r="J61" i="1"/>
  <c r="K61" i="1" s="1"/>
  <c r="J65" i="1"/>
  <c r="K65" i="1" s="1"/>
  <c r="J69" i="1"/>
  <c r="K69" i="1" s="1"/>
  <c r="J73" i="1"/>
  <c r="K73" i="1" s="1"/>
  <c r="J77" i="1"/>
  <c r="K77" i="1" s="1"/>
  <c r="J81" i="1"/>
  <c r="K81" i="1" s="1"/>
  <c r="J85" i="1"/>
  <c r="K85" i="1" s="1"/>
  <c r="J89" i="1"/>
  <c r="K89" i="1" s="1"/>
  <c r="J93" i="1"/>
  <c r="K93" i="1" s="1"/>
  <c r="J97" i="1"/>
  <c r="K97" i="1" s="1"/>
  <c r="J101" i="1"/>
  <c r="K101" i="1" s="1"/>
  <c r="J105" i="1"/>
  <c r="K105" i="1" s="1"/>
  <c r="J109" i="1"/>
  <c r="K109" i="1" s="1"/>
  <c r="J113" i="1"/>
  <c r="K113" i="1" s="1"/>
  <c r="J117" i="1"/>
  <c r="K117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I54" i="1"/>
  <c r="J54" i="1" s="1"/>
  <c r="K54" i="1" s="1"/>
  <c r="I55" i="1"/>
  <c r="J55" i="1" s="1"/>
  <c r="K55" i="1" s="1"/>
  <c r="I56" i="1"/>
  <c r="J56" i="1" s="1"/>
  <c r="K56" i="1" s="1"/>
  <c r="I57" i="1"/>
  <c r="I58" i="1"/>
  <c r="J58" i="1" s="1"/>
  <c r="K58" i="1" s="1"/>
  <c r="I59" i="1"/>
  <c r="J59" i="1" s="1"/>
  <c r="K59" i="1" s="1"/>
  <c r="I60" i="1"/>
  <c r="J60" i="1" s="1"/>
  <c r="K60" i="1" s="1"/>
  <c r="I61" i="1"/>
  <c r="I62" i="1"/>
  <c r="J62" i="1" s="1"/>
  <c r="K62" i="1" s="1"/>
  <c r="I63" i="1"/>
  <c r="J63" i="1" s="1"/>
  <c r="K63" i="1" s="1"/>
  <c r="I64" i="1"/>
  <c r="J64" i="1" s="1"/>
  <c r="K64" i="1" s="1"/>
  <c r="I65" i="1"/>
  <c r="I66" i="1"/>
  <c r="J66" i="1" s="1"/>
  <c r="K66" i="1" s="1"/>
  <c r="I67" i="1"/>
  <c r="J67" i="1" s="1"/>
  <c r="K67" i="1" s="1"/>
  <c r="I68" i="1"/>
  <c r="J68" i="1" s="1"/>
  <c r="K68" i="1" s="1"/>
  <c r="I69" i="1"/>
  <c r="I70" i="1"/>
  <c r="J70" i="1" s="1"/>
  <c r="K70" i="1" s="1"/>
  <c r="I71" i="1"/>
  <c r="J71" i="1" s="1"/>
  <c r="K71" i="1" s="1"/>
  <c r="I72" i="1"/>
  <c r="J72" i="1" s="1"/>
  <c r="K72" i="1" s="1"/>
  <c r="I73" i="1"/>
  <c r="I74" i="1"/>
  <c r="J74" i="1" s="1"/>
  <c r="K74" i="1" s="1"/>
  <c r="I75" i="1"/>
  <c r="J75" i="1" s="1"/>
  <c r="K75" i="1" s="1"/>
  <c r="I76" i="1"/>
  <c r="J76" i="1" s="1"/>
  <c r="K76" i="1" s="1"/>
  <c r="I77" i="1"/>
  <c r="I78" i="1"/>
  <c r="J78" i="1" s="1"/>
  <c r="K78" i="1" s="1"/>
  <c r="I79" i="1"/>
  <c r="J79" i="1" s="1"/>
  <c r="K79" i="1" s="1"/>
  <c r="I80" i="1"/>
  <c r="J80" i="1" s="1"/>
  <c r="K80" i="1" s="1"/>
  <c r="I81" i="1"/>
  <c r="I82" i="1"/>
  <c r="J82" i="1" s="1"/>
  <c r="K82" i="1" s="1"/>
  <c r="I83" i="1"/>
  <c r="J83" i="1" s="1"/>
  <c r="K83" i="1" s="1"/>
  <c r="I84" i="1"/>
  <c r="J84" i="1" s="1"/>
  <c r="K84" i="1" s="1"/>
  <c r="I85" i="1"/>
  <c r="I86" i="1"/>
  <c r="J86" i="1" s="1"/>
  <c r="K86" i="1" s="1"/>
  <c r="I87" i="1"/>
  <c r="J87" i="1" s="1"/>
  <c r="K87" i="1" s="1"/>
  <c r="I88" i="1"/>
  <c r="J88" i="1" s="1"/>
  <c r="K88" i="1" s="1"/>
  <c r="I89" i="1"/>
  <c r="I90" i="1"/>
  <c r="J90" i="1" s="1"/>
  <c r="K90" i="1" s="1"/>
  <c r="I91" i="1"/>
  <c r="J91" i="1" s="1"/>
  <c r="K91" i="1" s="1"/>
  <c r="I92" i="1"/>
  <c r="J92" i="1" s="1"/>
  <c r="K92" i="1" s="1"/>
  <c r="I93" i="1"/>
  <c r="I94" i="1"/>
  <c r="J94" i="1" s="1"/>
  <c r="K94" i="1" s="1"/>
  <c r="I95" i="1"/>
  <c r="J95" i="1" s="1"/>
  <c r="K95" i="1" s="1"/>
  <c r="I96" i="1"/>
  <c r="J96" i="1" s="1"/>
  <c r="K96" i="1" s="1"/>
  <c r="I97" i="1"/>
  <c r="I98" i="1"/>
  <c r="J98" i="1" s="1"/>
  <c r="K98" i="1" s="1"/>
  <c r="I99" i="1"/>
  <c r="J99" i="1" s="1"/>
  <c r="K99" i="1" s="1"/>
  <c r="I100" i="1"/>
  <c r="J100" i="1" s="1"/>
  <c r="K100" i="1" s="1"/>
  <c r="I101" i="1"/>
  <c r="I102" i="1"/>
  <c r="J102" i="1" s="1"/>
  <c r="K102" i="1" s="1"/>
  <c r="I103" i="1"/>
  <c r="J103" i="1" s="1"/>
  <c r="K103" i="1" s="1"/>
  <c r="I104" i="1"/>
  <c r="J104" i="1" s="1"/>
  <c r="K104" i="1" s="1"/>
  <c r="I105" i="1"/>
  <c r="I106" i="1"/>
  <c r="J106" i="1" s="1"/>
  <c r="K106" i="1" s="1"/>
  <c r="I107" i="1"/>
  <c r="J107" i="1" s="1"/>
  <c r="K107" i="1" s="1"/>
  <c r="I108" i="1"/>
  <c r="J108" i="1" s="1"/>
  <c r="K108" i="1" s="1"/>
  <c r="I109" i="1"/>
  <c r="I110" i="1"/>
  <c r="J110" i="1" s="1"/>
  <c r="K110" i="1" s="1"/>
  <c r="I111" i="1"/>
  <c r="J111" i="1" s="1"/>
  <c r="K111" i="1" s="1"/>
  <c r="I112" i="1"/>
  <c r="J112" i="1" s="1"/>
  <c r="K112" i="1" s="1"/>
  <c r="I113" i="1"/>
  <c r="I114" i="1"/>
  <c r="J114" i="1" s="1"/>
  <c r="K114" i="1" s="1"/>
  <c r="I115" i="1"/>
  <c r="J115" i="1" s="1"/>
  <c r="K115" i="1" s="1"/>
  <c r="I116" i="1"/>
  <c r="J116" i="1" s="1"/>
  <c r="K116" i="1" s="1"/>
  <c r="I117" i="1"/>
  <c r="Q122" i="6" l="1"/>
  <c r="Q121" i="6"/>
  <c r="Q118" i="6"/>
  <c r="Q117" i="6"/>
  <c r="Q119" i="6" s="1"/>
  <c r="Q116" i="6"/>
  <c r="P122" i="6"/>
  <c r="P121" i="6"/>
  <c r="P118" i="6"/>
  <c r="P117" i="6"/>
  <c r="P119" i="6" s="1"/>
  <c r="P116" i="6"/>
  <c r="O122" i="6"/>
  <c r="O121" i="6"/>
  <c r="O118" i="6"/>
  <c r="O117" i="6"/>
  <c r="O119" i="6" s="1"/>
  <c r="O116" i="6"/>
  <c r="N122" i="6"/>
  <c r="N121" i="6"/>
  <c r="N118" i="6"/>
  <c r="N117" i="6"/>
  <c r="N119" i="6" s="1"/>
  <c r="N116" i="6"/>
  <c r="N123" i="6" s="1"/>
  <c r="M122" i="6"/>
  <c r="M121" i="6"/>
  <c r="M118" i="6"/>
  <c r="M117" i="6"/>
  <c r="M119" i="6" s="1"/>
  <c r="M116" i="6"/>
  <c r="L122" i="6"/>
  <c r="L121" i="6"/>
  <c r="L118" i="6"/>
  <c r="L117" i="6"/>
  <c r="L119" i="6" s="1"/>
  <c r="L116" i="6"/>
  <c r="F122" i="6"/>
  <c r="F121" i="6"/>
  <c r="F118" i="6"/>
  <c r="F117" i="6"/>
  <c r="F119" i="6" s="1"/>
  <c r="F116" i="6"/>
  <c r="E122" i="6"/>
  <c r="E121" i="6"/>
  <c r="E118" i="6"/>
  <c r="E117" i="6"/>
  <c r="E119" i="6" s="1"/>
  <c r="E116" i="6"/>
  <c r="D122" i="6"/>
  <c r="D121" i="6"/>
  <c r="D118" i="6"/>
  <c r="D117" i="6"/>
  <c r="D119" i="6" s="1"/>
  <c r="D116" i="6"/>
  <c r="C122" i="6"/>
  <c r="C121" i="6"/>
  <c r="C118" i="6"/>
  <c r="C117" i="6"/>
  <c r="C119" i="6" s="1"/>
  <c r="C116" i="6"/>
  <c r="C122" i="2"/>
  <c r="C121" i="2"/>
  <c r="C118" i="2"/>
  <c r="C117" i="2"/>
  <c r="C119" i="2" s="1"/>
  <c r="C116" i="2"/>
  <c r="L123" i="6" l="1"/>
  <c r="P120" i="6"/>
  <c r="Q120" i="6"/>
  <c r="Q123" i="6"/>
  <c r="N120" i="6"/>
  <c r="D120" i="6"/>
  <c r="C120" i="6"/>
  <c r="O123" i="6"/>
  <c r="L120" i="6"/>
  <c r="P123" i="6"/>
  <c r="F120" i="6"/>
  <c r="E120" i="6"/>
  <c r="C120" i="2"/>
  <c r="O120" i="6"/>
  <c r="M123" i="6"/>
  <c r="M120" i="6"/>
  <c r="I4" i="1"/>
  <c r="J4" i="1" l="1"/>
  <c r="K4" i="1" s="1"/>
</calcChain>
</file>

<file path=xl/sharedStrings.xml><?xml version="1.0" encoding="utf-8"?>
<sst xmlns="http://schemas.openxmlformats.org/spreadsheetml/2006/main" count="102" uniqueCount="41">
  <si>
    <t>Species</t>
  </si>
  <si>
    <t>Animal ID</t>
  </si>
  <si>
    <t>Name</t>
  </si>
  <si>
    <t>Gender</t>
  </si>
  <si>
    <t>Giraffe</t>
  </si>
  <si>
    <t>Female</t>
  </si>
  <si>
    <t>Sample #</t>
  </si>
  <si>
    <t>Sample date</t>
  </si>
  <si>
    <t>Amount</t>
  </si>
  <si>
    <t>Notes</t>
  </si>
  <si>
    <t>CF</t>
  </si>
  <si>
    <t>dilution</t>
  </si>
  <si>
    <t>CC (pg/ml)</t>
  </si>
  <si>
    <t>CC (pg/g)</t>
  </si>
  <si>
    <t>CC (ng/g)</t>
  </si>
  <si>
    <t>Sabrena</t>
  </si>
  <si>
    <t>CC (pg/well)</t>
  </si>
  <si>
    <t>%Binding</t>
  </si>
  <si>
    <t>AM</t>
  </si>
  <si>
    <t>Tube broke 2nd ext.</t>
  </si>
  <si>
    <t>Tube broke 2nd ext; AM</t>
  </si>
  <si>
    <t>Sample no.</t>
  </si>
  <si>
    <t>AVERAGE</t>
  </si>
  <si>
    <t>N</t>
  </si>
  <si>
    <t>STDEV</t>
  </si>
  <si>
    <t>SQRTN</t>
  </si>
  <si>
    <t>STERR</t>
  </si>
  <si>
    <t>min</t>
  </si>
  <si>
    <t>max</t>
  </si>
  <si>
    <t>MEAN</t>
  </si>
  <si>
    <t>SEM</t>
  </si>
  <si>
    <t>Demo</t>
  </si>
  <si>
    <t>Winter 2014</t>
  </si>
  <si>
    <t>Construction</t>
  </si>
  <si>
    <t>Winter 2015</t>
  </si>
  <si>
    <t>mean+2stdev</t>
  </si>
  <si>
    <t>mean baseline</t>
  </si>
  <si>
    <t>Mean Baseline</t>
  </si>
  <si>
    <t>Elevated</t>
  </si>
  <si>
    <t>Etana</t>
  </si>
  <si>
    <t>Demolition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</si>
</sst>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</cellStyleXfs>
  <cellXfs count="83">
    <xf numFmtId="0" fontId="0" fillId="0" borderId="0" xfId="0"/>
    <xf numFmtId="0" fontId="0" fillId="0" borderId="0" xfId="0"/>
    <xf numFmtId="0" fontId="5" fillId="0" borderId="0" xfId="0" applyFont="1" applyFill="1"/>
    <xf numFmtId="0" fontId="4" fillId="0" borderId="8" xfId="0" applyFont="1" applyBorder="1"/>
    <xf numFmtId="0" fontId="4" fillId="0" borderId="10" xfId="0" applyFont="1" applyBorder="1"/>
    <xf numFmtId="0" fontId="0" fillId="0" borderId="4" xfId="0" applyFont="1" applyBorder="1"/>
    <xf numFmtId="0" fontId="4" fillId="0" borderId="0" xfId="0" applyFont="1"/>
    <xf numFmtId="0" fontId="0" fillId="0" borderId="0" xfId="0" applyFont="1"/>
    <xf numFmtId="0" fontId="4" fillId="0" borderId="4" xfId="0" applyFont="1" applyBorder="1"/>
    <xf numFmtId="0" fontId="4" fillId="0" borderId="1" xfId="0" applyFont="1" applyBorder="1"/>
    <xf numFmtId="0" fontId="6" fillId="0" borderId="0" xfId="0" applyFont="1" applyBorder="1"/>
    <xf numFmtId="0" fontId="0" fillId="0" borderId="0" xfId="0" applyBorder="1"/>
    <xf numFmtId="0" fontId="0" fillId="0" borderId="5" xfId="0" applyFont="1" applyBorder="1"/>
    <xf numFmtId="0" fontId="4" fillId="0" borderId="12" xfId="0" applyFont="1" applyBorder="1"/>
    <xf numFmtId="0" fontId="0" fillId="0" borderId="4" xfId="0" applyFont="1" applyFill="1" applyBorder="1"/>
    <xf numFmtId="0" fontId="0" fillId="0" borderId="0" xfId="0" applyFont="1" applyFill="1"/>
    <xf numFmtId="0" fontId="8" fillId="0" borderId="4" xfId="0" applyFont="1" applyBorder="1"/>
    <xf numFmtId="0" fontId="8" fillId="2" borderId="4" xfId="0" applyFont="1" applyFill="1" applyBorder="1"/>
    <xf numFmtId="14" fontId="11" fillId="0" borderId="4" xfId="0" applyNumberFormat="1" applyFont="1" applyBorder="1" applyAlignment="1">
      <alignment horizontal="right"/>
    </xf>
    <xf numFmtId="14" fontId="11" fillId="0" borderId="5" xfId="1" applyNumberFormat="1" applyFont="1" applyBorder="1"/>
    <xf numFmtId="14" fontId="11" fillId="0" borderId="4" xfId="1" applyNumberFormat="1" applyFont="1" applyBorder="1"/>
    <xf numFmtId="14" fontId="11" fillId="0" borderId="6" xfId="1" applyNumberFormat="1" applyFont="1" applyBorder="1"/>
    <xf numFmtId="14" fontId="9" fillId="0" borderId="4" xfId="1" applyNumberFormat="1" applyFont="1" applyBorder="1"/>
    <xf numFmtId="14" fontId="8" fillId="0" borderId="4" xfId="0" applyNumberFormat="1" applyFont="1" applyBorder="1"/>
    <xf numFmtId="14" fontId="11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right"/>
    </xf>
    <xf numFmtId="14" fontId="13" fillId="0" borderId="4" xfId="0" applyNumberFormat="1" applyFont="1" applyBorder="1" applyAlignment="1">
      <alignment horizontal="right"/>
    </xf>
    <xf numFmtId="14" fontId="13" fillId="0" borderId="5" xfId="1" applyNumberFormat="1" applyFont="1" applyBorder="1"/>
    <xf numFmtId="14" fontId="13" fillId="0" borderId="4" xfId="1" applyNumberFormat="1" applyFont="1" applyBorder="1"/>
    <xf numFmtId="14" fontId="13" fillId="0" borderId="6" xfId="1" applyNumberFormat="1" applyFont="1" applyBorder="1"/>
    <xf numFmtId="14" fontId="5" fillId="0" borderId="4" xfId="1" applyNumberFormat="1" applyFont="1" applyBorder="1"/>
    <xf numFmtId="14" fontId="0" fillId="0" borderId="4" xfId="0" applyNumberFormat="1" applyFont="1" applyBorder="1"/>
    <xf numFmtId="14" fontId="1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4" fontId="10" fillId="0" borderId="8" xfId="0" applyNumberFormat="1" applyFont="1" applyBorder="1" applyAlignment="1">
      <alignment horizontal="center"/>
    </xf>
    <xf numFmtId="18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right"/>
    </xf>
    <xf numFmtId="164" fontId="13" fillId="0" borderId="4" xfId="4" applyNumberFormat="1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/>
    <xf numFmtId="0" fontId="13" fillId="0" borderId="5" xfId="4" applyFont="1" applyBorder="1" applyAlignment="1">
      <alignment horizontal="center"/>
    </xf>
    <xf numFmtId="0" fontId="13" fillId="0" borderId="5" xfId="1" applyFont="1" applyBorder="1" applyAlignment="1">
      <alignment horizontal="right"/>
    </xf>
    <xf numFmtId="0" fontId="13" fillId="0" borderId="5" xfId="1" applyFont="1" applyBorder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4" xfId="1" applyFont="1" applyBorder="1" applyAlignment="1">
      <alignment horizontal="right"/>
    </xf>
    <xf numFmtId="0" fontId="13" fillId="0" borderId="4" xfId="1" applyFont="1" applyBorder="1" applyAlignment="1">
      <alignment horizontal="center"/>
    </xf>
    <xf numFmtId="0" fontId="13" fillId="0" borderId="4" xfId="1" applyNumberFormat="1" applyFont="1" applyBorder="1" applyAlignment="1">
      <alignment horizontal="right"/>
    </xf>
    <xf numFmtId="18" fontId="0" fillId="0" borderId="4" xfId="0" applyNumberFormat="1" applyFont="1" applyBorder="1"/>
    <xf numFmtId="0" fontId="13" fillId="0" borderId="4" xfId="1" applyFont="1" applyBorder="1" applyAlignment="1">
      <alignment horizontal="left"/>
    </xf>
    <xf numFmtId="18" fontId="13" fillId="0" borderId="4" xfId="1" applyNumberFormat="1" applyFont="1" applyBorder="1" applyAlignment="1">
      <alignment horizontal="center"/>
    </xf>
    <xf numFmtId="0" fontId="0" fillId="0" borderId="9" xfId="0" applyFont="1" applyFill="1" applyBorder="1"/>
    <xf numFmtId="164" fontId="0" fillId="0" borderId="4" xfId="0" applyNumberFormat="1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Font="1" applyFill="1" applyBorder="1"/>
    <xf numFmtId="0" fontId="7" fillId="0" borderId="4" xfId="0" applyFont="1" applyBorder="1"/>
    <xf numFmtId="0" fontId="0" fillId="0" borderId="1" xfId="0" applyBorder="1"/>
    <xf numFmtId="0" fontId="0" fillId="0" borderId="0" xfId="0" applyFont="1" applyFill="1" applyBorder="1"/>
    <xf numFmtId="0" fontId="0" fillId="0" borderId="0" xfId="0" applyFont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0" fillId="0" borderId="6" xfId="0" applyFont="1" applyBorder="1"/>
    <xf numFmtId="0" fontId="0" fillId="0" borderId="13" xfId="0" applyFont="1" applyBorder="1"/>
    <xf numFmtId="0" fontId="0" fillId="0" borderId="14" xfId="0" applyFont="1" applyBorder="1"/>
    <xf numFmtId="0" fontId="8" fillId="0" borderId="0" xfId="0" applyFont="1" applyFill="1" applyBorder="1"/>
    <xf numFmtId="0" fontId="0" fillId="0" borderId="13" xfId="0" applyFont="1" applyFill="1" applyBorder="1"/>
    <xf numFmtId="0" fontId="0" fillId="0" borderId="6" xfId="0" applyFont="1" applyFill="1" applyBorder="1"/>
    <xf numFmtId="0" fontId="0" fillId="0" borderId="14" xfId="0" applyFont="1" applyFill="1" applyBorder="1"/>
    <xf numFmtId="0" fontId="0" fillId="0" borderId="4" xfId="0" applyBorder="1"/>
  </cellXfs>
  <cellStyles count="5">
    <cellStyle name="Normal" xfId="0" builtinId="0"/>
    <cellStyle name="Normal 2" xfId="3"/>
    <cellStyle name="Normal 3" xfId="2"/>
    <cellStyle name="Normal 4" xfId="1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Sabrena Stress Hormone Profile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'graph data'!$B$2:$B$115</c:f>
              <c:numCache>
                <c:formatCode>m/d/yyyy</c:formatCode>
                <c:ptCount val="114"/>
                <c:pt idx="0">
                  <c:v>41929</c:v>
                </c:pt>
                <c:pt idx="1">
                  <c:v>41932</c:v>
                </c:pt>
                <c:pt idx="2">
                  <c:v>41934</c:v>
                </c:pt>
                <c:pt idx="3">
                  <c:v>41936</c:v>
                </c:pt>
                <c:pt idx="4">
                  <c:v>41939</c:v>
                </c:pt>
                <c:pt idx="5">
                  <c:v>41941</c:v>
                </c:pt>
                <c:pt idx="6">
                  <c:v>41943</c:v>
                </c:pt>
                <c:pt idx="7">
                  <c:v>41948</c:v>
                </c:pt>
                <c:pt idx="8">
                  <c:v>41950</c:v>
                </c:pt>
                <c:pt idx="9">
                  <c:v>41957</c:v>
                </c:pt>
                <c:pt idx="10">
                  <c:v>41960</c:v>
                </c:pt>
                <c:pt idx="11">
                  <c:v>41962</c:v>
                </c:pt>
                <c:pt idx="12">
                  <c:v>41964</c:v>
                </c:pt>
                <c:pt idx="13">
                  <c:v>41967</c:v>
                </c:pt>
                <c:pt idx="14">
                  <c:v>41969</c:v>
                </c:pt>
                <c:pt idx="15">
                  <c:v>41971</c:v>
                </c:pt>
                <c:pt idx="16">
                  <c:v>41974</c:v>
                </c:pt>
                <c:pt idx="17">
                  <c:v>41978</c:v>
                </c:pt>
                <c:pt idx="18">
                  <c:v>41981</c:v>
                </c:pt>
                <c:pt idx="19">
                  <c:v>41983</c:v>
                </c:pt>
                <c:pt idx="20">
                  <c:v>41985</c:v>
                </c:pt>
                <c:pt idx="21">
                  <c:v>41995</c:v>
                </c:pt>
                <c:pt idx="22">
                  <c:v>41997</c:v>
                </c:pt>
                <c:pt idx="23">
                  <c:v>42002</c:v>
                </c:pt>
                <c:pt idx="24">
                  <c:v>42006</c:v>
                </c:pt>
                <c:pt idx="25">
                  <c:v>42009</c:v>
                </c:pt>
                <c:pt idx="26">
                  <c:v>42018</c:v>
                </c:pt>
                <c:pt idx="27">
                  <c:v>42025</c:v>
                </c:pt>
                <c:pt idx="28">
                  <c:v>42025</c:v>
                </c:pt>
                <c:pt idx="29">
                  <c:v>42032</c:v>
                </c:pt>
                <c:pt idx="30">
                  <c:v>42039</c:v>
                </c:pt>
                <c:pt idx="31">
                  <c:v>42044</c:v>
                </c:pt>
                <c:pt idx="32">
                  <c:v>42052</c:v>
                </c:pt>
                <c:pt idx="33">
                  <c:v>42060</c:v>
                </c:pt>
                <c:pt idx="34">
                  <c:v>42067</c:v>
                </c:pt>
                <c:pt idx="35">
                  <c:v>42074</c:v>
                </c:pt>
                <c:pt idx="36">
                  <c:v>42081</c:v>
                </c:pt>
                <c:pt idx="37">
                  <c:v>42088</c:v>
                </c:pt>
                <c:pt idx="38">
                  <c:v>42095</c:v>
                </c:pt>
                <c:pt idx="39">
                  <c:v>42100</c:v>
                </c:pt>
                <c:pt idx="40">
                  <c:v>42102</c:v>
                </c:pt>
                <c:pt idx="41">
                  <c:v>42104</c:v>
                </c:pt>
                <c:pt idx="42">
                  <c:v>42107</c:v>
                </c:pt>
                <c:pt idx="43">
                  <c:v>42109</c:v>
                </c:pt>
                <c:pt idx="44">
                  <c:v>42111</c:v>
                </c:pt>
                <c:pt idx="45">
                  <c:v>42114</c:v>
                </c:pt>
                <c:pt idx="46">
                  <c:v>42121</c:v>
                </c:pt>
                <c:pt idx="47">
                  <c:v>42123</c:v>
                </c:pt>
                <c:pt idx="48">
                  <c:v>42128</c:v>
                </c:pt>
                <c:pt idx="49">
                  <c:v>42132</c:v>
                </c:pt>
                <c:pt idx="50">
                  <c:v>42135</c:v>
                </c:pt>
                <c:pt idx="51">
                  <c:v>42137</c:v>
                </c:pt>
                <c:pt idx="52">
                  <c:v>42139</c:v>
                </c:pt>
                <c:pt idx="53">
                  <c:v>42142</c:v>
                </c:pt>
                <c:pt idx="54">
                  <c:v>42144</c:v>
                </c:pt>
                <c:pt idx="55">
                  <c:v>42146</c:v>
                </c:pt>
                <c:pt idx="56">
                  <c:v>42149</c:v>
                </c:pt>
                <c:pt idx="57">
                  <c:v>42151</c:v>
                </c:pt>
                <c:pt idx="58">
                  <c:v>42153</c:v>
                </c:pt>
                <c:pt idx="59">
                  <c:v>42158</c:v>
                </c:pt>
                <c:pt idx="60">
                  <c:v>42160</c:v>
                </c:pt>
                <c:pt idx="61">
                  <c:v>42165</c:v>
                </c:pt>
                <c:pt idx="62">
                  <c:v>42171</c:v>
                </c:pt>
                <c:pt idx="63">
                  <c:v>42172</c:v>
                </c:pt>
                <c:pt idx="64">
                  <c:v>42177</c:v>
                </c:pt>
                <c:pt idx="65">
                  <c:v>42181</c:v>
                </c:pt>
                <c:pt idx="66">
                  <c:v>42184</c:v>
                </c:pt>
                <c:pt idx="67">
                  <c:v>42188</c:v>
                </c:pt>
                <c:pt idx="68">
                  <c:v>42191</c:v>
                </c:pt>
                <c:pt idx="69">
                  <c:v>42193</c:v>
                </c:pt>
                <c:pt idx="70">
                  <c:v>42195</c:v>
                </c:pt>
                <c:pt idx="71">
                  <c:v>42198</c:v>
                </c:pt>
                <c:pt idx="72">
                  <c:v>42200</c:v>
                </c:pt>
                <c:pt idx="73">
                  <c:v>42202</c:v>
                </c:pt>
                <c:pt idx="74">
                  <c:v>42207</c:v>
                </c:pt>
                <c:pt idx="75">
                  <c:v>42212</c:v>
                </c:pt>
                <c:pt idx="76">
                  <c:v>42214</c:v>
                </c:pt>
                <c:pt idx="77">
                  <c:v>42216</c:v>
                </c:pt>
                <c:pt idx="78">
                  <c:v>42221</c:v>
                </c:pt>
                <c:pt idx="79">
                  <c:v>42223</c:v>
                </c:pt>
                <c:pt idx="80">
                  <c:v>42228</c:v>
                </c:pt>
                <c:pt idx="81">
                  <c:v>42230</c:v>
                </c:pt>
                <c:pt idx="82">
                  <c:v>42232</c:v>
                </c:pt>
                <c:pt idx="83">
                  <c:v>42234</c:v>
                </c:pt>
                <c:pt idx="84">
                  <c:v>42240</c:v>
                </c:pt>
                <c:pt idx="85">
                  <c:v>42242</c:v>
                </c:pt>
                <c:pt idx="86">
                  <c:v>42247</c:v>
                </c:pt>
                <c:pt idx="87">
                  <c:v>42249</c:v>
                </c:pt>
                <c:pt idx="88">
                  <c:v>42254</c:v>
                </c:pt>
                <c:pt idx="89">
                  <c:v>42258</c:v>
                </c:pt>
                <c:pt idx="90">
                  <c:v>42263</c:v>
                </c:pt>
                <c:pt idx="91">
                  <c:v>42265</c:v>
                </c:pt>
                <c:pt idx="92">
                  <c:v>42268</c:v>
                </c:pt>
                <c:pt idx="93">
                  <c:v>42275</c:v>
                </c:pt>
                <c:pt idx="94">
                  <c:v>41999</c:v>
                </c:pt>
                <c:pt idx="95">
                  <c:v>42280</c:v>
                </c:pt>
                <c:pt idx="96">
                  <c:v>42284</c:v>
                </c:pt>
                <c:pt idx="97">
                  <c:v>42289</c:v>
                </c:pt>
                <c:pt idx="98">
                  <c:v>42291</c:v>
                </c:pt>
                <c:pt idx="99">
                  <c:v>42297</c:v>
                </c:pt>
                <c:pt idx="100">
                  <c:v>42298</c:v>
                </c:pt>
                <c:pt idx="101">
                  <c:v>42300</c:v>
                </c:pt>
                <c:pt idx="102">
                  <c:v>42303</c:v>
                </c:pt>
                <c:pt idx="103">
                  <c:v>42307</c:v>
                </c:pt>
                <c:pt idx="104">
                  <c:v>42310</c:v>
                </c:pt>
                <c:pt idx="105">
                  <c:v>42312</c:v>
                </c:pt>
                <c:pt idx="106">
                  <c:v>42317</c:v>
                </c:pt>
                <c:pt idx="107">
                  <c:v>42319</c:v>
                </c:pt>
                <c:pt idx="108">
                  <c:v>42321</c:v>
                </c:pt>
                <c:pt idx="109">
                  <c:v>42324</c:v>
                </c:pt>
                <c:pt idx="110">
                  <c:v>42331</c:v>
                </c:pt>
                <c:pt idx="111">
                  <c:v>42333</c:v>
                </c:pt>
                <c:pt idx="112">
                  <c:v>42335</c:v>
                </c:pt>
                <c:pt idx="113">
                  <c:v>42338</c:v>
                </c:pt>
              </c:numCache>
            </c:numRef>
          </c:cat>
          <c:val>
            <c:numRef>
              <c:f>'graph data'!$C$2:$C$115</c:f>
              <c:numCache>
                <c:formatCode>General</c:formatCode>
                <c:ptCount val="114"/>
                <c:pt idx="0">
                  <c:v>183.53356890459364</c:v>
                </c:pt>
                <c:pt idx="1">
                  <c:v>149.11573343848579</c:v>
                </c:pt>
                <c:pt idx="2">
                  <c:v>164.03949730700182</c:v>
                </c:pt>
                <c:pt idx="3">
                  <c:v>99.253432494279181</c:v>
                </c:pt>
                <c:pt idx="4">
                  <c:v>122.60657618046262</c:v>
                </c:pt>
                <c:pt idx="5">
                  <c:v>71.943339960238561</c:v>
                </c:pt>
                <c:pt idx="6">
                  <c:v>54.708099748695162</c:v>
                </c:pt>
                <c:pt idx="7">
                  <c:v>83.717067583046969</c:v>
                </c:pt>
                <c:pt idx="8">
                  <c:v>145.31627372052901</c:v>
                </c:pt>
                <c:pt idx="9">
                  <c:v>74.409761634506253</c:v>
                </c:pt>
                <c:pt idx="10">
                  <c:v>128.31272084805656</c:v>
                </c:pt>
                <c:pt idx="11">
                  <c:v>145.85442397246405</c:v>
                </c:pt>
                <c:pt idx="12">
                  <c:v>294.9878787878788</c:v>
                </c:pt>
                <c:pt idx="13">
                  <c:v>183.79002463054186</c:v>
                </c:pt>
                <c:pt idx="14">
                  <c:v>251.59182113510414</c:v>
                </c:pt>
                <c:pt idx="15">
                  <c:v>199.72740170247266</c:v>
                </c:pt>
                <c:pt idx="16">
                  <c:v>120.65328536262072</c:v>
                </c:pt>
                <c:pt idx="17">
                  <c:v>347.44904261890053</c:v>
                </c:pt>
                <c:pt idx="18">
                  <c:v>154.92861513359168</c:v>
                </c:pt>
                <c:pt idx="19">
                  <c:v>199.72462871287129</c:v>
                </c:pt>
                <c:pt idx="20">
                  <c:v>107.4095646842428</c:v>
                </c:pt>
                <c:pt idx="21">
                  <c:v>122.10956917978459</c:v>
                </c:pt>
                <c:pt idx="22">
                  <c:v>141.58255954784013</c:v>
                </c:pt>
                <c:pt idx="23">
                  <c:v>179.6793349168646</c:v>
                </c:pt>
                <c:pt idx="24">
                  <c:v>97.949970101654372</c:v>
                </c:pt>
                <c:pt idx="25">
                  <c:v>96.90692171169394</c:v>
                </c:pt>
                <c:pt idx="26">
                  <c:v>108.08262711864407</c:v>
                </c:pt>
                <c:pt idx="27">
                  <c:v>37.629444791016844</c:v>
                </c:pt>
                <c:pt idx="28">
                  <c:v>157.05284552845529</c:v>
                </c:pt>
                <c:pt idx="29">
                  <c:v>259.85577920730441</c:v>
                </c:pt>
                <c:pt idx="30">
                  <c:v>207.78688524590166</c:v>
                </c:pt>
                <c:pt idx="31">
                  <c:v>289.95063469675597</c:v>
                </c:pt>
                <c:pt idx="32">
                  <c:v>138.72297838270617</c:v>
                </c:pt>
                <c:pt idx="33">
                  <c:v>186.66564039408865</c:v>
                </c:pt>
                <c:pt idx="34">
                  <c:v>127.9212454212454</c:v>
                </c:pt>
                <c:pt idx="35">
                  <c:v>271.54718137254906</c:v>
                </c:pt>
                <c:pt idx="36">
                  <c:v>292.4863387978142</c:v>
                </c:pt>
                <c:pt idx="37">
                  <c:v>196.12666537941686</c:v>
                </c:pt>
                <c:pt idx="38">
                  <c:v>74.249754178957716</c:v>
                </c:pt>
                <c:pt idx="39">
                  <c:v>70.181966877939075</c:v>
                </c:pt>
                <c:pt idx="40">
                  <c:v>162.03308750249153</c:v>
                </c:pt>
                <c:pt idx="41">
                  <c:v>87.819548872180462</c:v>
                </c:pt>
                <c:pt idx="42">
                  <c:v>169.45675622671112</c:v>
                </c:pt>
                <c:pt idx="43">
                  <c:v>161.42153967316401</c:v>
                </c:pt>
                <c:pt idx="44">
                  <c:v>73.911653008195088</c:v>
                </c:pt>
                <c:pt idx="45">
                  <c:v>101.19345238095238</c:v>
                </c:pt>
                <c:pt idx="46">
                  <c:v>84.858569051580687</c:v>
                </c:pt>
                <c:pt idx="47">
                  <c:v>67.380573248407643</c:v>
                </c:pt>
                <c:pt idx="48">
                  <c:v>184.59606774381936</c:v>
                </c:pt>
                <c:pt idx="49">
                  <c:v>283.04778554778551</c:v>
                </c:pt>
                <c:pt idx="50">
                  <c:v>205.63723531761886</c:v>
                </c:pt>
                <c:pt idx="51">
                  <c:v>837.40040444893827</c:v>
                </c:pt>
                <c:pt idx="52">
                  <c:v>296.97306672107737</c:v>
                </c:pt>
                <c:pt idx="53">
                  <c:v>221.0701897571924</c:v>
                </c:pt>
                <c:pt idx="54">
                  <c:v>168.7394535958216</c:v>
                </c:pt>
                <c:pt idx="55">
                  <c:v>178.75708422904043</c:v>
                </c:pt>
                <c:pt idx="56">
                  <c:v>262.94064019448945</c:v>
                </c:pt>
                <c:pt idx="57">
                  <c:v>168.82446386020652</c:v>
                </c:pt>
                <c:pt idx="58">
                  <c:v>158.42588769611891</c:v>
                </c:pt>
                <c:pt idx="59">
                  <c:v>170.45533474821534</c:v>
                </c:pt>
                <c:pt idx="60">
                  <c:v>178.32344213649856</c:v>
                </c:pt>
                <c:pt idx="61">
                  <c:v>182.59983532317827</c:v>
                </c:pt>
                <c:pt idx="62">
                  <c:v>149.55187231430324</c:v>
                </c:pt>
                <c:pt idx="63">
                  <c:v>189.14112203585887</c:v>
                </c:pt>
                <c:pt idx="64">
                  <c:v>531.84910086004686</c:v>
                </c:pt>
                <c:pt idx="65">
                  <c:v>215.20924422236098</c:v>
                </c:pt>
                <c:pt idx="66">
                  <c:v>160.42451853385793</c:v>
                </c:pt>
                <c:pt idx="67">
                  <c:v>226.14535692980715</c:v>
                </c:pt>
                <c:pt idx="68">
                  <c:v>390.07064364207218</c:v>
                </c:pt>
                <c:pt idx="69">
                  <c:v>171.96376388077147</c:v>
                </c:pt>
                <c:pt idx="70">
                  <c:v>196.66075650118202</c:v>
                </c:pt>
                <c:pt idx="71">
                  <c:v>166.55384615384619</c:v>
                </c:pt>
                <c:pt idx="72">
                  <c:v>198.16105769230765</c:v>
                </c:pt>
                <c:pt idx="73">
                  <c:v>170.10126328453981</c:v>
                </c:pt>
                <c:pt idx="74">
                  <c:v>116.18807893677005</c:v>
                </c:pt>
                <c:pt idx="75">
                  <c:v>210.72995612285604</c:v>
                </c:pt>
                <c:pt idx="76">
                  <c:v>444.59131795072352</c:v>
                </c:pt>
                <c:pt idx="77">
                  <c:v>250.76640926640925</c:v>
                </c:pt>
                <c:pt idx="78">
                  <c:v>439.12909632572007</c:v>
                </c:pt>
                <c:pt idx="79">
                  <c:v>344.37084717607974</c:v>
                </c:pt>
                <c:pt idx="80">
                  <c:v>471.25229077580951</c:v>
                </c:pt>
                <c:pt idx="81">
                  <c:v>463.71361132966172</c:v>
                </c:pt>
                <c:pt idx="82">
                  <c:v>311.46798900235666</c:v>
                </c:pt>
                <c:pt idx="83">
                  <c:v>591.95216355696709</c:v>
                </c:pt>
                <c:pt idx="84">
                  <c:v>163.41849148418487</c:v>
                </c:pt>
                <c:pt idx="85">
                  <c:v>172.37644905430142</c:v>
                </c:pt>
                <c:pt idx="86">
                  <c:v>168.17612524461842</c:v>
                </c:pt>
                <c:pt idx="87">
                  <c:v>330.30323846908732</c:v>
                </c:pt>
                <c:pt idx="88">
                  <c:v>271.72455089820357</c:v>
                </c:pt>
                <c:pt idx="89">
                  <c:v>425.00513980263156</c:v>
                </c:pt>
                <c:pt idx="90">
                  <c:v>277.75614327363598</c:v>
                </c:pt>
                <c:pt idx="91">
                  <c:v>359.18691025898414</c:v>
                </c:pt>
                <c:pt idx="92">
                  <c:v>261.06998264892997</c:v>
                </c:pt>
                <c:pt idx="93">
                  <c:v>275.6602603843769</c:v>
                </c:pt>
                <c:pt idx="94">
                  <c:v>548.09341950646285</c:v>
                </c:pt>
                <c:pt idx="95">
                  <c:v>249.34149184149183</c:v>
                </c:pt>
                <c:pt idx="96">
                  <c:v>195.24091547881949</c:v>
                </c:pt>
                <c:pt idx="97">
                  <c:v>220.9053497942387</c:v>
                </c:pt>
                <c:pt idx="98">
                  <c:v>200.63228974831182</c:v>
                </c:pt>
                <c:pt idx="99">
                  <c:v>383.90083147434598</c:v>
                </c:pt>
                <c:pt idx="100">
                  <c:v>414.97424273645174</c:v>
                </c:pt>
                <c:pt idx="101">
                  <c:v>300.99329677026202</c:v>
                </c:pt>
                <c:pt idx="102">
                  <c:v>366.91346739792806</c:v>
                </c:pt>
                <c:pt idx="103">
                  <c:v>267.27467373572591</c:v>
                </c:pt>
                <c:pt idx="104">
                  <c:v>203.64246491763271</c:v>
                </c:pt>
                <c:pt idx="105">
                  <c:v>443.78367900755967</c:v>
                </c:pt>
                <c:pt idx="106">
                  <c:v>153.90278338039533</c:v>
                </c:pt>
                <c:pt idx="107">
                  <c:v>204.65674362089916</c:v>
                </c:pt>
                <c:pt idx="108">
                  <c:v>236.50613496932516</c:v>
                </c:pt>
                <c:pt idx="109">
                  <c:v>157.43290548424741</c:v>
                </c:pt>
                <c:pt idx="110">
                  <c:v>129.69878275221785</c:v>
                </c:pt>
                <c:pt idx="111">
                  <c:v>204.24278846153845</c:v>
                </c:pt>
                <c:pt idx="112">
                  <c:v>146.98538011695908</c:v>
                </c:pt>
                <c:pt idx="113">
                  <c:v>394.16830902640925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A-452D-B884-9DEB8599ACAA}"/>
            </c:ext>
          </c:extLst>
        </c:ser>
        <c:ser>
          <c:idx val="1"/>
          <c:order val="1"/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'graph data'!$B$2:$B$115</c:f>
              <c:numCache>
                <c:formatCode>m/d/yyyy</c:formatCode>
                <c:ptCount val="114"/>
                <c:pt idx="0">
                  <c:v>41929</c:v>
                </c:pt>
                <c:pt idx="1">
                  <c:v>41932</c:v>
                </c:pt>
                <c:pt idx="2">
                  <c:v>41934</c:v>
                </c:pt>
                <c:pt idx="3">
                  <c:v>41936</c:v>
                </c:pt>
                <c:pt idx="4">
                  <c:v>41939</c:v>
                </c:pt>
                <c:pt idx="5">
                  <c:v>41941</c:v>
                </c:pt>
                <c:pt idx="6">
                  <c:v>41943</c:v>
                </c:pt>
                <c:pt idx="7">
                  <c:v>41948</c:v>
                </c:pt>
                <c:pt idx="8">
                  <c:v>41950</c:v>
                </c:pt>
                <c:pt idx="9">
                  <c:v>41957</c:v>
                </c:pt>
                <c:pt idx="10">
                  <c:v>41960</c:v>
                </c:pt>
                <c:pt idx="11">
                  <c:v>41962</c:v>
                </c:pt>
                <c:pt idx="12">
                  <c:v>41964</c:v>
                </c:pt>
                <c:pt idx="13">
                  <c:v>41967</c:v>
                </c:pt>
                <c:pt idx="14">
                  <c:v>41969</c:v>
                </c:pt>
                <c:pt idx="15">
                  <c:v>41971</c:v>
                </c:pt>
                <c:pt idx="16">
                  <c:v>41974</c:v>
                </c:pt>
                <c:pt idx="17">
                  <c:v>41978</c:v>
                </c:pt>
                <c:pt idx="18">
                  <c:v>41981</c:v>
                </c:pt>
                <c:pt idx="19">
                  <c:v>41983</c:v>
                </c:pt>
                <c:pt idx="20">
                  <c:v>41985</c:v>
                </c:pt>
                <c:pt idx="21">
                  <c:v>41995</c:v>
                </c:pt>
                <c:pt idx="22">
                  <c:v>41997</c:v>
                </c:pt>
                <c:pt idx="23">
                  <c:v>42002</c:v>
                </c:pt>
                <c:pt idx="24">
                  <c:v>42006</c:v>
                </c:pt>
                <c:pt idx="25">
                  <c:v>42009</c:v>
                </c:pt>
                <c:pt idx="26">
                  <c:v>42018</c:v>
                </c:pt>
                <c:pt idx="27">
                  <c:v>42025</c:v>
                </c:pt>
                <c:pt idx="28">
                  <c:v>42025</c:v>
                </c:pt>
                <c:pt idx="29">
                  <c:v>42032</c:v>
                </c:pt>
                <c:pt idx="30">
                  <c:v>42039</c:v>
                </c:pt>
                <c:pt idx="31">
                  <c:v>42044</c:v>
                </c:pt>
                <c:pt idx="32">
                  <c:v>42052</c:v>
                </c:pt>
                <c:pt idx="33">
                  <c:v>42060</c:v>
                </c:pt>
                <c:pt idx="34">
                  <c:v>42067</c:v>
                </c:pt>
                <c:pt idx="35">
                  <c:v>42074</c:v>
                </c:pt>
                <c:pt idx="36">
                  <c:v>42081</c:v>
                </c:pt>
                <c:pt idx="37">
                  <c:v>42088</c:v>
                </c:pt>
                <c:pt idx="38">
                  <c:v>42095</c:v>
                </c:pt>
                <c:pt idx="39">
                  <c:v>42100</c:v>
                </c:pt>
                <c:pt idx="40">
                  <c:v>42102</c:v>
                </c:pt>
                <c:pt idx="41">
                  <c:v>42104</c:v>
                </c:pt>
                <c:pt idx="42">
                  <c:v>42107</c:v>
                </c:pt>
                <c:pt idx="43">
                  <c:v>42109</c:v>
                </c:pt>
                <c:pt idx="44">
                  <c:v>42111</c:v>
                </c:pt>
                <c:pt idx="45">
                  <c:v>42114</c:v>
                </c:pt>
                <c:pt idx="46">
                  <c:v>42121</c:v>
                </c:pt>
                <c:pt idx="47">
                  <c:v>42123</c:v>
                </c:pt>
                <c:pt idx="48">
                  <c:v>42128</c:v>
                </c:pt>
                <c:pt idx="49">
                  <c:v>42132</c:v>
                </c:pt>
                <c:pt idx="50">
                  <c:v>42135</c:v>
                </c:pt>
                <c:pt idx="51">
                  <c:v>42137</c:v>
                </c:pt>
                <c:pt idx="52">
                  <c:v>42139</c:v>
                </c:pt>
                <c:pt idx="53">
                  <c:v>42142</c:v>
                </c:pt>
                <c:pt idx="54">
                  <c:v>42144</c:v>
                </c:pt>
                <c:pt idx="55">
                  <c:v>42146</c:v>
                </c:pt>
                <c:pt idx="56">
                  <c:v>42149</c:v>
                </c:pt>
                <c:pt idx="57">
                  <c:v>42151</c:v>
                </c:pt>
                <c:pt idx="58">
                  <c:v>42153</c:v>
                </c:pt>
                <c:pt idx="59">
                  <c:v>42158</c:v>
                </c:pt>
                <c:pt idx="60">
                  <c:v>42160</c:v>
                </c:pt>
                <c:pt idx="61">
                  <c:v>42165</c:v>
                </c:pt>
                <c:pt idx="62">
                  <c:v>42171</c:v>
                </c:pt>
                <c:pt idx="63">
                  <c:v>42172</c:v>
                </c:pt>
                <c:pt idx="64">
                  <c:v>42177</c:v>
                </c:pt>
                <c:pt idx="65">
                  <c:v>42181</c:v>
                </c:pt>
                <c:pt idx="66">
                  <c:v>42184</c:v>
                </c:pt>
                <c:pt idx="67">
                  <c:v>42188</c:v>
                </c:pt>
                <c:pt idx="68">
                  <c:v>42191</c:v>
                </c:pt>
                <c:pt idx="69">
                  <c:v>42193</c:v>
                </c:pt>
                <c:pt idx="70">
                  <c:v>42195</c:v>
                </c:pt>
                <c:pt idx="71">
                  <c:v>42198</c:v>
                </c:pt>
                <c:pt idx="72">
                  <c:v>42200</c:v>
                </c:pt>
                <c:pt idx="73">
                  <c:v>42202</c:v>
                </c:pt>
                <c:pt idx="74">
                  <c:v>42207</c:v>
                </c:pt>
                <c:pt idx="75">
                  <c:v>42212</c:v>
                </c:pt>
                <c:pt idx="76">
                  <c:v>42214</c:v>
                </c:pt>
                <c:pt idx="77">
                  <c:v>42216</c:v>
                </c:pt>
                <c:pt idx="78">
                  <c:v>42221</c:v>
                </c:pt>
                <c:pt idx="79">
                  <c:v>42223</c:v>
                </c:pt>
                <c:pt idx="80">
                  <c:v>42228</c:v>
                </c:pt>
                <c:pt idx="81">
                  <c:v>42230</c:v>
                </c:pt>
                <c:pt idx="82">
                  <c:v>42232</c:v>
                </c:pt>
                <c:pt idx="83">
                  <c:v>42234</c:v>
                </c:pt>
                <c:pt idx="84">
                  <c:v>42240</c:v>
                </c:pt>
                <c:pt idx="85">
                  <c:v>42242</c:v>
                </c:pt>
                <c:pt idx="86">
                  <c:v>42247</c:v>
                </c:pt>
                <c:pt idx="87">
                  <c:v>42249</c:v>
                </c:pt>
                <c:pt idx="88">
                  <c:v>42254</c:v>
                </c:pt>
                <c:pt idx="89">
                  <c:v>42258</c:v>
                </c:pt>
                <c:pt idx="90">
                  <c:v>42263</c:v>
                </c:pt>
                <c:pt idx="91">
                  <c:v>42265</c:v>
                </c:pt>
                <c:pt idx="92">
                  <c:v>42268</c:v>
                </c:pt>
                <c:pt idx="93">
                  <c:v>42275</c:v>
                </c:pt>
                <c:pt idx="94">
                  <c:v>41999</c:v>
                </c:pt>
                <c:pt idx="95">
                  <c:v>42280</c:v>
                </c:pt>
                <c:pt idx="96">
                  <c:v>42284</c:v>
                </c:pt>
                <c:pt idx="97">
                  <c:v>42289</c:v>
                </c:pt>
                <c:pt idx="98">
                  <c:v>42291</c:v>
                </c:pt>
                <c:pt idx="99">
                  <c:v>42297</c:v>
                </c:pt>
                <c:pt idx="100">
                  <c:v>42298</c:v>
                </c:pt>
                <c:pt idx="101">
                  <c:v>42300</c:v>
                </c:pt>
                <c:pt idx="102">
                  <c:v>42303</c:v>
                </c:pt>
                <c:pt idx="103">
                  <c:v>42307</c:v>
                </c:pt>
                <c:pt idx="104">
                  <c:v>42310</c:v>
                </c:pt>
                <c:pt idx="105">
                  <c:v>42312</c:v>
                </c:pt>
                <c:pt idx="106">
                  <c:v>42317</c:v>
                </c:pt>
                <c:pt idx="107">
                  <c:v>42319</c:v>
                </c:pt>
                <c:pt idx="108">
                  <c:v>42321</c:v>
                </c:pt>
                <c:pt idx="109">
                  <c:v>42324</c:v>
                </c:pt>
                <c:pt idx="110">
                  <c:v>42331</c:v>
                </c:pt>
                <c:pt idx="111">
                  <c:v>42333</c:v>
                </c:pt>
                <c:pt idx="112">
                  <c:v>42335</c:v>
                </c:pt>
                <c:pt idx="113">
                  <c:v>42338</c:v>
                </c:pt>
              </c:numCache>
            </c:numRef>
          </c:cat>
          <c:val>
            <c:numRef>
              <c:f>'graph data'!$D$2:$D$115</c:f>
              <c:numCache>
                <c:formatCode>General</c:formatCode>
                <c:ptCount val="114"/>
                <c:pt idx="0">
                  <c:v>174.93418059108774</c:v>
                </c:pt>
                <c:pt idx="1">
                  <c:v>174.93418059108774</c:v>
                </c:pt>
                <c:pt idx="2">
                  <c:v>174.93418059108774</c:v>
                </c:pt>
                <c:pt idx="3">
                  <c:v>174.93418059108774</c:v>
                </c:pt>
                <c:pt idx="4">
                  <c:v>174.93418059108774</c:v>
                </c:pt>
                <c:pt idx="5">
                  <c:v>174.93418059108774</c:v>
                </c:pt>
                <c:pt idx="6">
                  <c:v>174.93418059108774</c:v>
                </c:pt>
                <c:pt idx="7">
                  <c:v>174.93418059108774</c:v>
                </c:pt>
                <c:pt idx="8">
                  <c:v>174.93418059108774</c:v>
                </c:pt>
                <c:pt idx="9">
                  <c:v>174.93418059108774</c:v>
                </c:pt>
                <c:pt idx="10">
                  <c:v>174.93418059108774</c:v>
                </c:pt>
                <c:pt idx="11">
                  <c:v>174.93418059108774</c:v>
                </c:pt>
                <c:pt idx="12">
                  <c:v>174.93418059108774</c:v>
                </c:pt>
                <c:pt idx="13">
                  <c:v>174.93418059108774</c:v>
                </c:pt>
                <c:pt idx="14">
                  <c:v>174.93418059108774</c:v>
                </c:pt>
                <c:pt idx="15">
                  <c:v>174.93418059108774</c:v>
                </c:pt>
                <c:pt idx="16">
                  <c:v>174.93418059108774</c:v>
                </c:pt>
                <c:pt idx="17">
                  <c:v>174.93418059108774</c:v>
                </c:pt>
                <c:pt idx="18">
                  <c:v>174.93418059108774</c:v>
                </c:pt>
                <c:pt idx="19">
                  <c:v>174.93418059108774</c:v>
                </c:pt>
                <c:pt idx="20">
                  <c:v>174.93418059108774</c:v>
                </c:pt>
                <c:pt idx="21">
                  <c:v>174.93418059108774</c:v>
                </c:pt>
                <c:pt idx="22">
                  <c:v>174.93418059108774</c:v>
                </c:pt>
                <c:pt idx="23">
                  <c:v>174.93418059108774</c:v>
                </c:pt>
                <c:pt idx="24">
                  <c:v>174.93418059108774</c:v>
                </c:pt>
                <c:pt idx="25">
                  <c:v>174.93418059108774</c:v>
                </c:pt>
                <c:pt idx="26">
                  <c:v>174.93418059108774</c:v>
                </c:pt>
                <c:pt idx="27">
                  <c:v>174.93418059108774</c:v>
                </c:pt>
                <c:pt idx="28">
                  <c:v>174.93418059108774</c:v>
                </c:pt>
                <c:pt idx="29">
                  <c:v>174.93418059108774</c:v>
                </c:pt>
                <c:pt idx="30">
                  <c:v>174.93418059108774</c:v>
                </c:pt>
                <c:pt idx="31">
                  <c:v>174.93418059108774</c:v>
                </c:pt>
                <c:pt idx="32">
                  <c:v>174.93418059108774</c:v>
                </c:pt>
                <c:pt idx="33">
                  <c:v>174.93418059108774</c:v>
                </c:pt>
                <c:pt idx="34">
                  <c:v>174.93418059108774</c:v>
                </c:pt>
                <c:pt idx="35">
                  <c:v>174.93418059108774</c:v>
                </c:pt>
                <c:pt idx="36">
                  <c:v>174.93418059108774</c:v>
                </c:pt>
                <c:pt idx="37">
                  <c:v>174.93418059108774</c:v>
                </c:pt>
                <c:pt idx="38">
                  <c:v>174.93418059108774</c:v>
                </c:pt>
                <c:pt idx="39">
                  <c:v>174.93418059108774</c:v>
                </c:pt>
                <c:pt idx="40">
                  <c:v>174.93418059108774</c:v>
                </c:pt>
                <c:pt idx="41">
                  <c:v>174.93418059108774</c:v>
                </c:pt>
                <c:pt idx="42">
                  <c:v>174.93418059108774</c:v>
                </c:pt>
                <c:pt idx="43">
                  <c:v>174.93418059108774</c:v>
                </c:pt>
                <c:pt idx="44">
                  <c:v>174.93418059108774</c:v>
                </c:pt>
                <c:pt idx="45">
                  <c:v>174.93418059108774</c:v>
                </c:pt>
                <c:pt idx="46">
                  <c:v>174.93418059108774</c:v>
                </c:pt>
                <c:pt idx="47">
                  <c:v>174.93418059108774</c:v>
                </c:pt>
                <c:pt idx="48">
                  <c:v>174.93418059108774</c:v>
                </c:pt>
                <c:pt idx="49">
                  <c:v>174.93418059108774</c:v>
                </c:pt>
                <c:pt idx="50">
                  <c:v>174.93418059108774</c:v>
                </c:pt>
                <c:pt idx="51">
                  <c:v>174.93418059108774</c:v>
                </c:pt>
                <c:pt idx="52">
                  <c:v>174.93418059108774</c:v>
                </c:pt>
                <c:pt idx="53">
                  <c:v>174.93418059108774</c:v>
                </c:pt>
                <c:pt idx="54">
                  <c:v>174.93418059108774</c:v>
                </c:pt>
                <c:pt idx="55">
                  <c:v>174.93418059108774</c:v>
                </c:pt>
                <c:pt idx="56">
                  <c:v>174.93418059108774</c:v>
                </c:pt>
                <c:pt idx="57">
                  <c:v>174.93418059108774</c:v>
                </c:pt>
                <c:pt idx="58">
                  <c:v>174.93418059108774</c:v>
                </c:pt>
                <c:pt idx="59">
                  <c:v>174.93418059108774</c:v>
                </c:pt>
                <c:pt idx="60">
                  <c:v>174.93418059108774</c:v>
                </c:pt>
                <c:pt idx="61">
                  <c:v>174.93418059108774</c:v>
                </c:pt>
                <c:pt idx="62">
                  <c:v>174.93418059108774</c:v>
                </c:pt>
                <c:pt idx="63">
                  <c:v>174.93418059108774</c:v>
                </c:pt>
                <c:pt idx="64">
                  <c:v>174.93418059108774</c:v>
                </c:pt>
                <c:pt idx="65">
                  <c:v>174.93418059108774</c:v>
                </c:pt>
                <c:pt idx="66">
                  <c:v>174.93418059108774</c:v>
                </c:pt>
                <c:pt idx="67">
                  <c:v>174.93418059108774</c:v>
                </c:pt>
                <c:pt idx="68">
                  <c:v>174.93418059108774</c:v>
                </c:pt>
                <c:pt idx="69">
                  <c:v>174.93418059108774</c:v>
                </c:pt>
                <c:pt idx="70">
                  <c:v>174.93418059108774</c:v>
                </c:pt>
                <c:pt idx="71">
                  <c:v>174.93418059108774</c:v>
                </c:pt>
                <c:pt idx="72">
                  <c:v>174.93418059108774</c:v>
                </c:pt>
                <c:pt idx="73">
                  <c:v>174.93418059108774</c:v>
                </c:pt>
                <c:pt idx="74">
                  <c:v>174.93418059108774</c:v>
                </c:pt>
                <c:pt idx="75">
                  <c:v>174.93418059108774</c:v>
                </c:pt>
                <c:pt idx="76">
                  <c:v>174.93418059108774</c:v>
                </c:pt>
                <c:pt idx="77">
                  <c:v>174.93418059108774</c:v>
                </c:pt>
                <c:pt idx="78">
                  <c:v>174.93418059108774</c:v>
                </c:pt>
                <c:pt idx="79">
                  <c:v>174.93418059108774</c:v>
                </c:pt>
                <c:pt idx="80">
                  <c:v>174.93418059108774</c:v>
                </c:pt>
                <c:pt idx="81">
                  <c:v>174.93418059108774</c:v>
                </c:pt>
                <c:pt idx="82">
                  <c:v>174.93418059108774</c:v>
                </c:pt>
                <c:pt idx="83">
                  <c:v>174.93418059108774</c:v>
                </c:pt>
                <c:pt idx="84">
                  <c:v>174.93418059108774</c:v>
                </c:pt>
                <c:pt idx="85">
                  <c:v>174.93418059108774</c:v>
                </c:pt>
                <c:pt idx="86">
                  <c:v>174.93418059108774</c:v>
                </c:pt>
                <c:pt idx="87">
                  <c:v>174.93418059108774</c:v>
                </c:pt>
                <c:pt idx="88">
                  <c:v>174.93418059108774</c:v>
                </c:pt>
                <c:pt idx="89">
                  <c:v>174.93418059108774</c:v>
                </c:pt>
                <c:pt idx="90">
                  <c:v>174.93418059108774</c:v>
                </c:pt>
                <c:pt idx="91">
                  <c:v>174.93418059108774</c:v>
                </c:pt>
                <c:pt idx="92">
                  <c:v>174.93418059108774</c:v>
                </c:pt>
                <c:pt idx="93">
                  <c:v>174.93418059108774</c:v>
                </c:pt>
                <c:pt idx="94">
                  <c:v>174.93418059108774</c:v>
                </c:pt>
                <c:pt idx="95">
                  <c:v>174.93418059108774</c:v>
                </c:pt>
                <c:pt idx="96">
                  <c:v>174.93418059108774</c:v>
                </c:pt>
                <c:pt idx="97">
                  <c:v>174.93418059108774</c:v>
                </c:pt>
                <c:pt idx="98">
                  <c:v>174.93418059108774</c:v>
                </c:pt>
                <c:pt idx="99">
                  <c:v>174.93418059108774</c:v>
                </c:pt>
                <c:pt idx="100">
                  <c:v>174.93418059108774</c:v>
                </c:pt>
                <c:pt idx="101">
                  <c:v>174.93418059108774</c:v>
                </c:pt>
                <c:pt idx="102">
                  <c:v>174.93418059108774</c:v>
                </c:pt>
                <c:pt idx="103">
                  <c:v>174.93418059108774</c:v>
                </c:pt>
                <c:pt idx="104">
                  <c:v>174.93418059108774</c:v>
                </c:pt>
                <c:pt idx="105">
                  <c:v>174.93418059108774</c:v>
                </c:pt>
                <c:pt idx="106">
                  <c:v>174.93418059108774</c:v>
                </c:pt>
                <c:pt idx="107">
                  <c:v>174.93418059108774</c:v>
                </c:pt>
                <c:pt idx="108">
                  <c:v>174.93418059108774</c:v>
                </c:pt>
                <c:pt idx="109">
                  <c:v>174.93418059108774</c:v>
                </c:pt>
                <c:pt idx="110">
                  <c:v>174.93418059108774</c:v>
                </c:pt>
                <c:pt idx="111">
                  <c:v>174.93418059108774</c:v>
                </c:pt>
                <c:pt idx="112">
                  <c:v>174.93418059108774</c:v>
                </c:pt>
                <c:pt idx="113">
                  <c:v>174.93418059108774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F-4ACA-97D6-0D52EDA91405}"/>
            </c:ext>
          </c:extLst>
        </c:ser>
        <c:ser>
          <c:idx val="2"/>
          <c:order val="2"/>
          <c:spPr>
            <a:ln>
              <a:prstDash val="dash"/>
            </a:ln>
          </c:spPr>
          <c:marker>
            <c:symbol val="none"/>
          </c:marker>
          <c:cat>
            <c:numRef>
              <c:f>'graph data'!$B$2:$B$115</c:f>
              <c:numCache>
                <c:formatCode>m/d/yyyy</c:formatCode>
                <c:ptCount val="114"/>
                <c:pt idx="0">
                  <c:v>41929</c:v>
                </c:pt>
                <c:pt idx="1">
                  <c:v>41932</c:v>
                </c:pt>
                <c:pt idx="2">
                  <c:v>41934</c:v>
                </c:pt>
                <c:pt idx="3">
                  <c:v>41936</c:v>
                </c:pt>
                <c:pt idx="4">
                  <c:v>41939</c:v>
                </c:pt>
                <c:pt idx="5">
                  <c:v>41941</c:v>
                </c:pt>
                <c:pt idx="6">
                  <c:v>41943</c:v>
                </c:pt>
                <c:pt idx="7">
                  <c:v>41948</c:v>
                </c:pt>
                <c:pt idx="8">
                  <c:v>41950</c:v>
                </c:pt>
                <c:pt idx="9">
                  <c:v>41957</c:v>
                </c:pt>
                <c:pt idx="10">
                  <c:v>41960</c:v>
                </c:pt>
                <c:pt idx="11">
                  <c:v>41962</c:v>
                </c:pt>
                <c:pt idx="12">
                  <c:v>41964</c:v>
                </c:pt>
                <c:pt idx="13">
                  <c:v>41967</c:v>
                </c:pt>
                <c:pt idx="14">
                  <c:v>41969</c:v>
                </c:pt>
                <c:pt idx="15">
                  <c:v>41971</c:v>
                </c:pt>
                <c:pt idx="16">
                  <c:v>41974</c:v>
                </c:pt>
                <c:pt idx="17">
                  <c:v>41978</c:v>
                </c:pt>
                <c:pt idx="18">
                  <c:v>41981</c:v>
                </c:pt>
                <c:pt idx="19">
                  <c:v>41983</c:v>
                </c:pt>
                <c:pt idx="20">
                  <c:v>41985</c:v>
                </c:pt>
                <c:pt idx="21">
                  <c:v>41995</c:v>
                </c:pt>
                <c:pt idx="22">
                  <c:v>41997</c:v>
                </c:pt>
                <c:pt idx="23">
                  <c:v>42002</c:v>
                </c:pt>
                <c:pt idx="24">
                  <c:v>42006</c:v>
                </c:pt>
                <c:pt idx="25">
                  <c:v>42009</c:v>
                </c:pt>
                <c:pt idx="26">
                  <c:v>42018</c:v>
                </c:pt>
                <c:pt idx="27">
                  <c:v>42025</c:v>
                </c:pt>
                <c:pt idx="28">
                  <c:v>42025</c:v>
                </c:pt>
                <c:pt idx="29">
                  <c:v>42032</c:v>
                </c:pt>
                <c:pt idx="30">
                  <c:v>42039</c:v>
                </c:pt>
                <c:pt idx="31">
                  <c:v>42044</c:v>
                </c:pt>
                <c:pt idx="32">
                  <c:v>42052</c:v>
                </c:pt>
                <c:pt idx="33">
                  <c:v>42060</c:v>
                </c:pt>
                <c:pt idx="34">
                  <c:v>42067</c:v>
                </c:pt>
                <c:pt idx="35">
                  <c:v>42074</c:v>
                </c:pt>
                <c:pt idx="36">
                  <c:v>42081</c:v>
                </c:pt>
                <c:pt idx="37">
                  <c:v>42088</c:v>
                </c:pt>
                <c:pt idx="38">
                  <c:v>42095</c:v>
                </c:pt>
                <c:pt idx="39">
                  <c:v>42100</c:v>
                </c:pt>
                <c:pt idx="40">
                  <c:v>42102</c:v>
                </c:pt>
                <c:pt idx="41">
                  <c:v>42104</c:v>
                </c:pt>
                <c:pt idx="42">
                  <c:v>42107</c:v>
                </c:pt>
                <c:pt idx="43">
                  <c:v>42109</c:v>
                </c:pt>
                <c:pt idx="44">
                  <c:v>42111</c:v>
                </c:pt>
                <c:pt idx="45">
                  <c:v>42114</c:v>
                </c:pt>
                <c:pt idx="46">
                  <c:v>42121</c:v>
                </c:pt>
                <c:pt idx="47">
                  <c:v>42123</c:v>
                </c:pt>
                <c:pt idx="48">
                  <c:v>42128</c:v>
                </c:pt>
                <c:pt idx="49">
                  <c:v>42132</c:v>
                </c:pt>
                <c:pt idx="50">
                  <c:v>42135</c:v>
                </c:pt>
                <c:pt idx="51">
                  <c:v>42137</c:v>
                </c:pt>
                <c:pt idx="52">
                  <c:v>42139</c:v>
                </c:pt>
                <c:pt idx="53">
                  <c:v>42142</c:v>
                </c:pt>
                <c:pt idx="54">
                  <c:v>42144</c:v>
                </c:pt>
                <c:pt idx="55">
                  <c:v>42146</c:v>
                </c:pt>
                <c:pt idx="56">
                  <c:v>42149</c:v>
                </c:pt>
                <c:pt idx="57">
                  <c:v>42151</c:v>
                </c:pt>
                <c:pt idx="58">
                  <c:v>42153</c:v>
                </c:pt>
                <c:pt idx="59">
                  <c:v>42158</c:v>
                </c:pt>
                <c:pt idx="60">
                  <c:v>42160</c:v>
                </c:pt>
                <c:pt idx="61">
                  <c:v>42165</c:v>
                </c:pt>
                <c:pt idx="62">
                  <c:v>42171</c:v>
                </c:pt>
                <c:pt idx="63">
                  <c:v>42172</c:v>
                </c:pt>
                <c:pt idx="64">
                  <c:v>42177</c:v>
                </c:pt>
                <c:pt idx="65">
                  <c:v>42181</c:v>
                </c:pt>
                <c:pt idx="66">
                  <c:v>42184</c:v>
                </c:pt>
                <c:pt idx="67">
                  <c:v>42188</c:v>
                </c:pt>
                <c:pt idx="68">
                  <c:v>42191</c:v>
                </c:pt>
                <c:pt idx="69">
                  <c:v>42193</c:v>
                </c:pt>
                <c:pt idx="70">
                  <c:v>42195</c:v>
                </c:pt>
                <c:pt idx="71">
                  <c:v>42198</c:v>
                </c:pt>
                <c:pt idx="72">
                  <c:v>42200</c:v>
                </c:pt>
                <c:pt idx="73">
                  <c:v>42202</c:v>
                </c:pt>
                <c:pt idx="74">
                  <c:v>42207</c:v>
                </c:pt>
                <c:pt idx="75">
                  <c:v>42212</c:v>
                </c:pt>
                <c:pt idx="76">
                  <c:v>42214</c:v>
                </c:pt>
                <c:pt idx="77">
                  <c:v>42216</c:v>
                </c:pt>
                <c:pt idx="78">
                  <c:v>42221</c:v>
                </c:pt>
                <c:pt idx="79">
                  <c:v>42223</c:v>
                </c:pt>
                <c:pt idx="80">
                  <c:v>42228</c:v>
                </c:pt>
                <c:pt idx="81">
                  <c:v>42230</c:v>
                </c:pt>
                <c:pt idx="82">
                  <c:v>42232</c:v>
                </c:pt>
                <c:pt idx="83">
                  <c:v>42234</c:v>
                </c:pt>
                <c:pt idx="84">
                  <c:v>42240</c:v>
                </c:pt>
                <c:pt idx="85">
                  <c:v>42242</c:v>
                </c:pt>
                <c:pt idx="86">
                  <c:v>42247</c:v>
                </c:pt>
                <c:pt idx="87">
                  <c:v>42249</c:v>
                </c:pt>
                <c:pt idx="88">
                  <c:v>42254</c:v>
                </c:pt>
                <c:pt idx="89">
                  <c:v>42258</c:v>
                </c:pt>
                <c:pt idx="90">
                  <c:v>42263</c:v>
                </c:pt>
                <c:pt idx="91">
                  <c:v>42265</c:v>
                </c:pt>
                <c:pt idx="92">
                  <c:v>42268</c:v>
                </c:pt>
                <c:pt idx="93">
                  <c:v>42275</c:v>
                </c:pt>
                <c:pt idx="94">
                  <c:v>41999</c:v>
                </c:pt>
                <c:pt idx="95">
                  <c:v>42280</c:v>
                </c:pt>
                <c:pt idx="96">
                  <c:v>42284</c:v>
                </c:pt>
                <c:pt idx="97">
                  <c:v>42289</c:v>
                </c:pt>
                <c:pt idx="98">
                  <c:v>42291</c:v>
                </c:pt>
                <c:pt idx="99">
                  <c:v>42297</c:v>
                </c:pt>
                <c:pt idx="100">
                  <c:v>42298</c:v>
                </c:pt>
                <c:pt idx="101">
                  <c:v>42300</c:v>
                </c:pt>
                <c:pt idx="102">
                  <c:v>42303</c:v>
                </c:pt>
                <c:pt idx="103">
                  <c:v>42307</c:v>
                </c:pt>
                <c:pt idx="104">
                  <c:v>42310</c:v>
                </c:pt>
                <c:pt idx="105">
                  <c:v>42312</c:v>
                </c:pt>
                <c:pt idx="106">
                  <c:v>42317</c:v>
                </c:pt>
                <c:pt idx="107">
                  <c:v>42319</c:v>
                </c:pt>
                <c:pt idx="108">
                  <c:v>42321</c:v>
                </c:pt>
                <c:pt idx="109">
                  <c:v>42324</c:v>
                </c:pt>
                <c:pt idx="110">
                  <c:v>42331</c:v>
                </c:pt>
                <c:pt idx="111">
                  <c:v>42333</c:v>
                </c:pt>
                <c:pt idx="112">
                  <c:v>42335</c:v>
                </c:pt>
                <c:pt idx="113">
                  <c:v>42338</c:v>
                </c:pt>
              </c:numCache>
            </c:numRef>
          </c:cat>
          <c:val>
            <c:numRef>
              <c:f>'graph data'!$E$2:$E$115</c:f>
              <c:numCache>
                <c:formatCode>General</c:formatCode>
                <c:ptCount val="114"/>
                <c:pt idx="0">
                  <c:v>301.86394045464158</c:v>
                </c:pt>
                <c:pt idx="1">
                  <c:v>301.86394045464158</c:v>
                </c:pt>
                <c:pt idx="2">
                  <c:v>301.86394045464158</c:v>
                </c:pt>
                <c:pt idx="3">
                  <c:v>301.86394045464158</c:v>
                </c:pt>
                <c:pt idx="4">
                  <c:v>301.86394045464158</c:v>
                </c:pt>
                <c:pt idx="5">
                  <c:v>301.86394045464158</c:v>
                </c:pt>
                <c:pt idx="6">
                  <c:v>301.86394045464158</c:v>
                </c:pt>
                <c:pt idx="7">
                  <c:v>301.86394045464158</c:v>
                </c:pt>
                <c:pt idx="8">
                  <c:v>301.86394045464158</c:v>
                </c:pt>
                <c:pt idx="9">
                  <c:v>301.86394045464158</c:v>
                </c:pt>
                <c:pt idx="10">
                  <c:v>301.86394045464158</c:v>
                </c:pt>
                <c:pt idx="11">
                  <c:v>301.86394045464158</c:v>
                </c:pt>
                <c:pt idx="12">
                  <c:v>301.86394045464158</c:v>
                </c:pt>
                <c:pt idx="13">
                  <c:v>301.86394045464158</c:v>
                </c:pt>
                <c:pt idx="14">
                  <c:v>301.86394045464158</c:v>
                </c:pt>
                <c:pt idx="15">
                  <c:v>301.86394045464158</c:v>
                </c:pt>
                <c:pt idx="16">
                  <c:v>301.86394045464158</c:v>
                </c:pt>
                <c:pt idx="17">
                  <c:v>301.86394045464158</c:v>
                </c:pt>
                <c:pt idx="18">
                  <c:v>301.86394045464158</c:v>
                </c:pt>
                <c:pt idx="19">
                  <c:v>301.86394045464158</c:v>
                </c:pt>
                <c:pt idx="20">
                  <c:v>301.86394045464158</c:v>
                </c:pt>
                <c:pt idx="21">
                  <c:v>301.86394045464158</c:v>
                </c:pt>
                <c:pt idx="22">
                  <c:v>301.86394045464158</c:v>
                </c:pt>
                <c:pt idx="23">
                  <c:v>301.86394045464158</c:v>
                </c:pt>
                <c:pt idx="24">
                  <c:v>301.86394045464158</c:v>
                </c:pt>
                <c:pt idx="25">
                  <c:v>301.86394045464158</c:v>
                </c:pt>
                <c:pt idx="26">
                  <c:v>301.86394045464158</c:v>
                </c:pt>
                <c:pt idx="27">
                  <c:v>301.86394045464158</c:v>
                </c:pt>
                <c:pt idx="28">
                  <c:v>301.86394045464158</c:v>
                </c:pt>
                <c:pt idx="29">
                  <c:v>301.86394045464158</c:v>
                </c:pt>
                <c:pt idx="30">
                  <c:v>301.86394045464158</c:v>
                </c:pt>
                <c:pt idx="31">
                  <c:v>301.86394045464158</c:v>
                </c:pt>
                <c:pt idx="32">
                  <c:v>301.86394045464158</c:v>
                </c:pt>
                <c:pt idx="33">
                  <c:v>301.86394045464158</c:v>
                </c:pt>
                <c:pt idx="34">
                  <c:v>301.86394045464158</c:v>
                </c:pt>
                <c:pt idx="35">
                  <c:v>301.86394045464158</c:v>
                </c:pt>
                <c:pt idx="36">
                  <c:v>301.86394045464158</c:v>
                </c:pt>
                <c:pt idx="37">
                  <c:v>301.86394045464158</c:v>
                </c:pt>
                <c:pt idx="38">
                  <c:v>301.86394045464158</c:v>
                </c:pt>
                <c:pt idx="39">
                  <c:v>301.86394045464158</c:v>
                </c:pt>
                <c:pt idx="40">
                  <c:v>301.86394045464158</c:v>
                </c:pt>
                <c:pt idx="41">
                  <c:v>301.86394045464158</c:v>
                </c:pt>
                <c:pt idx="42">
                  <c:v>301.86394045464158</c:v>
                </c:pt>
                <c:pt idx="43">
                  <c:v>301.86394045464158</c:v>
                </c:pt>
                <c:pt idx="44">
                  <c:v>301.86394045464158</c:v>
                </c:pt>
                <c:pt idx="45">
                  <c:v>301.86394045464158</c:v>
                </c:pt>
                <c:pt idx="46">
                  <c:v>301.86394045464158</c:v>
                </c:pt>
                <c:pt idx="47">
                  <c:v>301.86394045464158</c:v>
                </c:pt>
                <c:pt idx="48">
                  <c:v>301.86394045464158</c:v>
                </c:pt>
                <c:pt idx="49">
                  <c:v>301.86394045464158</c:v>
                </c:pt>
                <c:pt idx="50">
                  <c:v>301.86394045464158</c:v>
                </c:pt>
                <c:pt idx="51">
                  <c:v>301.86394045464158</c:v>
                </c:pt>
                <c:pt idx="52">
                  <c:v>301.86394045464158</c:v>
                </c:pt>
                <c:pt idx="53">
                  <c:v>301.86394045464158</c:v>
                </c:pt>
                <c:pt idx="54">
                  <c:v>301.86394045464158</c:v>
                </c:pt>
                <c:pt idx="55">
                  <c:v>301.86394045464158</c:v>
                </c:pt>
                <c:pt idx="56">
                  <c:v>301.86394045464158</c:v>
                </c:pt>
                <c:pt idx="57">
                  <c:v>301.86394045464158</c:v>
                </c:pt>
                <c:pt idx="58">
                  <c:v>301.86394045464158</c:v>
                </c:pt>
                <c:pt idx="59">
                  <c:v>301.86394045464158</c:v>
                </c:pt>
                <c:pt idx="60">
                  <c:v>301.86394045464158</c:v>
                </c:pt>
                <c:pt idx="61">
                  <c:v>301.86394045464158</c:v>
                </c:pt>
                <c:pt idx="62">
                  <c:v>301.86394045464158</c:v>
                </c:pt>
                <c:pt idx="63">
                  <c:v>301.86394045464158</c:v>
                </c:pt>
                <c:pt idx="64">
                  <c:v>301.86394045464158</c:v>
                </c:pt>
                <c:pt idx="65">
                  <c:v>301.86394045464158</c:v>
                </c:pt>
                <c:pt idx="66">
                  <c:v>301.86394045464158</c:v>
                </c:pt>
                <c:pt idx="67">
                  <c:v>301.86394045464158</c:v>
                </c:pt>
                <c:pt idx="68">
                  <c:v>301.86394045464158</c:v>
                </c:pt>
                <c:pt idx="69">
                  <c:v>301.86394045464158</c:v>
                </c:pt>
                <c:pt idx="70">
                  <c:v>301.86394045464158</c:v>
                </c:pt>
                <c:pt idx="71">
                  <c:v>301.86394045464158</c:v>
                </c:pt>
                <c:pt idx="72">
                  <c:v>301.86394045464158</c:v>
                </c:pt>
                <c:pt idx="73">
                  <c:v>301.86394045464158</c:v>
                </c:pt>
                <c:pt idx="74">
                  <c:v>301.86394045464158</c:v>
                </c:pt>
                <c:pt idx="75">
                  <c:v>301.86394045464158</c:v>
                </c:pt>
                <c:pt idx="76">
                  <c:v>301.86394045464158</c:v>
                </c:pt>
                <c:pt idx="77">
                  <c:v>301.86394045464158</c:v>
                </c:pt>
                <c:pt idx="78">
                  <c:v>301.86394045464158</c:v>
                </c:pt>
                <c:pt idx="79">
                  <c:v>301.86394045464158</c:v>
                </c:pt>
                <c:pt idx="80">
                  <c:v>301.86394045464158</c:v>
                </c:pt>
                <c:pt idx="81">
                  <c:v>301.86394045464158</c:v>
                </c:pt>
                <c:pt idx="82">
                  <c:v>301.86394045464158</c:v>
                </c:pt>
                <c:pt idx="83">
                  <c:v>301.86394045464158</c:v>
                </c:pt>
                <c:pt idx="84">
                  <c:v>301.86394045464158</c:v>
                </c:pt>
                <c:pt idx="85">
                  <c:v>301.86394045464158</c:v>
                </c:pt>
                <c:pt idx="86">
                  <c:v>301.86394045464158</c:v>
                </c:pt>
                <c:pt idx="87">
                  <c:v>301.86394045464158</c:v>
                </c:pt>
                <c:pt idx="88">
                  <c:v>301.86394045464158</c:v>
                </c:pt>
                <c:pt idx="89">
                  <c:v>301.86394045464158</c:v>
                </c:pt>
                <c:pt idx="90">
                  <c:v>301.86394045464158</c:v>
                </c:pt>
                <c:pt idx="91">
                  <c:v>301.86394045464158</c:v>
                </c:pt>
                <c:pt idx="92">
                  <c:v>301.86394045464158</c:v>
                </c:pt>
                <c:pt idx="93">
                  <c:v>301.86394045464158</c:v>
                </c:pt>
                <c:pt idx="94">
                  <c:v>301.86394045464158</c:v>
                </c:pt>
                <c:pt idx="95">
                  <c:v>301.86394045464158</c:v>
                </c:pt>
                <c:pt idx="96">
                  <c:v>301.86394045464158</c:v>
                </c:pt>
                <c:pt idx="97">
                  <c:v>301.86394045464158</c:v>
                </c:pt>
                <c:pt idx="98">
                  <c:v>301.86394045464158</c:v>
                </c:pt>
                <c:pt idx="99">
                  <c:v>301.86394045464158</c:v>
                </c:pt>
                <c:pt idx="100">
                  <c:v>301.86394045464158</c:v>
                </c:pt>
                <c:pt idx="101">
                  <c:v>301.86394045464158</c:v>
                </c:pt>
                <c:pt idx="102">
                  <c:v>301.86394045464158</c:v>
                </c:pt>
                <c:pt idx="103">
                  <c:v>301.86394045464158</c:v>
                </c:pt>
                <c:pt idx="104">
                  <c:v>301.86394045464158</c:v>
                </c:pt>
                <c:pt idx="105">
                  <c:v>301.86394045464158</c:v>
                </c:pt>
                <c:pt idx="106">
                  <c:v>301.86394045464158</c:v>
                </c:pt>
                <c:pt idx="107">
                  <c:v>301.86394045464158</c:v>
                </c:pt>
                <c:pt idx="108">
                  <c:v>301.86394045464158</c:v>
                </c:pt>
                <c:pt idx="109">
                  <c:v>301.86394045464158</c:v>
                </c:pt>
                <c:pt idx="110">
                  <c:v>301.86394045464158</c:v>
                </c:pt>
                <c:pt idx="111">
                  <c:v>301.86394045464158</c:v>
                </c:pt>
                <c:pt idx="112">
                  <c:v>301.86394045464158</c:v>
                </c:pt>
                <c:pt idx="113">
                  <c:v>301.86394045464158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73C-8CEA-1A1115DE2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81568"/>
        <c:axId val="28383104"/>
        <c:extLst/>
      </c:lineChart>
      <c:dateAx>
        <c:axId val="283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8383104"/>
        <c:crosses val="autoZero"/>
        <c:auto val="1"/>
        <c:lblOffset val="100"/>
        <c:baseTimeUnit val="days"/>
      </c:dateAx>
      <c:valAx>
        <c:axId val="28383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Glucocorticoid metabolites (ng/g wet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815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Sabrena Construction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data'!$I$2:$I$4</c:f>
                <c:numCache>
                  <c:formatCode>General</c:formatCode>
                  <c:ptCount val="3"/>
                  <c:pt idx="0">
                    <c:v>16.088298149817316</c:v>
                  </c:pt>
                  <c:pt idx="1">
                    <c:v>17.807275385602875</c:v>
                  </c:pt>
                  <c:pt idx="2">
                    <c:v>15.840133427402</c:v>
                  </c:pt>
                </c:numCache>
              </c:numRef>
            </c:plus>
            <c:minus>
              <c:numRef>
                <c:f>'graph data'!$I$2:$I$4</c:f>
                <c:numCache>
                  <c:formatCode>General</c:formatCode>
                  <c:ptCount val="3"/>
                  <c:pt idx="0">
                    <c:v>16.088298149817316</c:v>
                  </c:pt>
                  <c:pt idx="1">
                    <c:v>17.807275385602875</c:v>
                  </c:pt>
                  <c:pt idx="2">
                    <c:v>15.840133427402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'graph data'!$G$2:$G$4</c:f>
              <c:strCache>
                <c:ptCount val="3"/>
                <c:pt idx="0">
                  <c:v>Demo</c:v>
                </c:pt>
                <c:pt idx="1">
                  <c:v>Winter 2014</c:v>
                </c:pt>
                <c:pt idx="2">
                  <c:v>Construction</c:v>
                </c:pt>
              </c:strCache>
            </c:strRef>
          </c:cat>
          <c:val>
            <c:numRef>
              <c:f>'graph data'!$H$2:$H$4</c:f>
              <c:numCache>
                <c:formatCode>General</c:formatCode>
                <c:ptCount val="3"/>
                <c:pt idx="0">
                  <c:v>156.33679802669454</c:v>
                </c:pt>
                <c:pt idx="1">
                  <c:v>165.90590977626076</c:v>
                </c:pt>
                <c:pt idx="2">
                  <c:v>253.52012781861481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0-484E-8585-459C812E1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424936"/>
        <c:axId val="4874239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'graph data'!$I$1</c15:sqref>
                        </c15:formulaRef>
                      </c:ext>
                    </c:extLst>
                    <c:strCache>
                      <c:ptCount val="1"/>
                      <c:pt idx="0">
                        <c:v>SEM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'graph data'!$G$2:$G$4</c15:sqref>
                        </c15:formulaRef>
                      </c:ext>
                    </c:extLst>
                    <c:strCache>
                      <c:ptCount val="3"/>
                      <c:pt idx="0">
                        <c:v>Demo</c:v>
                      </c:pt>
                      <c:pt idx="1">
                        <c:v>Winter 2014</c:v>
                      </c:pt>
                      <c:pt idx="2">
                        <c:v>Construction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 data'!$I$2:$I$4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16.088298149817316</c:v>
                      </c:pt>
                      <c:pt idx="1">
                        <c:v>17.807275385602875</c:v>
                      </c:pt>
                      <c:pt idx="2">
                        <c:v>15.840133427402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680-484E-8585-459C812E18BF}"/>
                  </c:ext>
                </c:extLst>
              </c15:ser>
            </c15:filteredBarSeries>
          </c:ext>
        </c:extLst>
      </c:barChart>
      <c:catAx>
        <c:axId val="4874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23952"/>
        <c:crosses val="autoZero"/>
        <c:auto val="1"/>
        <c:lblAlgn val="ctr"/>
        <c:lblOffset val="100"/>
        <c:noMultiLvlLbl val="0"/>
      </c:catAx>
      <c:valAx>
        <c:axId val="48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Glucocorticoid metabolites (ng/g wet feces)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Giraffe Construction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data'!$L$1</c:f>
              <c:strCache>
                <c:ptCount val="1"/>
                <c:pt idx="0">
                  <c:v>Demolition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data'!$K$2:$K$3</c:f>
              <c:strCache>
                <c:ptCount val="2"/>
                <c:pt idx="0">
                  <c:v>Sabrena</c:v>
                </c:pt>
                <c:pt idx="1">
                  <c:v>Etana</c:v>
                </c:pt>
              </c:strCache>
            </c:strRef>
          </c:cat>
          <c:val>
            <c:numRef>
              <c:f>'graph data'!$L$2:$L$3</c:f>
              <c:numCache>
                <c:formatCode>General</c:formatCode>
                <c:ptCount val="2"/>
                <c:pt idx="0">
                  <c:v>156.33679802669454</c:v>
                </c:pt>
                <c:pt idx="1">
                  <c:v>129.65493420210342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0-4FE2-9E9D-00B0D3CB89FA}"/>
            </c:ext>
          </c:extLst>
        </c:ser>
        <c:ser>
          <c:idx val="1"/>
          <c:order val="1"/>
          <c:tx>
            <c:strRef>
              <c:f>'graph data'!$M$1</c:f>
              <c:strCache>
                <c:ptCount val="1"/>
                <c:pt idx="0">
                  <c:v>Winter 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'graph data'!$K$2:$K$3</c:f>
              <c:strCache>
                <c:ptCount val="2"/>
                <c:pt idx="0">
                  <c:v>Sabrena</c:v>
                </c:pt>
                <c:pt idx="1">
                  <c:v>Etana</c:v>
                </c:pt>
              </c:strCache>
            </c:strRef>
          </c:cat>
          <c:val>
            <c:numRef>
              <c:f>'graph data'!$M$2:$M$3</c:f>
              <c:numCache>
                <c:formatCode>General</c:formatCode>
                <c:ptCount val="2"/>
                <c:pt idx="0">
                  <c:v>165.90590977626076</c:v>
                </c:pt>
                <c:pt idx="1">
                  <c:v>152.47937537206377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0-4FE2-9E9D-00B0D3CB89FA}"/>
            </c:ext>
          </c:extLst>
        </c:ser>
        <c:ser>
          <c:idx val="2"/>
          <c:order val="2"/>
          <c:tx>
            <c:strRef>
              <c:f>'graph data'!$N$1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data'!$K$2:$K$3</c:f>
              <c:strCache>
                <c:ptCount val="2"/>
                <c:pt idx="0">
                  <c:v>Sabrena</c:v>
                </c:pt>
                <c:pt idx="1">
                  <c:v>Etana</c:v>
                </c:pt>
              </c:strCache>
            </c:strRef>
          </c:cat>
          <c:val>
            <c:numRef>
              <c:f>'graph data'!$N$2:$N$3</c:f>
              <c:numCache>
                <c:formatCode>General</c:formatCode>
                <c:ptCount val="2"/>
                <c:pt idx="0">
                  <c:v>253.52012781861481</c:v>
                </c:pt>
                <c:pt idx="1">
                  <c:v>128.48249625926547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0-4FE2-9E9D-00B0D3CB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730280"/>
        <c:axId val="459730608"/>
      </c:barChart>
      <c:catAx>
        <c:axId val="45973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0608"/>
        <c:crosses val="autoZero"/>
        <c:auto val="1"/>
        <c:lblAlgn val="ctr"/>
        <c:lblOffset val="100"/>
        <c:noMultiLvlLbl val="0"/>
      </c:catAx>
      <c:valAx>
        <c:axId val="459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Glucocorticoid metabolites (ng/g wet feces)</a:t>
                </a:r>
                <a:endParaRPr lang="en-US" sz="10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759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6000" cy="62747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4759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22" workbookViewId="0">
      <pane ySplit="1212" topLeftCell="A94" activePane="bottomLeft"/>
      <selection activeCell="F14" sqref="F14"/>
      <selection pane="bottomLeft" activeCell="E111" sqref="E111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9.33203125" bestFit="1" customWidth="1"/>
    <col min="4" max="4" width="9.6640625" bestFit="1" customWidth="1"/>
    <col min="5" max="5" width="12.109375" bestFit="1" customWidth="1"/>
    <col min="6" max="6" width="12" style="1" customWidth="1"/>
    <col min="7" max="8" width="9.33203125" bestFit="1" customWidth="1"/>
    <col min="9" max="9" width="10.5546875" bestFit="1" customWidth="1"/>
    <col min="10" max="11" width="9.33203125" bestFit="1" customWidth="1"/>
  </cols>
  <sheetData>
    <row r="1" spans="1:15" ht="15" thickBot="1" x14ac:dyDescent="0.35">
      <c r="A1" s="40" t="s">
        <v>0</v>
      </c>
      <c r="B1" s="25" t="s">
        <v>1</v>
      </c>
      <c r="C1" s="40" t="s">
        <v>2</v>
      </c>
      <c r="D1" s="40" t="s">
        <v>3</v>
      </c>
      <c r="E1" s="7"/>
      <c r="F1" s="7"/>
      <c r="G1" s="7"/>
      <c r="H1" s="7"/>
      <c r="I1" s="7"/>
      <c r="J1" s="7"/>
      <c r="K1" s="7"/>
    </row>
    <row r="2" spans="1:15" ht="15" thickBot="1" x14ac:dyDescent="0.35">
      <c r="A2" s="41" t="s">
        <v>4</v>
      </c>
      <c r="B2" s="42"/>
      <c r="C2" s="43" t="s">
        <v>15</v>
      </c>
      <c r="D2" s="43" t="s">
        <v>5</v>
      </c>
      <c r="E2" s="7"/>
      <c r="F2" s="7"/>
      <c r="G2" s="7"/>
      <c r="H2" s="7"/>
      <c r="I2" s="7"/>
      <c r="J2" s="7"/>
      <c r="K2" s="7"/>
    </row>
    <row r="3" spans="1:15" x14ac:dyDescent="0.3">
      <c r="A3" s="44" t="s">
        <v>6</v>
      </c>
      <c r="B3" s="45" t="s">
        <v>7</v>
      </c>
      <c r="C3" s="44" t="s">
        <v>8</v>
      </c>
      <c r="D3" s="44" t="s">
        <v>9</v>
      </c>
      <c r="E3" s="46" t="s">
        <v>16</v>
      </c>
      <c r="F3" s="46" t="s">
        <v>17</v>
      </c>
      <c r="G3" s="46" t="s">
        <v>10</v>
      </c>
      <c r="H3" s="46" t="s">
        <v>11</v>
      </c>
      <c r="I3" s="46" t="s">
        <v>12</v>
      </c>
      <c r="J3" s="46" t="s">
        <v>13</v>
      </c>
      <c r="K3" s="46" t="s">
        <v>14</v>
      </c>
    </row>
    <row r="4" spans="1:15" s="1" customFormat="1" x14ac:dyDescent="0.3">
      <c r="A4" s="47">
        <v>1</v>
      </c>
      <c r="B4" s="27">
        <v>41929</v>
      </c>
      <c r="C4" s="48">
        <v>0.50939999999999996</v>
      </c>
      <c r="D4" s="49">
        <v>0.39583333333333331</v>
      </c>
      <c r="E4" s="50">
        <v>62.328000000000003</v>
      </c>
      <c r="F4" s="38"/>
      <c r="G4" s="51">
        <v>20</v>
      </c>
      <c r="H4" s="50">
        <v>75</v>
      </c>
      <c r="I4" s="50">
        <f>E4*G4*H4</f>
        <v>93492</v>
      </c>
      <c r="J4" s="50">
        <f>I4/C4</f>
        <v>183533.56890459365</v>
      </c>
      <c r="K4" s="50">
        <f>J4/1000</f>
        <v>183.53356890459364</v>
      </c>
      <c r="N4" s="11"/>
      <c r="O4" s="11"/>
    </row>
    <row r="5" spans="1:15" s="1" customFormat="1" x14ac:dyDescent="0.3">
      <c r="A5" s="47">
        <v>2</v>
      </c>
      <c r="B5" s="27">
        <v>41932</v>
      </c>
      <c r="C5" s="48">
        <v>0.50719999999999998</v>
      </c>
      <c r="D5" s="49" t="s">
        <v>18</v>
      </c>
      <c r="E5" s="50">
        <v>50.420999999999999</v>
      </c>
      <c r="F5" s="38"/>
      <c r="G5" s="51">
        <v>20</v>
      </c>
      <c r="H5" s="50">
        <v>75</v>
      </c>
      <c r="I5" s="50">
        <f t="shared" ref="I5:I68" si="0">E5*G5*H5</f>
        <v>75631.5</v>
      </c>
      <c r="J5" s="50">
        <f t="shared" ref="J5:J68" si="1">I5/C5</f>
        <v>149115.7334384858</v>
      </c>
      <c r="K5" s="50">
        <f t="shared" ref="K5:K68" si="2">J5/1000</f>
        <v>149.11573343848579</v>
      </c>
      <c r="N5" s="68"/>
      <c r="O5" s="11"/>
    </row>
    <row r="6" spans="1:15" s="1" customFormat="1" x14ac:dyDescent="0.3">
      <c r="A6" s="47">
        <v>3</v>
      </c>
      <c r="B6" s="27">
        <v>41934</v>
      </c>
      <c r="C6" s="48">
        <v>0.50129999999999997</v>
      </c>
      <c r="D6" s="49"/>
      <c r="E6" s="50">
        <v>54.822000000000003</v>
      </c>
      <c r="F6" s="38"/>
      <c r="G6" s="51">
        <v>20</v>
      </c>
      <c r="H6" s="50">
        <v>75</v>
      </c>
      <c r="I6" s="50">
        <f t="shared" si="0"/>
        <v>82233</v>
      </c>
      <c r="J6" s="50">
        <f t="shared" si="1"/>
        <v>164039.49730700182</v>
      </c>
      <c r="K6" s="50">
        <f t="shared" si="2"/>
        <v>164.03949730700182</v>
      </c>
      <c r="N6" s="68"/>
      <c r="O6" s="11"/>
    </row>
    <row r="7" spans="1:15" s="1" customFormat="1" x14ac:dyDescent="0.3">
      <c r="A7" s="47">
        <v>4</v>
      </c>
      <c r="B7" s="27">
        <v>41936</v>
      </c>
      <c r="C7" s="48">
        <v>0.52439999999999998</v>
      </c>
      <c r="D7" s="49">
        <v>0.33333333333333331</v>
      </c>
      <c r="E7" s="50">
        <v>34.698999999999998</v>
      </c>
      <c r="F7" s="38"/>
      <c r="G7" s="51">
        <v>20</v>
      </c>
      <c r="H7" s="50">
        <v>75</v>
      </c>
      <c r="I7" s="50">
        <f t="shared" si="0"/>
        <v>52048.5</v>
      </c>
      <c r="J7" s="50">
        <f t="shared" si="1"/>
        <v>99253.432494279186</v>
      </c>
      <c r="K7" s="50">
        <f t="shared" si="2"/>
        <v>99.253432494279181</v>
      </c>
      <c r="N7" s="68"/>
      <c r="O7" s="11"/>
    </row>
    <row r="8" spans="1:15" s="1" customFormat="1" x14ac:dyDescent="0.3">
      <c r="A8" s="47">
        <v>5</v>
      </c>
      <c r="B8" s="27">
        <v>41939</v>
      </c>
      <c r="C8" s="48">
        <v>0.52310000000000001</v>
      </c>
      <c r="D8" s="49"/>
      <c r="E8" s="50">
        <v>42.756999999999998</v>
      </c>
      <c r="F8" s="38"/>
      <c r="G8" s="51">
        <v>20</v>
      </c>
      <c r="H8" s="50">
        <v>75</v>
      </c>
      <c r="I8" s="50">
        <f t="shared" si="0"/>
        <v>64135.5</v>
      </c>
      <c r="J8" s="50">
        <f t="shared" si="1"/>
        <v>122606.57618046262</v>
      </c>
      <c r="K8" s="50">
        <f t="shared" si="2"/>
        <v>122.60657618046262</v>
      </c>
      <c r="N8" s="68"/>
      <c r="O8" s="11"/>
    </row>
    <row r="9" spans="1:15" s="1" customFormat="1" x14ac:dyDescent="0.3">
      <c r="A9" s="47">
        <v>6</v>
      </c>
      <c r="B9" s="27">
        <v>41941</v>
      </c>
      <c r="C9" s="48">
        <v>0.503</v>
      </c>
      <c r="D9" s="49" t="s">
        <v>18</v>
      </c>
      <c r="E9" s="50">
        <v>24.125</v>
      </c>
      <c r="F9" s="38"/>
      <c r="G9" s="51">
        <v>20</v>
      </c>
      <c r="H9" s="50">
        <v>75</v>
      </c>
      <c r="I9" s="50">
        <f t="shared" si="0"/>
        <v>36187.5</v>
      </c>
      <c r="J9" s="50">
        <f t="shared" si="1"/>
        <v>71943.339960238562</v>
      </c>
      <c r="K9" s="50">
        <f t="shared" si="2"/>
        <v>71.943339960238561</v>
      </c>
      <c r="N9" s="68"/>
      <c r="O9" s="11"/>
    </row>
    <row r="10" spans="1:15" s="1" customFormat="1" x14ac:dyDescent="0.3">
      <c r="A10" s="47">
        <v>7</v>
      </c>
      <c r="B10" s="27">
        <v>41943</v>
      </c>
      <c r="C10" s="48">
        <v>0.51729999999999998</v>
      </c>
      <c r="D10" s="49"/>
      <c r="E10" s="50">
        <v>18.867000000000001</v>
      </c>
      <c r="F10" s="38"/>
      <c r="G10" s="51">
        <v>20</v>
      </c>
      <c r="H10" s="50">
        <v>75</v>
      </c>
      <c r="I10" s="50">
        <f t="shared" si="0"/>
        <v>28300.500000000004</v>
      </c>
      <c r="J10" s="50">
        <f t="shared" si="1"/>
        <v>54708.09974869516</v>
      </c>
      <c r="K10" s="50">
        <f t="shared" si="2"/>
        <v>54.708099748695162</v>
      </c>
      <c r="N10" s="68"/>
      <c r="O10" s="11"/>
    </row>
    <row r="11" spans="1:15" s="1" customFormat="1" x14ac:dyDescent="0.3">
      <c r="A11" s="47">
        <v>8</v>
      </c>
      <c r="B11" s="27">
        <v>41948</v>
      </c>
      <c r="C11" s="48">
        <v>0.52380000000000004</v>
      </c>
      <c r="D11" s="49" t="s">
        <v>18</v>
      </c>
      <c r="E11" s="50">
        <v>29.234000000000002</v>
      </c>
      <c r="F11" s="38"/>
      <c r="G11" s="51">
        <v>20</v>
      </c>
      <c r="H11" s="50">
        <v>75</v>
      </c>
      <c r="I11" s="50">
        <f t="shared" si="0"/>
        <v>43851.000000000007</v>
      </c>
      <c r="J11" s="50">
        <f t="shared" si="1"/>
        <v>83717.06758304697</v>
      </c>
      <c r="K11" s="50">
        <f t="shared" si="2"/>
        <v>83.717067583046969</v>
      </c>
      <c r="N11" s="68"/>
      <c r="O11" s="11"/>
    </row>
    <row r="12" spans="1:15" s="1" customFormat="1" x14ac:dyDescent="0.3">
      <c r="A12" s="47">
        <v>9</v>
      </c>
      <c r="B12" s="27">
        <v>41950</v>
      </c>
      <c r="C12" s="48">
        <v>0.52170000000000005</v>
      </c>
      <c r="D12" s="49" t="s">
        <v>18</v>
      </c>
      <c r="E12" s="50">
        <v>50.540999999999997</v>
      </c>
      <c r="F12" s="38"/>
      <c r="G12" s="51">
        <v>20</v>
      </c>
      <c r="H12" s="50">
        <v>75</v>
      </c>
      <c r="I12" s="50">
        <f t="shared" si="0"/>
        <v>75811.5</v>
      </c>
      <c r="J12" s="50">
        <f t="shared" si="1"/>
        <v>145316.27372052902</v>
      </c>
      <c r="K12" s="50">
        <f t="shared" si="2"/>
        <v>145.31627372052901</v>
      </c>
      <c r="N12" s="68"/>
      <c r="O12" s="11"/>
    </row>
    <row r="13" spans="1:15" s="1" customFormat="1" x14ac:dyDescent="0.3">
      <c r="A13" s="47">
        <v>10</v>
      </c>
      <c r="B13" s="27">
        <v>41957</v>
      </c>
      <c r="C13" s="48">
        <v>0.52859999999999996</v>
      </c>
      <c r="D13" s="49" t="s">
        <v>18</v>
      </c>
      <c r="E13" s="50">
        <v>26.222000000000001</v>
      </c>
      <c r="F13" s="38"/>
      <c r="G13" s="51">
        <v>20</v>
      </c>
      <c r="H13" s="50">
        <v>75</v>
      </c>
      <c r="I13" s="50">
        <f t="shared" si="0"/>
        <v>39333.000000000007</v>
      </c>
      <c r="J13" s="50">
        <f t="shared" si="1"/>
        <v>74409.761634506256</v>
      </c>
      <c r="K13" s="50">
        <f t="shared" si="2"/>
        <v>74.409761634506253</v>
      </c>
      <c r="N13" s="68"/>
      <c r="O13" s="11"/>
    </row>
    <row r="14" spans="1:15" s="1" customFormat="1" x14ac:dyDescent="0.3">
      <c r="A14" s="47">
        <v>11</v>
      </c>
      <c r="B14" s="27">
        <v>41960</v>
      </c>
      <c r="C14" s="48">
        <v>0.50939999999999996</v>
      </c>
      <c r="D14" s="49" t="s">
        <v>18</v>
      </c>
      <c r="E14" s="50">
        <v>43.575000000000003</v>
      </c>
      <c r="F14" s="38"/>
      <c r="G14" s="51">
        <v>20</v>
      </c>
      <c r="H14" s="50">
        <v>75</v>
      </c>
      <c r="I14" s="50">
        <f t="shared" si="0"/>
        <v>65362.5</v>
      </c>
      <c r="J14" s="50">
        <f t="shared" si="1"/>
        <v>128312.72084805655</v>
      </c>
      <c r="K14" s="50">
        <f t="shared" si="2"/>
        <v>128.31272084805656</v>
      </c>
      <c r="N14" s="68"/>
      <c r="O14" s="11"/>
    </row>
    <row r="15" spans="1:15" s="1" customFormat="1" x14ac:dyDescent="0.3">
      <c r="A15" s="47">
        <v>12</v>
      </c>
      <c r="B15" s="27">
        <v>41962</v>
      </c>
      <c r="C15" s="48">
        <v>0.49390000000000001</v>
      </c>
      <c r="D15" s="49" t="s">
        <v>18</v>
      </c>
      <c r="E15" s="50">
        <v>48.024999999999999</v>
      </c>
      <c r="F15" s="38"/>
      <c r="G15" s="51">
        <v>20</v>
      </c>
      <c r="H15" s="50">
        <v>75</v>
      </c>
      <c r="I15" s="50">
        <f t="shared" si="0"/>
        <v>72037.5</v>
      </c>
      <c r="J15" s="50">
        <f t="shared" si="1"/>
        <v>145854.42397246405</v>
      </c>
      <c r="K15" s="50">
        <f t="shared" si="2"/>
        <v>145.85442397246405</v>
      </c>
      <c r="N15" s="68"/>
      <c r="O15" s="11"/>
    </row>
    <row r="16" spans="1:15" s="1" customFormat="1" x14ac:dyDescent="0.3">
      <c r="A16" s="47">
        <v>13</v>
      </c>
      <c r="B16" s="27">
        <v>41964</v>
      </c>
      <c r="C16" s="48">
        <v>0.495</v>
      </c>
      <c r="D16" s="49">
        <v>0.41666666666666669</v>
      </c>
      <c r="E16" s="50">
        <v>97.346000000000004</v>
      </c>
      <c r="F16" s="38"/>
      <c r="G16" s="51">
        <v>20</v>
      </c>
      <c r="H16" s="50">
        <v>75</v>
      </c>
      <c r="I16" s="50">
        <f t="shared" si="0"/>
        <v>146019</v>
      </c>
      <c r="J16" s="50">
        <f t="shared" si="1"/>
        <v>294987.87878787878</v>
      </c>
      <c r="K16" s="50">
        <f t="shared" si="2"/>
        <v>294.9878787878788</v>
      </c>
      <c r="N16" s="68"/>
      <c r="O16" s="11"/>
    </row>
    <row r="17" spans="1:11" s="1" customFormat="1" x14ac:dyDescent="0.3">
      <c r="A17" s="47">
        <v>14</v>
      </c>
      <c r="B17" s="27">
        <v>41967</v>
      </c>
      <c r="C17" s="48">
        <v>0.48720000000000002</v>
      </c>
      <c r="D17" s="49"/>
      <c r="E17" s="50">
        <v>59.695</v>
      </c>
      <c r="F17" s="38"/>
      <c r="G17" s="51">
        <v>20</v>
      </c>
      <c r="H17" s="50">
        <v>75</v>
      </c>
      <c r="I17" s="50">
        <f t="shared" si="0"/>
        <v>89542.5</v>
      </c>
      <c r="J17" s="50">
        <f t="shared" si="1"/>
        <v>183790.02463054186</v>
      </c>
      <c r="K17" s="50">
        <f t="shared" si="2"/>
        <v>183.79002463054186</v>
      </c>
    </row>
    <row r="18" spans="1:11" s="1" customFormat="1" x14ac:dyDescent="0.3">
      <c r="A18" s="47">
        <v>15</v>
      </c>
      <c r="B18" s="27">
        <v>41969</v>
      </c>
      <c r="C18" s="48">
        <v>0.52329999999999999</v>
      </c>
      <c r="D18" s="49">
        <v>0.41666666666666669</v>
      </c>
      <c r="E18" s="50">
        <v>87.772000000000006</v>
      </c>
      <c r="F18" s="38"/>
      <c r="G18" s="51">
        <v>20</v>
      </c>
      <c r="H18" s="50">
        <v>75</v>
      </c>
      <c r="I18" s="50">
        <f t="shared" si="0"/>
        <v>131658</v>
      </c>
      <c r="J18" s="50">
        <f t="shared" si="1"/>
        <v>251591.82113510414</v>
      </c>
      <c r="K18" s="50">
        <f t="shared" si="2"/>
        <v>251.59182113510414</v>
      </c>
    </row>
    <row r="19" spans="1:11" s="1" customFormat="1" x14ac:dyDescent="0.3">
      <c r="A19" s="47">
        <v>16</v>
      </c>
      <c r="B19" s="27">
        <v>41971</v>
      </c>
      <c r="C19" s="48">
        <v>0.49340000000000001</v>
      </c>
      <c r="D19" s="49"/>
      <c r="E19" s="50">
        <v>65.697000000000003</v>
      </c>
      <c r="F19" s="38"/>
      <c r="G19" s="51">
        <v>20</v>
      </c>
      <c r="H19" s="50">
        <v>75</v>
      </c>
      <c r="I19" s="50">
        <f t="shared" si="0"/>
        <v>98545.5</v>
      </c>
      <c r="J19" s="50">
        <f t="shared" si="1"/>
        <v>199727.40170247265</v>
      </c>
      <c r="K19" s="50">
        <f t="shared" si="2"/>
        <v>199.72740170247266</v>
      </c>
    </row>
    <row r="20" spans="1:11" s="1" customFormat="1" x14ac:dyDescent="0.3">
      <c r="A20" s="47">
        <v>17</v>
      </c>
      <c r="B20" s="27">
        <v>41974</v>
      </c>
      <c r="C20" s="48">
        <v>0.52810000000000001</v>
      </c>
      <c r="D20" s="49">
        <v>0.33333333333333331</v>
      </c>
      <c r="E20" s="50">
        <v>42.478000000000002</v>
      </c>
      <c r="F20" s="38"/>
      <c r="G20" s="51">
        <v>20</v>
      </c>
      <c r="H20" s="50">
        <v>75</v>
      </c>
      <c r="I20" s="50">
        <f t="shared" si="0"/>
        <v>63717.000000000007</v>
      </c>
      <c r="J20" s="50">
        <f t="shared" si="1"/>
        <v>120653.28536262072</v>
      </c>
      <c r="K20" s="50">
        <f t="shared" si="2"/>
        <v>120.65328536262072</v>
      </c>
    </row>
    <row r="21" spans="1:11" s="1" customFormat="1" x14ac:dyDescent="0.3">
      <c r="A21" s="47">
        <v>18</v>
      </c>
      <c r="B21" s="27">
        <v>41978</v>
      </c>
      <c r="C21" s="48">
        <v>0.48570000000000002</v>
      </c>
      <c r="D21" s="37">
        <v>0.39583333333333331</v>
      </c>
      <c r="E21" s="50">
        <v>112.504</v>
      </c>
      <c r="F21" s="38"/>
      <c r="G21" s="51">
        <v>20</v>
      </c>
      <c r="H21" s="50">
        <v>75</v>
      </c>
      <c r="I21" s="50">
        <f t="shared" si="0"/>
        <v>168756</v>
      </c>
      <c r="J21" s="50">
        <f t="shared" si="1"/>
        <v>347449.04261890054</v>
      </c>
      <c r="K21" s="50">
        <f t="shared" si="2"/>
        <v>347.44904261890053</v>
      </c>
    </row>
    <row r="22" spans="1:11" s="1" customFormat="1" x14ac:dyDescent="0.3">
      <c r="A22" s="47">
        <v>19</v>
      </c>
      <c r="B22" s="27">
        <v>41981</v>
      </c>
      <c r="C22" s="48">
        <v>0.49030000000000001</v>
      </c>
      <c r="D22" s="38"/>
      <c r="E22" s="50">
        <v>50.640999999999998</v>
      </c>
      <c r="F22" s="38"/>
      <c r="G22" s="51">
        <v>20</v>
      </c>
      <c r="H22" s="50">
        <v>75</v>
      </c>
      <c r="I22" s="50">
        <f t="shared" si="0"/>
        <v>75961.5</v>
      </c>
      <c r="J22" s="50">
        <f t="shared" si="1"/>
        <v>154928.61513359167</v>
      </c>
      <c r="K22" s="50">
        <f t="shared" si="2"/>
        <v>154.92861513359168</v>
      </c>
    </row>
    <row r="23" spans="1:11" s="1" customFormat="1" x14ac:dyDescent="0.3">
      <c r="A23" s="47">
        <v>20</v>
      </c>
      <c r="B23" s="27">
        <v>41983</v>
      </c>
      <c r="C23" s="48">
        <v>0.48480000000000001</v>
      </c>
      <c r="D23" s="38"/>
      <c r="E23" s="50">
        <v>64.551000000000002</v>
      </c>
      <c r="F23" s="38"/>
      <c r="G23" s="51">
        <v>20</v>
      </c>
      <c r="H23" s="50">
        <v>75</v>
      </c>
      <c r="I23" s="50">
        <f t="shared" si="0"/>
        <v>96826.5</v>
      </c>
      <c r="J23" s="50">
        <f t="shared" si="1"/>
        <v>199724.62871287129</v>
      </c>
      <c r="K23" s="50">
        <f t="shared" si="2"/>
        <v>199.72462871287129</v>
      </c>
    </row>
    <row r="24" spans="1:11" s="1" customFormat="1" x14ac:dyDescent="0.3">
      <c r="A24" s="47">
        <v>21</v>
      </c>
      <c r="B24" s="27">
        <v>41985</v>
      </c>
      <c r="C24" s="48">
        <v>0.48930000000000001</v>
      </c>
      <c r="D24" s="37">
        <v>0.36458333333333331</v>
      </c>
      <c r="E24" s="50">
        <v>35.036999999999999</v>
      </c>
      <c r="F24" s="38"/>
      <c r="G24" s="51">
        <v>20</v>
      </c>
      <c r="H24" s="50">
        <v>75</v>
      </c>
      <c r="I24" s="50">
        <f t="shared" si="0"/>
        <v>52555.5</v>
      </c>
      <c r="J24" s="50">
        <f t="shared" si="1"/>
        <v>107409.5646842428</v>
      </c>
      <c r="K24" s="50">
        <f t="shared" si="2"/>
        <v>107.4095646842428</v>
      </c>
    </row>
    <row r="25" spans="1:11" s="1" customFormat="1" x14ac:dyDescent="0.3">
      <c r="A25" s="47">
        <v>22</v>
      </c>
      <c r="B25" s="27">
        <v>41995</v>
      </c>
      <c r="C25" s="48">
        <v>0.48280000000000001</v>
      </c>
      <c r="D25" s="37">
        <v>0.41666666666666669</v>
      </c>
      <c r="E25" s="50">
        <v>39.302999999999997</v>
      </c>
      <c r="F25" s="38"/>
      <c r="G25" s="51">
        <v>20</v>
      </c>
      <c r="H25" s="50">
        <v>75</v>
      </c>
      <c r="I25" s="50">
        <f t="shared" si="0"/>
        <v>58954.499999999993</v>
      </c>
      <c r="J25" s="50">
        <f t="shared" si="1"/>
        <v>122109.56917978458</v>
      </c>
      <c r="K25" s="50">
        <f t="shared" si="2"/>
        <v>122.10956917978459</v>
      </c>
    </row>
    <row r="26" spans="1:11" s="1" customFormat="1" x14ac:dyDescent="0.3">
      <c r="A26" s="47">
        <v>23</v>
      </c>
      <c r="B26" s="27">
        <v>41997</v>
      </c>
      <c r="C26" s="48">
        <v>0.49540000000000001</v>
      </c>
      <c r="D26" s="38" t="s">
        <v>18</v>
      </c>
      <c r="E26" s="50">
        <v>46.76</v>
      </c>
      <c r="F26" s="38"/>
      <c r="G26" s="51">
        <v>20</v>
      </c>
      <c r="H26" s="50">
        <v>75</v>
      </c>
      <c r="I26" s="50">
        <f t="shared" si="0"/>
        <v>70140</v>
      </c>
      <c r="J26" s="50">
        <f t="shared" si="1"/>
        <v>141582.55954784012</v>
      </c>
      <c r="K26" s="50">
        <f t="shared" si="2"/>
        <v>141.58255954784013</v>
      </c>
    </row>
    <row r="27" spans="1:11" s="1" customFormat="1" x14ac:dyDescent="0.3">
      <c r="A27" s="47">
        <v>24</v>
      </c>
      <c r="B27" s="27">
        <v>42002</v>
      </c>
      <c r="C27" s="48">
        <v>0.50519999999999998</v>
      </c>
      <c r="D27" s="38" t="s">
        <v>18</v>
      </c>
      <c r="E27" s="50">
        <v>60.515999999999998</v>
      </c>
      <c r="F27" s="38"/>
      <c r="G27" s="51">
        <v>20</v>
      </c>
      <c r="H27" s="50">
        <v>75</v>
      </c>
      <c r="I27" s="50">
        <f t="shared" si="0"/>
        <v>90774</v>
      </c>
      <c r="J27" s="50">
        <f t="shared" si="1"/>
        <v>179679.33491686461</v>
      </c>
      <c r="K27" s="50">
        <f t="shared" si="2"/>
        <v>179.6793349168646</v>
      </c>
    </row>
    <row r="28" spans="1:11" s="1" customFormat="1" x14ac:dyDescent="0.3">
      <c r="A28" s="47">
        <v>25</v>
      </c>
      <c r="B28" s="27">
        <v>42006</v>
      </c>
      <c r="C28" s="48">
        <v>0.50170000000000003</v>
      </c>
      <c r="D28" s="37">
        <v>0.35416666666666669</v>
      </c>
      <c r="E28" s="50">
        <v>32.761000000000003</v>
      </c>
      <c r="F28" s="38"/>
      <c r="G28" s="51">
        <v>20</v>
      </c>
      <c r="H28" s="50">
        <v>75</v>
      </c>
      <c r="I28" s="50">
        <f t="shared" si="0"/>
        <v>49141.5</v>
      </c>
      <c r="J28" s="50">
        <f t="shared" si="1"/>
        <v>97949.97010165437</v>
      </c>
      <c r="K28" s="50">
        <f t="shared" si="2"/>
        <v>97.949970101654372</v>
      </c>
    </row>
    <row r="29" spans="1:11" s="1" customFormat="1" x14ac:dyDescent="0.3">
      <c r="A29" s="47">
        <v>26</v>
      </c>
      <c r="B29" s="27">
        <v>42009</v>
      </c>
      <c r="C29" s="48">
        <v>0.5071</v>
      </c>
      <c r="D29" s="38"/>
      <c r="E29" s="50">
        <v>32.761000000000003</v>
      </c>
      <c r="F29" s="38"/>
      <c r="G29" s="51">
        <v>20</v>
      </c>
      <c r="H29" s="50">
        <v>75</v>
      </c>
      <c r="I29" s="50">
        <f t="shared" si="0"/>
        <v>49141.5</v>
      </c>
      <c r="J29" s="50">
        <f t="shared" si="1"/>
        <v>96906.92171169394</v>
      </c>
      <c r="K29" s="50">
        <f t="shared" si="2"/>
        <v>96.90692171169394</v>
      </c>
    </row>
    <row r="30" spans="1:11" s="1" customFormat="1" x14ac:dyDescent="0.3">
      <c r="A30" s="47">
        <v>27</v>
      </c>
      <c r="B30" s="27">
        <v>42018</v>
      </c>
      <c r="C30" s="48">
        <v>0.51919999999999999</v>
      </c>
      <c r="D30" s="38"/>
      <c r="E30" s="50">
        <v>37.411000000000001</v>
      </c>
      <c r="F30" s="38"/>
      <c r="G30" s="51">
        <v>20</v>
      </c>
      <c r="H30" s="50">
        <v>75</v>
      </c>
      <c r="I30" s="50">
        <f t="shared" si="0"/>
        <v>56116.5</v>
      </c>
      <c r="J30" s="50">
        <f t="shared" si="1"/>
        <v>108082.62711864407</v>
      </c>
      <c r="K30" s="50">
        <f t="shared" si="2"/>
        <v>108.08262711864407</v>
      </c>
    </row>
    <row r="31" spans="1:11" s="1" customFormat="1" x14ac:dyDescent="0.3">
      <c r="A31" s="47">
        <v>28</v>
      </c>
      <c r="B31" s="27">
        <v>42025</v>
      </c>
      <c r="C31" s="48">
        <v>0.48089999999999999</v>
      </c>
      <c r="D31" s="39" t="s">
        <v>18</v>
      </c>
      <c r="E31" s="50">
        <v>12.064</v>
      </c>
      <c r="F31" s="38"/>
      <c r="G31" s="51">
        <v>20</v>
      </c>
      <c r="H31" s="50">
        <v>75</v>
      </c>
      <c r="I31" s="50">
        <f t="shared" si="0"/>
        <v>18096</v>
      </c>
      <c r="J31" s="50">
        <f t="shared" si="1"/>
        <v>37629.444791016846</v>
      </c>
      <c r="K31" s="50">
        <f t="shared" si="2"/>
        <v>37.629444791016844</v>
      </c>
    </row>
    <row r="32" spans="1:11" s="1" customFormat="1" x14ac:dyDescent="0.3">
      <c r="A32" s="47">
        <v>29</v>
      </c>
      <c r="B32" s="27">
        <v>42025</v>
      </c>
      <c r="C32" s="48">
        <v>0.51659999999999995</v>
      </c>
      <c r="D32" s="38" t="s">
        <v>18</v>
      </c>
      <c r="E32" s="50">
        <v>54.088999999999999</v>
      </c>
      <c r="F32" s="38"/>
      <c r="G32" s="51">
        <v>20</v>
      </c>
      <c r="H32" s="50">
        <v>75</v>
      </c>
      <c r="I32" s="50">
        <f t="shared" si="0"/>
        <v>81133.5</v>
      </c>
      <c r="J32" s="50">
        <f t="shared" si="1"/>
        <v>157052.84552845531</v>
      </c>
      <c r="K32" s="50">
        <f t="shared" si="2"/>
        <v>157.05284552845529</v>
      </c>
    </row>
    <row r="33" spans="1:11" s="1" customFormat="1" x14ac:dyDescent="0.3">
      <c r="A33" s="47">
        <v>30</v>
      </c>
      <c r="B33" s="27">
        <v>42032</v>
      </c>
      <c r="C33" s="48">
        <v>0.4819</v>
      </c>
      <c r="D33" s="37">
        <v>0.45833333333333331</v>
      </c>
      <c r="E33" s="50">
        <v>83.483000000000004</v>
      </c>
      <c r="F33" s="38"/>
      <c r="G33" s="51">
        <v>20</v>
      </c>
      <c r="H33" s="50">
        <v>75</v>
      </c>
      <c r="I33" s="50">
        <f t="shared" si="0"/>
        <v>125224.5</v>
      </c>
      <c r="J33" s="50">
        <f t="shared" si="1"/>
        <v>259855.77920730441</v>
      </c>
      <c r="K33" s="50">
        <f t="shared" si="2"/>
        <v>259.85577920730441</v>
      </c>
    </row>
    <row r="34" spans="1:11" s="1" customFormat="1" x14ac:dyDescent="0.3">
      <c r="A34" s="47">
        <v>31</v>
      </c>
      <c r="B34" s="27">
        <v>42039</v>
      </c>
      <c r="C34" s="48">
        <v>0.4819</v>
      </c>
      <c r="D34" s="38" t="s">
        <v>18</v>
      </c>
      <c r="E34" s="50">
        <v>66.754999999999995</v>
      </c>
      <c r="F34" s="38"/>
      <c r="G34" s="51">
        <v>20</v>
      </c>
      <c r="H34" s="50">
        <v>75</v>
      </c>
      <c r="I34" s="50">
        <f t="shared" si="0"/>
        <v>100132.5</v>
      </c>
      <c r="J34" s="50">
        <f t="shared" si="1"/>
        <v>207786.88524590165</v>
      </c>
      <c r="K34" s="50">
        <f t="shared" si="2"/>
        <v>207.78688524590166</v>
      </c>
    </row>
    <row r="35" spans="1:11" s="1" customFormat="1" x14ac:dyDescent="0.3">
      <c r="A35" s="47">
        <v>32</v>
      </c>
      <c r="B35" s="27">
        <v>42044</v>
      </c>
      <c r="C35" s="48">
        <v>0.49630000000000002</v>
      </c>
      <c r="D35" s="38" t="s">
        <v>18</v>
      </c>
      <c r="E35" s="50">
        <v>95.935000000000002</v>
      </c>
      <c r="F35" s="38"/>
      <c r="G35" s="51">
        <v>20</v>
      </c>
      <c r="H35" s="50">
        <v>75</v>
      </c>
      <c r="I35" s="50">
        <f t="shared" si="0"/>
        <v>143902.5</v>
      </c>
      <c r="J35" s="50">
        <f t="shared" si="1"/>
        <v>289950.63469675597</v>
      </c>
      <c r="K35" s="50">
        <f t="shared" si="2"/>
        <v>289.95063469675597</v>
      </c>
    </row>
    <row r="36" spans="1:11" s="1" customFormat="1" x14ac:dyDescent="0.3">
      <c r="A36" s="47">
        <v>33</v>
      </c>
      <c r="B36" s="27">
        <v>42052</v>
      </c>
      <c r="C36" s="48">
        <v>0.49959999999999999</v>
      </c>
      <c r="D36" s="38" t="s">
        <v>18</v>
      </c>
      <c r="E36" s="50">
        <v>46.204000000000001</v>
      </c>
      <c r="F36" s="38"/>
      <c r="G36" s="51">
        <v>20</v>
      </c>
      <c r="H36" s="50">
        <v>75</v>
      </c>
      <c r="I36" s="50">
        <f t="shared" si="0"/>
        <v>69306</v>
      </c>
      <c r="J36" s="50">
        <f t="shared" si="1"/>
        <v>138722.97838270618</v>
      </c>
      <c r="K36" s="50">
        <f t="shared" si="2"/>
        <v>138.72297838270617</v>
      </c>
    </row>
    <row r="37" spans="1:11" s="1" customFormat="1" x14ac:dyDescent="0.3">
      <c r="A37" s="47">
        <v>34</v>
      </c>
      <c r="B37" s="27">
        <v>42060</v>
      </c>
      <c r="C37" s="48">
        <v>0.48720000000000002</v>
      </c>
      <c r="D37" s="37">
        <v>0.39583333333333331</v>
      </c>
      <c r="E37" s="50">
        <v>60.628999999999998</v>
      </c>
      <c r="F37" s="38"/>
      <c r="G37" s="51">
        <v>20</v>
      </c>
      <c r="H37" s="50">
        <v>75</v>
      </c>
      <c r="I37" s="50">
        <f t="shared" si="0"/>
        <v>90943.5</v>
      </c>
      <c r="J37" s="50">
        <f t="shared" si="1"/>
        <v>186665.64039408867</v>
      </c>
      <c r="K37" s="50">
        <f t="shared" si="2"/>
        <v>186.66564039408865</v>
      </c>
    </row>
    <row r="38" spans="1:11" s="1" customFormat="1" x14ac:dyDescent="0.3">
      <c r="A38" s="47">
        <v>35</v>
      </c>
      <c r="B38" s="27">
        <v>42067</v>
      </c>
      <c r="C38" s="48">
        <v>0.4914</v>
      </c>
      <c r="D38" s="37">
        <v>0.30208333333333331</v>
      </c>
      <c r="E38" s="50">
        <v>41.906999999999996</v>
      </c>
      <c r="F38" s="38"/>
      <c r="G38" s="51">
        <v>20</v>
      </c>
      <c r="H38" s="50">
        <v>75</v>
      </c>
      <c r="I38" s="50">
        <f t="shared" si="0"/>
        <v>62860.499999999993</v>
      </c>
      <c r="J38" s="50">
        <f t="shared" si="1"/>
        <v>127921.2454212454</v>
      </c>
      <c r="K38" s="50">
        <f t="shared" si="2"/>
        <v>127.9212454212454</v>
      </c>
    </row>
    <row r="39" spans="1:11" s="1" customFormat="1" x14ac:dyDescent="0.3">
      <c r="A39" s="47">
        <v>36</v>
      </c>
      <c r="B39" s="27">
        <v>42074</v>
      </c>
      <c r="C39" s="48">
        <v>0.48959999999999998</v>
      </c>
      <c r="D39" s="37">
        <v>0.41666666666666669</v>
      </c>
      <c r="E39" s="50">
        <v>88.632999999999996</v>
      </c>
      <c r="F39" s="38"/>
      <c r="G39" s="51">
        <v>20</v>
      </c>
      <c r="H39" s="50">
        <v>75</v>
      </c>
      <c r="I39" s="50">
        <f t="shared" si="0"/>
        <v>132949.5</v>
      </c>
      <c r="J39" s="50">
        <f t="shared" si="1"/>
        <v>271547.18137254904</v>
      </c>
      <c r="K39" s="50">
        <f t="shared" si="2"/>
        <v>271.54718137254906</v>
      </c>
    </row>
    <row r="40" spans="1:11" s="1" customFormat="1" x14ac:dyDescent="0.3">
      <c r="A40" s="47">
        <v>37</v>
      </c>
      <c r="B40" s="27">
        <v>42081</v>
      </c>
      <c r="C40" s="48">
        <v>0.49409999999999998</v>
      </c>
      <c r="D40" s="37">
        <v>0.4375</v>
      </c>
      <c r="E40" s="50">
        <v>96.344999999999999</v>
      </c>
      <c r="F40" s="38"/>
      <c r="G40" s="51">
        <v>20</v>
      </c>
      <c r="H40" s="50">
        <v>75</v>
      </c>
      <c r="I40" s="50">
        <f t="shared" si="0"/>
        <v>144517.5</v>
      </c>
      <c r="J40" s="50">
        <f t="shared" si="1"/>
        <v>292486.33879781421</v>
      </c>
      <c r="K40" s="50">
        <f t="shared" si="2"/>
        <v>292.4863387978142</v>
      </c>
    </row>
    <row r="41" spans="1:11" s="1" customFormat="1" x14ac:dyDescent="0.3">
      <c r="A41" s="47">
        <v>38</v>
      </c>
      <c r="B41" s="27">
        <v>42088</v>
      </c>
      <c r="C41" s="48">
        <v>0.51790000000000003</v>
      </c>
      <c r="D41" s="38"/>
      <c r="E41" s="50">
        <v>67.715999999999994</v>
      </c>
      <c r="F41" s="38"/>
      <c r="G41" s="51">
        <v>20</v>
      </c>
      <c r="H41" s="50">
        <v>75</v>
      </c>
      <c r="I41" s="50">
        <f t="shared" si="0"/>
        <v>101574</v>
      </c>
      <c r="J41" s="50">
        <f t="shared" si="1"/>
        <v>196126.66537941687</v>
      </c>
      <c r="K41" s="50">
        <f t="shared" si="2"/>
        <v>196.12666537941686</v>
      </c>
    </row>
    <row r="42" spans="1:11" x14ac:dyDescent="0.3">
      <c r="A42" s="52">
        <v>39</v>
      </c>
      <c r="B42" s="28">
        <v>42095</v>
      </c>
      <c r="C42" s="53">
        <v>0.50849999999999995</v>
      </c>
      <c r="D42" s="54"/>
      <c r="E42" s="12">
        <v>18.878</v>
      </c>
      <c r="F42" s="12">
        <v>74.989000000000004</v>
      </c>
      <c r="G42" s="12">
        <v>20</v>
      </c>
      <c r="H42" s="12">
        <v>100</v>
      </c>
      <c r="I42" s="50">
        <f t="shared" si="0"/>
        <v>37756</v>
      </c>
      <c r="J42" s="50">
        <f t="shared" si="1"/>
        <v>74249.754178957723</v>
      </c>
      <c r="K42" s="50">
        <f t="shared" si="2"/>
        <v>74.249754178957716</v>
      </c>
    </row>
    <row r="43" spans="1:11" x14ac:dyDescent="0.3">
      <c r="A43" s="55">
        <v>40</v>
      </c>
      <c r="B43" s="29">
        <v>42100</v>
      </c>
      <c r="C43" s="56">
        <v>0.48909999999999998</v>
      </c>
      <c r="D43" s="57"/>
      <c r="E43" s="5">
        <v>17.163</v>
      </c>
      <c r="F43" s="5">
        <v>76.466999999999999</v>
      </c>
      <c r="G43" s="5">
        <v>20</v>
      </c>
      <c r="H43" s="5">
        <v>100</v>
      </c>
      <c r="I43" s="50">
        <f t="shared" si="0"/>
        <v>34326</v>
      </c>
      <c r="J43" s="50">
        <f t="shared" si="1"/>
        <v>70181.966877939078</v>
      </c>
      <c r="K43" s="50">
        <f t="shared" si="2"/>
        <v>70.181966877939075</v>
      </c>
    </row>
    <row r="44" spans="1:11" x14ac:dyDescent="0.3">
      <c r="A44" s="55">
        <v>41</v>
      </c>
      <c r="B44" s="29">
        <v>42102</v>
      </c>
      <c r="C44" s="56">
        <v>0.50170000000000003</v>
      </c>
      <c r="D44" s="57"/>
      <c r="E44" s="5">
        <v>40.646000000000001</v>
      </c>
      <c r="F44" s="5">
        <v>61.652999999999999</v>
      </c>
      <c r="G44" s="5">
        <v>20</v>
      </c>
      <c r="H44" s="5">
        <v>100</v>
      </c>
      <c r="I44" s="50">
        <f t="shared" si="0"/>
        <v>81292</v>
      </c>
      <c r="J44" s="50">
        <f t="shared" si="1"/>
        <v>162033.08750249151</v>
      </c>
      <c r="K44" s="50">
        <f t="shared" si="2"/>
        <v>162.03308750249153</v>
      </c>
    </row>
    <row r="45" spans="1:11" x14ac:dyDescent="0.3">
      <c r="A45" s="55">
        <v>42</v>
      </c>
      <c r="B45" s="29">
        <v>42104</v>
      </c>
      <c r="C45" s="56">
        <v>0.49209999999999998</v>
      </c>
      <c r="D45" s="57"/>
      <c r="E45" s="5">
        <v>21.608000000000001</v>
      </c>
      <c r="F45" s="5">
        <v>72.813999999999993</v>
      </c>
      <c r="G45" s="5">
        <v>20</v>
      </c>
      <c r="H45" s="5">
        <v>100</v>
      </c>
      <c r="I45" s="50">
        <f t="shared" si="0"/>
        <v>43216</v>
      </c>
      <c r="J45" s="50">
        <f t="shared" si="1"/>
        <v>87819.548872180458</v>
      </c>
      <c r="K45" s="50">
        <f t="shared" si="2"/>
        <v>87.819548872180462</v>
      </c>
    </row>
    <row r="46" spans="1:11" x14ac:dyDescent="0.3">
      <c r="A46" s="55">
        <v>43</v>
      </c>
      <c r="B46" s="29">
        <v>42107</v>
      </c>
      <c r="C46" s="56">
        <v>0.50990000000000002</v>
      </c>
      <c r="D46" s="57"/>
      <c r="E46" s="5">
        <v>43.203000000000003</v>
      </c>
      <c r="F46" s="5">
        <v>60.517000000000003</v>
      </c>
      <c r="G46" s="5">
        <v>20</v>
      </c>
      <c r="H46" s="5">
        <v>100</v>
      </c>
      <c r="I46" s="50">
        <f t="shared" si="0"/>
        <v>86406</v>
      </c>
      <c r="J46" s="50">
        <f t="shared" si="1"/>
        <v>169456.75622671112</v>
      </c>
      <c r="K46" s="50">
        <f t="shared" si="2"/>
        <v>169.45675622671112</v>
      </c>
    </row>
    <row r="47" spans="1:11" x14ac:dyDescent="0.3">
      <c r="A47" s="55">
        <v>44</v>
      </c>
      <c r="B47" s="29">
        <v>42109</v>
      </c>
      <c r="C47" s="56">
        <v>0.50790000000000002</v>
      </c>
      <c r="D47" s="57"/>
      <c r="E47" s="5">
        <v>40.993000000000002</v>
      </c>
      <c r="F47" s="5">
        <v>61.494999999999997</v>
      </c>
      <c r="G47" s="5">
        <v>20</v>
      </c>
      <c r="H47" s="5">
        <v>100</v>
      </c>
      <c r="I47" s="50">
        <f t="shared" si="0"/>
        <v>81986</v>
      </c>
      <c r="J47" s="50">
        <f t="shared" si="1"/>
        <v>161421.53967316399</v>
      </c>
      <c r="K47" s="50">
        <f t="shared" si="2"/>
        <v>161.42153967316401</v>
      </c>
    </row>
    <row r="48" spans="1:11" x14ac:dyDescent="0.3">
      <c r="A48" s="55">
        <v>45</v>
      </c>
      <c r="B48" s="29">
        <v>42111</v>
      </c>
      <c r="C48" s="56">
        <v>0.50029999999999997</v>
      </c>
      <c r="D48" s="57"/>
      <c r="E48" s="5">
        <v>18.489000000000001</v>
      </c>
      <c r="F48" s="5">
        <v>75.316999999999993</v>
      </c>
      <c r="G48" s="5">
        <v>20</v>
      </c>
      <c r="H48" s="5">
        <v>100</v>
      </c>
      <c r="I48" s="50">
        <f t="shared" si="0"/>
        <v>36978</v>
      </c>
      <c r="J48" s="50">
        <f t="shared" si="1"/>
        <v>73911.653008195091</v>
      </c>
      <c r="K48" s="50">
        <f t="shared" si="2"/>
        <v>73.911653008195088</v>
      </c>
    </row>
    <row r="49" spans="1:11" x14ac:dyDescent="0.3">
      <c r="A49" s="55">
        <v>46</v>
      </c>
      <c r="B49" s="29">
        <v>42114</v>
      </c>
      <c r="C49" s="56">
        <v>0.504</v>
      </c>
      <c r="D49" s="57"/>
      <c r="E49" s="5">
        <v>34.000999999999998</v>
      </c>
      <c r="F49" s="5"/>
      <c r="G49" s="5">
        <v>20</v>
      </c>
      <c r="H49" s="5">
        <v>75</v>
      </c>
      <c r="I49" s="50">
        <f t="shared" si="0"/>
        <v>51001.5</v>
      </c>
      <c r="J49" s="50">
        <f t="shared" si="1"/>
        <v>101193.45238095238</v>
      </c>
      <c r="K49" s="50">
        <f t="shared" si="2"/>
        <v>101.19345238095238</v>
      </c>
    </row>
    <row r="50" spans="1:11" x14ac:dyDescent="0.3">
      <c r="A50" s="55">
        <v>47</v>
      </c>
      <c r="B50" s="29">
        <v>42121</v>
      </c>
      <c r="C50" s="56">
        <v>0.48080000000000001</v>
      </c>
      <c r="D50" s="57"/>
      <c r="E50" s="5">
        <v>20.399999999999999</v>
      </c>
      <c r="F50" s="5">
        <v>73.751999999999995</v>
      </c>
      <c r="G50" s="5">
        <v>20</v>
      </c>
      <c r="H50" s="5">
        <v>100</v>
      </c>
      <c r="I50" s="50">
        <f t="shared" si="0"/>
        <v>40800</v>
      </c>
      <c r="J50" s="50">
        <f t="shared" si="1"/>
        <v>84858.569051580693</v>
      </c>
      <c r="K50" s="50">
        <f t="shared" si="2"/>
        <v>84.858569051580687</v>
      </c>
    </row>
    <row r="51" spans="1:11" x14ac:dyDescent="0.3">
      <c r="A51" s="55">
        <v>48</v>
      </c>
      <c r="B51" s="29">
        <v>42123</v>
      </c>
      <c r="C51" s="56">
        <v>0.50239999999999996</v>
      </c>
      <c r="D51" s="57"/>
      <c r="E51" s="5">
        <v>16.925999999999998</v>
      </c>
      <c r="F51" s="5">
        <v>76.679000000000002</v>
      </c>
      <c r="G51" s="5">
        <v>20</v>
      </c>
      <c r="H51" s="5">
        <v>100</v>
      </c>
      <c r="I51" s="50">
        <f t="shared" si="0"/>
        <v>33852</v>
      </c>
      <c r="J51" s="50">
        <f t="shared" si="1"/>
        <v>67380.573248407643</v>
      </c>
      <c r="K51" s="50">
        <f t="shared" si="2"/>
        <v>67.380573248407643</v>
      </c>
    </row>
    <row r="52" spans="1:11" x14ac:dyDescent="0.3">
      <c r="A52" s="55">
        <v>49</v>
      </c>
      <c r="B52" s="29">
        <v>42128</v>
      </c>
      <c r="C52" s="58">
        <v>0.51370000000000005</v>
      </c>
      <c r="D52" s="49"/>
      <c r="E52" s="5">
        <v>63.218000000000004</v>
      </c>
      <c r="F52" s="5">
        <v>60.634999999999998</v>
      </c>
      <c r="G52" s="5">
        <v>20</v>
      </c>
      <c r="H52" s="5">
        <v>75</v>
      </c>
      <c r="I52" s="50">
        <f t="shared" si="0"/>
        <v>94827.000000000015</v>
      </c>
      <c r="J52" s="50">
        <f t="shared" si="1"/>
        <v>184596.06774381935</v>
      </c>
      <c r="K52" s="50">
        <f t="shared" si="2"/>
        <v>184.59606774381936</v>
      </c>
    </row>
    <row r="53" spans="1:11" x14ac:dyDescent="0.3">
      <c r="A53" s="55">
        <v>50</v>
      </c>
      <c r="B53" s="30">
        <v>42132</v>
      </c>
      <c r="C53" s="58">
        <v>0.51480000000000004</v>
      </c>
      <c r="D53" s="49"/>
      <c r="E53" s="5">
        <v>97.141999999999996</v>
      </c>
      <c r="F53" s="5">
        <v>50.843000000000004</v>
      </c>
      <c r="G53" s="5">
        <v>20</v>
      </c>
      <c r="H53" s="5">
        <v>75</v>
      </c>
      <c r="I53" s="50">
        <f t="shared" si="0"/>
        <v>145713</v>
      </c>
      <c r="J53" s="50">
        <f t="shared" si="1"/>
        <v>283047.78554778552</v>
      </c>
      <c r="K53" s="50">
        <f t="shared" si="2"/>
        <v>283.04778554778551</v>
      </c>
    </row>
    <row r="54" spans="1:11" x14ac:dyDescent="0.3">
      <c r="A54" s="55">
        <v>51</v>
      </c>
      <c r="B54" s="29">
        <v>42135</v>
      </c>
      <c r="C54" s="56">
        <v>0.50060000000000004</v>
      </c>
      <c r="D54" s="49"/>
      <c r="E54" s="5">
        <v>68.628</v>
      </c>
      <c r="F54" s="5">
        <v>58.795000000000002</v>
      </c>
      <c r="G54" s="5">
        <v>20</v>
      </c>
      <c r="H54" s="5">
        <v>75</v>
      </c>
      <c r="I54" s="50">
        <f t="shared" si="0"/>
        <v>102942</v>
      </c>
      <c r="J54" s="50">
        <f t="shared" si="1"/>
        <v>205637.23531761885</v>
      </c>
      <c r="K54" s="50">
        <f t="shared" si="2"/>
        <v>205.63723531761886</v>
      </c>
    </row>
    <row r="55" spans="1:11" x14ac:dyDescent="0.3">
      <c r="A55" s="55">
        <v>52</v>
      </c>
      <c r="B55" s="28">
        <v>42137</v>
      </c>
      <c r="C55" s="56">
        <v>0.4945</v>
      </c>
      <c r="D55" s="49"/>
      <c r="E55" s="5">
        <v>276.06299999999999</v>
      </c>
      <c r="F55" s="5">
        <v>29.731000000000002</v>
      </c>
      <c r="G55" s="5">
        <v>20</v>
      </c>
      <c r="H55" s="5">
        <v>75</v>
      </c>
      <c r="I55" s="50">
        <f t="shared" si="0"/>
        <v>414094.5</v>
      </c>
      <c r="J55" s="50">
        <f t="shared" si="1"/>
        <v>837400.40444893832</v>
      </c>
      <c r="K55" s="50">
        <f t="shared" si="2"/>
        <v>837.40040444893827</v>
      </c>
    </row>
    <row r="56" spans="1:11" x14ac:dyDescent="0.3">
      <c r="A56" s="55">
        <v>53</v>
      </c>
      <c r="B56" s="29">
        <v>42139</v>
      </c>
      <c r="C56" s="56">
        <v>0.49009999999999998</v>
      </c>
      <c r="D56" s="49"/>
      <c r="E56" s="5">
        <v>97.031000000000006</v>
      </c>
      <c r="F56" s="5">
        <v>50.869</v>
      </c>
      <c r="G56" s="5">
        <v>20</v>
      </c>
      <c r="H56" s="5">
        <v>75</v>
      </c>
      <c r="I56" s="50">
        <f t="shared" si="0"/>
        <v>145546.5</v>
      </c>
      <c r="J56" s="50">
        <f t="shared" si="1"/>
        <v>296973.06672107737</v>
      </c>
      <c r="K56" s="50">
        <f t="shared" si="2"/>
        <v>296.97306672107737</v>
      </c>
    </row>
    <row r="57" spans="1:11" x14ac:dyDescent="0.3">
      <c r="A57" s="55">
        <v>54</v>
      </c>
      <c r="B57" s="29">
        <v>42142</v>
      </c>
      <c r="C57" s="56">
        <v>0.49009999999999998</v>
      </c>
      <c r="D57" s="49"/>
      <c r="E57" s="5">
        <v>72.230999999999995</v>
      </c>
      <c r="F57" s="5">
        <v>57.637</v>
      </c>
      <c r="G57" s="5">
        <v>20</v>
      </c>
      <c r="H57" s="5">
        <v>75</v>
      </c>
      <c r="I57" s="50">
        <f t="shared" si="0"/>
        <v>108346.49999999999</v>
      </c>
      <c r="J57" s="50">
        <f t="shared" si="1"/>
        <v>221070.18975719239</v>
      </c>
      <c r="K57" s="50">
        <f t="shared" si="2"/>
        <v>221.0701897571924</v>
      </c>
    </row>
    <row r="58" spans="1:11" x14ac:dyDescent="0.3">
      <c r="A58" s="55">
        <v>55</v>
      </c>
      <c r="B58" s="29">
        <v>42144</v>
      </c>
      <c r="C58" s="56">
        <v>0.49780000000000002</v>
      </c>
      <c r="D58" s="49"/>
      <c r="E58" s="5">
        <v>55.999000000000002</v>
      </c>
      <c r="F58" s="5">
        <v>63.295000000000002</v>
      </c>
      <c r="G58" s="5">
        <v>20</v>
      </c>
      <c r="H58" s="5">
        <v>75</v>
      </c>
      <c r="I58" s="50">
        <f t="shared" si="0"/>
        <v>83998.5</v>
      </c>
      <c r="J58" s="50">
        <f t="shared" si="1"/>
        <v>168739.4535958216</v>
      </c>
      <c r="K58" s="50">
        <f t="shared" si="2"/>
        <v>168.7394535958216</v>
      </c>
    </row>
    <row r="59" spans="1:11" x14ac:dyDescent="0.3">
      <c r="A59" s="55">
        <v>56</v>
      </c>
      <c r="B59" s="29">
        <v>42146</v>
      </c>
      <c r="C59" s="56">
        <v>0.51170000000000004</v>
      </c>
      <c r="D59" s="59"/>
      <c r="E59" s="14">
        <v>60.98</v>
      </c>
      <c r="F59" s="14">
        <v>61.433</v>
      </c>
      <c r="G59" s="5">
        <v>20</v>
      </c>
      <c r="H59" s="5">
        <v>75</v>
      </c>
      <c r="I59" s="50">
        <f t="shared" si="0"/>
        <v>91470</v>
      </c>
      <c r="J59" s="50">
        <f t="shared" si="1"/>
        <v>178757.08422904043</v>
      </c>
      <c r="K59" s="50">
        <f t="shared" si="2"/>
        <v>178.75708422904043</v>
      </c>
    </row>
    <row r="60" spans="1:11" x14ac:dyDescent="0.3">
      <c r="A60" s="55">
        <v>57</v>
      </c>
      <c r="B60" s="29">
        <v>42149</v>
      </c>
      <c r="C60" s="56">
        <v>0.49359999999999998</v>
      </c>
      <c r="D60" s="5"/>
      <c r="E60" s="14">
        <v>86.525000000000006</v>
      </c>
      <c r="F60" s="14">
        <v>53.503</v>
      </c>
      <c r="G60" s="5">
        <v>20</v>
      </c>
      <c r="H60" s="5">
        <v>75</v>
      </c>
      <c r="I60" s="50">
        <f t="shared" si="0"/>
        <v>129787.5</v>
      </c>
      <c r="J60" s="50">
        <f t="shared" si="1"/>
        <v>262940.64019448945</v>
      </c>
      <c r="K60" s="50">
        <f t="shared" si="2"/>
        <v>262.94064019448945</v>
      </c>
    </row>
    <row r="61" spans="1:11" x14ac:dyDescent="0.3">
      <c r="A61" s="55">
        <v>58</v>
      </c>
      <c r="B61" s="29">
        <v>42151</v>
      </c>
      <c r="C61" s="56">
        <v>0.50360000000000005</v>
      </c>
      <c r="D61" s="5"/>
      <c r="E61" s="14">
        <v>56.68</v>
      </c>
      <c r="F61" s="14">
        <v>63.033000000000001</v>
      </c>
      <c r="G61" s="5">
        <v>20</v>
      </c>
      <c r="H61" s="5">
        <v>75</v>
      </c>
      <c r="I61" s="50">
        <f t="shared" si="0"/>
        <v>85020</v>
      </c>
      <c r="J61" s="50">
        <f t="shared" si="1"/>
        <v>168824.46386020651</v>
      </c>
      <c r="K61" s="50">
        <f t="shared" si="2"/>
        <v>168.82446386020652</v>
      </c>
    </row>
    <row r="62" spans="1:11" x14ac:dyDescent="0.3">
      <c r="A62" s="55">
        <v>59</v>
      </c>
      <c r="B62" s="29">
        <v>42153</v>
      </c>
      <c r="C62" s="56">
        <v>0.4844</v>
      </c>
      <c r="D62" s="59"/>
      <c r="E62" s="14">
        <v>51.161000000000001</v>
      </c>
      <c r="F62" s="14">
        <v>65.222999999999999</v>
      </c>
      <c r="G62" s="5">
        <v>20</v>
      </c>
      <c r="H62" s="5">
        <v>75</v>
      </c>
      <c r="I62" s="50">
        <f t="shared" si="0"/>
        <v>76741.5</v>
      </c>
      <c r="J62" s="50">
        <f t="shared" si="1"/>
        <v>158425.88769611891</v>
      </c>
      <c r="K62" s="50">
        <f t="shared" si="2"/>
        <v>158.42588769611891</v>
      </c>
    </row>
    <row r="63" spans="1:11" x14ac:dyDescent="0.3">
      <c r="A63" s="55">
        <v>60</v>
      </c>
      <c r="B63" s="29">
        <v>42158</v>
      </c>
      <c r="C63" s="56">
        <v>0.51829999999999998</v>
      </c>
      <c r="D63" s="59"/>
      <c r="E63" s="14">
        <v>58.898000000000003</v>
      </c>
      <c r="F63" s="14">
        <v>62.197000000000003</v>
      </c>
      <c r="G63" s="5">
        <v>20</v>
      </c>
      <c r="H63" s="5">
        <v>75</v>
      </c>
      <c r="I63" s="50">
        <f t="shared" si="0"/>
        <v>88347</v>
      </c>
      <c r="J63" s="50">
        <f t="shared" si="1"/>
        <v>170455.33474821533</v>
      </c>
      <c r="K63" s="50">
        <f t="shared" si="2"/>
        <v>170.45533474821534</v>
      </c>
    </row>
    <row r="64" spans="1:11" x14ac:dyDescent="0.3">
      <c r="A64" s="55">
        <v>61</v>
      </c>
      <c r="B64" s="29">
        <v>42160</v>
      </c>
      <c r="C64" s="56">
        <v>0.50549999999999995</v>
      </c>
      <c r="D64" s="5"/>
      <c r="E64" s="14">
        <v>60.094999999999999</v>
      </c>
      <c r="F64" s="14">
        <v>61.755000000000003</v>
      </c>
      <c r="G64" s="5">
        <v>20</v>
      </c>
      <c r="H64" s="5">
        <v>75</v>
      </c>
      <c r="I64" s="50">
        <f t="shared" si="0"/>
        <v>90142.5</v>
      </c>
      <c r="J64" s="50">
        <f t="shared" si="1"/>
        <v>178323.44213649855</v>
      </c>
      <c r="K64" s="50">
        <f t="shared" si="2"/>
        <v>178.32344213649856</v>
      </c>
    </row>
    <row r="65" spans="1:11" x14ac:dyDescent="0.3">
      <c r="A65" s="55">
        <v>62</v>
      </c>
      <c r="B65" s="29">
        <v>42165</v>
      </c>
      <c r="C65" s="56">
        <v>0.48580000000000001</v>
      </c>
      <c r="D65" s="5"/>
      <c r="E65" s="14">
        <v>59.137999999999998</v>
      </c>
      <c r="F65" s="14">
        <v>58.146999999999998</v>
      </c>
      <c r="G65" s="5">
        <v>20</v>
      </c>
      <c r="H65" s="5">
        <v>75</v>
      </c>
      <c r="I65" s="50">
        <f t="shared" si="0"/>
        <v>88707</v>
      </c>
      <c r="J65" s="50">
        <f t="shared" si="1"/>
        <v>182599.83532317827</v>
      </c>
      <c r="K65" s="50">
        <f t="shared" si="2"/>
        <v>182.59983532317827</v>
      </c>
    </row>
    <row r="66" spans="1:11" x14ac:dyDescent="0.3">
      <c r="A66" s="55">
        <v>63</v>
      </c>
      <c r="B66" s="29">
        <v>42171</v>
      </c>
      <c r="C66" s="56">
        <v>0.48870000000000002</v>
      </c>
      <c r="D66" s="59"/>
      <c r="E66" s="14">
        <v>48.723999999999997</v>
      </c>
      <c r="F66" s="14">
        <v>61.52</v>
      </c>
      <c r="G66" s="5">
        <v>20</v>
      </c>
      <c r="H66" s="5">
        <v>75</v>
      </c>
      <c r="I66" s="50">
        <f t="shared" si="0"/>
        <v>73086</v>
      </c>
      <c r="J66" s="50">
        <f t="shared" si="1"/>
        <v>149551.87231430324</v>
      </c>
      <c r="K66" s="50">
        <f t="shared" si="2"/>
        <v>149.55187231430324</v>
      </c>
    </row>
    <row r="67" spans="1:11" x14ac:dyDescent="0.3">
      <c r="A67" s="55">
        <v>64</v>
      </c>
      <c r="B67" s="29">
        <v>42172</v>
      </c>
      <c r="C67" s="56">
        <v>0.51870000000000005</v>
      </c>
      <c r="D67" s="5"/>
      <c r="E67" s="14">
        <v>65.405000000000001</v>
      </c>
      <c r="F67" s="14">
        <v>56.365000000000002</v>
      </c>
      <c r="G67" s="5">
        <v>20</v>
      </c>
      <c r="H67" s="5">
        <v>75</v>
      </c>
      <c r="I67" s="50">
        <f t="shared" si="0"/>
        <v>98107.5</v>
      </c>
      <c r="J67" s="50">
        <f t="shared" si="1"/>
        <v>189141.12203585886</v>
      </c>
      <c r="K67" s="50">
        <f t="shared" si="2"/>
        <v>189.14112203585887</v>
      </c>
    </row>
    <row r="68" spans="1:11" x14ac:dyDescent="0.3">
      <c r="A68" s="55">
        <v>65</v>
      </c>
      <c r="B68" s="29">
        <v>42177</v>
      </c>
      <c r="C68" s="56">
        <v>0.51160000000000005</v>
      </c>
      <c r="D68" s="5"/>
      <c r="E68" s="14">
        <v>181.39599999999999</v>
      </c>
      <c r="F68" s="14">
        <v>38.625999999999998</v>
      </c>
      <c r="G68" s="5">
        <v>20</v>
      </c>
      <c r="H68" s="5">
        <v>75</v>
      </c>
      <c r="I68" s="50">
        <f t="shared" si="0"/>
        <v>272094</v>
      </c>
      <c r="J68" s="50">
        <f t="shared" si="1"/>
        <v>531849.1008600468</v>
      </c>
      <c r="K68" s="50">
        <f t="shared" si="2"/>
        <v>531.84910086004686</v>
      </c>
    </row>
    <row r="69" spans="1:11" x14ac:dyDescent="0.3">
      <c r="A69" s="55">
        <v>66</v>
      </c>
      <c r="B69" s="29">
        <v>42181</v>
      </c>
      <c r="C69" s="56">
        <v>0.4803</v>
      </c>
      <c r="D69" s="60" t="s">
        <v>19</v>
      </c>
      <c r="E69" s="14">
        <v>68.91</v>
      </c>
      <c r="F69" s="14">
        <v>55.436</v>
      </c>
      <c r="G69" s="5">
        <v>20</v>
      </c>
      <c r="H69" s="5">
        <v>75</v>
      </c>
      <c r="I69" s="50">
        <f t="shared" ref="I69:I117" si="3">E69*G69*H69</f>
        <v>103364.99999999999</v>
      </c>
      <c r="J69" s="50">
        <f t="shared" ref="J69:J117" si="4">I69/C69</f>
        <v>215209.24422236098</v>
      </c>
      <c r="K69" s="50">
        <f t="shared" ref="K69:K117" si="5">J69/1000</f>
        <v>215.20924422236098</v>
      </c>
    </row>
    <row r="70" spans="1:11" x14ac:dyDescent="0.3">
      <c r="A70" s="55">
        <v>67</v>
      </c>
      <c r="B70" s="29">
        <v>42184</v>
      </c>
      <c r="C70" s="56">
        <v>0.4829</v>
      </c>
      <c r="D70" s="57"/>
      <c r="E70" s="14">
        <v>51.646000000000001</v>
      </c>
      <c r="F70" s="14">
        <v>60.515999999999998</v>
      </c>
      <c r="G70" s="5">
        <v>20</v>
      </c>
      <c r="H70" s="5">
        <v>75</v>
      </c>
      <c r="I70" s="50">
        <f t="shared" si="3"/>
        <v>77469</v>
      </c>
      <c r="J70" s="50">
        <f t="shared" si="4"/>
        <v>160424.51853385795</v>
      </c>
      <c r="K70" s="50">
        <f t="shared" si="5"/>
        <v>160.42451853385793</v>
      </c>
    </row>
    <row r="71" spans="1:11" x14ac:dyDescent="0.3">
      <c r="A71" s="55">
        <v>68</v>
      </c>
      <c r="B71" s="29">
        <v>42188</v>
      </c>
      <c r="C71" s="56">
        <v>0.50290000000000001</v>
      </c>
      <c r="D71" s="57"/>
      <c r="E71" s="14">
        <v>75.819000000000003</v>
      </c>
      <c r="F71" s="14">
        <v>53.73</v>
      </c>
      <c r="G71" s="5">
        <v>20</v>
      </c>
      <c r="H71" s="5">
        <v>75</v>
      </c>
      <c r="I71" s="50">
        <f t="shared" si="3"/>
        <v>113728.50000000001</v>
      </c>
      <c r="J71" s="50">
        <f t="shared" si="4"/>
        <v>226145.35692980714</v>
      </c>
      <c r="K71" s="50">
        <f t="shared" si="5"/>
        <v>226.14535692980715</v>
      </c>
    </row>
    <row r="72" spans="1:11" x14ac:dyDescent="0.3">
      <c r="A72" s="55">
        <v>69</v>
      </c>
      <c r="B72" s="29">
        <v>42191</v>
      </c>
      <c r="C72" s="56">
        <v>0.50960000000000005</v>
      </c>
      <c r="D72" s="57"/>
      <c r="E72" s="5">
        <v>132.52000000000001</v>
      </c>
      <c r="F72" s="5">
        <v>43.86</v>
      </c>
      <c r="G72" s="5">
        <v>20</v>
      </c>
      <c r="H72" s="5">
        <v>75</v>
      </c>
      <c r="I72" s="50">
        <f t="shared" si="3"/>
        <v>198780</v>
      </c>
      <c r="J72" s="50">
        <f t="shared" si="4"/>
        <v>390070.64364207216</v>
      </c>
      <c r="K72" s="50">
        <f t="shared" si="5"/>
        <v>390.07064364207218</v>
      </c>
    </row>
    <row r="73" spans="1:11" x14ac:dyDescent="0.3">
      <c r="A73" s="55">
        <v>70</v>
      </c>
      <c r="B73" s="29">
        <v>42193</v>
      </c>
      <c r="C73" s="56">
        <v>0.51329999999999998</v>
      </c>
      <c r="D73" s="57"/>
      <c r="E73" s="5">
        <v>58.845999999999997</v>
      </c>
      <c r="F73" s="5">
        <v>58.841999999999999</v>
      </c>
      <c r="G73" s="5">
        <v>20</v>
      </c>
      <c r="H73" s="5">
        <v>75</v>
      </c>
      <c r="I73" s="50">
        <f t="shared" si="3"/>
        <v>88268.999999999985</v>
      </c>
      <c r="J73" s="50">
        <f t="shared" si="4"/>
        <v>171963.76388077147</v>
      </c>
      <c r="K73" s="50">
        <f t="shared" si="5"/>
        <v>171.96376388077147</v>
      </c>
    </row>
    <row r="74" spans="1:11" x14ac:dyDescent="0.3">
      <c r="A74" s="55">
        <v>71</v>
      </c>
      <c r="B74" s="29">
        <v>42195</v>
      </c>
      <c r="C74" s="56">
        <v>0.50760000000000005</v>
      </c>
      <c r="D74" s="57"/>
      <c r="E74" s="5">
        <v>66.55</v>
      </c>
      <c r="F74" s="5">
        <v>56.055999999999997</v>
      </c>
      <c r="G74" s="5">
        <v>20</v>
      </c>
      <c r="H74" s="5">
        <v>75</v>
      </c>
      <c r="I74" s="50">
        <f t="shared" si="3"/>
        <v>99825</v>
      </c>
      <c r="J74" s="50">
        <f t="shared" si="4"/>
        <v>196660.75650118201</v>
      </c>
      <c r="K74" s="50">
        <f t="shared" si="5"/>
        <v>196.66075650118202</v>
      </c>
    </row>
    <row r="75" spans="1:11" x14ac:dyDescent="0.3">
      <c r="A75" s="55">
        <v>72</v>
      </c>
      <c r="B75" s="29">
        <v>42198</v>
      </c>
      <c r="C75" s="56">
        <v>0.48749999999999999</v>
      </c>
      <c r="D75" s="57"/>
      <c r="E75" s="5">
        <v>54.13</v>
      </c>
      <c r="F75" s="5">
        <v>59.698999999999998</v>
      </c>
      <c r="G75" s="5">
        <v>20</v>
      </c>
      <c r="H75" s="5">
        <v>75</v>
      </c>
      <c r="I75" s="50">
        <f t="shared" si="3"/>
        <v>81195.000000000015</v>
      </c>
      <c r="J75" s="50">
        <f t="shared" si="4"/>
        <v>166553.84615384619</v>
      </c>
      <c r="K75" s="50">
        <f t="shared" si="5"/>
        <v>166.55384615384619</v>
      </c>
    </row>
    <row r="76" spans="1:11" x14ac:dyDescent="0.3">
      <c r="A76" s="55">
        <v>73</v>
      </c>
      <c r="B76" s="29">
        <v>42200</v>
      </c>
      <c r="C76" s="56">
        <v>0.49919999999999998</v>
      </c>
      <c r="D76" s="57"/>
      <c r="E76" s="5">
        <v>65.947999999999993</v>
      </c>
      <c r="F76" s="5">
        <v>56.218000000000004</v>
      </c>
      <c r="G76" s="5">
        <v>20</v>
      </c>
      <c r="H76" s="5">
        <v>75</v>
      </c>
      <c r="I76" s="50">
        <f t="shared" si="3"/>
        <v>98921.999999999985</v>
      </c>
      <c r="J76" s="50">
        <f t="shared" si="4"/>
        <v>198161.05769230766</v>
      </c>
      <c r="K76" s="50">
        <f t="shared" si="5"/>
        <v>198.16105769230765</v>
      </c>
    </row>
    <row r="77" spans="1:11" x14ac:dyDescent="0.3">
      <c r="A77" s="55">
        <v>74</v>
      </c>
      <c r="B77" s="29">
        <v>42202</v>
      </c>
      <c r="C77" s="56">
        <v>0.49869999999999998</v>
      </c>
      <c r="D77" s="57"/>
      <c r="E77" s="5">
        <v>56.552999999999997</v>
      </c>
      <c r="F77" s="5">
        <v>67.585999999999999</v>
      </c>
      <c r="G77" s="5">
        <v>20</v>
      </c>
      <c r="H77" s="5">
        <v>75</v>
      </c>
      <c r="I77" s="50">
        <f t="shared" si="3"/>
        <v>84829.5</v>
      </c>
      <c r="J77" s="50">
        <f t="shared" si="4"/>
        <v>170101.2632845398</v>
      </c>
      <c r="K77" s="50">
        <f t="shared" si="5"/>
        <v>170.10126328453981</v>
      </c>
    </row>
    <row r="78" spans="1:11" x14ac:dyDescent="0.3">
      <c r="A78" s="55">
        <v>75</v>
      </c>
      <c r="B78" s="29">
        <v>42207</v>
      </c>
      <c r="C78" s="56">
        <v>0.49659999999999999</v>
      </c>
      <c r="D78" s="57"/>
      <c r="E78" s="5">
        <v>38.466000000000001</v>
      </c>
      <c r="F78" s="5">
        <v>65.495000000000005</v>
      </c>
      <c r="G78" s="5">
        <v>20</v>
      </c>
      <c r="H78" s="5">
        <v>75</v>
      </c>
      <c r="I78" s="50">
        <f t="shared" si="3"/>
        <v>57699.000000000007</v>
      </c>
      <c r="J78" s="50">
        <f t="shared" si="4"/>
        <v>116188.07893677005</v>
      </c>
      <c r="K78" s="50">
        <f t="shared" si="5"/>
        <v>116.18807893677005</v>
      </c>
    </row>
    <row r="79" spans="1:11" x14ac:dyDescent="0.3">
      <c r="A79" s="55">
        <v>76</v>
      </c>
      <c r="B79" s="29">
        <v>42212</v>
      </c>
      <c r="C79" s="56">
        <v>0.50139999999999996</v>
      </c>
      <c r="D79" s="57"/>
      <c r="E79" s="5">
        <v>70.44</v>
      </c>
      <c r="F79" s="5">
        <v>55.043999999999997</v>
      </c>
      <c r="G79" s="5">
        <v>20</v>
      </c>
      <c r="H79" s="5">
        <v>75</v>
      </c>
      <c r="I79" s="50">
        <f t="shared" si="3"/>
        <v>105660</v>
      </c>
      <c r="J79" s="50">
        <f t="shared" si="4"/>
        <v>210729.95612285603</v>
      </c>
      <c r="K79" s="50">
        <f t="shared" si="5"/>
        <v>210.72995612285604</v>
      </c>
    </row>
    <row r="80" spans="1:11" x14ac:dyDescent="0.3">
      <c r="A80" s="55">
        <v>77</v>
      </c>
      <c r="B80" s="29">
        <v>42214</v>
      </c>
      <c r="C80" s="56">
        <v>0.51139999999999997</v>
      </c>
      <c r="D80" s="57"/>
      <c r="E80" s="5">
        <v>151.57599999999999</v>
      </c>
      <c r="F80" s="5">
        <v>41.578000000000003</v>
      </c>
      <c r="G80" s="5">
        <v>20</v>
      </c>
      <c r="H80" s="5">
        <v>75</v>
      </c>
      <c r="I80" s="50">
        <f t="shared" si="3"/>
        <v>227364</v>
      </c>
      <c r="J80" s="50">
        <f t="shared" si="4"/>
        <v>444591.31795072352</v>
      </c>
      <c r="K80" s="50">
        <f t="shared" si="5"/>
        <v>444.59131795072352</v>
      </c>
    </row>
    <row r="81" spans="1:11" x14ac:dyDescent="0.3">
      <c r="A81" s="55">
        <v>78</v>
      </c>
      <c r="B81" s="29">
        <v>42216</v>
      </c>
      <c r="C81" s="56">
        <v>0.51800000000000002</v>
      </c>
      <c r="D81" s="57"/>
      <c r="E81" s="5">
        <v>86.597999999999999</v>
      </c>
      <c r="F81" s="5">
        <v>51.351999999999997</v>
      </c>
      <c r="G81" s="5">
        <v>20</v>
      </c>
      <c r="H81" s="5">
        <v>75</v>
      </c>
      <c r="I81" s="50">
        <f t="shared" si="3"/>
        <v>129897</v>
      </c>
      <c r="J81" s="50">
        <f t="shared" si="4"/>
        <v>250766.40926640926</v>
      </c>
      <c r="K81" s="50">
        <f t="shared" si="5"/>
        <v>250.76640926640925</v>
      </c>
    </row>
    <row r="82" spans="1:11" x14ac:dyDescent="0.3">
      <c r="A82" s="55">
        <v>79</v>
      </c>
      <c r="B82" s="29">
        <v>42221</v>
      </c>
      <c r="C82" s="56">
        <v>0.50349999999999995</v>
      </c>
      <c r="D82" s="57" t="s">
        <v>20</v>
      </c>
      <c r="E82" s="5">
        <v>147.40100000000001</v>
      </c>
      <c r="F82" s="5">
        <v>45.454999999999998</v>
      </c>
      <c r="G82" s="5">
        <v>20</v>
      </c>
      <c r="H82" s="5">
        <v>75</v>
      </c>
      <c r="I82" s="50">
        <f t="shared" si="3"/>
        <v>221101.50000000003</v>
      </c>
      <c r="J82" s="50">
        <f t="shared" si="4"/>
        <v>439129.09632572008</v>
      </c>
      <c r="K82" s="50">
        <f t="shared" si="5"/>
        <v>439.12909632572007</v>
      </c>
    </row>
    <row r="83" spans="1:11" x14ac:dyDescent="0.3">
      <c r="A83" s="55">
        <v>80</v>
      </c>
      <c r="B83" s="29">
        <v>42223</v>
      </c>
      <c r="C83" s="56">
        <v>0.48159999999999997</v>
      </c>
      <c r="D83" s="57" t="s">
        <v>18</v>
      </c>
      <c r="E83" s="5">
        <v>110.566</v>
      </c>
      <c r="F83" s="5">
        <v>51.912999999999997</v>
      </c>
      <c r="G83" s="5">
        <v>20</v>
      </c>
      <c r="H83" s="5">
        <v>75</v>
      </c>
      <c r="I83" s="50">
        <f t="shared" si="3"/>
        <v>165849</v>
      </c>
      <c r="J83" s="50">
        <f t="shared" si="4"/>
        <v>344370.84717607975</v>
      </c>
      <c r="K83" s="50">
        <f t="shared" si="5"/>
        <v>344.37084717607974</v>
      </c>
    </row>
    <row r="84" spans="1:11" x14ac:dyDescent="0.3">
      <c r="A84" s="55">
        <v>81</v>
      </c>
      <c r="B84" s="29">
        <v>42228</v>
      </c>
      <c r="C84" s="56">
        <v>0.49109999999999998</v>
      </c>
      <c r="D84" s="57" t="s">
        <v>18</v>
      </c>
      <c r="E84" s="5">
        <v>154.28800000000001</v>
      </c>
      <c r="F84" s="5">
        <v>44.472999999999999</v>
      </c>
      <c r="G84" s="5">
        <v>20</v>
      </c>
      <c r="H84" s="5">
        <v>75</v>
      </c>
      <c r="I84" s="50">
        <f t="shared" si="3"/>
        <v>231432.00000000003</v>
      </c>
      <c r="J84" s="50">
        <f t="shared" si="4"/>
        <v>471252.2907758095</v>
      </c>
      <c r="K84" s="50">
        <f t="shared" si="5"/>
        <v>471.25229077580951</v>
      </c>
    </row>
    <row r="85" spans="1:11" x14ac:dyDescent="0.3">
      <c r="A85" s="55">
        <v>82</v>
      </c>
      <c r="B85" s="29">
        <v>42230</v>
      </c>
      <c r="C85" s="56">
        <v>0.50839999999999996</v>
      </c>
      <c r="D85" s="57"/>
      <c r="E85" s="5">
        <v>157.16800000000001</v>
      </c>
      <c r="F85" s="5">
        <v>44.08</v>
      </c>
      <c r="G85" s="5">
        <v>20</v>
      </c>
      <c r="H85" s="5">
        <v>75</v>
      </c>
      <c r="I85" s="50">
        <f t="shared" si="3"/>
        <v>235752</v>
      </c>
      <c r="J85" s="50">
        <f t="shared" si="4"/>
        <v>463713.61132966174</v>
      </c>
      <c r="K85" s="50">
        <f t="shared" si="5"/>
        <v>463.71361132966172</v>
      </c>
    </row>
    <row r="86" spans="1:11" x14ac:dyDescent="0.3">
      <c r="A86" s="55">
        <v>83</v>
      </c>
      <c r="B86" s="29">
        <v>42232</v>
      </c>
      <c r="C86" s="56">
        <v>0.50919999999999999</v>
      </c>
      <c r="D86" s="57"/>
      <c r="E86" s="14">
        <v>105.733</v>
      </c>
      <c r="F86" s="5">
        <v>48.863</v>
      </c>
      <c r="G86" s="5">
        <v>20</v>
      </c>
      <c r="H86" s="5">
        <v>75</v>
      </c>
      <c r="I86" s="50">
        <f t="shared" si="3"/>
        <v>158599.5</v>
      </c>
      <c r="J86" s="50">
        <f t="shared" si="4"/>
        <v>311467.98900235665</v>
      </c>
      <c r="K86" s="50">
        <f t="shared" si="5"/>
        <v>311.46798900235666</v>
      </c>
    </row>
    <row r="87" spans="1:11" x14ac:dyDescent="0.3">
      <c r="A87" s="55">
        <v>84</v>
      </c>
      <c r="B87" s="29">
        <v>42234</v>
      </c>
      <c r="C87" s="56">
        <v>0.50380000000000003</v>
      </c>
      <c r="D87" s="57"/>
      <c r="E87" s="14">
        <v>198.81700000000001</v>
      </c>
      <c r="F87" s="5">
        <v>37.113999999999997</v>
      </c>
      <c r="G87" s="5">
        <v>20</v>
      </c>
      <c r="H87" s="5">
        <v>75</v>
      </c>
      <c r="I87" s="50">
        <f t="shared" si="3"/>
        <v>298225.5</v>
      </c>
      <c r="J87" s="50">
        <f t="shared" si="4"/>
        <v>591952.16355696705</v>
      </c>
      <c r="K87" s="50">
        <f t="shared" si="5"/>
        <v>591.95216355696709</v>
      </c>
    </row>
    <row r="88" spans="1:11" x14ac:dyDescent="0.3">
      <c r="A88" s="55">
        <v>85</v>
      </c>
      <c r="B88" s="29">
        <v>42240</v>
      </c>
      <c r="C88" s="56">
        <v>0.49320000000000003</v>
      </c>
      <c r="D88" s="61">
        <v>0.60416666666666663</v>
      </c>
      <c r="E88" s="14">
        <v>53.731999999999999</v>
      </c>
      <c r="F88" s="5">
        <v>62.256999999999998</v>
      </c>
      <c r="G88" s="5">
        <v>20</v>
      </c>
      <c r="H88" s="5">
        <v>75</v>
      </c>
      <c r="I88" s="50">
        <f t="shared" si="3"/>
        <v>80597.999999999985</v>
      </c>
      <c r="J88" s="50">
        <f t="shared" si="4"/>
        <v>163418.49148418487</v>
      </c>
      <c r="K88" s="50">
        <f t="shared" si="5"/>
        <v>163.41849148418487</v>
      </c>
    </row>
    <row r="89" spans="1:11" x14ac:dyDescent="0.3">
      <c r="A89" s="55">
        <v>86</v>
      </c>
      <c r="B89" s="29">
        <v>42242</v>
      </c>
      <c r="C89" s="56">
        <v>0.49170000000000003</v>
      </c>
      <c r="D89" s="57"/>
      <c r="E89" s="14">
        <v>56.505000000000003</v>
      </c>
      <c r="F89" s="5">
        <v>61.284999999999997</v>
      </c>
      <c r="G89" s="5">
        <v>20</v>
      </c>
      <c r="H89" s="5">
        <v>75</v>
      </c>
      <c r="I89" s="50">
        <f t="shared" si="3"/>
        <v>84757.500000000015</v>
      </c>
      <c r="J89" s="50">
        <f t="shared" si="4"/>
        <v>172376.44905430143</v>
      </c>
      <c r="K89" s="50">
        <f t="shared" si="5"/>
        <v>172.37644905430142</v>
      </c>
    </row>
    <row r="90" spans="1:11" x14ac:dyDescent="0.3">
      <c r="A90" s="55">
        <v>87</v>
      </c>
      <c r="B90" s="29">
        <v>42247</v>
      </c>
      <c r="C90" s="56">
        <v>0.51100000000000001</v>
      </c>
      <c r="D90" s="61">
        <v>0.65625</v>
      </c>
      <c r="E90" s="62">
        <v>57.292000000000002</v>
      </c>
      <c r="F90" s="5">
        <v>61.015999999999998</v>
      </c>
      <c r="G90" s="5">
        <v>20</v>
      </c>
      <c r="H90" s="5">
        <v>75</v>
      </c>
      <c r="I90" s="50">
        <f t="shared" si="3"/>
        <v>85938.000000000015</v>
      </c>
      <c r="J90" s="50">
        <f t="shared" si="4"/>
        <v>168176.12524461842</v>
      </c>
      <c r="K90" s="50">
        <f t="shared" si="5"/>
        <v>168.17612524461842</v>
      </c>
    </row>
    <row r="91" spans="1:11" x14ac:dyDescent="0.3">
      <c r="A91" s="55">
        <v>88</v>
      </c>
      <c r="B91" s="29">
        <v>42249</v>
      </c>
      <c r="C91" s="56">
        <v>0.50949999999999995</v>
      </c>
      <c r="D91" s="61">
        <v>0.66666666666666663</v>
      </c>
      <c r="E91" s="5">
        <v>112.193</v>
      </c>
      <c r="F91" s="5">
        <v>46.755000000000003</v>
      </c>
      <c r="G91" s="5">
        <v>20</v>
      </c>
      <c r="H91" s="5">
        <v>75</v>
      </c>
      <c r="I91" s="50">
        <f t="shared" si="3"/>
        <v>168289.5</v>
      </c>
      <c r="J91" s="50">
        <f t="shared" si="4"/>
        <v>330303.23846908734</v>
      </c>
      <c r="K91" s="50">
        <f t="shared" si="5"/>
        <v>330.30323846908732</v>
      </c>
    </row>
    <row r="92" spans="1:11" x14ac:dyDescent="0.3">
      <c r="A92" s="55">
        <v>89</v>
      </c>
      <c r="B92" s="29">
        <v>42254</v>
      </c>
      <c r="C92" s="56">
        <v>0.501</v>
      </c>
      <c r="D92" s="57" t="s">
        <v>18</v>
      </c>
      <c r="E92" s="5">
        <v>90.756</v>
      </c>
      <c r="F92" s="5">
        <v>50.515000000000001</v>
      </c>
      <c r="G92" s="5">
        <v>20</v>
      </c>
      <c r="H92" s="5">
        <v>75</v>
      </c>
      <c r="I92" s="50">
        <f t="shared" si="3"/>
        <v>136134</v>
      </c>
      <c r="J92" s="50">
        <f t="shared" si="4"/>
        <v>271724.55089820357</v>
      </c>
      <c r="K92" s="50">
        <f t="shared" si="5"/>
        <v>271.72455089820357</v>
      </c>
    </row>
    <row r="93" spans="1:11" x14ac:dyDescent="0.3">
      <c r="A93" s="55">
        <v>90</v>
      </c>
      <c r="B93" s="29">
        <v>42258</v>
      </c>
      <c r="C93" s="56">
        <v>0.4864</v>
      </c>
      <c r="D93" s="57" t="s">
        <v>18</v>
      </c>
      <c r="E93" s="5">
        <v>137.815</v>
      </c>
      <c r="F93" s="5">
        <v>43.189</v>
      </c>
      <c r="G93" s="5">
        <v>20</v>
      </c>
      <c r="H93" s="5">
        <v>75</v>
      </c>
      <c r="I93" s="50">
        <f t="shared" si="3"/>
        <v>206722.5</v>
      </c>
      <c r="J93" s="50">
        <f t="shared" si="4"/>
        <v>425005.13980263157</v>
      </c>
      <c r="K93" s="50">
        <f t="shared" si="5"/>
        <v>425.00513980263156</v>
      </c>
    </row>
    <row r="94" spans="1:11" x14ac:dyDescent="0.3">
      <c r="A94" s="55">
        <v>91</v>
      </c>
      <c r="B94" s="29">
        <v>42263</v>
      </c>
      <c r="C94" s="56">
        <v>0.48020000000000002</v>
      </c>
      <c r="D94" s="61">
        <v>0.60416666666666663</v>
      </c>
      <c r="E94" s="5">
        <v>88.918999999999997</v>
      </c>
      <c r="F94" s="5">
        <v>50.88</v>
      </c>
      <c r="G94" s="5">
        <v>20</v>
      </c>
      <c r="H94" s="5">
        <v>75</v>
      </c>
      <c r="I94" s="50">
        <f t="shared" si="3"/>
        <v>133378.5</v>
      </c>
      <c r="J94" s="50">
        <f t="shared" si="4"/>
        <v>277756.143273636</v>
      </c>
      <c r="K94" s="50">
        <f t="shared" si="5"/>
        <v>277.75614327363598</v>
      </c>
    </row>
    <row r="95" spans="1:11" x14ac:dyDescent="0.3">
      <c r="A95" s="55">
        <v>92</v>
      </c>
      <c r="B95" s="29">
        <v>42265</v>
      </c>
      <c r="C95" s="56">
        <v>0.49809999999999999</v>
      </c>
      <c r="D95" s="57"/>
      <c r="E95" s="5">
        <v>119.274</v>
      </c>
      <c r="F95" s="5">
        <v>45.683999999999997</v>
      </c>
      <c r="G95" s="5">
        <v>20</v>
      </c>
      <c r="H95" s="5">
        <v>75</v>
      </c>
      <c r="I95" s="50">
        <f t="shared" si="3"/>
        <v>178911</v>
      </c>
      <c r="J95" s="50">
        <f t="shared" si="4"/>
        <v>359186.91025898413</v>
      </c>
      <c r="K95" s="50">
        <f t="shared" si="5"/>
        <v>359.18691025898414</v>
      </c>
    </row>
    <row r="96" spans="1:11" x14ac:dyDescent="0.3">
      <c r="A96" s="55">
        <v>93</v>
      </c>
      <c r="B96" s="29">
        <v>42268</v>
      </c>
      <c r="C96" s="56">
        <v>0.51870000000000005</v>
      </c>
      <c r="D96" s="57" t="s">
        <v>18</v>
      </c>
      <c r="E96" s="5">
        <v>90.278000000000006</v>
      </c>
      <c r="F96" s="5">
        <v>50.609000000000002</v>
      </c>
      <c r="G96" s="5">
        <v>20</v>
      </c>
      <c r="H96" s="5">
        <v>75</v>
      </c>
      <c r="I96" s="50">
        <f t="shared" si="3"/>
        <v>135417</v>
      </c>
      <c r="J96" s="50">
        <f t="shared" si="4"/>
        <v>261069.98264892999</v>
      </c>
      <c r="K96" s="50">
        <f t="shared" si="5"/>
        <v>261.06998264892997</v>
      </c>
    </row>
    <row r="97" spans="1:11" x14ac:dyDescent="0.3">
      <c r="A97" s="55">
        <v>94</v>
      </c>
      <c r="B97" s="29">
        <v>42275</v>
      </c>
      <c r="C97" s="56">
        <v>0.4839</v>
      </c>
      <c r="D97" s="57"/>
      <c r="E97" s="5">
        <v>88.927999999999997</v>
      </c>
      <c r="F97" s="5">
        <v>50.878</v>
      </c>
      <c r="G97" s="5">
        <v>20</v>
      </c>
      <c r="H97" s="5">
        <v>75</v>
      </c>
      <c r="I97" s="50">
        <f t="shared" si="3"/>
        <v>133392</v>
      </c>
      <c r="J97" s="50">
        <f t="shared" si="4"/>
        <v>275660.26038437692</v>
      </c>
      <c r="K97" s="50">
        <f t="shared" si="5"/>
        <v>275.6602603843769</v>
      </c>
    </row>
    <row r="98" spans="1:11" x14ac:dyDescent="0.3">
      <c r="A98" s="55">
        <v>95</v>
      </c>
      <c r="B98" s="31">
        <v>41999</v>
      </c>
      <c r="C98" s="56">
        <v>0.51060000000000005</v>
      </c>
      <c r="D98" s="37" t="s">
        <v>18</v>
      </c>
      <c r="E98" s="5">
        <v>186.571</v>
      </c>
      <c r="F98" s="5">
        <v>40.552</v>
      </c>
      <c r="G98" s="5">
        <v>20</v>
      </c>
      <c r="H98" s="5">
        <v>75</v>
      </c>
      <c r="I98" s="50">
        <f t="shared" si="3"/>
        <v>279856.5</v>
      </c>
      <c r="J98" s="50">
        <f t="shared" si="4"/>
        <v>548093.41950646287</v>
      </c>
      <c r="K98" s="50">
        <f t="shared" si="5"/>
        <v>548.09341950646285</v>
      </c>
    </row>
    <row r="99" spans="1:11" x14ac:dyDescent="0.3">
      <c r="A99" s="55">
        <v>96</v>
      </c>
      <c r="B99" s="32">
        <v>42280</v>
      </c>
      <c r="C99" s="56">
        <v>0.51480000000000004</v>
      </c>
      <c r="D99" s="63">
        <v>0.64583333333333337</v>
      </c>
      <c r="E99" s="5">
        <v>85.573999999999998</v>
      </c>
      <c r="F99" s="5">
        <v>57.92</v>
      </c>
      <c r="G99" s="5">
        <v>20</v>
      </c>
      <c r="H99" s="5">
        <v>75</v>
      </c>
      <c r="I99" s="50">
        <f t="shared" si="3"/>
        <v>128361</v>
      </c>
      <c r="J99" s="50">
        <f t="shared" si="4"/>
        <v>249341.49184149184</v>
      </c>
      <c r="K99" s="50">
        <f t="shared" si="5"/>
        <v>249.34149184149183</v>
      </c>
    </row>
    <row r="100" spans="1:11" x14ac:dyDescent="0.3">
      <c r="A100" s="55">
        <v>97</v>
      </c>
      <c r="B100" s="32">
        <v>42284</v>
      </c>
      <c r="C100" s="56">
        <v>0.49809999999999999</v>
      </c>
      <c r="D100" s="37"/>
      <c r="E100" s="5">
        <v>64.832999999999998</v>
      </c>
      <c r="F100" s="5">
        <v>64.445999999999998</v>
      </c>
      <c r="G100" s="5">
        <v>20</v>
      </c>
      <c r="H100" s="5">
        <v>75</v>
      </c>
      <c r="I100" s="50">
        <f t="shared" si="3"/>
        <v>97249.499999999985</v>
      </c>
      <c r="J100" s="50">
        <f t="shared" si="4"/>
        <v>195240.91547881949</v>
      </c>
      <c r="K100" s="50">
        <f t="shared" si="5"/>
        <v>195.24091547881949</v>
      </c>
    </row>
    <row r="101" spans="1:11" x14ac:dyDescent="0.3">
      <c r="A101" s="55">
        <v>98</v>
      </c>
      <c r="B101" s="32">
        <v>42289</v>
      </c>
      <c r="C101" s="56">
        <v>0.51029999999999998</v>
      </c>
      <c r="D101" s="37">
        <v>0.33333333333333331</v>
      </c>
      <c r="E101" s="5">
        <v>75.152000000000001</v>
      </c>
      <c r="F101" s="5">
        <v>60.985999999999997</v>
      </c>
      <c r="G101" s="5">
        <v>20</v>
      </c>
      <c r="H101" s="5">
        <v>75</v>
      </c>
      <c r="I101" s="50">
        <f t="shared" si="3"/>
        <v>112728</v>
      </c>
      <c r="J101" s="50">
        <f t="shared" si="4"/>
        <v>220905.34979423869</v>
      </c>
      <c r="K101" s="50">
        <f t="shared" si="5"/>
        <v>220.9053497942387</v>
      </c>
    </row>
    <row r="102" spans="1:11" x14ac:dyDescent="0.3">
      <c r="A102" s="55">
        <v>99</v>
      </c>
      <c r="B102" s="32">
        <v>42291</v>
      </c>
      <c r="C102" s="56">
        <v>0.48870000000000002</v>
      </c>
      <c r="D102" s="38" t="s">
        <v>18</v>
      </c>
      <c r="E102" s="64">
        <v>65.366</v>
      </c>
      <c r="F102" s="5">
        <v>64.254999999999995</v>
      </c>
      <c r="G102" s="5">
        <v>20</v>
      </c>
      <c r="H102" s="5">
        <v>75</v>
      </c>
      <c r="I102" s="50">
        <f t="shared" si="3"/>
        <v>98049</v>
      </c>
      <c r="J102" s="50">
        <f t="shared" si="4"/>
        <v>200632.28974831183</v>
      </c>
      <c r="K102" s="50">
        <f t="shared" si="5"/>
        <v>200.63228974831182</v>
      </c>
    </row>
    <row r="103" spans="1:11" x14ac:dyDescent="0.3">
      <c r="A103" s="55">
        <v>100</v>
      </c>
      <c r="B103" s="32">
        <v>42297</v>
      </c>
      <c r="C103" s="56">
        <v>0.49309999999999998</v>
      </c>
      <c r="D103" s="57" t="s">
        <v>18</v>
      </c>
      <c r="E103" s="64">
        <v>126.20099999999999</v>
      </c>
      <c r="F103" s="5">
        <v>48.89</v>
      </c>
      <c r="G103" s="5">
        <v>20</v>
      </c>
      <c r="H103" s="5">
        <v>75</v>
      </c>
      <c r="I103" s="50">
        <f t="shared" si="3"/>
        <v>189301.5</v>
      </c>
      <c r="J103" s="50">
        <f t="shared" si="4"/>
        <v>383900.83147434599</v>
      </c>
      <c r="K103" s="50">
        <f t="shared" si="5"/>
        <v>383.90083147434598</v>
      </c>
    </row>
    <row r="104" spans="1:11" x14ac:dyDescent="0.3">
      <c r="A104" s="55">
        <v>101</v>
      </c>
      <c r="B104" s="32">
        <v>42298</v>
      </c>
      <c r="C104" s="56">
        <v>0.48530000000000001</v>
      </c>
      <c r="D104" s="38" t="s">
        <v>18</v>
      </c>
      <c r="E104" s="64">
        <v>134.25800000000001</v>
      </c>
      <c r="F104" s="5">
        <v>47.503999999999998</v>
      </c>
      <c r="G104" s="5">
        <v>20</v>
      </c>
      <c r="H104" s="5">
        <v>75</v>
      </c>
      <c r="I104" s="50">
        <f t="shared" si="3"/>
        <v>201387.00000000003</v>
      </c>
      <c r="J104" s="50">
        <f t="shared" si="4"/>
        <v>414974.24273645174</v>
      </c>
      <c r="K104" s="50">
        <f t="shared" si="5"/>
        <v>414.97424273645174</v>
      </c>
    </row>
    <row r="105" spans="1:11" x14ac:dyDescent="0.3">
      <c r="A105" s="55">
        <v>102</v>
      </c>
      <c r="B105" s="32">
        <v>42300</v>
      </c>
      <c r="C105" s="56">
        <v>0.49230000000000002</v>
      </c>
      <c r="D105" s="38" t="s">
        <v>18</v>
      </c>
      <c r="E105" s="64">
        <v>98.786000000000001</v>
      </c>
      <c r="F105" s="5">
        <v>54.536999999999999</v>
      </c>
      <c r="G105" s="5">
        <v>20</v>
      </c>
      <c r="H105" s="5">
        <v>75</v>
      </c>
      <c r="I105" s="50">
        <f t="shared" si="3"/>
        <v>148179</v>
      </c>
      <c r="J105" s="50">
        <f t="shared" si="4"/>
        <v>300993.29677026201</v>
      </c>
      <c r="K105" s="50">
        <f t="shared" si="5"/>
        <v>300.99329677026202</v>
      </c>
    </row>
    <row r="106" spans="1:11" x14ac:dyDescent="0.3">
      <c r="A106" s="55">
        <v>103</v>
      </c>
      <c r="B106" s="32">
        <v>42303</v>
      </c>
      <c r="C106" s="56">
        <v>0.49230000000000002</v>
      </c>
      <c r="D106" s="38" t="s">
        <v>18</v>
      </c>
      <c r="E106" s="64">
        <v>120.42100000000001</v>
      </c>
      <c r="F106" s="5">
        <v>49.953000000000003</v>
      </c>
      <c r="G106" s="5">
        <v>20</v>
      </c>
      <c r="H106" s="5">
        <v>75</v>
      </c>
      <c r="I106" s="50">
        <f t="shared" si="3"/>
        <v>180631.5</v>
      </c>
      <c r="J106" s="50">
        <f t="shared" si="4"/>
        <v>366913.46739792806</v>
      </c>
      <c r="K106" s="50">
        <f t="shared" si="5"/>
        <v>366.91346739792806</v>
      </c>
    </row>
    <row r="107" spans="1:11" x14ac:dyDescent="0.3">
      <c r="A107" s="55">
        <v>104</v>
      </c>
      <c r="B107" s="32">
        <v>42307</v>
      </c>
      <c r="C107" s="56">
        <v>0.4904</v>
      </c>
      <c r="D107" s="57"/>
      <c r="E107" s="65">
        <v>87.381</v>
      </c>
      <c r="F107" s="5">
        <v>52.649000000000001</v>
      </c>
      <c r="G107" s="5">
        <v>20</v>
      </c>
      <c r="H107" s="5">
        <v>75</v>
      </c>
      <c r="I107" s="50">
        <f t="shared" si="3"/>
        <v>131071.49999999999</v>
      </c>
      <c r="J107" s="50">
        <f t="shared" si="4"/>
        <v>267274.67373572593</v>
      </c>
      <c r="K107" s="50">
        <f t="shared" si="5"/>
        <v>267.27467373572591</v>
      </c>
    </row>
    <row r="108" spans="1:11" x14ac:dyDescent="0.3">
      <c r="A108" s="55">
        <v>105</v>
      </c>
      <c r="B108" s="32">
        <v>42310</v>
      </c>
      <c r="C108" s="56">
        <v>0.49170000000000003</v>
      </c>
      <c r="D108" s="61">
        <v>0.60416666666666663</v>
      </c>
      <c r="E108" s="64">
        <v>66.754000000000005</v>
      </c>
      <c r="F108" s="5">
        <v>63.765999999999998</v>
      </c>
      <c r="G108" s="5">
        <v>20</v>
      </c>
      <c r="H108" s="5">
        <v>75</v>
      </c>
      <c r="I108" s="50">
        <f t="shared" si="3"/>
        <v>100131.00000000001</v>
      </c>
      <c r="J108" s="50">
        <f t="shared" si="4"/>
        <v>203642.46491763272</v>
      </c>
      <c r="K108" s="50">
        <f t="shared" si="5"/>
        <v>203.64246491763271</v>
      </c>
    </row>
    <row r="109" spans="1:11" x14ac:dyDescent="0.3">
      <c r="A109" s="55">
        <v>106</v>
      </c>
      <c r="B109" s="32">
        <v>42312</v>
      </c>
      <c r="C109" s="56">
        <v>0.51590000000000003</v>
      </c>
      <c r="D109" s="57" t="s">
        <v>18</v>
      </c>
      <c r="E109" s="64">
        <v>152.63200000000001</v>
      </c>
      <c r="F109" s="5">
        <v>44.704000000000001</v>
      </c>
      <c r="G109" s="5">
        <v>20</v>
      </c>
      <c r="H109" s="5">
        <v>75</v>
      </c>
      <c r="I109" s="50">
        <f t="shared" si="3"/>
        <v>228948.00000000003</v>
      </c>
      <c r="J109" s="50">
        <f t="shared" si="4"/>
        <v>443783.67900755967</v>
      </c>
      <c r="K109" s="50">
        <f t="shared" si="5"/>
        <v>443.78367900755967</v>
      </c>
    </row>
    <row r="110" spans="1:11" x14ac:dyDescent="0.3">
      <c r="A110" s="55">
        <v>107</v>
      </c>
      <c r="B110" s="32">
        <v>42317</v>
      </c>
      <c r="C110" s="56">
        <v>0.49580000000000002</v>
      </c>
      <c r="D110" s="57" t="s">
        <v>18</v>
      </c>
      <c r="E110" s="64">
        <v>50.87</v>
      </c>
      <c r="F110" s="5">
        <v>69.960999999999999</v>
      </c>
      <c r="G110" s="5">
        <v>20</v>
      </c>
      <c r="H110" s="5">
        <v>75</v>
      </c>
      <c r="I110" s="50">
        <f t="shared" si="3"/>
        <v>76305</v>
      </c>
      <c r="J110" s="50">
        <f t="shared" si="4"/>
        <v>153902.78338039533</v>
      </c>
      <c r="K110" s="50">
        <f t="shared" si="5"/>
        <v>153.90278338039533</v>
      </c>
    </row>
    <row r="111" spans="1:11" x14ac:dyDescent="0.3">
      <c r="A111" s="55">
        <v>108</v>
      </c>
      <c r="B111" s="32">
        <v>42319</v>
      </c>
      <c r="C111" s="56">
        <v>0.49380000000000002</v>
      </c>
      <c r="D111" s="57"/>
      <c r="E111" s="64">
        <v>67.373000000000005</v>
      </c>
      <c r="F111" s="5">
        <v>63.551000000000002</v>
      </c>
      <c r="G111" s="5">
        <v>20</v>
      </c>
      <c r="H111" s="5">
        <v>75</v>
      </c>
      <c r="I111" s="50">
        <f t="shared" si="3"/>
        <v>101059.5</v>
      </c>
      <c r="J111" s="50">
        <f t="shared" si="4"/>
        <v>204656.74362089916</v>
      </c>
      <c r="K111" s="50">
        <f t="shared" si="5"/>
        <v>204.65674362089916</v>
      </c>
    </row>
    <row r="112" spans="1:11" x14ac:dyDescent="0.3">
      <c r="A112" s="55">
        <v>109</v>
      </c>
      <c r="B112" s="32">
        <v>42321</v>
      </c>
      <c r="C112" s="56">
        <v>0.48899999999999999</v>
      </c>
      <c r="D112" s="57"/>
      <c r="E112" s="64">
        <v>77.100999999999999</v>
      </c>
      <c r="F112" s="5">
        <v>60.383000000000003</v>
      </c>
      <c r="G112" s="5">
        <v>20</v>
      </c>
      <c r="H112" s="5">
        <v>75</v>
      </c>
      <c r="I112" s="50">
        <f t="shared" si="3"/>
        <v>115651.5</v>
      </c>
      <c r="J112" s="50">
        <f t="shared" si="4"/>
        <v>236506.13496932515</v>
      </c>
      <c r="K112" s="50">
        <f t="shared" si="5"/>
        <v>236.50613496932516</v>
      </c>
    </row>
    <row r="113" spans="1:11" x14ac:dyDescent="0.3">
      <c r="A113" s="55">
        <v>110</v>
      </c>
      <c r="B113" s="32">
        <v>42324</v>
      </c>
      <c r="C113" s="56">
        <v>0.51419999999999999</v>
      </c>
      <c r="D113" s="57"/>
      <c r="E113" s="64">
        <v>53.968000000000004</v>
      </c>
      <c r="F113" s="5">
        <v>68.641999999999996</v>
      </c>
      <c r="G113" s="5">
        <v>20</v>
      </c>
      <c r="H113" s="5">
        <v>75</v>
      </c>
      <c r="I113" s="50">
        <f t="shared" si="3"/>
        <v>80952.000000000015</v>
      </c>
      <c r="J113" s="50">
        <f t="shared" si="4"/>
        <v>157432.9054842474</v>
      </c>
      <c r="K113" s="50">
        <f t="shared" si="5"/>
        <v>157.43290548424741</v>
      </c>
    </row>
    <row r="114" spans="1:11" x14ac:dyDescent="0.3">
      <c r="A114" s="55">
        <v>111</v>
      </c>
      <c r="B114" s="32">
        <v>42331</v>
      </c>
      <c r="C114" s="56">
        <v>0.48470000000000002</v>
      </c>
      <c r="D114" s="57" t="s">
        <v>18</v>
      </c>
      <c r="E114" s="64">
        <v>41.91</v>
      </c>
      <c r="F114" s="5">
        <v>74.129000000000005</v>
      </c>
      <c r="G114" s="5">
        <v>20</v>
      </c>
      <c r="H114" s="5">
        <v>75</v>
      </c>
      <c r="I114" s="50">
        <f t="shared" si="3"/>
        <v>62864.999999999993</v>
      </c>
      <c r="J114" s="50">
        <f t="shared" si="4"/>
        <v>129698.78275221784</v>
      </c>
      <c r="K114" s="50">
        <f t="shared" si="5"/>
        <v>129.69878275221785</v>
      </c>
    </row>
    <row r="115" spans="1:11" x14ac:dyDescent="0.3">
      <c r="A115" s="55">
        <v>112</v>
      </c>
      <c r="B115" s="32">
        <v>42333</v>
      </c>
      <c r="C115" s="56">
        <v>0.49919999999999998</v>
      </c>
      <c r="D115" s="57" t="s">
        <v>18</v>
      </c>
      <c r="E115" s="64">
        <v>67.971999999999994</v>
      </c>
      <c r="F115" s="5">
        <v>63.344000000000001</v>
      </c>
      <c r="G115" s="5">
        <v>20</v>
      </c>
      <c r="H115" s="5">
        <v>75</v>
      </c>
      <c r="I115" s="50">
        <f t="shared" si="3"/>
        <v>101957.99999999999</v>
      </c>
      <c r="J115" s="50">
        <f t="shared" si="4"/>
        <v>204242.78846153844</v>
      </c>
      <c r="K115" s="50">
        <f t="shared" si="5"/>
        <v>204.24278846153845</v>
      </c>
    </row>
    <row r="116" spans="1:11" x14ac:dyDescent="0.3">
      <c r="A116" s="55">
        <v>113</v>
      </c>
      <c r="B116" s="32">
        <v>42335</v>
      </c>
      <c r="C116" s="56">
        <v>0.51300000000000001</v>
      </c>
      <c r="D116" s="57"/>
      <c r="E116" s="64">
        <v>50.268999999999998</v>
      </c>
      <c r="F116" s="5">
        <v>70.222999999999999</v>
      </c>
      <c r="G116" s="5">
        <v>20</v>
      </c>
      <c r="H116" s="5">
        <v>75</v>
      </c>
      <c r="I116" s="50">
        <f t="shared" si="3"/>
        <v>75403.5</v>
      </c>
      <c r="J116" s="50">
        <f t="shared" si="4"/>
        <v>146985.38011695907</v>
      </c>
      <c r="K116" s="50">
        <f t="shared" si="5"/>
        <v>146.98538011695908</v>
      </c>
    </row>
    <row r="117" spans="1:11" x14ac:dyDescent="0.3">
      <c r="A117" s="55">
        <v>114</v>
      </c>
      <c r="B117" s="32">
        <v>42338</v>
      </c>
      <c r="C117" s="56">
        <v>0.50739999999999996</v>
      </c>
      <c r="D117" s="57" t="s">
        <v>18</v>
      </c>
      <c r="E117" s="64">
        <v>133.334</v>
      </c>
      <c r="F117" s="5">
        <v>47.658000000000001</v>
      </c>
      <c r="G117" s="5">
        <v>20</v>
      </c>
      <c r="H117" s="5">
        <v>75</v>
      </c>
      <c r="I117" s="50">
        <f t="shared" si="3"/>
        <v>200001.00000000003</v>
      </c>
      <c r="J117" s="50">
        <f t="shared" si="4"/>
        <v>394168.30902640923</v>
      </c>
      <c r="K117" s="50">
        <f t="shared" si="5"/>
        <v>394.16830902640925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A103" workbookViewId="0">
      <selection activeCell="D20" sqref="D20"/>
    </sheetView>
  </sheetViews>
  <sheetFormatPr defaultRowHeight="14.4" x14ac:dyDescent="0.3"/>
  <cols>
    <col min="1" max="1" width="10.88671875" style="7" bestFit="1" customWidth="1"/>
    <col min="2" max="2" width="12.5546875" style="7" bestFit="1" customWidth="1"/>
    <col min="3" max="3" width="8.88671875" style="7"/>
    <col min="4" max="4" width="13.33203125" style="7" bestFit="1" customWidth="1"/>
    <col min="5" max="6" width="8.88671875" style="7"/>
    <col min="7" max="7" width="12.44140625" style="7" bestFit="1" customWidth="1"/>
    <col min="8" max="11" width="8.88671875" style="7"/>
    <col min="12" max="14" width="12" style="7" bestFit="1" customWidth="1"/>
    <col min="15" max="16384" width="8.88671875" style="7"/>
  </cols>
  <sheetData>
    <row r="1" spans="1:14" x14ac:dyDescent="0.3">
      <c r="A1" s="3" t="s">
        <v>21</v>
      </c>
      <c r="B1" s="36" t="s">
        <v>7</v>
      </c>
      <c r="C1" s="4" t="s">
        <v>14</v>
      </c>
      <c r="D1" s="6" t="s">
        <v>37</v>
      </c>
      <c r="E1" s="70" t="s">
        <v>38</v>
      </c>
      <c r="G1" s="5"/>
      <c r="H1" s="8" t="s">
        <v>29</v>
      </c>
      <c r="I1" s="66" t="s">
        <v>30</v>
      </c>
      <c r="K1" s="5"/>
      <c r="L1" s="8" t="s">
        <v>40</v>
      </c>
      <c r="M1" s="8" t="s">
        <v>32</v>
      </c>
      <c r="N1" s="8" t="s">
        <v>33</v>
      </c>
    </row>
    <row r="2" spans="1:14" x14ac:dyDescent="0.3">
      <c r="A2" s="5">
        <v>1</v>
      </c>
      <c r="B2" s="18">
        <v>41929</v>
      </c>
      <c r="C2" s="5">
        <v>183.53356890459364</v>
      </c>
      <c r="D2" s="5">
        <v>174.93418059108774</v>
      </c>
      <c r="E2" s="5">
        <v>301.86394045464158</v>
      </c>
      <c r="G2" s="66" t="s">
        <v>31</v>
      </c>
      <c r="H2" s="16">
        <v>156.33679802669454</v>
      </c>
      <c r="I2" s="16">
        <v>16.088298149817316</v>
      </c>
      <c r="K2" s="71" t="s">
        <v>15</v>
      </c>
      <c r="L2" s="16">
        <v>156.33679802669454</v>
      </c>
      <c r="M2" s="16">
        <v>165.90590977626076</v>
      </c>
      <c r="N2" s="5">
        <v>253.52012781861481</v>
      </c>
    </row>
    <row r="3" spans="1:14" x14ac:dyDescent="0.3">
      <c r="A3" s="5">
        <v>2</v>
      </c>
      <c r="B3" s="18">
        <v>41932</v>
      </c>
      <c r="C3" s="5">
        <v>149.11573343848579</v>
      </c>
      <c r="D3" s="5">
        <v>174.93418059108774</v>
      </c>
      <c r="E3" s="5">
        <v>301.86394045464158</v>
      </c>
      <c r="G3" s="66" t="s">
        <v>32</v>
      </c>
      <c r="H3" s="16">
        <v>165.90590977626076</v>
      </c>
      <c r="I3" s="16">
        <v>17.807275385602875</v>
      </c>
      <c r="K3" s="71" t="s">
        <v>39</v>
      </c>
      <c r="L3" s="82">
        <v>129.65493420210342</v>
      </c>
      <c r="M3" s="82">
        <v>152.47937537206377</v>
      </c>
      <c r="N3" s="82">
        <v>128.48249625926547</v>
      </c>
    </row>
    <row r="4" spans="1:14" x14ac:dyDescent="0.3">
      <c r="A4" s="5">
        <v>3</v>
      </c>
      <c r="B4" s="18">
        <v>41934</v>
      </c>
      <c r="C4" s="5">
        <v>164.03949730700182</v>
      </c>
      <c r="D4" s="5">
        <v>174.93418059108774</v>
      </c>
      <c r="E4" s="5">
        <v>301.86394045464158</v>
      </c>
      <c r="G4" s="66" t="s">
        <v>33</v>
      </c>
      <c r="H4" s="5">
        <v>253.52012781861481</v>
      </c>
      <c r="I4" s="5">
        <v>15.840133427402</v>
      </c>
    </row>
    <row r="5" spans="1:14" x14ac:dyDescent="0.3">
      <c r="A5" s="5">
        <v>4</v>
      </c>
      <c r="B5" s="18">
        <v>41936</v>
      </c>
      <c r="C5" s="5">
        <v>99.253432494279181</v>
      </c>
      <c r="D5" s="5">
        <v>174.93418059108774</v>
      </c>
      <c r="E5" s="5">
        <v>301.86394045464158</v>
      </c>
    </row>
    <row r="6" spans="1:14" x14ac:dyDescent="0.3">
      <c r="A6" s="5">
        <v>5</v>
      </c>
      <c r="B6" s="18">
        <v>41939</v>
      </c>
      <c r="C6" s="5">
        <v>122.60657618046262</v>
      </c>
      <c r="D6" s="5">
        <v>174.93418059108774</v>
      </c>
      <c r="E6" s="5">
        <v>301.86394045464158</v>
      </c>
    </row>
    <row r="7" spans="1:14" x14ac:dyDescent="0.3">
      <c r="A7" s="5">
        <v>6</v>
      </c>
      <c r="B7" s="18">
        <v>41941</v>
      </c>
      <c r="C7" s="5">
        <v>71.943339960238561</v>
      </c>
      <c r="D7" s="5">
        <v>174.93418059108774</v>
      </c>
      <c r="E7" s="5">
        <v>301.86394045464158</v>
      </c>
      <c r="G7" s="69"/>
      <c r="H7" s="72"/>
      <c r="I7" s="73"/>
    </row>
    <row r="8" spans="1:14" x14ac:dyDescent="0.3">
      <c r="A8" s="5">
        <v>7</v>
      </c>
      <c r="B8" s="18">
        <v>41943</v>
      </c>
      <c r="C8" s="5">
        <v>54.708099748695162</v>
      </c>
      <c r="D8" s="5">
        <v>174.93418059108774</v>
      </c>
      <c r="E8" s="5">
        <v>301.86394045464158</v>
      </c>
      <c r="G8" s="74"/>
      <c r="H8" s="74"/>
      <c r="I8" s="69"/>
    </row>
    <row r="9" spans="1:14" x14ac:dyDescent="0.3">
      <c r="A9" s="12">
        <v>8</v>
      </c>
      <c r="B9" s="19">
        <v>41948</v>
      </c>
      <c r="C9" s="12">
        <v>83.717067583046969</v>
      </c>
      <c r="D9" s="5">
        <v>174.93418059108774</v>
      </c>
      <c r="E9" s="5">
        <v>301.86394045464158</v>
      </c>
      <c r="G9" s="73"/>
      <c r="H9" s="74"/>
      <c r="I9" s="69"/>
    </row>
    <row r="10" spans="1:14" x14ac:dyDescent="0.3">
      <c r="A10" s="5">
        <v>9</v>
      </c>
      <c r="B10" s="20">
        <v>41950</v>
      </c>
      <c r="C10" s="5">
        <v>145.31627372052901</v>
      </c>
      <c r="D10" s="5">
        <v>174.93418059108774</v>
      </c>
      <c r="E10" s="5">
        <v>301.86394045464158</v>
      </c>
      <c r="G10" s="74"/>
      <c r="H10" s="74"/>
      <c r="I10" s="69"/>
    </row>
    <row r="11" spans="1:14" x14ac:dyDescent="0.3">
      <c r="A11" s="5">
        <v>10</v>
      </c>
      <c r="B11" s="20">
        <v>41957</v>
      </c>
      <c r="C11" s="5">
        <v>74.409761634506253</v>
      </c>
      <c r="D11" s="5">
        <v>174.93418059108774</v>
      </c>
      <c r="E11" s="5">
        <v>301.86394045464158</v>
      </c>
      <c r="G11" s="69"/>
      <c r="H11" s="69"/>
      <c r="I11" s="69"/>
    </row>
    <row r="12" spans="1:14" x14ac:dyDescent="0.3">
      <c r="A12" s="5">
        <v>11</v>
      </c>
      <c r="B12" s="20">
        <v>41960</v>
      </c>
      <c r="C12" s="5">
        <v>128.31272084805656</v>
      </c>
      <c r="D12" s="5">
        <v>174.93418059108774</v>
      </c>
      <c r="E12" s="5">
        <v>301.86394045464158</v>
      </c>
    </row>
    <row r="13" spans="1:14" x14ac:dyDescent="0.3">
      <c r="A13" s="5">
        <v>12</v>
      </c>
      <c r="B13" s="20">
        <v>41962</v>
      </c>
      <c r="C13" s="5">
        <v>145.85442397246405</v>
      </c>
      <c r="D13" s="5">
        <v>174.93418059108774</v>
      </c>
      <c r="E13" s="5">
        <v>301.86394045464158</v>
      </c>
    </row>
    <row r="14" spans="1:14" x14ac:dyDescent="0.3">
      <c r="A14" s="5">
        <v>13</v>
      </c>
      <c r="B14" s="20">
        <v>41964</v>
      </c>
      <c r="C14" s="5">
        <v>294.9878787878788</v>
      </c>
      <c r="D14" s="5">
        <v>174.93418059108774</v>
      </c>
      <c r="E14" s="5">
        <v>301.86394045464158</v>
      </c>
    </row>
    <row r="15" spans="1:14" x14ac:dyDescent="0.3">
      <c r="A15" s="5">
        <v>14</v>
      </c>
      <c r="B15" s="20">
        <v>41967</v>
      </c>
      <c r="C15" s="5">
        <v>183.79002463054186</v>
      </c>
      <c r="D15" s="5">
        <v>174.93418059108774</v>
      </c>
      <c r="E15" s="5">
        <v>301.86394045464158</v>
      </c>
    </row>
    <row r="16" spans="1:14" x14ac:dyDescent="0.3">
      <c r="A16" s="5">
        <v>15</v>
      </c>
      <c r="B16" s="20">
        <v>41969</v>
      </c>
      <c r="C16" s="5">
        <v>251.59182113510414</v>
      </c>
      <c r="D16" s="5">
        <v>174.93418059108774</v>
      </c>
      <c r="E16" s="5">
        <v>301.86394045464158</v>
      </c>
    </row>
    <row r="17" spans="1:5" x14ac:dyDescent="0.3">
      <c r="A17" s="5">
        <v>16</v>
      </c>
      <c r="B17" s="20">
        <v>41971</v>
      </c>
      <c r="C17" s="5">
        <v>199.72740170247266</v>
      </c>
      <c r="D17" s="5">
        <v>174.93418059108774</v>
      </c>
      <c r="E17" s="5">
        <v>301.86394045464158</v>
      </c>
    </row>
    <row r="18" spans="1:5" x14ac:dyDescent="0.3">
      <c r="A18" s="5">
        <v>17</v>
      </c>
      <c r="B18" s="20">
        <v>41974</v>
      </c>
      <c r="C18" s="5">
        <v>120.65328536262072</v>
      </c>
      <c r="D18" s="5">
        <v>174.93418059108774</v>
      </c>
      <c r="E18" s="5">
        <v>301.86394045464158</v>
      </c>
    </row>
    <row r="19" spans="1:5" x14ac:dyDescent="0.3">
      <c r="A19" s="5">
        <v>18</v>
      </c>
      <c r="B19" s="20">
        <v>41978</v>
      </c>
      <c r="C19" s="5">
        <v>347.44904261890053</v>
      </c>
      <c r="D19" s="5">
        <v>174.93418059108774</v>
      </c>
      <c r="E19" s="5">
        <v>301.86394045464158</v>
      </c>
    </row>
    <row r="20" spans="1:5" x14ac:dyDescent="0.3">
      <c r="A20" s="5">
        <v>19</v>
      </c>
      <c r="B20" s="20">
        <v>41981</v>
      </c>
      <c r="C20" s="5">
        <v>154.92861513359168</v>
      </c>
      <c r="D20" s="5">
        <v>174.93418059108774</v>
      </c>
      <c r="E20" s="5">
        <v>301.86394045464158</v>
      </c>
    </row>
    <row r="21" spans="1:5" x14ac:dyDescent="0.3">
      <c r="A21" s="5">
        <v>20</v>
      </c>
      <c r="B21" s="20">
        <v>41983</v>
      </c>
      <c r="C21" s="5">
        <v>199.72462871287129</v>
      </c>
      <c r="D21" s="5">
        <v>174.93418059108774</v>
      </c>
      <c r="E21" s="5">
        <v>301.86394045464158</v>
      </c>
    </row>
    <row r="22" spans="1:5" x14ac:dyDescent="0.3">
      <c r="A22" s="5">
        <v>21</v>
      </c>
      <c r="B22" s="20">
        <v>41985</v>
      </c>
      <c r="C22" s="5">
        <v>107.4095646842428</v>
      </c>
      <c r="D22" s="5">
        <v>174.93418059108774</v>
      </c>
      <c r="E22" s="5">
        <v>301.86394045464158</v>
      </c>
    </row>
    <row r="23" spans="1:5" x14ac:dyDescent="0.3">
      <c r="A23" s="5">
        <v>22</v>
      </c>
      <c r="B23" s="20">
        <v>41995</v>
      </c>
      <c r="C23" s="5">
        <v>122.10956917978459</v>
      </c>
      <c r="D23" s="5">
        <v>174.93418059108774</v>
      </c>
      <c r="E23" s="5">
        <v>301.86394045464158</v>
      </c>
    </row>
    <row r="24" spans="1:5" x14ac:dyDescent="0.3">
      <c r="A24" s="5">
        <v>23</v>
      </c>
      <c r="B24" s="20">
        <v>41997</v>
      </c>
      <c r="C24" s="5">
        <v>141.58255954784013</v>
      </c>
      <c r="D24" s="5">
        <v>174.93418059108774</v>
      </c>
      <c r="E24" s="5">
        <v>301.86394045464158</v>
      </c>
    </row>
    <row r="25" spans="1:5" x14ac:dyDescent="0.3">
      <c r="A25" s="5">
        <v>24</v>
      </c>
      <c r="B25" s="20">
        <v>42002</v>
      </c>
      <c r="C25" s="5">
        <v>179.6793349168646</v>
      </c>
      <c r="D25" s="5">
        <v>174.93418059108774</v>
      </c>
      <c r="E25" s="5">
        <v>301.86394045464158</v>
      </c>
    </row>
    <row r="26" spans="1:5" x14ac:dyDescent="0.3">
      <c r="A26" s="5">
        <v>25</v>
      </c>
      <c r="B26" s="20">
        <v>42006</v>
      </c>
      <c r="C26" s="5">
        <v>97.949970101654372</v>
      </c>
      <c r="D26" s="5">
        <v>174.93418059108774</v>
      </c>
      <c r="E26" s="5">
        <v>301.86394045464158</v>
      </c>
    </row>
    <row r="27" spans="1:5" x14ac:dyDescent="0.3">
      <c r="A27" s="5">
        <v>26</v>
      </c>
      <c r="B27" s="20">
        <v>42009</v>
      </c>
      <c r="C27" s="5">
        <v>96.90692171169394</v>
      </c>
      <c r="D27" s="5">
        <v>174.93418059108774</v>
      </c>
      <c r="E27" s="5">
        <v>301.86394045464158</v>
      </c>
    </row>
    <row r="28" spans="1:5" x14ac:dyDescent="0.3">
      <c r="A28" s="5">
        <v>27</v>
      </c>
      <c r="B28" s="20">
        <v>42018</v>
      </c>
      <c r="C28" s="5">
        <v>108.08262711864407</v>
      </c>
      <c r="D28" s="5">
        <v>174.93418059108774</v>
      </c>
      <c r="E28" s="5">
        <v>301.86394045464158</v>
      </c>
    </row>
    <row r="29" spans="1:5" x14ac:dyDescent="0.3">
      <c r="A29" s="5">
        <v>28</v>
      </c>
      <c r="B29" s="20">
        <v>42025</v>
      </c>
      <c r="C29" s="5">
        <v>37.629444791016844</v>
      </c>
      <c r="D29" s="5">
        <v>174.93418059108774</v>
      </c>
      <c r="E29" s="5">
        <v>301.86394045464158</v>
      </c>
    </row>
    <row r="30" spans="1:5" x14ac:dyDescent="0.3">
      <c r="A30" s="5">
        <v>29</v>
      </c>
      <c r="B30" s="20">
        <v>42025</v>
      </c>
      <c r="C30" s="5">
        <v>157.05284552845529</v>
      </c>
      <c r="D30" s="5">
        <v>174.93418059108774</v>
      </c>
      <c r="E30" s="5">
        <v>301.86394045464158</v>
      </c>
    </row>
    <row r="31" spans="1:5" x14ac:dyDescent="0.3">
      <c r="A31" s="5">
        <v>30</v>
      </c>
      <c r="B31" s="20">
        <v>42032</v>
      </c>
      <c r="C31" s="5">
        <v>259.85577920730441</v>
      </c>
      <c r="D31" s="5">
        <v>174.93418059108774</v>
      </c>
      <c r="E31" s="5">
        <v>301.86394045464158</v>
      </c>
    </row>
    <row r="32" spans="1:5" x14ac:dyDescent="0.3">
      <c r="A32" s="5">
        <v>31</v>
      </c>
      <c r="B32" s="20">
        <v>42039</v>
      </c>
      <c r="C32" s="5">
        <v>207.78688524590166</v>
      </c>
      <c r="D32" s="5">
        <v>174.93418059108774</v>
      </c>
      <c r="E32" s="5">
        <v>301.86394045464158</v>
      </c>
    </row>
    <row r="33" spans="1:6" x14ac:dyDescent="0.3">
      <c r="A33" s="5">
        <v>32</v>
      </c>
      <c r="B33" s="20">
        <v>42044</v>
      </c>
      <c r="C33" s="5">
        <v>289.95063469675597</v>
      </c>
      <c r="D33" s="5">
        <v>174.93418059108774</v>
      </c>
      <c r="E33" s="5">
        <v>301.86394045464158</v>
      </c>
    </row>
    <row r="34" spans="1:6" x14ac:dyDescent="0.3">
      <c r="A34" s="5">
        <v>33</v>
      </c>
      <c r="B34" s="20">
        <v>42052</v>
      </c>
      <c r="C34" s="5">
        <v>138.72297838270617</v>
      </c>
      <c r="D34" s="5">
        <v>174.93418059108774</v>
      </c>
      <c r="E34" s="5">
        <v>301.86394045464158</v>
      </c>
    </row>
    <row r="35" spans="1:6" x14ac:dyDescent="0.3">
      <c r="A35" s="5">
        <v>34</v>
      </c>
      <c r="B35" s="20">
        <v>42060</v>
      </c>
      <c r="C35" s="5">
        <v>186.66564039408865</v>
      </c>
      <c r="D35" s="5">
        <v>174.93418059108774</v>
      </c>
      <c r="E35" s="5">
        <v>301.86394045464158</v>
      </c>
    </row>
    <row r="36" spans="1:6" x14ac:dyDescent="0.3">
      <c r="A36" s="5">
        <v>35</v>
      </c>
      <c r="B36" s="20">
        <v>42067</v>
      </c>
      <c r="C36" s="5">
        <v>127.9212454212454</v>
      </c>
      <c r="D36" s="5">
        <v>174.93418059108774</v>
      </c>
      <c r="E36" s="5">
        <v>301.86394045464158</v>
      </c>
    </row>
    <row r="37" spans="1:6" x14ac:dyDescent="0.3">
      <c r="A37" s="5">
        <v>36</v>
      </c>
      <c r="B37" s="20">
        <v>42074</v>
      </c>
      <c r="C37" s="5">
        <v>271.54718137254906</v>
      </c>
      <c r="D37" s="5">
        <v>174.93418059108774</v>
      </c>
      <c r="E37" s="5">
        <v>301.86394045464158</v>
      </c>
    </row>
    <row r="38" spans="1:6" x14ac:dyDescent="0.3">
      <c r="A38" s="5">
        <v>37</v>
      </c>
      <c r="B38" s="20">
        <v>42081</v>
      </c>
      <c r="C38" s="14">
        <v>292.4863387978142</v>
      </c>
      <c r="D38" s="5">
        <v>174.93418059108774</v>
      </c>
      <c r="E38" s="5">
        <v>301.86394045464158</v>
      </c>
      <c r="F38" s="2"/>
    </row>
    <row r="39" spans="1:6" x14ac:dyDescent="0.3">
      <c r="A39" s="5">
        <v>38</v>
      </c>
      <c r="B39" s="20">
        <v>42088</v>
      </c>
      <c r="C39" s="5">
        <v>196.12666537941686</v>
      </c>
      <c r="D39" s="5">
        <v>174.93418059108774</v>
      </c>
      <c r="E39" s="5">
        <v>301.86394045464158</v>
      </c>
    </row>
    <row r="40" spans="1:6" x14ac:dyDescent="0.3">
      <c r="A40" s="5">
        <v>39</v>
      </c>
      <c r="B40" s="19">
        <v>42095</v>
      </c>
      <c r="C40" s="16">
        <v>74.249754178957716</v>
      </c>
      <c r="D40" s="5">
        <v>174.93418059108774</v>
      </c>
      <c r="E40" s="5">
        <v>301.86394045464158</v>
      </c>
    </row>
    <row r="41" spans="1:6" x14ac:dyDescent="0.3">
      <c r="A41" s="5">
        <v>40</v>
      </c>
      <c r="B41" s="20">
        <v>42100</v>
      </c>
      <c r="C41" s="16">
        <v>70.181966877939075</v>
      </c>
      <c r="D41" s="5">
        <v>174.93418059108774</v>
      </c>
      <c r="E41" s="5">
        <v>301.86394045464158</v>
      </c>
    </row>
    <row r="42" spans="1:6" x14ac:dyDescent="0.3">
      <c r="A42" s="5">
        <v>41</v>
      </c>
      <c r="B42" s="20">
        <v>42102</v>
      </c>
      <c r="C42" s="16">
        <v>162.03308750249153</v>
      </c>
      <c r="D42" s="5">
        <v>174.93418059108774</v>
      </c>
      <c r="E42" s="5">
        <v>301.86394045464158</v>
      </c>
    </row>
    <row r="43" spans="1:6" x14ac:dyDescent="0.3">
      <c r="A43" s="5">
        <v>42</v>
      </c>
      <c r="B43" s="20">
        <v>42104</v>
      </c>
      <c r="C43" s="16">
        <v>87.819548872180462</v>
      </c>
      <c r="D43" s="5">
        <v>174.93418059108774</v>
      </c>
      <c r="E43" s="5">
        <v>301.86394045464158</v>
      </c>
    </row>
    <row r="44" spans="1:6" x14ac:dyDescent="0.3">
      <c r="A44" s="5">
        <v>43</v>
      </c>
      <c r="B44" s="20">
        <v>42107</v>
      </c>
      <c r="C44" s="16">
        <v>169.45675622671112</v>
      </c>
      <c r="D44" s="5">
        <v>174.93418059108774</v>
      </c>
      <c r="E44" s="5">
        <v>301.86394045464158</v>
      </c>
    </row>
    <row r="45" spans="1:6" x14ac:dyDescent="0.3">
      <c r="A45" s="5">
        <v>44</v>
      </c>
      <c r="B45" s="20">
        <v>42109</v>
      </c>
      <c r="C45" s="16">
        <v>161.42153967316401</v>
      </c>
      <c r="D45" s="5">
        <v>174.93418059108774</v>
      </c>
      <c r="E45" s="5">
        <v>301.86394045464158</v>
      </c>
    </row>
    <row r="46" spans="1:6" x14ac:dyDescent="0.3">
      <c r="A46" s="5">
        <v>45</v>
      </c>
      <c r="B46" s="20">
        <v>42111</v>
      </c>
      <c r="C46" s="16">
        <v>73.911653008195088</v>
      </c>
      <c r="D46" s="5">
        <v>174.93418059108774</v>
      </c>
      <c r="E46" s="5">
        <v>301.86394045464158</v>
      </c>
    </row>
    <row r="47" spans="1:6" x14ac:dyDescent="0.3">
      <c r="A47" s="5">
        <v>46</v>
      </c>
      <c r="B47" s="20">
        <v>42114</v>
      </c>
      <c r="C47" s="16">
        <v>101.19345238095238</v>
      </c>
      <c r="D47" s="5">
        <v>174.93418059108774</v>
      </c>
      <c r="E47" s="5">
        <v>301.86394045464158</v>
      </c>
    </row>
    <row r="48" spans="1:6" x14ac:dyDescent="0.3">
      <c r="A48" s="5">
        <v>47</v>
      </c>
      <c r="B48" s="20">
        <v>42121</v>
      </c>
      <c r="C48" s="16">
        <v>84.858569051580687</v>
      </c>
      <c r="D48" s="5">
        <v>174.93418059108774</v>
      </c>
      <c r="E48" s="5">
        <v>301.86394045464158</v>
      </c>
    </row>
    <row r="49" spans="1:6" x14ac:dyDescent="0.3">
      <c r="A49" s="5">
        <v>48</v>
      </c>
      <c r="B49" s="20">
        <v>42123</v>
      </c>
      <c r="C49" s="16">
        <v>67.380573248407643</v>
      </c>
      <c r="D49" s="5">
        <v>174.93418059108774</v>
      </c>
      <c r="E49" s="5">
        <v>301.86394045464158</v>
      </c>
    </row>
    <row r="50" spans="1:6" x14ac:dyDescent="0.3">
      <c r="A50" s="5">
        <v>49</v>
      </c>
      <c r="B50" s="20">
        <v>42128</v>
      </c>
      <c r="C50" s="16">
        <v>184.59606774381936</v>
      </c>
      <c r="D50" s="5">
        <v>174.93418059108774</v>
      </c>
      <c r="E50" s="5">
        <v>301.86394045464158</v>
      </c>
    </row>
    <row r="51" spans="1:6" x14ac:dyDescent="0.3">
      <c r="A51" s="5">
        <v>50</v>
      </c>
      <c r="B51" s="21">
        <v>42132</v>
      </c>
      <c r="C51" s="16">
        <v>283.04778554778551</v>
      </c>
      <c r="D51" s="5">
        <v>174.93418059108774</v>
      </c>
      <c r="E51" s="5">
        <v>301.86394045464158</v>
      </c>
    </row>
    <row r="52" spans="1:6" x14ac:dyDescent="0.3">
      <c r="A52" s="5">
        <v>51</v>
      </c>
      <c r="B52" s="20">
        <v>42135</v>
      </c>
      <c r="C52" s="16">
        <v>205.63723531761886</v>
      </c>
      <c r="D52" s="5">
        <v>174.93418059108774</v>
      </c>
      <c r="E52" s="5">
        <v>301.86394045464158</v>
      </c>
    </row>
    <row r="53" spans="1:6" x14ac:dyDescent="0.3">
      <c r="A53" s="5">
        <v>52</v>
      </c>
      <c r="B53" s="19">
        <v>42137</v>
      </c>
      <c r="C53" s="17">
        <v>837.40040444893827</v>
      </c>
      <c r="D53" s="5">
        <v>174.93418059108774</v>
      </c>
      <c r="E53" s="5">
        <v>301.86394045464158</v>
      </c>
      <c r="F53" s="15"/>
    </row>
    <row r="54" spans="1:6" x14ac:dyDescent="0.3">
      <c r="A54" s="5">
        <v>53</v>
      </c>
      <c r="B54" s="20">
        <v>42139</v>
      </c>
      <c r="C54" s="16">
        <v>296.97306672107737</v>
      </c>
      <c r="D54" s="5">
        <v>174.93418059108774</v>
      </c>
      <c r="E54" s="5">
        <v>301.86394045464158</v>
      </c>
    </row>
    <row r="55" spans="1:6" x14ac:dyDescent="0.3">
      <c r="A55" s="5">
        <v>54</v>
      </c>
      <c r="B55" s="20">
        <v>42142</v>
      </c>
      <c r="C55" s="16">
        <v>221.0701897571924</v>
      </c>
      <c r="D55" s="5">
        <v>174.93418059108774</v>
      </c>
      <c r="E55" s="5">
        <v>301.86394045464158</v>
      </c>
    </row>
    <row r="56" spans="1:6" x14ac:dyDescent="0.3">
      <c r="A56" s="5">
        <v>55</v>
      </c>
      <c r="B56" s="20">
        <v>42144</v>
      </c>
      <c r="C56" s="16">
        <v>168.7394535958216</v>
      </c>
      <c r="D56" s="5">
        <v>174.93418059108774</v>
      </c>
      <c r="E56" s="5">
        <v>301.86394045464158</v>
      </c>
    </row>
    <row r="57" spans="1:6" x14ac:dyDescent="0.3">
      <c r="A57" s="5">
        <v>56</v>
      </c>
      <c r="B57" s="20">
        <v>42146</v>
      </c>
      <c r="C57" s="16">
        <v>178.75708422904043</v>
      </c>
      <c r="D57" s="5">
        <v>174.93418059108774</v>
      </c>
      <c r="E57" s="5">
        <v>301.86394045464158</v>
      </c>
    </row>
    <row r="58" spans="1:6" x14ac:dyDescent="0.3">
      <c r="A58" s="5">
        <v>57</v>
      </c>
      <c r="B58" s="20">
        <v>42149</v>
      </c>
      <c r="C58" s="16">
        <v>262.94064019448945</v>
      </c>
      <c r="D58" s="5">
        <v>174.93418059108774</v>
      </c>
      <c r="E58" s="5">
        <v>301.86394045464158</v>
      </c>
    </row>
    <row r="59" spans="1:6" x14ac:dyDescent="0.3">
      <c r="A59" s="5">
        <v>58</v>
      </c>
      <c r="B59" s="20">
        <v>42151</v>
      </c>
      <c r="C59" s="16">
        <v>168.82446386020652</v>
      </c>
      <c r="D59" s="5">
        <v>174.93418059108774</v>
      </c>
      <c r="E59" s="5">
        <v>301.86394045464158</v>
      </c>
    </row>
    <row r="60" spans="1:6" x14ac:dyDescent="0.3">
      <c r="A60" s="5">
        <v>59</v>
      </c>
      <c r="B60" s="20">
        <v>42153</v>
      </c>
      <c r="C60" s="16">
        <v>158.42588769611891</v>
      </c>
      <c r="D60" s="5">
        <v>174.93418059108774</v>
      </c>
      <c r="E60" s="5">
        <v>301.86394045464158</v>
      </c>
    </row>
    <row r="61" spans="1:6" x14ac:dyDescent="0.3">
      <c r="A61" s="5">
        <v>60</v>
      </c>
      <c r="B61" s="20">
        <v>42158</v>
      </c>
      <c r="C61" s="16">
        <v>170.45533474821534</v>
      </c>
      <c r="D61" s="5">
        <v>174.93418059108774</v>
      </c>
      <c r="E61" s="5">
        <v>301.86394045464158</v>
      </c>
    </row>
    <row r="62" spans="1:6" x14ac:dyDescent="0.3">
      <c r="A62" s="5">
        <v>61</v>
      </c>
      <c r="B62" s="20">
        <v>42160</v>
      </c>
      <c r="C62" s="16">
        <v>178.32344213649856</v>
      </c>
      <c r="D62" s="5">
        <v>174.93418059108774</v>
      </c>
      <c r="E62" s="5">
        <v>301.86394045464158</v>
      </c>
    </row>
    <row r="63" spans="1:6" x14ac:dyDescent="0.3">
      <c r="A63" s="5">
        <v>62</v>
      </c>
      <c r="B63" s="20">
        <v>42165</v>
      </c>
      <c r="C63" s="5">
        <v>182.59983532317827</v>
      </c>
      <c r="D63" s="5">
        <v>174.93418059108774</v>
      </c>
      <c r="E63" s="5">
        <v>301.86394045464158</v>
      </c>
    </row>
    <row r="64" spans="1:6" x14ac:dyDescent="0.3">
      <c r="A64" s="5">
        <v>63</v>
      </c>
      <c r="B64" s="20">
        <v>42171</v>
      </c>
      <c r="C64" s="5">
        <v>149.55187231430324</v>
      </c>
      <c r="D64" s="5">
        <v>174.93418059108774</v>
      </c>
      <c r="E64" s="5">
        <v>301.86394045464158</v>
      </c>
    </row>
    <row r="65" spans="1:5" x14ac:dyDescent="0.3">
      <c r="A65" s="5">
        <v>64</v>
      </c>
      <c r="B65" s="20">
        <v>42172</v>
      </c>
      <c r="C65" s="5">
        <v>189.14112203585887</v>
      </c>
      <c r="D65" s="5">
        <v>174.93418059108774</v>
      </c>
      <c r="E65" s="5">
        <v>301.86394045464158</v>
      </c>
    </row>
    <row r="66" spans="1:5" x14ac:dyDescent="0.3">
      <c r="A66" s="5">
        <v>65</v>
      </c>
      <c r="B66" s="20">
        <v>42177</v>
      </c>
      <c r="C66" s="5">
        <v>531.84910086004686</v>
      </c>
      <c r="D66" s="5">
        <v>174.93418059108774</v>
      </c>
      <c r="E66" s="5">
        <v>301.86394045464158</v>
      </c>
    </row>
    <row r="67" spans="1:5" x14ac:dyDescent="0.3">
      <c r="A67" s="5">
        <v>66</v>
      </c>
      <c r="B67" s="20">
        <v>42181</v>
      </c>
      <c r="C67" s="5">
        <v>215.20924422236098</v>
      </c>
      <c r="D67" s="5">
        <v>174.93418059108774</v>
      </c>
      <c r="E67" s="5">
        <v>301.86394045464158</v>
      </c>
    </row>
    <row r="68" spans="1:5" x14ac:dyDescent="0.3">
      <c r="A68" s="5">
        <v>67</v>
      </c>
      <c r="B68" s="20">
        <v>42184</v>
      </c>
      <c r="C68" s="5">
        <v>160.42451853385793</v>
      </c>
      <c r="D68" s="5">
        <v>174.93418059108774</v>
      </c>
      <c r="E68" s="5">
        <v>301.86394045464158</v>
      </c>
    </row>
    <row r="69" spans="1:5" x14ac:dyDescent="0.3">
      <c r="A69" s="5">
        <v>68</v>
      </c>
      <c r="B69" s="20">
        <v>42188</v>
      </c>
      <c r="C69" s="5">
        <v>226.14535692980715</v>
      </c>
      <c r="D69" s="5">
        <v>174.93418059108774</v>
      </c>
      <c r="E69" s="5">
        <v>301.86394045464158</v>
      </c>
    </row>
    <row r="70" spans="1:5" x14ac:dyDescent="0.3">
      <c r="A70" s="5">
        <v>69</v>
      </c>
      <c r="B70" s="20">
        <v>42191</v>
      </c>
      <c r="C70" s="5">
        <v>390.07064364207218</v>
      </c>
      <c r="D70" s="5">
        <v>174.93418059108774</v>
      </c>
      <c r="E70" s="5">
        <v>301.86394045464158</v>
      </c>
    </row>
    <row r="71" spans="1:5" x14ac:dyDescent="0.3">
      <c r="A71" s="5">
        <v>70</v>
      </c>
      <c r="B71" s="20">
        <v>42193</v>
      </c>
      <c r="C71" s="5">
        <v>171.96376388077147</v>
      </c>
      <c r="D71" s="5">
        <v>174.93418059108774</v>
      </c>
      <c r="E71" s="5">
        <v>301.86394045464158</v>
      </c>
    </row>
    <row r="72" spans="1:5" x14ac:dyDescent="0.3">
      <c r="A72" s="5">
        <v>71</v>
      </c>
      <c r="B72" s="20">
        <v>42195</v>
      </c>
      <c r="C72" s="5">
        <v>196.66075650118202</v>
      </c>
      <c r="D72" s="5">
        <v>174.93418059108774</v>
      </c>
      <c r="E72" s="5">
        <v>301.86394045464158</v>
      </c>
    </row>
    <row r="73" spans="1:5" x14ac:dyDescent="0.3">
      <c r="A73" s="5">
        <v>72</v>
      </c>
      <c r="B73" s="20">
        <v>42198</v>
      </c>
      <c r="C73" s="5">
        <v>166.55384615384619</v>
      </c>
      <c r="D73" s="5">
        <v>174.93418059108774</v>
      </c>
      <c r="E73" s="5">
        <v>301.86394045464158</v>
      </c>
    </row>
    <row r="74" spans="1:5" x14ac:dyDescent="0.3">
      <c r="A74" s="5">
        <v>73</v>
      </c>
      <c r="B74" s="20">
        <v>42200</v>
      </c>
      <c r="C74" s="5">
        <v>198.16105769230765</v>
      </c>
      <c r="D74" s="5">
        <v>174.93418059108774</v>
      </c>
      <c r="E74" s="5">
        <v>301.86394045464158</v>
      </c>
    </row>
    <row r="75" spans="1:5" x14ac:dyDescent="0.3">
      <c r="A75" s="5">
        <v>74</v>
      </c>
      <c r="B75" s="20">
        <v>42202</v>
      </c>
      <c r="C75" s="5">
        <v>170.10126328453981</v>
      </c>
      <c r="D75" s="5">
        <v>174.93418059108774</v>
      </c>
      <c r="E75" s="5">
        <v>301.86394045464158</v>
      </c>
    </row>
    <row r="76" spans="1:5" x14ac:dyDescent="0.3">
      <c r="A76" s="5">
        <v>75</v>
      </c>
      <c r="B76" s="20">
        <v>42207</v>
      </c>
      <c r="C76" s="5">
        <v>116.18807893677005</v>
      </c>
      <c r="D76" s="5">
        <v>174.93418059108774</v>
      </c>
      <c r="E76" s="5">
        <v>301.86394045464158</v>
      </c>
    </row>
    <row r="77" spans="1:5" x14ac:dyDescent="0.3">
      <c r="A77" s="5">
        <v>76</v>
      </c>
      <c r="B77" s="20">
        <v>42212</v>
      </c>
      <c r="C77" s="5">
        <v>210.72995612285604</v>
      </c>
      <c r="D77" s="5">
        <v>174.93418059108774</v>
      </c>
      <c r="E77" s="5">
        <v>301.86394045464158</v>
      </c>
    </row>
    <row r="78" spans="1:5" x14ac:dyDescent="0.3">
      <c r="A78" s="5">
        <v>77</v>
      </c>
      <c r="B78" s="20">
        <v>42214</v>
      </c>
      <c r="C78" s="5">
        <v>444.59131795072352</v>
      </c>
      <c r="D78" s="5">
        <v>174.93418059108774</v>
      </c>
      <c r="E78" s="5">
        <v>301.86394045464158</v>
      </c>
    </row>
    <row r="79" spans="1:5" x14ac:dyDescent="0.3">
      <c r="A79" s="5">
        <v>78</v>
      </c>
      <c r="B79" s="20">
        <v>42216</v>
      </c>
      <c r="C79" s="5">
        <v>250.76640926640925</v>
      </c>
      <c r="D79" s="5">
        <v>174.93418059108774</v>
      </c>
      <c r="E79" s="5">
        <v>301.86394045464158</v>
      </c>
    </row>
    <row r="80" spans="1:5" x14ac:dyDescent="0.3">
      <c r="A80" s="5">
        <v>79</v>
      </c>
      <c r="B80" s="20">
        <v>42221</v>
      </c>
      <c r="C80" s="5">
        <v>439.12909632572007</v>
      </c>
      <c r="D80" s="5">
        <v>174.93418059108774</v>
      </c>
      <c r="E80" s="5">
        <v>301.86394045464158</v>
      </c>
    </row>
    <row r="81" spans="1:5" x14ac:dyDescent="0.3">
      <c r="A81" s="5">
        <v>80</v>
      </c>
      <c r="B81" s="20">
        <v>42223</v>
      </c>
      <c r="C81" s="5">
        <v>344.37084717607974</v>
      </c>
      <c r="D81" s="5">
        <v>174.93418059108774</v>
      </c>
      <c r="E81" s="5">
        <v>301.86394045464158</v>
      </c>
    </row>
    <row r="82" spans="1:5" x14ac:dyDescent="0.3">
      <c r="A82" s="5">
        <v>81</v>
      </c>
      <c r="B82" s="20">
        <v>42228</v>
      </c>
      <c r="C82" s="5">
        <v>471.25229077580951</v>
      </c>
      <c r="D82" s="5">
        <v>174.93418059108774</v>
      </c>
      <c r="E82" s="5">
        <v>301.86394045464158</v>
      </c>
    </row>
    <row r="83" spans="1:5" x14ac:dyDescent="0.3">
      <c r="A83" s="5">
        <v>82</v>
      </c>
      <c r="B83" s="20">
        <v>42230</v>
      </c>
      <c r="C83" s="5">
        <v>463.71361132966172</v>
      </c>
      <c r="D83" s="5">
        <v>174.93418059108774</v>
      </c>
      <c r="E83" s="5">
        <v>301.86394045464158</v>
      </c>
    </row>
    <row r="84" spans="1:5" x14ac:dyDescent="0.3">
      <c r="A84" s="5">
        <v>83</v>
      </c>
      <c r="B84" s="20">
        <v>42232</v>
      </c>
      <c r="C84" s="14">
        <v>311.46798900235666</v>
      </c>
      <c r="D84" s="5">
        <v>174.93418059108774</v>
      </c>
      <c r="E84" s="5">
        <v>301.86394045464158</v>
      </c>
    </row>
    <row r="85" spans="1:5" x14ac:dyDescent="0.3">
      <c r="A85" s="5">
        <v>84</v>
      </c>
      <c r="B85" s="20">
        <v>42234</v>
      </c>
      <c r="C85" s="14">
        <v>591.95216355696709</v>
      </c>
      <c r="D85" s="5">
        <v>174.93418059108774</v>
      </c>
      <c r="E85" s="5">
        <v>301.86394045464158</v>
      </c>
    </row>
    <row r="86" spans="1:5" x14ac:dyDescent="0.3">
      <c r="A86" s="5">
        <v>85</v>
      </c>
      <c r="B86" s="20">
        <v>42240</v>
      </c>
      <c r="C86" s="14">
        <v>163.41849148418487</v>
      </c>
      <c r="D86" s="5">
        <v>174.93418059108774</v>
      </c>
      <c r="E86" s="5">
        <v>301.86394045464158</v>
      </c>
    </row>
    <row r="87" spans="1:5" x14ac:dyDescent="0.3">
      <c r="A87" s="5">
        <v>86</v>
      </c>
      <c r="B87" s="20">
        <v>42242</v>
      </c>
      <c r="C87" s="14">
        <v>172.37644905430142</v>
      </c>
      <c r="D87" s="5">
        <v>174.93418059108774</v>
      </c>
      <c r="E87" s="5">
        <v>301.86394045464158</v>
      </c>
    </row>
    <row r="88" spans="1:5" x14ac:dyDescent="0.3">
      <c r="A88" s="5">
        <v>87</v>
      </c>
      <c r="B88" s="20">
        <v>42247</v>
      </c>
      <c r="C88" s="14">
        <v>168.17612524461842</v>
      </c>
      <c r="D88" s="5">
        <v>174.93418059108774</v>
      </c>
      <c r="E88" s="5">
        <v>301.86394045464158</v>
      </c>
    </row>
    <row r="89" spans="1:5" x14ac:dyDescent="0.3">
      <c r="A89" s="5">
        <v>88</v>
      </c>
      <c r="B89" s="20">
        <v>42249</v>
      </c>
      <c r="C89" s="14">
        <v>330.30323846908732</v>
      </c>
      <c r="D89" s="5">
        <v>174.93418059108774</v>
      </c>
      <c r="E89" s="5">
        <v>301.86394045464158</v>
      </c>
    </row>
    <row r="90" spans="1:5" x14ac:dyDescent="0.3">
      <c r="A90" s="5">
        <v>89</v>
      </c>
      <c r="B90" s="20">
        <v>42254</v>
      </c>
      <c r="C90" s="14">
        <v>271.72455089820357</v>
      </c>
      <c r="D90" s="5">
        <v>174.93418059108774</v>
      </c>
      <c r="E90" s="5">
        <v>301.86394045464158</v>
      </c>
    </row>
    <row r="91" spans="1:5" x14ac:dyDescent="0.3">
      <c r="A91" s="5">
        <v>90</v>
      </c>
      <c r="B91" s="20">
        <v>42258</v>
      </c>
      <c r="C91" s="14">
        <v>425.00513980263156</v>
      </c>
      <c r="D91" s="5">
        <v>174.93418059108774</v>
      </c>
      <c r="E91" s="5">
        <v>301.86394045464158</v>
      </c>
    </row>
    <row r="92" spans="1:5" x14ac:dyDescent="0.3">
      <c r="A92" s="5">
        <v>91</v>
      </c>
      <c r="B92" s="20">
        <v>42263</v>
      </c>
      <c r="C92" s="14">
        <v>277.75614327363598</v>
      </c>
      <c r="D92" s="5">
        <v>174.93418059108774</v>
      </c>
      <c r="E92" s="5">
        <v>301.86394045464158</v>
      </c>
    </row>
    <row r="93" spans="1:5" x14ac:dyDescent="0.3">
      <c r="A93" s="5">
        <v>92</v>
      </c>
      <c r="B93" s="20">
        <v>42265</v>
      </c>
      <c r="C93" s="14">
        <v>359.18691025898414</v>
      </c>
      <c r="D93" s="5">
        <v>174.93418059108774</v>
      </c>
      <c r="E93" s="5">
        <v>301.86394045464158</v>
      </c>
    </row>
    <row r="94" spans="1:5" x14ac:dyDescent="0.3">
      <c r="A94" s="5">
        <v>93</v>
      </c>
      <c r="B94" s="20">
        <v>42268</v>
      </c>
      <c r="C94" s="14">
        <v>261.06998264892997</v>
      </c>
      <c r="D94" s="5">
        <v>174.93418059108774</v>
      </c>
      <c r="E94" s="5">
        <v>301.86394045464158</v>
      </c>
    </row>
    <row r="95" spans="1:5" x14ac:dyDescent="0.3">
      <c r="A95" s="5">
        <v>94</v>
      </c>
      <c r="B95" s="20">
        <v>42275</v>
      </c>
      <c r="C95" s="14">
        <v>275.6602603843769</v>
      </c>
      <c r="D95" s="5">
        <v>174.93418059108774</v>
      </c>
      <c r="E95" s="5">
        <v>301.86394045464158</v>
      </c>
    </row>
    <row r="96" spans="1:5" x14ac:dyDescent="0.3">
      <c r="A96" s="5">
        <v>95</v>
      </c>
      <c r="B96" s="22">
        <v>41999</v>
      </c>
      <c r="C96" s="14">
        <v>548.09341950646285</v>
      </c>
      <c r="D96" s="5">
        <v>174.93418059108774</v>
      </c>
      <c r="E96" s="5">
        <v>301.86394045464158</v>
      </c>
    </row>
    <row r="97" spans="1:5" x14ac:dyDescent="0.3">
      <c r="A97" s="5">
        <v>96</v>
      </c>
      <c r="B97" s="23">
        <v>42280</v>
      </c>
      <c r="C97" s="14">
        <v>249.34149184149183</v>
      </c>
      <c r="D97" s="5">
        <v>174.93418059108774</v>
      </c>
      <c r="E97" s="5">
        <v>301.86394045464158</v>
      </c>
    </row>
    <row r="98" spans="1:5" x14ac:dyDescent="0.3">
      <c r="A98" s="5">
        <v>97</v>
      </c>
      <c r="B98" s="23">
        <v>42284</v>
      </c>
      <c r="C98" s="14">
        <v>195.24091547881949</v>
      </c>
      <c r="D98" s="5">
        <v>174.93418059108774</v>
      </c>
      <c r="E98" s="5">
        <v>301.86394045464158</v>
      </c>
    </row>
    <row r="99" spans="1:5" x14ac:dyDescent="0.3">
      <c r="A99" s="5">
        <v>98</v>
      </c>
      <c r="B99" s="23">
        <v>42289</v>
      </c>
      <c r="C99" s="14">
        <v>220.9053497942387</v>
      </c>
      <c r="D99" s="5">
        <v>174.93418059108774</v>
      </c>
      <c r="E99" s="5">
        <v>301.86394045464158</v>
      </c>
    </row>
    <row r="100" spans="1:5" x14ac:dyDescent="0.3">
      <c r="A100" s="5">
        <v>99</v>
      </c>
      <c r="B100" s="23">
        <v>42291</v>
      </c>
      <c r="C100" s="14">
        <v>200.63228974831182</v>
      </c>
      <c r="D100" s="5">
        <v>174.93418059108774</v>
      </c>
      <c r="E100" s="5">
        <v>301.86394045464158</v>
      </c>
    </row>
    <row r="101" spans="1:5" x14ac:dyDescent="0.3">
      <c r="A101" s="5">
        <v>100</v>
      </c>
      <c r="B101" s="23">
        <v>42297</v>
      </c>
      <c r="C101" s="14">
        <v>383.90083147434598</v>
      </c>
      <c r="D101" s="5">
        <v>174.93418059108774</v>
      </c>
      <c r="E101" s="5">
        <v>301.86394045464158</v>
      </c>
    </row>
    <row r="102" spans="1:5" x14ac:dyDescent="0.3">
      <c r="A102" s="5">
        <v>101</v>
      </c>
      <c r="B102" s="23">
        <v>42298</v>
      </c>
      <c r="C102" s="14">
        <v>414.97424273645174</v>
      </c>
      <c r="D102" s="5">
        <v>174.93418059108774</v>
      </c>
      <c r="E102" s="5">
        <v>301.86394045464158</v>
      </c>
    </row>
    <row r="103" spans="1:5" x14ac:dyDescent="0.3">
      <c r="A103" s="5">
        <v>102</v>
      </c>
      <c r="B103" s="23">
        <v>42300</v>
      </c>
      <c r="C103" s="14">
        <v>300.99329677026202</v>
      </c>
      <c r="D103" s="5">
        <v>174.93418059108774</v>
      </c>
      <c r="E103" s="5">
        <v>301.86394045464158</v>
      </c>
    </row>
    <row r="104" spans="1:5" x14ac:dyDescent="0.3">
      <c r="A104" s="5">
        <v>103</v>
      </c>
      <c r="B104" s="23">
        <v>42303</v>
      </c>
      <c r="C104" s="14">
        <v>366.91346739792806</v>
      </c>
      <c r="D104" s="5">
        <v>174.93418059108774</v>
      </c>
      <c r="E104" s="5">
        <v>301.86394045464158</v>
      </c>
    </row>
    <row r="105" spans="1:5" x14ac:dyDescent="0.3">
      <c r="A105" s="5">
        <v>104</v>
      </c>
      <c r="B105" s="23">
        <v>42307</v>
      </c>
      <c r="C105" s="14">
        <v>267.27467373572591</v>
      </c>
      <c r="D105" s="5">
        <v>174.93418059108774</v>
      </c>
      <c r="E105" s="5">
        <v>301.86394045464158</v>
      </c>
    </row>
    <row r="106" spans="1:5" x14ac:dyDescent="0.3">
      <c r="A106" s="5">
        <v>105</v>
      </c>
      <c r="B106" s="23">
        <v>42310</v>
      </c>
      <c r="C106" s="14">
        <v>203.64246491763271</v>
      </c>
      <c r="D106" s="5">
        <v>174.93418059108774</v>
      </c>
      <c r="E106" s="5">
        <v>301.86394045464158</v>
      </c>
    </row>
    <row r="107" spans="1:5" x14ac:dyDescent="0.3">
      <c r="A107" s="5">
        <v>106</v>
      </c>
      <c r="B107" s="23">
        <v>42312</v>
      </c>
      <c r="C107" s="5">
        <v>443.78367900755967</v>
      </c>
      <c r="D107" s="5">
        <v>174.93418059108774</v>
      </c>
      <c r="E107" s="5">
        <v>301.86394045464158</v>
      </c>
    </row>
    <row r="108" spans="1:5" x14ac:dyDescent="0.3">
      <c r="A108" s="5">
        <v>107</v>
      </c>
      <c r="B108" s="23">
        <v>42317</v>
      </c>
      <c r="C108" s="5">
        <v>153.90278338039533</v>
      </c>
      <c r="D108" s="5">
        <v>174.93418059108774</v>
      </c>
      <c r="E108" s="5">
        <v>301.86394045464158</v>
      </c>
    </row>
    <row r="109" spans="1:5" x14ac:dyDescent="0.3">
      <c r="A109" s="5">
        <v>108</v>
      </c>
      <c r="B109" s="23">
        <v>42319</v>
      </c>
      <c r="C109" s="5">
        <v>204.65674362089916</v>
      </c>
      <c r="D109" s="5">
        <v>174.93418059108774</v>
      </c>
      <c r="E109" s="5">
        <v>301.86394045464158</v>
      </c>
    </row>
    <row r="110" spans="1:5" x14ac:dyDescent="0.3">
      <c r="A110" s="5">
        <v>109</v>
      </c>
      <c r="B110" s="23">
        <v>42321</v>
      </c>
      <c r="C110" s="5">
        <v>236.50613496932516</v>
      </c>
      <c r="D110" s="5">
        <v>174.93418059108774</v>
      </c>
      <c r="E110" s="5">
        <v>301.86394045464158</v>
      </c>
    </row>
    <row r="111" spans="1:5" x14ac:dyDescent="0.3">
      <c r="A111" s="5">
        <v>110</v>
      </c>
      <c r="B111" s="23">
        <v>42324</v>
      </c>
      <c r="C111" s="5">
        <v>157.43290548424741</v>
      </c>
      <c r="D111" s="5">
        <v>174.93418059108774</v>
      </c>
      <c r="E111" s="5">
        <v>301.86394045464158</v>
      </c>
    </row>
    <row r="112" spans="1:5" x14ac:dyDescent="0.3">
      <c r="A112" s="5">
        <v>111</v>
      </c>
      <c r="B112" s="23">
        <v>42331</v>
      </c>
      <c r="C112" s="5">
        <v>129.69878275221785</v>
      </c>
      <c r="D112" s="5">
        <v>174.93418059108774</v>
      </c>
      <c r="E112" s="5">
        <v>301.86394045464158</v>
      </c>
    </row>
    <row r="113" spans="1:5" x14ac:dyDescent="0.3">
      <c r="A113" s="5">
        <v>112</v>
      </c>
      <c r="B113" s="23">
        <v>42333</v>
      </c>
      <c r="C113" s="5">
        <v>204.24278846153845</v>
      </c>
      <c r="D113" s="5">
        <v>174.93418059108774</v>
      </c>
      <c r="E113" s="5">
        <v>301.86394045464158</v>
      </c>
    </row>
    <row r="114" spans="1:5" x14ac:dyDescent="0.3">
      <c r="A114" s="5">
        <v>113</v>
      </c>
      <c r="B114" s="23">
        <v>42335</v>
      </c>
      <c r="C114" s="5">
        <v>146.98538011695908</v>
      </c>
      <c r="D114" s="5">
        <v>174.93418059108774</v>
      </c>
      <c r="E114" s="5">
        <v>301.86394045464158</v>
      </c>
    </row>
    <row r="115" spans="1:5" ht="15" thickBot="1" x14ac:dyDescent="0.35">
      <c r="A115" s="5">
        <v>114</v>
      </c>
      <c r="B115" s="23">
        <v>42338</v>
      </c>
      <c r="C115" s="5">
        <v>394.16830902640925</v>
      </c>
      <c r="D115" s="5">
        <v>174.93418059108774</v>
      </c>
      <c r="E115" s="5">
        <v>301.86394045464158</v>
      </c>
    </row>
    <row r="116" spans="1:5" ht="15" thickBot="1" x14ac:dyDescent="0.35">
      <c r="B116" s="24" t="s">
        <v>22</v>
      </c>
      <c r="C116" s="34">
        <f>AVERAGE(C2:C115)</f>
        <v>221.78411158709991</v>
      </c>
      <c r="D116" s="69"/>
      <c r="E116" s="69"/>
    </row>
    <row r="117" spans="1:5" ht="15" thickBot="1" x14ac:dyDescent="0.35">
      <c r="B117" s="24" t="s">
        <v>23</v>
      </c>
      <c r="C117" s="34">
        <f>COUNT(C2:C115)</f>
        <v>114</v>
      </c>
      <c r="D117" s="69"/>
      <c r="E117" s="69"/>
    </row>
    <row r="118" spans="1:5" ht="15" thickBot="1" x14ac:dyDescent="0.35">
      <c r="B118" s="24" t="s">
        <v>24</v>
      </c>
      <c r="C118" s="34">
        <f>STDEV(C2:C115)</f>
        <v>126.90959248490333</v>
      </c>
      <c r="D118" s="69"/>
      <c r="E118" s="69"/>
    </row>
    <row r="119" spans="1:5" ht="15" thickBot="1" x14ac:dyDescent="0.35">
      <c r="B119" s="24" t="s">
        <v>25</v>
      </c>
      <c r="C119" s="34">
        <f>SQRT(C117)</f>
        <v>10.677078252031311</v>
      </c>
      <c r="D119" s="69"/>
      <c r="E119" s="69"/>
    </row>
    <row r="120" spans="1:5" ht="15" thickBot="1" x14ac:dyDescent="0.35">
      <c r="B120" s="24" t="s">
        <v>26</v>
      </c>
      <c r="C120" s="34">
        <f>C118/C119</f>
        <v>11.886172367497524</v>
      </c>
      <c r="D120" s="69"/>
      <c r="E120" s="69"/>
    </row>
    <row r="121" spans="1:5" ht="15" thickBot="1" x14ac:dyDescent="0.35">
      <c r="B121" s="24" t="s">
        <v>27</v>
      </c>
      <c r="C121" s="34">
        <f>MIN(C2:C115)</f>
        <v>37.629444791016844</v>
      </c>
      <c r="D121" s="69"/>
      <c r="E121" s="69"/>
    </row>
    <row r="122" spans="1:5" ht="15" thickBot="1" x14ac:dyDescent="0.35">
      <c r="B122" s="24" t="s">
        <v>28</v>
      </c>
      <c r="C122" s="35">
        <f>MAX(C2:C115)</f>
        <v>837.40040444893827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tabSelected="1" topLeftCell="A108" workbookViewId="0">
      <selection activeCell="F120" sqref="F120"/>
    </sheetView>
  </sheetViews>
  <sheetFormatPr defaultRowHeight="14.4" x14ac:dyDescent="0.3"/>
  <cols>
    <col min="1" max="1" width="10.88671875" style="1" bestFit="1" customWidth="1"/>
    <col min="2" max="2" width="12.5546875" style="1" bestFit="1" customWidth="1"/>
    <col min="3" max="4" width="8.88671875" style="1"/>
    <col min="5" max="5" width="12.44140625" style="1" bestFit="1" customWidth="1"/>
    <col min="6" max="6" width="11.77734375" style="1" bestFit="1" customWidth="1"/>
    <col min="7" max="9" width="8.88671875" style="1"/>
    <col min="10" max="10" width="10.88671875" style="1" bestFit="1" customWidth="1"/>
    <col min="11" max="11" width="12.5546875" style="1" bestFit="1" customWidth="1"/>
    <col min="12" max="16384" width="8.88671875" style="1"/>
  </cols>
  <sheetData>
    <row r="1" spans="1:17" ht="15" thickBot="1" x14ac:dyDescent="0.35">
      <c r="A1" s="9" t="s">
        <v>21</v>
      </c>
      <c r="B1" s="25" t="s">
        <v>7</v>
      </c>
      <c r="C1" s="13" t="s">
        <v>14</v>
      </c>
      <c r="D1" s="9" t="s">
        <v>31</v>
      </c>
      <c r="E1" s="9" t="s">
        <v>34</v>
      </c>
      <c r="F1" s="9" t="s">
        <v>33</v>
      </c>
      <c r="G1" s="10"/>
      <c r="J1" s="9" t="s">
        <v>21</v>
      </c>
      <c r="K1" s="25" t="s">
        <v>7</v>
      </c>
      <c r="L1" s="13" t="s">
        <v>14</v>
      </c>
      <c r="M1" s="13" t="s">
        <v>14</v>
      </c>
      <c r="N1" s="13" t="s">
        <v>14</v>
      </c>
      <c r="O1" s="13" t="s">
        <v>14</v>
      </c>
      <c r="P1" s="13" t="s">
        <v>14</v>
      </c>
      <c r="Q1" s="13" t="s">
        <v>14</v>
      </c>
    </row>
    <row r="2" spans="1:17" x14ac:dyDescent="0.3">
      <c r="A2" s="12">
        <v>1</v>
      </c>
      <c r="B2" s="26">
        <v>41929</v>
      </c>
      <c r="C2" s="5">
        <v>183.53356890459364</v>
      </c>
      <c r="D2" s="5">
        <v>183.53356890459364</v>
      </c>
      <c r="E2" s="5">
        <v>122.10956917978459</v>
      </c>
      <c r="F2" s="16">
        <v>70.181966877939075</v>
      </c>
      <c r="G2" s="11"/>
      <c r="J2" s="12">
        <v>1</v>
      </c>
      <c r="K2" s="26">
        <v>41929</v>
      </c>
      <c r="L2" s="5">
        <v>183.53356890459364</v>
      </c>
      <c r="M2" s="5">
        <v>37.629444791016844</v>
      </c>
      <c r="N2" s="5">
        <v>37.629444791016844</v>
      </c>
      <c r="O2" s="5">
        <v>37.629444791016844</v>
      </c>
      <c r="P2" s="5">
        <v>37.629444791016844</v>
      </c>
      <c r="Q2" s="5">
        <v>37.629444791016844</v>
      </c>
    </row>
    <row r="3" spans="1:17" x14ac:dyDescent="0.3">
      <c r="A3" s="5">
        <v>2</v>
      </c>
      <c r="B3" s="27">
        <v>41932</v>
      </c>
      <c r="C3" s="5">
        <v>149.11573343848579</v>
      </c>
      <c r="D3" s="5">
        <v>149.11573343848579</v>
      </c>
      <c r="E3" s="5">
        <v>141.58255954784013</v>
      </c>
      <c r="F3" s="16">
        <v>162.03308750249153</v>
      </c>
      <c r="G3" s="11"/>
      <c r="J3" s="5">
        <v>2</v>
      </c>
      <c r="K3" s="27">
        <v>41932</v>
      </c>
      <c r="L3" s="5">
        <v>149.11573343848579</v>
      </c>
      <c r="M3" s="5">
        <v>54.708099748695162</v>
      </c>
      <c r="N3" s="5">
        <v>54.708099748695162</v>
      </c>
      <c r="O3" s="5">
        <v>54.708099748695162</v>
      </c>
      <c r="P3" s="5">
        <v>54.708099748695162</v>
      </c>
      <c r="Q3" s="5">
        <v>54.708099748695162</v>
      </c>
    </row>
    <row r="4" spans="1:17" x14ac:dyDescent="0.3">
      <c r="A4" s="5">
        <v>3</v>
      </c>
      <c r="B4" s="27">
        <v>41934</v>
      </c>
      <c r="C4" s="5">
        <v>164.03949730700182</v>
      </c>
      <c r="D4" s="5">
        <v>164.03949730700182</v>
      </c>
      <c r="E4" s="5">
        <v>179.6793349168646</v>
      </c>
      <c r="F4" s="16">
        <v>87.819548872180462</v>
      </c>
      <c r="G4" s="11"/>
      <c r="J4" s="5">
        <v>3</v>
      </c>
      <c r="K4" s="27">
        <v>41934</v>
      </c>
      <c r="L4" s="5">
        <v>164.03949730700182</v>
      </c>
      <c r="M4" s="16">
        <v>67.380573248407643</v>
      </c>
      <c r="N4" s="16">
        <v>67.380573248407643</v>
      </c>
      <c r="O4" s="16">
        <v>67.380573248407643</v>
      </c>
      <c r="P4" s="16">
        <v>67.380573248407643</v>
      </c>
      <c r="Q4" s="16">
        <v>67.380573248407643</v>
      </c>
    </row>
    <row r="5" spans="1:17" x14ac:dyDescent="0.3">
      <c r="A5" s="5">
        <v>4</v>
      </c>
      <c r="B5" s="27">
        <v>41936</v>
      </c>
      <c r="C5" s="5">
        <v>99.253432494279181</v>
      </c>
      <c r="D5" s="5">
        <v>99.253432494279181</v>
      </c>
      <c r="E5" s="5">
        <v>97.949970101654372</v>
      </c>
      <c r="F5" s="16">
        <v>169.45675622671112</v>
      </c>
      <c r="J5" s="5">
        <v>4</v>
      </c>
      <c r="K5" s="27">
        <v>41936</v>
      </c>
      <c r="L5" s="5">
        <v>99.253432494279181</v>
      </c>
      <c r="M5" s="16">
        <v>70.181966877939075</v>
      </c>
      <c r="N5" s="16">
        <v>70.181966877939075</v>
      </c>
      <c r="O5" s="16">
        <v>70.181966877939075</v>
      </c>
      <c r="P5" s="16">
        <v>70.181966877939075</v>
      </c>
      <c r="Q5" s="16">
        <v>70.181966877939075</v>
      </c>
    </row>
    <row r="6" spans="1:17" x14ac:dyDescent="0.3">
      <c r="A6" s="5">
        <v>5</v>
      </c>
      <c r="B6" s="27">
        <v>41939</v>
      </c>
      <c r="C6" s="5">
        <v>122.60657618046262</v>
      </c>
      <c r="D6" s="5">
        <v>122.60657618046262</v>
      </c>
      <c r="E6" s="5">
        <v>96.90692171169394</v>
      </c>
      <c r="F6" s="16">
        <v>161.42153967316401</v>
      </c>
      <c r="J6" s="5">
        <v>5</v>
      </c>
      <c r="K6" s="27">
        <v>41939</v>
      </c>
      <c r="L6" s="5">
        <v>122.60657618046262</v>
      </c>
      <c r="M6" s="5">
        <v>71.943339960238561</v>
      </c>
      <c r="N6" s="5">
        <v>71.943339960238561</v>
      </c>
      <c r="O6" s="5">
        <v>71.943339960238561</v>
      </c>
      <c r="P6" s="5">
        <v>71.943339960238561</v>
      </c>
      <c r="Q6" s="5">
        <v>71.943339960238561</v>
      </c>
    </row>
    <row r="7" spans="1:17" x14ac:dyDescent="0.3">
      <c r="A7" s="5">
        <v>6</v>
      </c>
      <c r="B7" s="27">
        <v>41941</v>
      </c>
      <c r="C7" s="5">
        <v>71.943339960238561</v>
      </c>
      <c r="D7" s="5">
        <v>71.943339960238561</v>
      </c>
      <c r="E7" s="5">
        <v>108.08262711864407</v>
      </c>
      <c r="F7" s="16">
        <v>73.911653008195088</v>
      </c>
      <c r="J7" s="5">
        <v>6</v>
      </c>
      <c r="K7" s="27">
        <v>41941</v>
      </c>
      <c r="L7" s="5">
        <v>71.943339960238561</v>
      </c>
      <c r="M7" s="16">
        <v>73.911653008195088</v>
      </c>
      <c r="N7" s="16">
        <v>73.911653008195088</v>
      </c>
      <c r="O7" s="16">
        <v>73.911653008195088</v>
      </c>
      <c r="P7" s="16">
        <v>73.911653008195088</v>
      </c>
      <c r="Q7" s="16">
        <v>73.911653008195088</v>
      </c>
    </row>
    <row r="8" spans="1:17" x14ac:dyDescent="0.3">
      <c r="A8" s="5">
        <v>7</v>
      </c>
      <c r="B8" s="27">
        <v>41943</v>
      </c>
      <c r="C8" s="5">
        <v>54.708099748695162</v>
      </c>
      <c r="D8" s="5">
        <v>54.708099748695162</v>
      </c>
      <c r="E8" s="5">
        <v>37.629444791016844</v>
      </c>
      <c r="F8" s="16">
        <v>101.19345238095238</v>
      </c>
      <c r="J8" s="5">
        <v>7</v>
      </c>
      <c r="K8" s="27">
        <v>41943</v>
      </c>
      <c r="L8" s="5">
        <v>54.708099748695162</v>
      </c>
      <c r="M8" s="16">
        <v>74.249754178957716</v>
      </c>
      <c r="N8" s="16">
        <v>74.249754178957716</v>
      </c>
      <c r="O8" s="16">
        <v>74.249754178957716</v>
      </c>
      <c r="P8" s="16">
        <v>74.249754178957716</v>
      </c>
      <c r="Q8" s="16">
        <v>74.249754178957716</v>
      </c>
    </row>
    <row r="9" spans="1:17" x14ac:dyDescent="0.3">
      <c r="A9" s="12">
        <v>8</v>
      </c>
      <c r="B9" s="28">
        <v>41948</v>
      </c>
      <c r="C9" s="12">
        <v>83.717067583046969</v>
      </c>
      <c r="D9" s="12">
        <v>83.717067583046969</v>
      </c>
      <c r="E9" s="5">
        <v>157.05284552845529</v>
      </c>
      <c r="F9" s="16">
        <v>84.858569051580687</v>
      </c>
      <c r="J9" s="12">
        <v>8</v>
      </c>
      <c r="K9" s="28">
        <v>41948</v>
      </c>
      <c r="L9" s="12">
        <v>83.717067583046969</v>
      </c>
      <c r="M9" s="12">
        <v>74.409761634506253</v>
      </c>
      <c r="N9" s="12">
        <v>74.409761634506253</v>
      </c>
      <c r="O9" s="12">
        <v>74.409761634506253</v>
      </c>
      <c r="P9" s="12">
        <v>74.409761634506253</v>
      </c>
      <c r="Q9" s="12">
        <v>74.409761634506253</v>
      </c>
    </row>
    <row r="10" spans="1:17" x14ac:dyDescent="0.3">
      <c r="A10" s="5">
        <v>9</v>
      </c>
      <c r="B10" s="29">
        <v>41950</v>
      </c>
      <c r="C10" s="5">
        <v>145.31627372052901</v>
      </c>
      <c r="D10" s="5">
        <v>145.31627372052901</v>
      </c>
      <c r="E10" s="5">
        <v>259.85577920730441</v>
      </c>
      <c r="F10" s="16">
        <v>67.380573248407643</v>
      </c>
      <c r="J10" s="5">
        <v>9</v>
      </c>
      <c r="K10" s="29">
        <v>41950</v>
      </c>
      <c r="L10" s="5">
        <v>145.31627372052901</v>
      </c>
      <c r="M10" s="5">
        <v>83.717067583046969</v>
      </c>
      <c r="N10" s="5">
        <v>83.717067583046969</v>
      </c>
      <c r="O10" s="5">
        <v>83.717067583046969</v>
      </c>
      <c r="P10" s="5">
        <v>83.717067583046969</v>
      </c>
      <c r="Q10" s="5">
        <v>83.717067583046969</v>
      </c>
    </row>
    <row r="11" spans="1:17" x14ac:dyDescent="0.3">
      <c r="A11" s="5">
        <v>10</v>
      </c>
      <c r="B11" s="29">
        <v>41957</v>
      </c>
      <c r="C11" s="5">
        <v>74.409761634506253</v>
      </c>
      <c r="D11" s="5">
        <v>74.409761634506253</v>
      </c>
      <c r="E11" s="5">
        <v>207.78688524590166</v>
      </c>
      <c r="F11" s="16">
        <v>184.59606774381936</v>
      </c>
      <c r="J11" s="5">
        <v>10</v>
      </c>
      <c r="K11" s="29">
        <v>41957</v>
      </c>
      <c r="L11" s="5">
        <v>74.409761634506253</v>
      </c>
      <c r="M11" s="16">
        <v>84.858569051580687</v>
      </c>
      <c r="N11" s="16">
        <v>84.858569051580687</v>
      </c>
      <c r="O11" s="16">
        <v>84.858569051580687</v>
      </c>
      <c r="P11" s="16">
        <v>84.858569051580687</v>
      </c>
      <c r="Q11" s="16">
        <v>84.858569051580687</v>
      </c>
    </row>
    <row r="12" spans="1:17" x14ac:dyDescent="0.3">
      <c r="A12" s="5">
        <v>11</v>
      </c>
      <c r="B12" s="29">
        <v>41960</v>
      </c>
      <c r="C12" s="5">
        <v>128.31272084805656</v>
      </c>
      <c r="D12" s="5">
        <v>128.31272084805656</v>
      </c>
      <c r="E12" s="5">
        <v>289.95063469675597</v>
      </c>
      <c r="F12" s="16">
        <v>283.04778554778551</v>
      </c>
      <c r="J12" s="5">
        <v>11</v>
      </c>
      <c r="K12" s="29">
        <v>41960</v>
      </c>
      <c r="L12" s="5">
        <v>128.31272084805656</v>
      </c>
      <c r="M12" s="16">
        <v>87.819548872180462</v>
      </c>
      <c r="N12" s="16">
        <v>87.819548872180462</v>
      </c>
      <c r="O12" s="16">
        <v>87.819548872180462</v>
      </c>
      <c r="P12" s="16">
        <v>87.819548872180462</v>
      </c>
      <c r="Q12" s="16">
        <v>87.819548872180462</v>
      </c>
    </row>
    <row r="13" spans="1:17" x14ac:dyDescent="0.3">
      <c r="A13" s="5">
        <v>12</v>
      </c>
      <c r="B13" s="29">
        <v>41962</v>
      </c>
      <c r="C13" s="5">
        <v>145.85442397246405</v>
      </c>
      <c r="D13" s="5">
        <v>145.85442397246405</v>
      </c>
      <c r="E13" s="5">
        <v>138.72297838270617</v>
      </c>
      <c r="F13" s="16">
        <v>205.63723531761886</v>
      </c>
      <c r="J13" s="5">
        <v>12</v>
      </c>
      <c r="K13" s="29">
        <v>41962</v>
      </c>
      <c r="L13" s="5">
        <v>145.85442397246405</v>
      </c>
      <c r="M13" s="5">
        <v>96.90692171169394</v>
      </c>
      <c r="N13" s="5">
        <v>96.90692171169394</v>
      </c>
      <c r="O13" s="5">
        <v>96.90692171169394</v>
      </c>
      <c r="P13" s="5">
        <v>96.90692171169394</v>
      </c>
      <c r="Q13" s="5">
        <v>96.90692171169394</v>
      </c>
    </row>
    <row r="14" spans="1:17" x14ac:dyDescent="0.3">
      <c r="A14" s="5">
        <v>13</v>
      </c>
      <c r="B14" s="29">
        <v>41964</v>
      </c>
      <c r="C14" s="5">
        <v>294.9878787878788</v>
      </c>
      <c r="D14" s="5">
        <v>294.9878787878788</v>
      </c>
      <c r="E14" s="5">
        <v>186.66564039408865</v>
      </c>
      <c r="F14" s="17">
        <v>837.40040444893827</v>
      </c>
      <c r="J14" s="5">
        <v>13</v>
      </c>
      <c r="K14" s="29">
        <v>41964</v>
      </c>
      <c r="L14" s="5">
        <v>294.9878787878788</v>
      </c>
      <c r="M14" s="5">
        <v>97.949970101654372</v>
      </c>
      <c r="N14" s="5">
        <v>97.949970101654372</v>
      </c>
      <c r="O14" s="5">
        <v>97.949970101654372</v>
      </c>
      <c r="P14" s="5">
        <v>97.949970101654372</v>
      </c>
      <c r="Q14" s="5">
        <v>97.949970101654372</v>
      </c>
    </row>
    <row r="15" spans="1:17" x14ac:dyDescent="0.3">
      <c r="A15" s="5">
        <v>14</v>
      </c>
      <c r="B15" s="29">
        <v>41967</v>
      </c>
      <c r="C15" s="5">
        <v>183.79002463054186</v>
      </c>
      <c r="D15" s="5">
        <v>183.79002463054186</v>
      </c>
      <c r="E15" s="5">
        <v>127.9212454212454</v>
      </c>
      <c r="F15" s="16">
        <v>296.97306672107737</v>
      </c>
      <c r="J15" s="5">
        <v>14</v>
      </c>
      <c r="K15" s="29">
        <v>41967</v>
      </c>
      <c r="L15" s="5">
        <v>183.79002463054186</v>
      </c>
      <c r="M15" s="5">
        <v>99.253432494279181</v>
      </c>
      <c r="N15" s="5">
        <v>99.253432494279181</v>
      </c>
      <c r="O15" s="5">
        <v>99.253432494279181</v>
      </c>
      <c r="P15" s="5">
        <v>99.253432494279181</v>
      </c>
      <c r="Q15" s="5">
        <v>99.253432494279181</v>
      </c>
    </row>
    <row r="16" spans="1:17" x14ac:dyDescent="0.3">
      <c r="A16" s="5">
        <v>15</v>
      </c>
      <c r="B16" s="29">
        <v>41969</v>
      </c>
      <c r="C16" s="5">
        <v>251.59182113510414</v>
      </c>
      <c r="D16" s="5">
        <v>251.59182113510414</v>
      </c>
      <c r="E16" s="5">
        <v>271.54718137254906</v>
      </c>
      <c r="F16" s="16">
        <v>221.0701897571924</v>
      </c>
      <c r="J16" s="5">
        <v>15</v>
      </c>
      <c r="K16" s="29">
        <v>41969</v>
      </c>
      <c r="L16" s="5">
        <v>251.59182113510414</v>
      </c>
      <c r="M16" s="16">
        <v>101.19345238095238</v>
      </c>
      <c r="N16" s="16">
        <v>101.19345238095238</v>
      </c>
      <c r="O16" s="16">
        <v>101.19345238095238</v>
      </c>
      <c r="P16" s="16">
        <v>101.19345238095238</v>
      </c>
      <c r="Q16" s="16">
        <v>101.19345238095238</v>
      </c>
    </row>
    <row r="17" spans="1:17" x14ac:dyDescent="0.3">
      <c r="A17" s="5">
        <v>16</v>
      </c>
      <c r="B17" s="29">
        <v>41971</v>
      </c>
      <c r="C17" s="5">
        <v>199.72740170247266</v>
      </c>
      <c r="D17" s="5">
        <v>199.72740170247266</v>
      </c>
      <c r="E17" s="14">
        <v>292.4863387978142</v>
      </c>
      <c r="F17" s="16">
        <v>168.7394535958216</v>
      </c>
      <c r="J17" s="5">
        <v>16</v>
      </c>
      <c r="K17" s="29">
        <v>41971</v>
      </c>
      <c r="L17" s="5">
        <v>199.72740170247266</v>
      </c>
      <c r="M17" s="5">
        <v>107.4095646842428</v>
      </c>
      <c r="N17" s="5">
        <v>107.4095646842428</v>
      </c>
      <c r="O17" s="5">
        <v>107.4095646842428</v>
      </c>
      <c r="P17" s="5">
        <v>107.4095646842428</v>
      </c>
      <c r="Q17" s="5">
        <v>107.4095646842428</v>
      </c>
    </row>
    <row r="18" spans="1:17" x14ac:dyDescent="0.3">
      <c r="A18" s="5">
        <v>17</v>
      </c>
      <c r="B18" s="29">
        <v>41974</v>
      </c>
      <c r="C18" s="5">
        <v>120.65328536262072</v>
      </c>
      <c r="D18" s="5">
        <v>120.65328536262072</v>
      </c>
      <c r="E18" s="5">
        <v>196.12666537941686</v>
      </c>
      <c r="F18" s="16">
        <v>178.75708422904043</v>
      </c>
      <c r="J18" s="5">
        <v>17</v>
      </c>
      <c r="K18" s="29">
        <v>41974</v>
      </c>
      <c r="L18" s="5">
        <v>120.65328536262072</v>
      </c>
      <c r="M18" s="5">
        <v>108.08262711864407</v>
      </c>
      <c r="N18" s="5">
        <v>108.08262711864407</v>
      </c>
      <c r="O18" s="5">
        <v>108.08262711864407</v>
      </c>
      <c r="P18" s="5">
        <v>108.08262711864407</v>
      </c>
      <c r="Q18" s="5">
        <v>108.08262711864407</v>
      </c>
    </row>
    <row r="19" spans="1:17" x14ac:dyDescent="0.3">
      <c r="A19" s="5">
        <v>18</v>
      </c>
      <c r="B19" s="29">
        <v>41978</v>
      </c>
      <c r="C19" s="5">
        <v>347.44904261890053</v>
      </c>
      <c r="D19" s="5">
        <v>347.44904261890053</v>
      </c>
      <c r="E19" s="16">
        <v>74.249754178957716</v>
      </c>
      <c r="F19" s="16">
        <v>262.94064019448945</v>
      </c>
      <c r="J19" s="5">
        <v>18</v>
      </c>
      <c r="K19" s="29">
        <v>41978</v>
      </c>
      <c r="L19" s="5">
        <v>347.44904261890053</v>
      </c>
      <c r="M19" s="5">
        <v>116.18807893677005</v>
      </c>
      <c r="N19" s="5">
        <v>116.18807893677005</v>
      </c>
      <c r="O19" s="5">
        <v>116.18807893677005</v>
      </c>
      <c r="P19" s="5">
        <v>116.18807893677005</v>
      </c>
      <c r="Q19" s="5">
        <v>116.18807893677005</v>
      </c>
    </row>
    <row r="20" spans="1:17" x14ac:dyDescent="0.3">
      <c r="A20" s="5">
        <v>19</v>
      </c>
      <c r="B20" s="29">
        <v>41981</v>
      </c>
      <c r="C20" s="5">
        <v>154.92861513359168</v>
      </c>
      <c r="D20" s="5">
        <v>154.92861513359168</v>
      </c>
      <c r="E20" s="7"/>
      <c r="F20" s="16">
        <v>168.82446386020652</v>
      </c>
      <c r="J20" s="5">
        <v>19</v>
      </c>
      <c r="K20" s="29">
        <v>41981</v>
      </c>
      <c r="L20" s="5">
        <v>154.92861513359168</v>
      </c>
      <c r="M20" s="5">
        <v>120.65328536262072</v>
      </c>
      <c r="N20" s="5">
        <v>120.65328536262072</v>
      </c>
      <c r="O20" s="5">
        <v>120.65328536262072</v>
      </c>
      <c r="P20" s="5">
        <v>120.65328536262072</v>
      </c>
      <c r="Q20" s="5">
        <v>120.65328536262072</v>
      </c>
    </row>
    <row r="21" spans="1:17" x14ac:dyDescent="0.3">
      <c r="A21" s="5">
        <v>20</v>
      </c>
      <c r="B21" s="29">
        <v>41983</v>
      </c>
      <c r="C21" s="5">
        <v>199.72462871287129</v>
      </c>
      <c r="D21" s="5">
        <v>199.72462871287129</v>
      </c>
      <c r="E21" s="7"/>
      <c r="F21" s="16">
        <v>158.42588769611891</v>
      </c>
      <c r="J21" s="5">
        <v>20</v>
      </c>
      <c r="K21" s="29">
        <v>41983</v>
      </c>
      <c r="L21" s="5">
        <v>199.72462871287129</v>
      </c>
      <c r="M21" s="5">
        <v>122.10956917978459</v>
      </c>
      <c r="N21" s="5">
        <v>122.10956917978459</v>
      </c>
      <c r="O21" s="5">
        <v>122.10956917978459</v>
      </c>
      <c r="P21" s="5">
        <v>122.10956917978459</v>
      </c>
      <c r="Q21" s="5">
        <v>122.10956917978459</v>
      </c>
    </row>
    <row r="22" spans="1:17" x14ac:dyDescent="0.3">
      <c r="A22" s="5">
        <v>21</v>
      </c>
      <c r="B22" s="29">
        <v>41985</v>
      </c>
      <c r="C22" s="5">
        <v>107.4095646842428</v>
      </c>
      <c r="D22" s="5">
        <v>107.4095646842428</v>
      </c>
      <c r="E22" s="7"/>
      <c r="F22" s="16">
        <v>170.45533474821534</v>
      </c>
      <c r="J22" s="5">
        <v>21</v>
      </c>
      <c r="K22" s="29">
        <v>41985</v>
      </c>
      <c r="L22" s="5">
        <v>107.4095646842428</v>
      </c>
      <c r="M22" s="5">
        <v>122.60657618046262</v>
      </c>
      <c r="N22" s="5">
        <v>122.60657618046262</v>
      </c>
      <c r="O22" s="5">
        <v>122.60657618046262</v>
      </c>
      <c r="P22" s="5">
        <v>122.60657618046262</v>
      </c>
      <c r="Q22" s="5">
        <v>122.60657618046262</v>
      </c>
    </row>
    <row r="23" spans="1:17" x14ac:dyDescent="0.3">
      <c r="A23" s="5">
        <v>22</v>
      </c>
      <c r="B23" s="29">
        <v>41995</v>
      </c>
      <c r="C23" s="5">
        <v>122.10956917978459</v>
      </c>
      <c r="D23" s="7"/>
      <c r="E23" s="7"/>
      <c r="F23" s="16">
        <v>178.32344213649856</v>
      </c>
      <c r="J23" s="5">
        <v>22</v>
      </c>
      <c r="K23" s="29">
        <v>41995</v>
      </c>
      <c r="L23" s="5">
        <v>122.10956917978459</v>
      </c>
      <c r="M23" s="5">
        <v>127.9212454212454</v>
      </c>
      <c r="N23" s="5">
        <v>127.9212454212454</v>
      </c>
      <c r="O23" s="5">
        <v>127.9212454212454</v>
      </c>
      <c r="P23" s="5">
        <v>127.9212454212454</v>
      </c>
      <c r="Q23" s="5">
        <v>127.9212454212454</v>
      </c>
    </row>
    <row r="24" spans="1:17" x14ac:dyDescent="0.3">
      <c r="A24" s="5">
        <v>23</v>
      </c>
      <c r="B24" s="29">
        <v>41997</v>
      </c>
      <c r="C24" s="5">
        <v>141.58255954784013</v>
      </c>
      <c r="D24" s="7"/>
      <c r="E24" s="7"/>
      <c r="F24" s="5">
        <v>182.59983532317827</v>
      </c>
      <c r="J24" s="5">
        <v>23</v>
      </c>
      <c r="K24" s="29">
        <v>41997</v>
      </c>
      <c r="L24" s="5">
        <v>141.58255954784013</v>
      </c>
      <c r="M24" s="5">
        <v>128.31272084805656</v>
      </c>
      <c r="N24" s="5">
        <v>128.31272084805656</v>
      </c>
      <c r="O24" s="5">
        <v>128.31272084805656</v>
      </c>
      <c r="P24" s="5">
        <v>128.31272084805656</v>
      </c>
      <c r="Q24" s="5">
        <v>128.31272084805656</v>
      </c>
    </row>
    <row r="25" spans="1:17" x14ac:dyDescent="0.3">
      <c r="A25" s="5">
        <v>24</v>
      </c>
      <c r="B25" s="29">
        <v>42002</v>
      </c>
      <c r="C25" s="5">
        <v>179.6793349168646</v>
      </c>
      <c r="D25" s="7"/>
      <c r="E25" s="7"/>
      <c r="F25" s="5">
        <v>149.55187231430324</v>
      </c>
      <c r="J25" s="5">
        <v>24</v>
      </c>
      <c r="K25" s="29">
        <v>42002</v>
      </c>
      <c r="L25" s="5">
        <v>179.6793349168646</v>
      </c>
      <c r="M25" s="5">
        <v>129.69878275221785</v>
      </c>
      <c r="N25" s="5">
        <v>129.69878275221785</v>
      </c>
      <c r="O25" s="5">
        <v>129.69878275221785</v>
      </c>
      <c r="P25" s="5">
        <v>129.69878275221785</v>
      </c>
      <c r="Q25" s="5">
        <v>129.69878275221785</v>
      </c>
    </row>
    <row r="26" spans="1:17" x14ac:dyDescent="0.3">
      <c r="A26" s="5">
        <v>25</v>
      </c>
      <c r="B26" s="29">
        <v>42006</v>
      </c>
      <c r="C26" s="5">
        <v>97.949970101654372</v>
      </c>
      <c r="D26" s="7"/>
      <c r="E26" s="7"/>
      <c r="F26" s="5">
        <v>189.14112203585887</v>
      </c>
      <c r="J26" s="5">
        <v>25</v>
      </c>
      <c r="K26" s="29">
        <v>42006</v>
      </c>
      <c r="L26" s="5">
        <v>97.949970101654372</v>
      </c>
      <c r="M26" s="5">
        <v>138.72297838270617</v>
      </c>
      <c r="N26" s="5">
        <v>138.72297838270617</v>
      </c>
      <c r="O26" s="5">
        <v>138.72297838270617</v>
      </c>
      <c r="P26" s="5">
        <v>138.72297838270617</v>
      </c>
      <c r="Q26" s="5">
        <v>138.72297838270617</v>
      </c>
    </row>
    <row r="27" spans="1:17" x14ac:dyDescent="0.3">
      <c r="A27" s="5">
        <v>26</v>
      </c>
      <c r="B27" s="29">
        <v>42009</v>
      </c>
      <c r="C27" s="5">
        <v>96.90692171169394</v>
      </c>
      <c r="D27" s="7"/>
      <c r="E27" s="7"/>
      <c r="F27" s="5">
        <v>531.84910086004686</v>
      </c>
      <c r="J27" s="5">
        <v>26</v>
      </c>
      <c r="K27" s="29">
        <v>42009</v>
      </c>
      <c r="L27" s="5">
        <v>96.90692171169394</v>
      </c>
      <c r="M27" s="5">
        <v>141.58255954784013</v>
      </c>
      <c r="N27" s="5">
        <v>141.58255954784013</v>
      </c>
      <c r="O27" s="5">
        <v>141.58255954784013</v>
      </c>
      <c r="P27" s="5">
        <v>141.58255954784013</v>
      </c>
      <c r="Q27" s="5">
        <v>141.58255954784013</v>
      </c>
    </row>
    <row r="28" spans="1:17" x14ac:dyDescent="0.3">
      <c r="A28" s="5">
        <v>27</v>
      </c>
      <c r="B28" s="29">
        <v>42018</v>
      </c>
      <c r="C28" s="5">
        <v>108.08262711864407</v>
      </c>
      <c r="D28" s="7"/>
      <c r="E28" s="7"/>
      <c r="F28" s="5">
        <v>215.20924422236098</v>
      </c>
      <c r="J28" s="5">
        <v>27</v>
      </c>
      <c r="K28" s="29">
        <v>42018</v>
      </c>
      <c r="L28" s="5">
        <v>108.08262711864407</v>
      </c>
      <c r="M28" s="5">
        <v>145.31627372052901</v>
      </c>
      <c r="N28" s="5">
        <v>145.31627372052901</v>
      </c>
      <c r="O28" s="5">
        <v>145.31627372052901</v>
      </c>
      <c r="P28" s="5">
        <v>145.31627372052901</v>
      </c>
      <c r="Q28" s="5">
        <v>145.31627372052901</v>
      </c>
    </row>
    <row r="29" spans="1:17" x14ac:dyDescent="0.3">
      <c r="A29" s="5">
        <v>28</v>
      </c>
      <c r="B29" s="29">
        <v>42025</v>
      </c>
      <c r="C29" s="5">
        <v>37.629444791016844</v>
      </c>
      <c r="D29" s="7"/>
      <c r="E29" s="7"/>
      <c r="F29" s="5">
        <v>160.42451853385793</v>
      </c>
      <c r="J29" s="5">
        <v>28</v>
      </c>
      <c r="K29" s="29">
        <v>42025</v>
      </c>
      <c r="L29" s="5">
        <v>37.629444791016844</v>
      </c>
      <c r="M29" s="5">
        <v>145.85442397246405</v>
      </c>
      <c r="N29" s="5">
        <v>145.85442397246405</v>
      </c>
      <c r="O29" s="5">
        <v>145.85442397246405</v>
      </c>
      <c r="P29" s="5">
        <v>145.85442397246405</v>
      </c>
      <c r="Q29" s="5">
        <v>145.85442397246405</v>
      </c>
    </row>
    <row r="30" spans="1:17" x14ac:dyDescent="0.3">
      <c r="A30" s="5">
        <v>29</v>
      </c>
      <c r="B30" s="29">
        <v>42025</v>
      </c>
      <c r="C30" s="5">
        <v>157.05284552845529</v>
      </c>
      <c r="D30" s="7"/>
      <c r="E30" s="7"/>
      <c r="F30" s="5">
        <v>226.14535692980715</v>
      </c>
      <c r="J30" s="5">
        <v>29</v>
      </c>
      <c r="K30" s="29">
        <v>42025</v>
      </c>
      <c r="L30" s="5">
        <v>157.05284552845529</v>
      </c>
      <c r="M30" s="5">
        <v>146.98538011695908</v>
      </c>
      <c r="N30" s="5">
        <v>146.98538011695908</v>
      </c>
      <c r="O30" s="5">
        <v>146.98538011695908</v>
      </c>
      <c r="P30" s="5">
        <v>146.98538011695908</v>
      </c>
      <c r="Q30" s="5">
        <v>146.98538011695908</v>
      </c>
    </row>
    <row r="31" spans="1:17" x14ac:dyDescent="0.3">
      <c r="A31" s="5">
        <v>30</v>
      </c>
      <c r="B31" s="29">
        <v>42032</v>
      </c>
      <c r="C31" s="5">
        <v>259.85577920730441</v>
      </c>
      <c r="D31" s="7"/>
      <c r="E31" s="7"/>
      <c r="F31" s="5">
        <v>390.07064364207218</v>
      </c>
      <c r="J31" s="5">
        <v>30</v>
      </c>
      <c r="K31" s="29">
        <v>42032</v>
      </c>
      <c r="L31" s="5">
        <v>259.85577920730441</v>
      </c>
      <c r="M31" s="5">
        <v>149.11573343848579</v>
      </c>
      <c r="N31" s="5">
        <v>149.11573343848579</v>
      </c>
      <c r="O31" s="5">
        <v>149.11573343848579</v>
      </c>
      <c r="P31" s="5">
        <v>149.11573343848579</v>
      </c>
      <c r="Q31" s="5">
        <v>149.11573343848579</v>
      </c>
    </row>
    <row r="32" spans="1:17" x14ac:dyDescent="0.3">
      <c r="A32" s="5">
        <v>31</v>
      </c>
      <c r="B32" s="29">
        <v>42039</v>
      </c>
      <c r="C32" s="5">
        <v>207.78688524590166</v>
      </c>
      <c r="D32" s="7"/>
      <c r="E32" s="7"/>
      <c r="F32" s="5">
        <v>171.96376388077147</v>
      </c>
      <c r="J32" s="5">
        <v>31</v>
      </c>
      <c r="K32" s="29">
        <v>42039</v>
      </c>
      <c r="L32" s="5">
        <v>207.78688524590166</v>
      </c>
      <c r="M32" s="5">
        <v>149.55187231430324</v>
      </c>
      <c r="N32" s="5">
        <v>149.55187231430324</v>
      </c>
      <c r="O32" s="5">
        <v>149.55187231430324</v>
      </c>
      <c r="P32" s="5">
        <v>149.55187231430324</v>
      </c>
      <c r="Q32" s="5">
        <v>149.55187231430324</v>
      </c>
    </row>
    <row r="33" spans="1:17" x14ac:dyDescent="0.3">
      <c r="A33" s="5">
        <v>32</v>
      </c>
      <c r="B33" s="29">
        <v>42044</v>
      </c>
      <c r="C33" s="5">
        <v>289.95063469675597</v>
      </c>
      <c r="D33" s="7"/>
      <c r="E33" s="7"/>
      <c r="F33" s="5">
        <v>196.66075650118202</v>
      </c>
      <c r="J33" s="5">
        <v>32</v>
      </c>
      <c r="K33" s="29">
        <v>42044</v>
      </c>
      <c r="L33" s="5">
        <v>289.95063469675597</v>
      </c>
      <c r="M33" s="5">
        <v>153.90278338039533</v>
      </c>
      <c r="N33" s="5">
        <v>153.90278338039533</v>
      </c>
      <c r="O33" s="5">
        <v>153.90278338039533</v>
      </c>
      <c r="P33" s="5">
        <v>153.90278338039533</v>
      </c>
      <c r="Q33" s="5">
        <v>153.90278338039533</v>
      </c>
    </row>
    <row r="34" spans="1:17" x14ac:dyDescent="0.3">
      <c r="A34" s="5">
        <v>33</v>
      </c>
      <c r="B34" s="29">
        <v>42052</v>
      </c>
      <c r="C34" s="5">
        <v>138.72297838270617</v>
      </c>
      <c r="D34" s="7"/>
      <c r="E34" s="7"/>
      <c r="F34" s="5">
        <v>166.55384615384619</v>
      </c>
      <c r="J34" s="5">
        <v>33</v>
      </c>
      <c r="K34" s="29">
        <v>42052</v>
      </c>
      <c r="L34" s="5">
        <v>138.72297838270617</v>
      </c>
      <c r="M34" s="5">
        <v>154.92861513359168</v>
      </c>
      <c r="N34" s="5">
        <v>154.92861513359168</v>
      </c>
      <c r="O34" s="5">
        <v>154.92861513359168</v>
      </c>
      <c r="P34" s="5">
        <v>154.92861513359168</v>
      </c>
      <c r="Q34" s="5">
        <v>154.92861513359168</v>
      </c>
    </row>
    <row r="35" spans="1:17" x14ac:dyDescent="0.3">
      <c r="A35" s="5">
        <v>34</v>
      </c>
      <c r="B35" s="29">
        <v>42060</v>
      </c>
      <c r="C35" s="5">
        <v>186.66564039408865</v>
      </c>
      <c r="D35" s="7"/>
      <c r="E35" s="7"/>
      <c r="F35" s="5">
        <v>198.16105769230765</v>
      </c>
      <c r="J35" s="5">
        <v>34</v>
      </c>
      <c r="K35" s="29">
        <v>42060</v>
      </c>
      <c r="L35" s="5">
        <v>186.66564039408865</v>
      </c>
      <c r="M35" s="5">
        <v>157.05284552845529</v>
      </c>
      <c r="N35" s="5">
        <v>157.05284552845529</v>
      </c>
      <c r="O35" s="5">
        <v>157.05284552845529</v>
      </c>
      <c r="P35" s="5">
        <v>157.05284552845529</v>
      </c>
      <c r="Q35" s="5">
        <v>157.05284552845529</v>
      </c>
    </row>
    <row r="36" spans="1:17" x14ac:dyDescent="0.3">
      <c r="A36" s="5">
        <v>35</v>
      </c>
      <c r="B36" s="29">
        <v>42067</v>
      </c>
      <c r="C36" s="5">
        <v>127.9212454212454</v>
      </c>
      <c r="D36" s="7"/>
      <c r="E36" s="7"/>
      <c r="F36" s="5">
        <v>170.10126328453981</v>
      </c>
      <c r="J36" s="5">
        <v>35</v>
      </c>
      <c r="K36" s="29">
        <v>42067</v>
      </c>
      <c r="L36" s="5">
        <v>127.9212454212454</v>
      </c>
      <c r="M36" s="5">
        <v>157.43290548424741</v>
      </c>
      <c r="N36" s="5">
        <v>157.43290548424741</v>
      </c>
      <c r="O36" s="5">
        <v>157.43290548424741</v>
      </c>
      <c r="P36" s="5">
        <v>157.43290548424741</v>
      </c>
      <c r="Q36" s="5">
        <v>157.43290548424741</v>
      </c>
    </row>
    <row r="37" spans="1:17" x14ac:dyDescent="0.3">
      <c r="A37" s="5">
        <v>36</v>
      </c>
      <c r="B37" s="29">
        <v>42074</v>
      </c>
      <c r="C37" s="5">
        <v>271.54718137254906</v>
      </c>
      <c r="D37" s="7"/>
      <c r="E37" s="7"/>
      <c r="F37" s="5">
        <v>116.18807893677005</v>
      </c>
      <c r="J37" s="5">
        <v>36</v>
      </c>
      <c r="K37" s="29">
        <v>42074</v>
      </c>
      <c r="L37" s="5">
        <v>271.54718137254906</v>
      </c>
      <c r="M37" s="16">
        <v>158.42588769611891</v>
      </c>
      <c r="N37" s="16">
        <v>158.42588769611891</v>
      </c>
      <c r="O37" s="16">
        <v>158.42588769611891</v>
      </c>
      <c r="P37" s="16">
        <v>158.42588769611891</v>
      </c>
      <c r="Q37" s="16">
        <v>158.42588769611891</v>
      </c>
    </row>
    <row r="38" spans="1:17" x14ac:dyDescent="0.3">
      <c r="A38" s="5">
        <v>37</v>
      </c>
      <c r="B38" s="29">
        <v>42081</v>
      </c>
      <c r="C38" s="14">
        <v>292.4863387978142</v>
      </c>
      <c r="D38" s="2"/>
      <c r="E38" s="7"/>
      <c r="F38" s="5">
        <v>210.72995612285604</v>
      </c>
      <c r="J38" s="5">
        <v>37</v>
      </c>
      <c r="K38" s="29">
        <v>42081</v>
      </c>
      <c r="L38" s="14">
        <v>292.4863387978142</v>
      </c>
      <c r="M38" s="5">
        <v>160.42451853385793</v>
      </c>
      <c r="N38" s="5">
        <v>160.42451853385793</v>
      </c>
      <c r="O38" s="5">
        <v>160.42451853385793</v>
      </c>
      <c r="P38" s="5">
        <v>160.42451853385793</v>
      </c>
      <c r="Q38" s="5">
        <v>160.42451853385793</v>
      </c>
    </row>
    <row r="39" spans="1:17" x14ac:dyDescent="0.3">
      <c r="A39" s="5">
        <v>38</v>
      </c>
      <c r="B39" s="29">
        <v>42088</v>
      </c>
      <c r="C39" s="5">
        <v>196.12666537941686</v>
      </c>
      <c r="D39" s="7"/>
      <c r="E39" s="7"/>
      <c r="F39" s="5">
        <v>444.59131795072352</v>
      </c>
      <c r="J39" s="5">
        <v>38</v>
      </c>
      <c r="K39" s="29">
        <v>42088</v>
      </c>
      <c r="L39" s="5">
        <v>196.12666537941686</v>
      </c>
      <c r="M39" s="16">
        <v>161.42153967316401</v>
      </c>
      <c r="N39" s="16">
        <v>161.42153967316401</v>
      </c>
      <c r="O39" s="16">
        <v>161.42153967316401</v>
      </c>
      <c r="P39" s="16">
        <v>161.42153967316401</v>
      </c>
      <c r="Q39" s="16">
        <v>161.42153967316401</v>
      </c>
    </row>
    <row r="40" spans="1:17" x14ac:dyDescent="0.3">
      <c r="A40" s="5">
        <v>39</v>
      </c>
      <c r="B40" s="28">
        <v>42095</v>
      </c>
      <c r="C40" s="16">
        <v>74.249754178957716</v>
      </c>
      <c r="D40" s="7"/>
      <c r="E40" s="7"/>
      <c r="F40" s="5">
        <v>250.76640926640925</v>
      </c>
      <c r="J40" s="5">
        <v>39</v>
      </c>
      <c r="K40" s="28">
        <v>42095</v>
      </c>
      <c r="L40" s="16">
        <v>74.249754178957716</v>
      </c>
      <c r="M40" s="16">
        <v>162.03308750249153</v>
      </c>
      <c r="N40" s="16">
        <v>162.03308750249153</v>
      </c>
      <c r="O40" s="16">
        <v>162.03308750249153</v>
      </c>
      <c r="P40" s="16">
        <v>162.03308750249153</v>
      </c>
      <c r="Q40" s="16">
        <v>162.03308750249153</v>
      </c>
    </row>
    <row r="41" spans="1:17" x14ac:dyDescent="0.3">
      <c r="A41" s="5">
        <v>40</v>
      </c>
      <c r="B41" s="29">
        <v>42100</v>
      </c>
      <c r="C41" s="16">
        <v>70.181966877939075</v>
      </c>
      <c r="D41" s="7"/>
      <c r="E41" s="7"/>
      <c r="F41" s="5">
        <v>439.12909632572007</v>
      </c>
      <c r="J41" s="5">
        <v>40</v>
      </c>
      <c r="K41" s="29">
        <v>42100</v>
      </c>
      <c r="L41" s="16">
        <v>70.181966877939075</v>
      </c>
      <c r="M41" s="14">
        <v>163.41849148418487</v>
      </c>
      <c r="N41" s="14">
        <v>163.41849148418487</v>
      </c>
      <c r="O41" s="14">
        <v>163.41849148418487</v>
      </c>
      <c r="P41" s="14">
        <v>163.41849148418487</v>
      </c>
      <c r="Q41" s="14">
        <v>163.41849148418487</v>
      </c>
    </row>
    <row r="42" spans="1:17" x14ac:dyDescent="0.3">
      <c r="A42" s="5">
        <v>41</v>
      </c>
      <c r="B42" s="29">
        <v>42102</v>
      </c>
      <c r="C42" s="16">
        <v>162.03308750249153</v>
      </c>
      <c r="D42" s="7"/>
      <c r="E42" s="7"/>
      <c r="F42" s="5">
        <v>344.37084717607974</v>
      </c>
      <c r="J42" s="5">
        <v>41</v>
      </c>
      <c r="K42" s="29">
        <v>42102</v>
      </c>
      <c r="L42" s="16">
        <v>162.03308750249153</v>
      </c>
      <c r="M42" s="5">
        <v>164.03949730700182</v>
      </c>
      <c r="N42" s="5">
        <v>164.03949730700182</v>
      </c>
      <c r="O42" s="5">
        <v>164.03949730700182</v>
      </c>
      <c r="P42" s="5">
        <v>164.03949730700182</v>
      </c>
      <c r="Q42" s="5">
        <v>164.03949730700182</v>
      </c>
    </row>
    <row r="43" spans="1:17" x14ac:dyDescent="0.3">
      <c r="A43" s="5">
        <v>42</v>
      </c>
      <c r="B43" s="29">
        <v>42104</v>
      </c>
      <c r="C43" s="16">
        <v>87.819548872180462</v>
      </c>
      <c r="D43" s="7"/>
      <c r="E43" s="7"/>
      <c r="F43" s="5">
        <v>471.25229077580951</v>
      </c>
      <c r="J43" s="5">
        <v>42</v>
      </c>
      <c r="K43" s="29">
        <v>42104</v>
      </c>
      <c r="L43" s="16">
        <v>87.819548872180462</v>
      </c>
      <c r="M43" s="5">
        <v>166.55384615384619</v>
      </c>
      <c r="N43" s="5">
        <v>166.55384615384619</v>
      </c>
      <c r="O43" s="5">
        <v>166.55384615384619</v>
      </c>
      <c r="P43" s="5">
        <v>166.55384615384619</v>
      </c>
      <c r="Q43" s="5">
        <v>166.55384615384619</v>
      </c>
    </row>
    <row r="44" spans="1:17" x14ac:dyDescent="0.3">
      <c r="A44" s="5">
        <v>43</v>
      </c>
      <c r="B44" s="29">
        <v>42107</v>
      </c>
      <c r="C44" s="16">
        <v>169.45675622671112</v>
      </c>
      <c r="D44" s="7"/>
      <c r="E44" s="7"/>
      <c r="F44" s="5">
        <v>463.71361132966172</v>
      </c>
      <c r="J44" s="5">
        <v>43</v>
      </c>
      <c r="K44" s="29">
        <v>42107</v>
      </c>
      <c r="L44" s="16">
        <v>169.45675622671112</v>
      </c>
      <c r="M44" s="14">
        <v>168.17612524461842</v>
      </c>
      <c r="N44" s="14">
        <v>168.17612524461842</v>
      </c>
      <c r="O44" s="14">
        <v>168.17612524461842</v>
      </c>
      <c r="P44" s="14">
        <v>168.17612524461842</v>
      </c>
      <c r="Q44" s="14">
        <v>168.17612524461842</v>
      </c>
    </row>
    <row r="45" spans="1:17" x14ac:dyDescent="0.3">
      <c r="A45" s="5">
        <v>44</v>
      </c>
      <c r="B45" s="29">
        <v>42109</v>
      </c>
      <c r="C45" s="16">
        <v>161.42153967316401</v>
      </c>
      <c r="D45" s="7"/>
      <c r="E45" s="7"/>
      <c r="F45" s="14">
        <v>311.46798900235666</v>
      </c>
      <c r="J45" s="5">
        <v>44</v>
      </c>
      <c r="K45" s="29">
        <v>42109</v>
      </c>
      <c r="L45" s="16">
        <v>161.42153967316401</v>
      </c>
      <c r="M45" s="16">
        <v>168.7394535958216</v>
      </c>
      <c r="N45" s="16">
        <v>168.7394535958216</v>
      </c>
      <c r="O45" s="16">
        <v>168.7394535958216</v>
      </c>
      <c r="P45" s="16">
        <v>168.7394535958216</v>
      </c>
      <c r="Q45" s="16">
        <v>168.7394535958216</v>
      </c>
    </row>
    <row r="46" spans="1:17" x14ac:dyDescent="0.3">
      <c r="A46" s="5">
        <v>45</v>
      </c>
      <c r="B46" s="29">
        <v>42111</v>
      </c>
      <c r="C46" s="16">
        <v>73.911653008195088</v>
      </c>
      <c r="D46" s="7"/>
      <c r="E46" s="7"/>
      <c r="F46" s="14">
        <v>591.95216355696709</v>
      </c>
      <c r="J46" s="5">
        <v>45</v>
      </c>
      <c r="K46" s="29">
        <v>42111</v>
      </c>
      <c r="L46" s="16">
        <v>73.911653008195088</v>
      </c>
      <c r="M46" s="16">
        <v>168.82446386020652</v>
      </c>
      <c r="N46" s="16">
        <v>168.82446386020652</v>
      </c>
      <c r="O46" s="16">
        <v>168.82446386020652</v>
      </c>
      <c r="P46" s="16">
        <v>168.82446386020652</v>
      </c>
      <c r="Q46" s="16">
        <v>168.82446386020652</v>
      </c>
    </row>
    <row r="47" spans="1:17" x14ac:dyDescent="0.3">
      <c r="A47" s="5">
        <v>46</v>
      </c>
      <c r="B47" s="29">
        <v>42114</v>
      </c>
      <c r="C47" s="16">
        <v>101.19345238095238</v>
      </c>
      <c r="D47" s="7"/>
      <c r="E47" s="7"/>
      <c r="F47" s="14">
        <v>163.41849148418487</v>
      </c>
      <c r="J47" s="5">
        <v>46</v>
      </c>
      <c r="K47" s="29">
        <v>42114</v>
      </c>
      <c r="L47" s="16">
        <v>101.19345238095238</v>
      </c>
      <c r="M47" s="16">
        <v>169.45675622671112</v>
      </c>
      <c r="N47" s="16">
        <v>169.45675622671112</v>
      </c>
      <c r="O47" s="16">
        <v>169.45675622671112</v>
      </c>
      <c r="P47" s="16">
        <v>169.45675622671112</v>
      </c>
      <c r="Q47" s="16">
        <v>169.45675622671112</v>
      </c>
    </row>
    <row r="48" spans="1:17" x14ac:dyDescent="0.3">
      <c r="A48" s="5">
        <v>47</v>
      </c>
      <c r="B48" s="29">
        <v>42121</v>
      </c>
      <c r="C48" s="16">
        <v>84.858569051580687</v>
      </c>
      <c r="D48" s="7"/>
      <c r="E48" s="7"/>
      <c r="F48" s="14">
        <v>172.37644905430142</v>
      </c>
      <c r="J48" s="5">
        <v>47</v>
      </c>
      <c r="K48" s="29">
        <v>42121</v>
      </c>
      <c r="L48" s="16">
        <v>84.858569051580687</v>
      </c>
      <c r="M48" s="5">
        <v>170.10126328453981</v>
      </c>
      <c r="N48" s="5">
        <v>170.10126328453981</v>
      </c>
      <c r="O48" s="5">
        <v>170.10126328453981</v>
      </c>
      <c r="P48" s="5">
        <v>170.10126328453981</v>
      </c>
      <c r="Q48" s="5">
        <v>170.10126328453981</v>
      </c>
    </row>
    <row r="49" spans="1:17" x14ac:dyDescent="0.3">
      <c r="A49" s="5">
        <v>48</v>
      </c>
      <c r="B49" s="29">
        <v>42123</v>
      </c>
      <c r="C49" s="16">
        <v>67.380573248407643</v>
      </c>
      <c r="D49" s="7"/>
      <c r="E49" s="7"/>
      <c r="F49" s="14">
        <v>168.17612524461842</v>
      </c>
      <c r="J49" s="5">
        <v>48</v>
      </c>
      <c r="K49" s="29">
        <v>42123</v>
      </c>
      <c r="L49" s="16">
        <v>67.380573248407643</v>
      </c>
      <c r="M49" s="16">
        <v>170.45533474821534</v>
      </c>
      <c r="N49" s="16">
        <v>170.45533474821534</v>
      </c>
      <c r="O49" s="16">
        <v>170.45533474821534</v>
      </c>
      <c r="P49" s="16">
        <v>170.45533474821534</v>
      </c>
      <c r="Q49" s="16">
        <v>170.45533474821534</v>
      </c>
    </row>
    <row r="50" spans="1:17" x14ac:dyDescent="0.3">
      <c r="A50" s="5">
        <v>49</v>
      </c>
      <c r="B50" s="29">
        <v>42128</v>
      </c>
      <c r="C50" s="16">
        <v>184.59606774381936</v>
      </c>
      <c r="D50" s="7"/>
      <c r="E50" s="7"/>
      <c r="F50" s="14">
        <v>330.30323846908732</v>
      </c>
      <c r="J50" s="5">
        <v>49</v>
      </c>
      <c r="K50" s="29">
        <v>42128</v>
      </c>
      <c r="L50" s="16">
        <v>184.59606774381936</v>
      </c>
      <c r="M50" s="5">
        <v>171.96376388077147</v>
      </c>
      <c r="N50" s="5">
        <v>171.96376388077147</v>
      </c>
      <c r="O50" s="5">
        <v>171.96376388077147</v>
      </c>
      <c r="P50" s="5">
        <v>171.96376388077147</v>
      </c>
      <c r="Q50" s="5">
        <v>171.96376388077147</v>
      </c>
    </row>
    <row r="51" spans="1:17" x14ac:dyDescent="0.3">
      <c r="A51" s="5">
        <v>50</v>
      </c>
      <c r="B51" s="30">
        <v>42132</v>
      </c>
      <c r="C51" s="16">
        <v>283.04778554778551</v>
      </c>
      <c r="D51" s="7"/>
      <c r="E51" s="7"/>
      <c r="F51" s="14">
        <v>271.72455089820357</v>
      </c>
      <c r="J51" s="5">
        <v>50</v>
      </c>
      <c r="K51" s="30">
        <v>42132</v>
      </c>
      <c r="L51" s="16">
        <v>283.04778554778551</v>
      </c>
      <c r="M51" s="14">
        <v>172.37644905430142</v>
      </c>
      <c r="N51" s="14">
        <v>172.37644905430142</v>
      </c>
      <c r="O51" s="14">
        <v>172.37644905430142</v>
      </c>
      <c r="P51" s="14">
        <v>172.37644905430142</v>
      </c>
      <c r="Q51" s="14">
        <v>172.37644905430142</v>
      </c>
    </row>
    <row r="52" spans="1:17" x14ac:dyDescent="0.3">
      <c r="A52" s="5">
        <v>51</v>
      </c>
      <c r="B52" s="29">
        <v>42135</v>
      </c>
      <c r="C52" s="16">
        <v>205.63723531761886</v>
      </c>
      <c r="D52" s="7"/>
      <c r="E52" s="7"/>
      <c r="F52" s="14">
        <v>425.00513980263156</v>
      </c>
      <c r="J52" s="5">
        <v>51</v>
      </c>
      <c r="K52" s="29">
        <v>42135</v>
      </c>
      <c r="L52" s="16">
        <v>205.63723531761886</v>
      </c>
      <c r="M52" s="16">
        <v>178.32344213649856</v>
      </c>
      <c r="N52" s="16">
        <v>178.32344213649856</v>
      </c>
      <c r="O52" s="16">
        <v>178.32344213649856</v>
      </c>
      <c r="P52" s="16">
        <v>178.32344213649856</v>
      </c>
      <c r="Q52" s="16">
        <v>178.32344213649856</v>
      </c>
    </row>
    <row r="53" spans="1:17" x14ac:dyDescent="0.3">
      <c r="A53" s="5">
        <v>52</v>
      </c>
      <c r="B53" s="28">
        <v>42137</v>
      </c>
      <c r="C53" s="17">
        <v>837.40040444893827</v>
      </c>
      <c r="D53" s="15"/>
      <c r="E53" s="7"/>
      <c r="F53" s="14">
        <v>277.75614327363598</v>
      </c>
      <c r="J53" s="5">
        <v>52</v>
      </c>
      <c r="K53" s="28">
        <v>42137</v>
      </c>
      <c r="L53" s="17">
        <v>837.40040444893827</v>
      </c>
      <c r="M53" s="16">
        <v>178.75708422904043</v>
      </c>
      <c r="N53" s="16">
        <v>178.75708422904043</v>
      </c>
      <c r="O53" s="16">
        <v>178.75708422904043</v>
      </c>
      <c r="P53" s="16">
        <v>178.75708422904043</v>
      </c>
      <c r="Q53" s="16">
        <v>178.75708422904043</v>
      </c>
    </row>
    <row r="54" spans="1:17" x14ac:dyDescent="0.3">
      <c r="A54" s="5">
        <v>53</v>
      </c>
      <c r="B54" s="29">
        <v>42139</v>
      </c>
      <c r="C54" s="16">
        <v>296.97306672107737</v>
      </c>
      <c r="D54" s="7"/>
      <c r="E54" s="7"/>
      <c r="F54" s="14">
        <v>359.18691025898414</v>
      </c>
      <c r="J54" s="5">
        <v>53</v>
      </c>
      <c r="K54" s="29">
        <v>42139</v>
      </c>
      <c r="L54" s="16">
        <v>296.97306672107737</v>
      </c>
      <c r="M54" s="5">
        <v>179.6793349168646</v>
      </c>
      <c r="N54" s="5">
        <v>179.6793349168646</v>
      </c>
      <c r="O54" s="5">
        <v>179.6793349168646</v>
      </c>
      <c r="P54" s="5">
        <v>179.6793349168646</v>
      </c>
      <c r="Q54" s="5">
        <v>179.6793349168646</v>
      </c>
    </row>
    <row r="55" spans="1:17" x14ac:dyDescent="0.3">
      <c r="A55" s="5">
        <v>54</v>
      </c>
      <c r="B55" s="29">
        <v>42142</v>
      </c>
      <c r="C55" s="16">
        <v>221.0701897571924</v>
      </c>
      <c r="D55" s="7"/>
      <c r="E55" s="7"/>
      <c r="F55" s="14">
        <v>261.06998264892997</v>
      </c>
      <c r="J55" s="5">
        <v>54</v>
      </c>
      <c r="K55" s="29">
        <v>42142</v>
      </c>
      <c r="L55" s="16">
        <v>221.0701897571924</v>
      </c>
      <c r="M55" s="5">
        <v>182.59983532317827</v>
      </c>
      <c r="N55" s="5">
        <v>182.59983532317827</v>
      </c>
      <c r="O55" s="5">
        <v>182.59983532317827</v>
      </c>
      <c r="P55" s="5">
        <v>182.59983532317827</v>
      </c>
      <c r="Q55" s="5">
        <v>182.59983532317827</v>
      </c>
    </row>
    <row r="56" spans="1:17" x14ac:dyDescent="0.3">
      <c r="A56" s="5">
        <v>55</v>
      </c>
      <c r="B56" s="29">
        <v>42144</v>
      </c>
      <c r="C56" s="16">
        <v>168.7394535958216</v>
      </c>
      <c r="D56" s="7"/>
      <c r="E56" s="7"/>
      <c r="F56" s="14">
        <v>275.6602603843769</v>
      </c>
      <c r="J56" s="5">
        <v>55</v>
      </c>
      <c r="K56" s="29">
        <v>42144</v>
      </c>
      <c r="L56" s="16">
        <v>168.7394535958216</v>
      </c>
      <c r="M56" s="5">
        <v>183.53356890459364</v>
      </c>
      <c r="N56" s="5">
        <v>183.53356890459364</v>
      </c>
      <c r="O56" s="5">
        <v>183.53356890459364</v>
      </c>
      <c r="P56" s="5">
        <v>183.53356890459364</v>
      </c>
      <c r="Q56" s="5">
        <v>183.53356890459364</v>
      </c>
    </row>
    <row r="57" spans="1:17" x14ac:dyDescent="0.3">
      <c r="A57" s="5">
        <v>56</v>
      </c>
      <c r="B57" s="29">
        <v>42146</v>
      </c>
      <c r="C57" s="16">
        <v>178.75708422904043</v>
      </c>
      <c r="D57" s="7"/>
      <c r="E57" s="7"/>
      <c r="F57" s="14">
        <v>548.09341950646285</v>
      </c>
      <c r="J57" s="5">
        <v>56</v>
      </c>
      <c r="K57" s="29">
        <v>42146</v>
      </c>
      <c r="L57" s="16">
        <v>178.75708422904043</v>
      </c>
      <c r="M57" s="5">
        <v>183.79002463054186</v>
      </c>
      <c r="N57" s="5">
        <v>183.79002463054186</v>
      </c>
      <c r="O57" s="5">
        <v>183.79002463054186</v>
      </c>
      <c r="P57" s="5">
        <v>183.79002463054186</v>
      </c>
      <c r="Q57" s="5">
        <v>183.79002463054186</v>
      </c>
    </row>
    <row r="58" spans="1:17" x14ac:dyDescent="0.3">
      <c r="A58" s="5">
        <v>57</v>
      </c>
      <c r="B58" s="29">
        <v>42149</v>
      </c>
      <c r="C58" s="16">
        <v>262.94064019448945</v>
      </c>
      <c r="D58" s="7"/>
      <c r="E58" s="7"/>
      <c r="F58" s="14">
        <v>249.34149184149183</v>
      </c>
      <c r="J58" s="5">
        <v>57</v>
      </c>
      <c r="K58" s="29">
        <v>42149</v>
      </c>
      <c r="L58" s="16">
        <v>262.94064019448945</v>
      </c>
      <c r="M58" s="16">
        <v>184.59606774381936</v>
      </c>
      <c r="N58" s="16">
        <v>184.59606774381936</v>
      </c>
      <c r="O58" s="16">
        <v>184.59606774381936</v>
      </c>
      <c r="P58" s="16">
        <v>184.59606774381936</v>
      </c>
      <c r="Q58" s="16">
        <v>184.59606774381936</v>
      </c>
    </row>
    <row r="59" spans="1:17" x14ac:dyDescent="0.3">
      <c r="A59" s="5">
        <v>58</v>
      </c>
      <c r="B59" s="29">
        <v>42151</v>
      </c>
      <c r="C59" s="16">
        <v>168.82446386020652</v>
      </c>
      <c r="D59" s="7"/>
      <c r="E59" s="7"/>
      <c r="F59" s="14">
        <v>195.24091547881949</v>
      </c>
      <c r="J59" s="5">
        <v>58</v>
      </c>
      <c r="K59" s="29">
        <v>42151</v>
      </c>
      <c r="L59" s="16">
        <v>168.82446386020652</v>
      </c>
      <c r="M59" s="5">
        <v>186.66564039408865</v>
      </c>
      <c r="N59" s="5">
        <v>186.66564039408865</v>
      </c>
      <c r="O59" s="5">
        <v>186.66564039408865</v>
      </c>
      <c r="P59" s="5">
        <v>186.66564039408865</v>
      </c>
      <c r="Q59" s="5">
        <v>186.66564039408865</v>
      </c>
    </row>
    <row r="60" spans="1:17" x14ac:dyDescent="0.3">
      <c r="A60" s="5">
        <v>59</v>
      </c>
      <c r="B60" s="29">
        <v>42153</v>
      </c>
      <c r="C60" s="16">
        <v>158.42588769611891</v>
      </c>
      <c r="D60" s="7"/>
      <c r="E60" s="7"/>
      <c r="F60" s="14">
        <v>220.9053497942387</v>
      </c>
      <c r="J60" s="5">
        <v>59</v>
      </c>
      <c r="K60" s="29">
        <v>42153</v>
      </c>
      <c r="L60" s="16">
        <v>158.42588769611891</v>
      </c>
      <c r="M60" s="5">
        <v>189.14112203585887</v>
      </c>
      <c r="N60" s="5">
        <v>189.14112203585887</v>
      </c>
      <c r="O60" s="5">
        <v>189.14112203585887</v>
      </c>
      <c r="P60" s="5">
        <v>189.14112203585887</v>
      </c>
      <c r="Q60" s="5">
        <v>189.14112203585887</v>
      </c>
    </row>
    <row r="61" spans="1:17" x14ac:dyDescent="0.3">
      <c r="A61" s="5">
        <v>60</v>
      </c>
      <c r="B61" s="29">
        <v>42158</v>
      </c>
      <c r="C61" s="16">
        <v>170.45533474821534</v>
      </c>
      <c r="D61" s="7"/>
      <c r="E61" s="7"/>
      <c r="F61" s="14">
        <v>200.63228974831182</v>
      </c>
      <c r="J61" s="5">
        <v>60</v>
      </c>
      <c r="K61" s="29">
        <v>42158</v>
      </c>
      <c r="L61" s="16">
        <v>170.45533474821534</v>
      </c>
      <c r="M61" s="14">
        <v>195.24091547881949</v>
      </c>
      <c r="N61" s="14">
        <v>195.24091547881949</v>
      </c>
      <c r="O61" s="14">
        <v>195.24091547881949</v>
      </c>
      <c r="P61" s="14">
        <v>195.24091547881949</v>
      </c>
      <c r="Q61" s="14">
        <v>195.24091547881949</v>
      </c>
    </row>
    <row r="62" spans="1:17" x14ac:dyDescent="0.3">
      <c r="A62" s="5">
        <v>61</v>
      </c>
      <c r="B62" s="29">
        <v>42160</v>
      </c>
      <c r="C62" s="16">
        <v>178.32344213649856</v>
      </c>
      <c r="D62" s="7"/>
      <c r="E62" s="7"/>
      <c r="F62" s="14">
        <v>383.90083147434598</v>
      </c>
      <c r="J62" s="5">
        <v>61</v>
      </c>
      <c r="K62" s="29">
        <v>42160</v>
      </c>
      <c r="L62" s="16">
        <v>178.32344213649856</v>
      </c>
      <c r="M62" s="5">
        <v>196.12666537941686</v>
      </c>
      <c r="N62" s="5">
        <v>196.12666537941686</v>
      </c>
      <c r="O62" s="5">
        <v>196.12666537941686</v>
      </c>
      <c r="P62" s="5">
        <v>196.12666537941686</v>
      </c>
      <c r="Q62" s="5">
        <v>196.12666537941686</v>
      </c>
    </row>
    <row r="63" spans="1:17" x14ac:dyDescent="0.3">
      <c r="A63" s="5">
        <v>62</v>
      </c>
      <c r="B63" s="29">
        <v>42165</v>
      </c>
      <c r="C63" s="5">
        <v>182.59983532317827</v>
      </c>
      <c r="D63" s="7"/>
      <c r="E63" s="7"/>
      <c r="F63" s="14">
        <v>414.97424273645174</v>
      </c>
      <c r="J63" s="5">
        <v>62</v>
      </c>
      <c r="K63" s="29">
        <v>42165</v>
      </c>
      <c r="L63" s="5">
        <v>182.59983532317827</v>
      </c>
      <c r="M63" s="5">
        <v>196.66075650118202</v>
      </c>
      <c r="N63" s="5">
        <v>196.66075650118202</v>
      </c>
      <c r="O63" s="5">
        <v>196.66075650118202</v>
      </c>
      <c r="P63" s="5">
        <v>196.66075650118202</v>
      </c>
      <c r="Q63" s="5">
        <v>196.66075650118202</v>
      </c>
    </row>
    <row r="64" spans="1:17" x14ac:dyDescent="0.3">
      <c r="A64" s="5">
        <v>63</v>
      </c>
      <c r="B64" s="29">
        <v>42171</v>
      </c>
      <c r="C64" s="5">
        <v>149.55187231430324</v>
      </c>
      <c r="D64" s="7"/>
      <c r="E64" s="7"/>
      <c r="F64" s="14">
        <v>300.99329677026202</v>
      </c>
      <c r="J64" s="5">
        <v>63</v>
      </c>
      <c r="K64" s="29">
        <v>42171</v>
      </c>
      <c r="L64" s="5">
        <v>149.55187231430324</v>
      </c>
      <c r="M64" s="5">
        <v>198.16105769230765</v>
      </c>
      <c r="N64" s="5">
        <v>198.16105769230765</v>
      </c>
      <c r="O64" s="5">
        <v>198.16105769230765</v>
      </c>
      <c r="P64" s="5">
        <v>198.16105769230765</v>
      </c>
      <c r="Q64" s="5">
        <v>198.16105769230765</v>
      </c>
    </row>
    <row r="65" spans="1:17" x14ac:dyDescent="0.3">
      <c r="A65" s="5">
        <v>64</v>
      </c>
      <c r="B65" s="29">
        <v>42172</v>
      </c>
      <c r="C65" s="5">
        <v>189.14112203585887</v>
      </c>
      <c r="D65" s="7"/>
      <c r="E65" s="7"/>
      <c r="F65" s="14">
        <v>366.91346739792806</v>
      </c>
      <c r="J65" s="5">
        <v>64</v>
      </c>
      <c r="K65" s="29">
        <v>42172</v>
      </c>
      <c r="L65" s="5">
        <v>189.14112203585887</v>
      </c>
      <c r="M65" s="5">
        <v>199.72462871287129</v>
      </c>
      <c r="N65" s="5">
        <v>199.72462871287129</v>
      </c>
      <c r="O65" s="5">
        <v>199.72462871287129</v>
      </c>
      <c r="P65" s="5">
        <v>199.72462871287129</v>
      </c>
      <c r="Q65" s="5">
        <v>199.72462871287129</v>
      </c>
    </row>
    <row r="66" spans="1:17" x14ac:dyDescent="0.3">
      <c r="A66" s="5">
        <v>65</v>
      </c>
      <c r="B66" s="29">
        <v>42177</v>
      </c>
      <c r="C66" s="5">
        <v>531.84910086004686</v>
      </c>
      <c r="D66" s="7"/>
      <c r="E66" s="7"/>
      <c r="F66" s="14">
        <v>267.27467373572591</v>
      </c>
      <c r="J66" s="5">
        <v>65</v>
      </c>
      <c r="K66" s="29">
        <v>42177</v>
      </c>
      <c r="L66" s="5">
        <v>531.84910086004686</v>
      </c>
      <c r="M66" s="5">
        <v>199.72740170247266</v>
      </c>
      <c r="N66" s="5">
        <v>199.72740170247266</v>
      </c>
      <c r="O66" s="5">
        <v>199.72740170247266</v>
      </c>
      <c r="P66" s="5">
        <v>199.72740170247266</v>
      </c>
      <c r="Q66" s="5">
        <v>199.72740170247266</v>
      </c>
    </row>
    <row r="67" spans="1:17" x14ac:dyDescent="0.3">
      <c r="A67" s="5">
        <v>66</v>
      </c>
      <c r="B67" s="29">
        <v>42181</v>
      </c>
      <c r="C67" s="5">
        <v>215.20924422236098</v>
      </c>
      <c r="D67" s="7"/>
      <c r="E67" s="7"/>
      <c r="F67" s="14">
        <v>203.64246491763271</v>
      </c>
      <c r="J67" s="5">
        <v>66</v>
      </c>
      <c r="K67" s="29">
        <v>42181</v>
      </c>
      <c r="L67" s="5">
        <v>215.20924422236098</v>
      </c>
      <c r="M67" s="14">
        <v>200.63228974831182</v>
      </c>
      <c r="N67" s="14">
        <v>200.63228974831182</v>
      </c>
      <c r="O67" s="14">
        <v>200.63228974831182</v>
      </c>
      <c r="P67" s="14">
        <v>200.63228974831182</v>
      </c>
      <c r="Q67" s="14">
        <v>200.63228974831182</v>
      </c>
    </row>
    <row r="68" spans="1:17" x14ac:dyDescent="0.3">
      <c r="A68" s="5">
        <v>67</v>
      </c>
      <c r="B68" s="29">
        <v>42184</v>
      </c>
      <c r="C68" s="5">
        <v>160.42451853385793</v>
      </c>
      <c r="D68" s="7"/>
      <c r="E68" s="7"/>
      <c r="F68" s="5">
        <v>443.78367900755967</v>
      </c>
      <c r="J68" s="5">
        <v>67</v>
      </c>
      <c r="K68" s="29">
        <v>42184</v>
      </c>
      <c r="L68" s="5">
        <v>160.42451853385793</v>
      </c>
      <c r="M68" s="14">
        <v>203.64246491763271</v>
      </c>
      <c r="N68" s="14">
        <v>203.64246491763271</v>
      </c>
      <c r="O68" s="14">
        <v>203.64246491763271</v>
      </c>
      <c r="P68" s="14">
        <v>203.64246491763271</v>
      </c>
      <c r="Q68" s="14">
        <v>203.64246491763271</v>
      </c>
    </row>
    <row r="69" spans="1:17" x14ac:dyDescent="0.3">
      <c r="A69" s="5">
        <v>68</v>
      </c>
      <c r="B69" s="29">
        <v>42188</v>
      </c>
      <c r="C69" s="5">
        <v>226.14535692980715</v>
      </c>
      <c r="D69" s="7"/>
      <c r="E69" s="7"/>
      <c r="F69" s="5">
        <v>153.90278338039533</v>
      </c>
      <c r="J69" s="5">
        <v>68</v>
      </c>
      <c r="K69" s="29">
        <v>42188</v>
      </c>
      <c r="L69" s="5">
        <v>226.14535692980715</v>
      </c>
      <c r="M69" s="5">
        <v>204.24278846153845</v>
      </c>
      <c r="N69" s="5">
        <v>204.24278846153845</v>
      </c>
      <c r="O69" s="5">
        <v>204.24278846153845</v>
      </c>
      <c r="P69" s="5">
        <v>204.24278846153845</v>
      </c>
      <c r="Q69" s="5">
        <v>204.24278846153845</v>
      </c>
    </row>
    <row r="70" spans="1:17" x14ac:dyDescent="0.3">
      <c r="A70" s="5">
        <v>69</v>
      </c>
      <c r="B70" s="29">
        <v>42191</v>
      </c>
      <c r="C70" s="5">
        <v>390.07064364207218</v>
      </c>
      <c r="D70" s="7"/>
      <c r="E70" s="7"/>
      <c r="F70" s="5">
        <v>204.65674362089916</v>
      </c>
      <c r="J70" s="5">
        <v>69</v>
      </c>
      <c r="K70" s="29">
        <v>42191</v>
      </c>
      <c r="L70" s="5">
        <v>390.07064364207218</v>
      </c>
      <c r="M70" s="5">
        <v>204.65674362089916</v>
      </c>
      <c r="N70" s="5">
        <v>204.65674362089916</v>
      </c>
      <c r="O70" s="5">
        <v>204.65674362089916</v>
      </c>
      <c r="P70" s="5">
        <v>204.65674362089916</v>
      </c>
      <c r="Q70" s="5">
        <v>204.65674362089916</v>
      </c>
    </row>
    <row r="71" spans="1:17" x14ac:dyDescent="0.3">
      <c r="A71" s="5">
        <v>70</v>
      </c>
      <c r="B71" s="29">
        <v>42193</v>
      </c>
      <c r="C71" s="5">
        <v>171.96376388077147</v>
      </c>
      <c r="D71" s="7"/>
      <c r="E71" s="7"/>
      <c r="F71" s="5">
        <v>236.50613496932516</v>
      </c>
      <c r="J71" s="5">
        <v>70</v>
      </c>
      <c r="K71" s="29">
        <v>42193</v>
      </c>
      <c r="L71" s="5">
        <v>171.96376388077147</v>
      </c>
      <c r="M71" s="16">
        <v>205.63723531761886</v>
      </c>
      <c r="N71" s="16">
        <v>205.63723531761886</v>
      </c>
      <c r="O71" s="16">
        <v>205.63723531761886</v>
      </c>
      <c r="P71" s="16">
        <v>205.63723531761886</v>
      </c>
      <c r="Q71" s="16">
        <v>205.63723531761886</v>
      </c>
    </row>
    <row r="72" spans="1:17" x14ac:dyDescent="0.3">
      <c r="A72" s="5">
        <v>71</v>
      </c>
      <c r="B72" s="29">
        <v>42195</v>
      </c>
      <c r="C72" s="5">
        <v>196.66075650118202</v>
      </c>
      <c r="D72" s="7"/>
      <c r="E72" s="7"/>
      <c r="F72" s="5">
        <v>157.43290548424741</v>
      </c>
      <c r="J72" s="5">
        <v>71</v>
      </c>
      <c r="K72" s="29">
        <v>42195</v>
      </c>
      <c r="L72" s="5">
        <v>196.66075650118202</v>
      </c>
      <c r="M72" s="5">
        <v>207.78688524590166</v>
      </c>
      <c r="N72" s="5">
        <v>207.78688524590166</v>
      </c>
      <c r="O72" s="5">
        <v>207.78688524590166</v>
      </c>
      <c r="P72" s="5">
        <v>207.78688524590166</v>
      </c>
      <c r="Q72" s="5">
        <v>207.78688524590166</v>
      </c>
    </row>
    <row r="73" spans="1:17" x14ac:dyDescent="0.3">
      <c r="A73" s="5">
        <v>72</v>
      </c>
      <c r="B73" s="29">
        <v>42198</v>
      </c>
      <c r="C73" s="5">
        <v>166.55384615384619</v>
      </c>
      <c r="D73" s="7"/>
      <c r="E73" s="7"/>
      <c r="F73" s="5">
        <v>129.69878275221785</v>
      </c>
      <c r="J73" s="5">
        <v>72</v>
      </c>
      <c r="K73" s="29">
        <v>42198</v>
      </c>
      <c r="L73" s="5">
        <v>166.55384615384619</v>
      </c>
      <c r="M73" s="5">
        <v>210.72995612285604</v>
      </c>
      <c r="N73" s="5">
        <v>210.72995612285604</v>
      </c>
      <c r="O73" s="5">
        <v>210.72995612285604</v>
      </c>
      <c r="P73" s="5">
        <v>210.72995612285604</v>
      </c>
      <c r="Q73" s="5">
        <v>210.72995612285604</v>
      </c>
    </row>
    <row r="74" spans="1:17" x14ac:dyDescent="0.3">
      <c r="A74" s="5">
        <v>73</v>
      </c>
      <c r="B74" s="29">
        <v>42200</v>
      </c>
      <c r="C74" s="5">
        <v>198.16105769230765</v>
      </c>
      <c r="D74" s="7"/>
      <c r="E74" s="7"/>
      <c r="F74" s="5">
        <v>204.24278846153845</v>
      </c>
      <c r="J74" s="5">
        <v>73</v>
      </c>
      <c r="K74" s="29">
        <v>42200</v>
      </c>
      <c r="L74" s="5">
        <v>198.16105769230765</v>
      </c>
      <c r="M74" s="5">
        <v>215.20924422236098</v>
      </c>
      <c r="N74" s="5">
        <v>215.20924422236098</v>
      </c>
      <c r="O74" s="5">
        <v>215.20924422236098</v>
      </c>
      <c r="P74" s="5">
        <v>215.20924422236098</v>
      </c>
      <c r="Q74" s="5">
        <v>215.20924422236098</v>
      </c>
    </row>
    <row r="75" spans="1:17" x14ac:dyDescent="0.3">
      <c r="A75" s="5">
        <v>74</v>
      </c>
      <c r="B75" s="29">
        <v>42202</v>
      </c>
      <c r="C75" s="5">
        <v>170.10126328453981</v>
      </c>
      <c r="D75" s="7"/>
      <c r="E75" s="7"/>
      <c r="F75" s="5">
        <v>146.98538011695908</v>
      </c>
      <c r="J75" s="5">
        <v>74</v>
      </c>
      <c r="K75" s="29">
        <v>42202</v>
      </c>
      <c r="L75" s="5">
        <v>170.10126328453981</v>
      </c>
      <c r="M75" s="14">
        <v>220.9053497942387</v>
      </c>
      <c r="N75" s="14">
        <v>220.9053497942387</v>
      </c>
      <c r="O75" s="14">
        <v>220.9053497942387</v>
      </c>
      <c r="P75" s="14">
        <v>220.9053497942387</v>
      </c>
      <c r="Q75" s="14">
        <v>220.9053497942387</v>
      </c>
    </row>
    <row r="76" spans="1:17" x14ac:dyDescent="0.3">
      <c r="A76" s="5">
        <v>75</v>
      </c>
      <c r="B76" s="29">
        <v>42207</v>
      </c>
      <c r="C76" s="5">
        <v>116.18807893677005</v>
      </c>
      <c r="D76" s="7"/>
      <c r="E76" s="7"/>
      <c r="F76" s="5">
        <v>394.16830902640925</v>
      </c>
      <c r="J76" s="5">
        <v>75</v>
      </c>
      <c r="K76" s="29">
        <v>42207</v>
      </c>
      <c r="L76" s="5">
        <v>116.18807893677005</v>
      </c>
      <c r="M76" s="16">
        <v>221.0701897571924</v>
      </c>
      <c r="N76" s="16">
        <v>221.0701897571924</v>
      </c>
      <c r="O76" s="16">
        <v>221.0701897571924</v>
      </c>
      <c r="P76" s="16">
        <v>221.0701897571924</v>
      </c>
      <c r="Q76" s="16">
        <v>221.0701897571924</v>
      </c>
    </row>
    <row r="77" spans="1:17" x14ac:dyDescent="0.3">
      <c r="A77" s="5">
        <v>76</v>
      </c>
      <c r="B77" s="29">
        <v>42212</v>
      </c>
      <c r="C77" s="5">
        <v>210.72995612285604</v>
      </c>
      <c r="D77" s="7"/>
      <c r="E77" s="7"/>
      <c r="F77" s="7"/>
      <c r="J77" s="5">
        <v>76</v>
      </c>
      <c r="K77" s="29">
        <v>42212</v>
      </c>
      <c r="L77" s="5">
        <v>210.72995612285604</v>
      </c>
      <c r="M77" s="5">
        <v>226.14535692980715</v>
      </c>
      <c r="N77" s="5">
        <v>226.14535692980715</v>
      </c>
      <c r="O77" s="5">
        <v>226.14535692980715</v>
      </c>
      <c r="P77" s="5">
        <v>226.14535692980715</v>
      </c>
      <c r="Q77" s="5">
        <v>226.14535692980715</v>
      </c>
    </row>
    <row r="78" spans="1:17" x14ac:dyDescent="0.3">
      <c r="A78" s="5">
        <v>77</v>
      </c>
      <c r="B78" s="29">
        <v>42214</v>
      </c>
      <c r="C78" s="5">
        <v>444.59131795072352</v>
      </c>
      <c r="D78" s="7"/>
      <c r="E78" s="7"/>
      <c r="F78" s="7"/>
      <c r="J78" s="5">
        <v>77</v>
      </c>
      <c r="K78" s="29">
        <v>42214</v>
      </c>
      <c r="L78" s="5">
        <v>444.59131795072352</v>
      </c>
      <c r="M78" s="5">
        <v>236.50613496932516</v>
      </c>
      <c r="N78" s="5">
        <v>236.50613496932516</v>
      </c>
      <c r="O78" s="5">
        <v>236.50613496932516</v>
      </c>
      <c r="P78" s="5">
        <v>236.50613496932516</v>
      </c>
      <c r="Q78" s="5">
        <v>236.50613496932516</v>
      </c>
    </row>
    <row r="79" spans="1:17" x14ac:dyDescent="0.3">
      <c r="A79" s="5">
        <v>78</v>
      </c>
      <c r="B79" s="29">
        <v>42216</v>
      </c>
      <c r="C79" s="5">
        <v>250.76640926640925</v>
      </c>
      <c r="D79" s="7"/>
      <c r="E79" s="7"/>
      <c r="F79" s="7"/>
      <c r="J79" s="5">
        <v>78</v>
      </c>
      <c r="K79" s="29">
        <v>42216</v>
      </c>
      <c r="L79" s="5">
        <v>250.76640926640925</v>
      </c>
      <c r="M79" s="14">
        <v>249.34149184149183</v>
      </c>
      <c r="N79" s="14">
        <v>249.34149184149183</v>
      </c>
      <c r="O79" s="14">
        <v>249.34149184149183</v>
      </c>
      <c r="P79" s="14">
        <v>249.34149184149183</v>
      </c>
      <c r="Q79" s="14">
        <v>249.34149184149183</v>
      </c>
    </row>
    <row r="80" spans="1:17" x14ac:dyDescent="0.3">
      <c r="A80" s="5">
        <v>79</v>
      </c>
      <c r="B80" s="29">
        <v>42221</v>
      </c>
      <c r="C80" s="5">
        <v>439.12909632572007</v>
      </c>
      <c r="D80" s="7"/>
      <c r="E80" s="7"/>
      <c r="F80" s="7"/>
      <c r="J80" s="5">
        <v>79</v>
      </c>
      <c r="K80" s="29">
        <v>42221</v>
      </c>
      <c r="L80" s="5">
        <v>439.12909632572007</v>
      </c>
      <c r="M80" s="5">
        <v>250.76640926640925</v>
      </c>
      <c r="N80" s="5">
        <v>250.76640926640925</v>
      </c>
      <c r="O80" s="5">
        <v>250.76640926640925</v>
      </c>
      <c r="P80" s="5">
        <v>250.76640926640925</v>
      </c>
      <c r="Q80" s="5">
        <v>250.76640926640925</v>
      </c>
    </row>
    <row r="81" spans="1:17" x14ac:dyDescent="0.3">
      <c r="A81" s="5">
        <v>80</v>
      </c>
      <c r="B81" s="29">
        <v>42223</v>
      </c>
      <c r="C81" s="5">
        <v>344.37084717607974</v>
      </c>
      <c r="D81" s="7"/>
      <c r="E81" s="7"/>
      <c r="F81" s="7"/>
      <c r="J81" s="5">
        <v>80</v>
      </c>
      <c r="K81" s="29">
        <v>42223</v>
      </c>
      <c r="L81" s="5">
        <v>344.37084717607974</v>
      </c>
      <c r="M81" s="5">
        <v>251.59182113510414</v>
      </c>
      <c r="N81" s="5">
        <v>251.59182113510414</v>
      </c>
      <c r="O81" s="5">
        <v>251.59182113510414</v>
      </c>
      <c r="P81" s="5">
        <v>251.59182113510414</v>
      </c>
      <c r="Q81" s="5">
        <v>251.59182113510414</v>
      </c>
    </row>
    <row r="82" spans="1:17" x14ac:dyDescent="0.3">
      <c r="A82" s="5">
        <v>81</v>
      </c>
      <c r="B82" s="29">
        <v>42228</v>
      </c>
      <c r="C82" s="5">
        <v>471.25229077580951</v>
      </c>
      <c r="D82" s="7"/>
      <c r="E82" s="7"/>
      <c r="F82" s="7"/>
      <c r="J82" s="5">
        <v>81</v>
      </c>
      <c r="K82" s="29">
        <v>42228</v>
      </c>
      <c r="L82" s="5">
        <v>471.25229077580951</v>
      </c>
      <c r="M82" s="5">
        <v>259.85577920730441</v>
      </c>
      <c r="N82" s="5">
        <v>259.85577920730441</v>
      </c>
      <c r="O82" s="5">
        <v>259.85577920730441</v>
      </c>
      <c r="P82" s="5">
        <v>259.85577920730441</v>
      </c>
      <c r="Q82" s="5">
        <v>259.85577920730441</v>
      </c>
    </row>
    <row r="83" spans="1:17" x14ac:dyDescent="0.3">
      <c r="A83" s="5">
        <v>82</v>
      </c>
      <c r="B83" s="29">
        <v>42230</v>
      </c>
      <c r="C83" s="5">
        <v>463.71361132966172</v>
      </c>
      <c r="D83" s="7"/>
      <c r="E83" s="7"/>
      <c r="F83" s="7"/>
      <c r="J83" s="5">
        <v>82</v>
      </c>
      <c r="K83" s="29">
        <v>42230</v>
      </c>
      <c r="L83" s="5">
        <v>463.71361132966172</v>
      </c>
      <c r="M83" s="14">
        <v>261.06998264892997</v>
      </c>
      <c r="N83" s="14">
        <v>261.06998264892997</v>
      </c>
      <c r="O83" s="14">
        <v>261.06998264892997</v>
      </c>
      <c r="P83" s="14">
        <v>261.06998264892997</v>
      </c>
      <c r="Q83" s="14">
        <v>261.06998264892997</v>
      </c>
    </row>
    <row r="84" spans="1:17" x14ac:dyDescent="0.3">
      <c r="A84" s="5">
        <v>83</v>
      </c>
      <c r="B84" s="29">
        <v>42232</v>
      </c>
      <c r="C84" s="14">
        <v>311.46798900235666</v>
      </c>
      <c r="D84" s="7"/>
      <c r="E84" s="7"/>
      <c r="F84" s="7"/>
      <c r="J84" s="5">
        <v>83</v>
      </c>
      <c r="K84" s="29">
        <v>42232</v>
      </c>
      <c r="L84" s="14">
        <v>311.46798900235666</v>
      </c>
      <c r="M84" s="16">
        <v>262.94064019448945</v>
      </c>
      <c r="N84" s="16">
        <v>262.94064019448945</v>
      </c>
      <c r="O84" s="16">
        <v>262.94064019448945</v>
      </c>
      <c r="P84" s="16">
        <v>262.94064019448945</v>
      </c>
      <c r="Q84" s="16">
        <v>262.94064019448945</v>
      </c>
    </row>
    <row r="85" spans="1:17" x14ac:dyDescent="0.3">
      <c r="A85" s="5">
        <v>84</v>
      </c>
      <c r="B85" s="29">
        <v>42234</v>
      </c>
      <c r="C85" s="14">
        <v>591.95216355696709</v>
      </c>
      <c r="D85" s="7"/>
      <c r="E85" s="7"/>
      <c r="F85" s="7"/>
      <c r="J85" s="5">
        <v>84</v>
      </c>
      <c r="K85" s="29">
        <v>42234</v>
      </c>
      <c r="L85" s="14">
        <v>591.95216355696709</v>
      </c>
      <c r="M85" s="14">
        <v>267.27467373572591</v>
      </c>
      <c r="N85" s="14">
        <v>267.27467373572591</v>
      </c>
      <c r="O85" s="14">
        <v>267.27467373572591</v>
      </c>
      <c r="P85" s="14">
        <v>267.27467373572591</v>
      </c>
      <c r="Q85" s="14">
        <v>267.27467373572591</v>
      </c>
    </row>
    <row r="86" spans="1:17" x14ac:dyDescent="0.3">
      <c r="A86" s="5">
        <v>85</v>
      </c>
      <c r="B86" s="29">
        <v>42240</v>
      </c>
      <c r="C86" s="14">
        <v>163.41849148418487</v>
      </c>
      <c r="D86" s="7"/>
      <c r="E86" s="7"/>
      <c r="F86" s="7"/>
      <c r="J86" s="5">
        <v>85</v>
      </c>
      <c r="K86" s="29">
        <v>42240</v>
      </c>
      <c r="L86" s="14">
        <v>163.41849148418487</v>
      </c>
      <c r="M86" s="5">
        <v>271.54718137254906</v>
      </c>
      <c r="N86" s="5">
        <v>271.54718137254906</v>
      </c>
      <c r="O86" s="5">
        <v>271.54718137254906</v>
      </c>
      <c r="P86" s="5">
        <v>271.54718137254906</v>
      </c>
      <c r="Q86" s="5">
        <v>271.54718137254906</v>
      </c>
    </row>
    <row r="87" spans="1:17" x14ac:dyDescent="0.3">
      <c r="A87" s="5">
        <v>86</v>
      </c>
      <c r="B87" s="29">
        <v>42242</v>
      </c>
      <c r="C87" s="14">
        <v>172.37644905430142</v>
      </c>
      <c r="D87" s="7"/>
      <c r="E87" s="7"/>
      <c r="F87" s="7"/>
      <c r="J87" s="5">
        <v>86</v>
      </c>
      <c r="K87" s="29">
        <v>42242</v>
      </c>
      <c r="L87" s="14">
        <v>172.37644905430142</v>
      </c>
      <c r="M87" s="14">
        <v>271.72455089820357</v>
      </c>
      <c r="N87" s="14">
        <v>271.72455089820357</v>
      </c>
      <c r="O87" s="14">
        <v>271.72455089820357</v>
      </c>
      <c r="P87" s="14">
        <v>271.72455089820357</v>
      </c>
      <c r="Q87" s="14">
        <v>271.72455089820357</v>
      </c>
    </row>
    <row r="88" spans="1:17" x14ac:dyDescent="0.3">
      <c r="A88" s="5">
        <v>87</v>
      </c>
      <c r="B88" s="29">
        <v>42247</v>
      </c>
      <c r="C88" s="14">
        <v>168.17612524461842</v>
      </c>
      <c r="D88" s="7"/>
      <c r="E88" s="7"/>
      <c r="F88" s="7"/>
      <c r="J88" s="5">
        <v>87</v>
      </c>
      <c r="K88" s="29">
        <v>42247</v>
      </c>
      <c r="L88" s="14">
        <v>168.17612524461842</v>
      </c>
      <c r="M88" s="14">
        <v>275.6602603843769</v>
      </c>
      <c r="N88" s="14">
        <v>275.6602603843769</v>
      </c>
      <c r="O88" s="14">
        <v>275.6602603843769</v>
      </c>
      <c r="P88" s="14">
        <v>275.6602603843769</v>
      </c>
      <c r="Q88" s="14">
        <v>275.6602603843769</v>
      </c>
    </row>
    <row r="89" spans="1:17" x14ac:dyDescent="0.3">
      <c r="A89" s="5">
        <v>88</v>
      </c>
      <c r="B89" s="29">
        <v>42249</v>
      </c>
      <c r="C89" s="14">
        <v>330.30323846908732</v>
      </c>
      <c r="D89" s="7"/>
      <c r="E89" s="7"/>
      <c r="F89" s="7"/>
      <c r="J89" s="5">
        <v>88</v>
      </c>
      <c r="K89" s="29">
        <v>42249</v>
      </c>
      <c r="L89" s="14">
        <v>330.30323846908732</v>
      </c>
      <c r="M89" s="14">
        <v>277.75614327363598</v>
      </c>
      <c r="N89" s="14">
        <v>277.75614327363598</v>
      </c>
      <c r="O89" s="14">
        <v>277.75614327363598</v>
      </c>
      <c r="P89" s="14">
        <v>277.75614327363598</v>
      </c>
      <c r="Q89" s="14">
        <v>277.75614327363598</v>
      </c>
    </row>
    <row r="90" spans="1:17" x14ac:dyDescent="0.3">
      <c r="A90" s="5">
        <v>89</v>
      </c>
      <c r="B90" s="29">
        <v>42254</v>
      </c>
      <c r="C90" s="14">
        <v>271.72455089820357</v>
      </c>
      <c r="D90" s="7"/>
      <c r="E90" s="7"/>
      <c r="F90" s="7"/>
      <c r="J90" s="5">
        <v>89</v>
      </c>
      <c r="K90" s="29">
        <v>42254</v>
      </c>
      <c r="L90" s="14">
        <v>271.72455089820357</v>
      </c>
      <c r="M90" s="16">
        <v>283.04778554778551</v>
      </c>
      <c r="N90" s="16">
        <v>283.04778554778551</v>
      </c>
      <c r="O90" s="16">
        <v>283.04778554778551</v>
      </c>
      <c r="P90" s="16">
        <v>283.04778554778551</v>
      </c>
      <c r="Q90" s="16">
        <v>283.04778554778551</v>
      </c>
    </row>
    <row r="91" spans="1:17" x14ac:dyDescent="0.3">
      <c r="A91" s="5">
        <v>90</v>
      </c>
      <c r="B91" s="29">
        <v>42258</v>
      </c>
      <c r="C91" s="14">
        <v>425.00513980263156</v>
      </c>
      <c r="D91" s="7"/>
      <c r="E91" s="7"/>
      <c r="F91" s="7"/>
      <c r="J91" s="5">
        <v>90</v>
      </c>
      <c r="K91" s="29">
        <v>42258</v>
      </c>
      <c r="L91" s="14">
        <v>425.00513980263156</v>
      </c>
      <c r="M91" s="5">
        <v>289.95063469675597</v>
      </c>
      <c r="N91" s="5">
        <v>289.95063469675597</v>
      </c>
      <c r="O91" s="5">
        <v>289.95063469675597</v>
      </c>
      <c r="P91" s="5">
        <v>289.95063469675597</v>
      </c>
      <c r="Q91" s="5">
        <v>289.95063469675597</v>
      </c>
    </row>
    <row r="92" spans="1:17" x14ac:dyDescent="0.3">
      <c r="A92" s="5">
        <v>91</v>
      </c>
      <c r="B92" s="29">
        <v>42263</v>
      </c>
      <c r="C92" s="14">
        <v>277.75614327363598</v>
      </c>
      <c r="D92" s="7"/>
      <c r="E92" s="7"/>
      <c r="F92" s="7"/>
      <c r="J92" s="5">
        <v>91</v>
      </c>
      <c r="K92" s="29">
        <v>42263</v>
      </c>
      <c r="L92" s="14">
        <v>277.75614327363598</v>
      </c>
      <c r="M92" s="14">
        <v>292.4863387978142</v>
      </c>
      <c r="N92" s="14">
        <v>292.4863387978142</v>
      </c>
      <c r="O92" s="14">
        <v>292.4863387978142</v>
      </c>
      <c r="P92" s="14">
        <v>292.4863387978142</v>
      </c>
      <c r="Q92" s="14">
        <v>292.4863387978142</v>
      </c>
    </row>
    <row r="93" spans="1:17" x14ac:dyDescent="0.3">
      <c r="A93" s="5">
        <v>92</v>
      </c>
      <c r="B93" s="29">
        <v>42265</v>
      </c>
      <c r="C93" s="14">
        <v>359.18691025898414</v>
      </c>
      <c r="D93" s="7"/>
      <c r="E93" s="7"/>
      <c r="F93" s="7"/>
      <c r="J93" s="5">
        <v>92</v>
      </c>
      <c r="K93" s="29">
        <v>42265</v>
      </c>
      <c r="L93" s="14">
        <v>359.18691025898414</v>
      </c>
      <c r="M93" s="5">
        <v>294.9878787878788</v>
      </c>
      <c r="N93" s="5">
        <v>294.9878787878788</v>
      </c>
      <c r="O93" s="5">
        <v>294.9878787878788</v>
      </c>
      <c r="P93" s="5">
        <v>294.9878787878788</v>
      </c>
      <c r="Q93" s="5">
        <v>294.9878787878788</v>
      </c>
    </row>
    <row r="94" spans="1:17" x14ac:dyDescent="0.3">
      <c r="A94" s="5">
        <v>93</v>
      </c>
      <c r="B94" s="29">
        <v>42268</v>
      </c>
      <c r="C94" s="14">
        <v>261.06998264892997</v>
      </c>
      <c r="D94" s="7"/>
      <c r="E94" s="7"/>
      <c r="F94" s="7"/>
      <c r="J94" s="5">
        <v>93</v>
      </c>
      <c r="K94" s="29">
        <v>42268</v>
      </c>
      <c r="L94" s="14">
        <v>261.06998264892997</v>
      </c>
      <c r="M94" s="16">
        <v>296.97306672107737</v>
      </c>
      <c r="N94" s="16">
        <v>296.97306672107737</v>
      </c>
      <c r="O94" s="16">
        <v>296.97306672107737</v>
      </c>
      <c r="P94" s="16">
        <v>296.97306672107737</v>
      </c>
      <c r="Q94" s="16">
        <v>296.97306672107737</v>
      </c>
    </row>
    <row r="95" spans="1:17" x14ac:dyDescent="0.3">
      <c r="A95" s="5">
        <v>94</v>
      </c>
      <c r="B95" s="29">
        <v>42275</v>
      </c>
      <c r="C95" s="14">
        <v>275.6602603843769</v>
      </c>
      <c r="D95" s="7"/>
      <c r="E95" s="7"/>
      <c r="F95" s="7"/>
      <c r="J95" s="5">
        <v>94</v>
      </c>
      <c r="K95" s="29">
        <v>42275</v>
      </c>
      <c r="L95" s="14">
        <v>275.6602603843769</v>
      </c>
      <c r="M95" s="14">
        <v>300.99329677026202</v>
      </c>
      <c r="N95" s="14">
        <v>300.99329677026202</v>
      </c>
      <c r="O95" s="14">
        <v>300.99329677026202</v>
      </c>
      <c r="P95" s="14">
        <v>300.99329677026202</v>
      </c>
      <c r="Q95" s="80">
        <v>300.99329677026202</v>
      </c>
    </row>
    <row r="96" spans="1:17" x14ac:dyDescent="0.3">
      <c r="A96" s="5">
        <v>95</v>
      </c>
      <c r="B96" s="31">
        <v>41999</v>
      </c>
      <c r="C96" s="14">
        <v>548.09341950646285</v>
      </c>
      <c r="D96" s="7"/>
      <c r="E96" s="7"/>
      <c r="F96" s="7"/>
      <c r="J96" s="5">
        <v>95</v>
      </c>
      <c r="K96" s="31">
        <v>41999</v>
      </c>
      <c r="L96" s="14">
        <v>548.09341950646285</v>
      </c>
      <c r="M96" s="14">
        <v>311.46798900235666</v>
      </c>
      <c r="N96" s="14">
        <v>311.46798900235666</v>
      </c>
      <c r="O96" s="14">
        <v>311.46798900235666</v>
      </c>
      <c r="P96" s="81">
        <v>311.46798900235666</v>
      </c>
      <c r="Q96" s="68"/>
    </row>
    <row r="97" spans="1:17" x14ac:dyDescent="0.3">
      <c r="A97" s="5">
        <v>96</v>
      </c>
      <c r="B97" s="32">
        <v>42280</v>
      </c>
      <c r="C97" s="14">
        <v>249.34149184149183</v>
      </c>
      <c r="D97" s="7"/>
      <c r="E97" s="7"/>
      <c r="F97" s="7"/>
      <c r="J97" s="5">
        <v>96</v>
      </c>
      <c r="K97" s="32">
        <v>42280</v>
      </c>
      <c r="L97" s="14">
        <v>249.34149184149183</v>
      </c>
      <c r="M97" s="14">
        <v>330.30323846908732</v>
      </c>
      <c r="N97" s="14">
        <v>330.30323846908732</v>
      </c>
      <c r="O97" s="79">
        <v>330.30323846908732</v>
      </c>
      <c r="P97" s="68"/>
      <c r="Q97" s="69"/>
    </row>
    <row r="98" spans="1:17" x14ac:dyDescent="0.3">
      <c r="A98" s="5">
        <v>97</v>
      </c>
      <c r="B98" s="32">
        <v>42284</v>
      </c>
      <c r="C98" s="14">
        <v>195.24091547881949</v>
      </c>
      <c r="D98" s="7"/>
      <c r="E98" s="7"/>
      <c r="F98" s="7"/>
      <c r="J98" s="5">
        <v>97</v>
      </c>
      <c r="K98" s="32">
        <v>42284</v>
      </c>
      <c r="L98" s="14">
        <v>195.24091547881949</v>
      </c>
      <c r="M98" s="5">
        <v>344.37084717607974</v>
      </c>
      <c r="N98" s="5">
        <v>344.37084717607974</v>
      </c>
      <c r="O98" s="76">
        <v>344.37084717607974</v>
      </c>
      <c r="P98" s="69"/>
      <c r="Q98" s="68"/>
    </row>
    <row r="99" spans="1:17" x14ac:dyDescent="0.3">
      <c r="A99" s="5">
        <v>98</v>
      </c>
      <c r="B99" s="32">
        <v>42289</v>
      </c>
      <c r="C99" s="14">
        <v>220.9053497942387</v>
      </c>
      <c r="D99" s="7"/>
      <c r="E99" s="7"/>
      <c r="F99" s="7"/>
      <c r="J99" s="5">
        <v>98</v>
      </c>
      <c r="K99" s="32">
        <v>42289</v>
      </c>
      <c r="L99" s="14">
        <v>220.9053497942387</v>
      </c>
      <c r="M99" s="5">
        <v>347.44904261890053</v>
      </c>
      <c r="N99" s="5">
        <v>347.44904261890053</v>
      </c>
      <c r="O99" s="77">
        <v>347.44904261890053</v>
      </c>
      <c r="P99" s="69"/>
      <c r="Q99" s="68"/>
    </row>
    <row r="100" spans="1:17" x14ac:dyDescent="0.3">
      <c r="A100" s="5">
        <v>99</v>
      </c>
      <c r="B100" s="32">
        <v>42291</v>
      </c>
      <c r="C100" s="14">
        <v>200.63228974831182</v>
      </c>
      <c r="D100" s="7"/>
      <c r="E100" s="7"/>
      <c r="F100" s="7"/>
      <c r="J100" s="5">
        <v>99</v>
      </c>
      <c r="K100" s="32">
        <v>42291</v>
      </c>
      <c r="L100" s="14">
        <v>200.63228974831182</v>
      </c>
      <c r="M100" s="14">
        <v>359.18691025898414</v>
      </c>
      <c r="N100" s="79">
        <v>359.18691025898414</v>
      </c>
      <c r="O100" s="68"/>
      <c r="P100" s="69"/>
      <c r="Q100" s="69"/>
    </row>
    <row r="101" spans="1:17" x14ac:dyDescent="0.3">
      <c r="A101" s="5">
        <v>100</v>
      </c>
      <c r="B101" s="32">
        <v>42297</v>
      </c>
      <c r="C101" s="14">
        <v>383.90083147434598</v>
      </c>
      <c r="D101" s="7"/>
      <c r="E101" s="7"/>
      <c r="F101" s="7"/>
      <c r="J101" s="5">
        <v>100</v>
      </c>
      <c r="K101" s="32">
        <v>42297</v>
      </c>
      <c r="L101" s="14">
        <v>383.90083147434598</v>
      </c>
      <c r="M101" s="14">
        <v>366.91346739792806</v>
      </c>
      <c r="N101" s="79">
        <v>366.91346739792806</v>
      </c>
      <c r="O101" s="68"/>
      <c r="P101" s="69"/>
      <c r="Q101" s="69"/>
    </row>
    <row r="102" spans="1:17" x14ac:dyDescent="0.3">
      <c r="A102" s="5">
        <v>101</v>
      </c>
      <c r="B102" s="32">
        <v>42298</v>
      </c>
      <c r="C102" s="14">
        <v>414.97424273645174</v>
      </c>
      <c r="D102" s="7"/>
      <c r="E102" s="7"/>
      <c r="F102" s="7"/>
      <c r="J102" s="5">
        <v>101</v>
      </c>
      <c r="K102" s="32">
        <v>42298</v>
      </c>
      <c r="L102" s="14">
        <v>414.97424273645174</v>
      </c>
      <c r="M102" s="14">
        <v>383.90083147434598</v>
      </c>
      <c r="N102" s="79">
        <v>383.90083147434598</v>
      </c>
      <c r="O102" s="68"/>
      <c r="P102" s="69"/>
      <c r="Q102" s="69"/>
    </row>
    <row r="103" spans="1:17" x14ac:dyDescent="0.3">
      <c r="A103" s="5">
        <v>102</v>
      </c>
      <c r="B103" s="32">
        <v>42300</v>
      </c>
      <c r="C103" s="14">
        <v>300.99329677026202</v>
      </c>
      <c r="D103" s="7"/>
      <c r="E103" s="7"/>
      <c r="F103" s="7"/>
      <c r="J103" s="5">
        <v>102</v>
      </c>
      <c r="K103" s="32">
        <v>42300</v>
      </c>
      <c r="L103" s="14">
        <v>300.99329677026202</v>
      </c>
      <c r="M103" s="5">
        <v>390.07064364207218</v>
      </c>
      <c r="N103" s="76">
        <v>390.07064364207218</v>
      </c>
      <c r="O103" s="69"/>
      <c r="P103" s="69"/>
      <c r="Q103" s="69"/>
    </row>
    <row r="104" spans="1:17" x14ac:dyDescent="0.3">
      <c r="A104" s="5">
        <v>103</v>
      </c>
      <c r="B104" s="32">
        <v>42303</v>
      </c>
      <c r="C104" s="14">
        <v>366.91346739792806</v>
      </c>
      <c r="D104" s="7"/>
      <c r="E104" s="7"/>
      <c r="F104" s="7"/>
      <c r="J104" s="5">
        <v>103</v>
      </c>
      <c r="K104" s="32">
        <v>42303</v>
      </c>
      <c r="L104" s="14">
        <v>366.91346739792806</v>
      </c>
      <c r="M104" s="5">
        <v>394.16830902640925</v>
      </c>
      <c r="N104" s="77">
        <v>394.16830902640925</v>
      </c>
      <c r="O104" s="69"/>
      <c r="P104" s="69"/>
    </row>
    <row r="105" spans="1:17" x14ac:dyDescent="0.3">
      <c r="A105" s="5">
        <v>104</v>
      </c>
      <c r="B105" s="32">
        <v>42307</v>
      </c>
      <c r="C105" s="14">
        <v>267.27467373572591</v>
      </c>
      <c r="D105" s="7"/>
      <c r="E105" s="7"/>
      <c r="F105" s="7"/>
      <c r="J105" s="5">
        <v>104</v>
      </c>
      <c r="K105" s="32">
        <v>42307</v>
      </c>
      <c r="L105" s="14">
        <v>267.27467373572591</v>
      </c>
      <c r="M105" s="79">
        <v>414.97424273645174</v>
      </c>
      <c r="N105" s="68"/>
      <c r="O105" s="69"/>
      <c r="P105" s="69"/>
    </row>
    <row r="106" spans="1:17" x14ac:dyDescent="0.3">
      <c r="A106" s="5">
        <v>105</v>
      </c>
      <c r="B106" s="32">
        <v>42310</v>
      </c>
      <c r="C106" s="14">
        <v>203.64246491763271</v>
      </c>
      <c r="D106" s="7"/>
      <c r="E106" s="7"/>
      <c r="F106" s="7"/>
      <c r="J106" s="5">
        <v>105</v>
      </c>
      <c r="K106" s="32">
        <v>42310</v>
      </c>
      <c r="L106" s="14">
        <v>203.64246491763271</v>
      </c>
      <c r="M106" s="79">
        <v>425.00513980263156</v>
      </c>
      <c r="N106" s="68"/>
      <c r="O106" s="69"/>
      <c r="P106" s="69"/>
    </row>
    <row r="107" spans="1:17" x14ac:dyDescent="0.3">
      <c r="A107" s="5">
        <v>106</v>
      </c>
      <c r="B107" s="32">
        <v>42312</v>
      </c>
      <c r="C107" s="5">
        <v>443.78367900755967</v>
      </c>
      <c r="D107" s="7"/>
      <c r="E107" s="7"/>
      <c r="F107" s="7"/>
      <c r="J107" s="5">
        <v>106</v>
      </c>
      <c r="K107" s="32">
        <v>42312</v>
      </c>
      <c r="L107" s="5">
        <v>443.78367900755967</v>
      </c>
      <c r="M107" s="76">
        <v>439.12909632572007</v>
      </c>
      <c r="N107" s="69"/>
      <c r="O107" s="69"/>
      <c r="P107" s="69"/>
    </row>
    <row r="108" spans="1:17" x14ac:dyDescent="0.3">
      <c r="A108" s="5">
        <v>107</v>
      </c>
      <c r="B108" s="32">
        <v>42317</v>
      </c>
      <c r="C108" s="5">
        <v>153.90278338039533</v>
      </c>
      <c r="D108" s="7"/>
      <c r="E108" s="7"/>
      <c r="F108" s="7"/>
      <c r="J108" s="5">
        <v>107</v>
      </c>
      <c r="K108" s="32">
        <v>42317</v>
      </c>
      <c r="L108" s="5">
        <v>153.90278338039533</v>
      </c>
      <c r="M108" s="76">
        <v>443.78367900755967</v>
      </c>
      <c r="N108" s="69"/>
      <c r="O108" s="69"/>
    </row>
    <row r="109" spans="1:17" x14ac:dyDescent="0.3">
      <c r="A109" s="5">
        <v>108</v>
      </c>
      <c r="B109" s="32">
        <v>42319</v>
      </c>
      <c r="C109" s="5">
        <v>204.65674362089916</v>
      </c>
      <c r="D109" s="7"/>
      <c r="E109" s="7"/>
      <c r="F109" s="7"/>
      <c r="J109" s="5">
        <v>108</v>
      </c>
      <c r="K109" s="32">
        <v>42319</v>
      </c>
      <c r="L109" s="5">
        <v>204.65674362089916</v>
      </c>
      <c r="M109" s="76">
        <v>444.59131795072352</v>
      </c>
      <c r="N109" s="69"/>
      <c r="O109" s="69"/>
    </row>
    <row r="110" spans="1:17" x14ac:dyDescent="0.3">
      <c r="A110" s="5">
        <v>109</v>
      </c>
      <c r="B110" s="32">
        <v>42321</v>
      </c>
      <c r="C110" s="5">
        <v>236.50613496932516</v>
      </c>
      <c r="D110" s="7"/>
      <c r="E110" s="7"/>
      <c r="F110" s="7"/>
      <c r="J110" s="5">
        <v>109</v>
      </c>
      <c r="K110" s="32">
        <v>42321</v>
      </c>
      <c r="L110" s="5">
        <v>236.50613496932516</v>
      </c>
      <c r="M110" s="76">
        <v>463.71361132966172</v>
      </c>
      <c r="N110" s="69"/>
    </row>
    <row r="111" spans="1:17" x14ac:dyDescent="0.3">
      <c r="A111" s="5">
        <v>110</v>
      </c>
      <c r="B111" s="32">
        <v>42324</v>
      </c>
      <c r="C111" s="5">
        <v>157.43290548424741</v>
      </c>
      <c r="D111" s="7"/>
      <c r="E111" s="7"/>
      <c r="F111" s="7"/>
      <c r="J111" s="5">
        <v>110</v>
      </c>
      <c r="K111" s="32">
        <v>42324</v>
      </c>
      <c r="L111" s="5">
        <v>157.43290548424741</v>
      </c>
      <c r="M111" s="77">
        <v>471.25229077580951</v>
      </c>
      <c r="N111" s="69"/>
    </row>
    <row r="112" spans="1:17" x14ac:dyDescent="0.3">
      <c r="A112" s="5">
        <v>111</v>
      </c>
      <c r="B112" s="32">
        <v>42331</v>
      </c>
      <c r="C112" s="5">
        <v>129.69878275221785</v>
      </c>
      <c r="D112" s="7"/>
      <c r="E112" s="7"/>
      <c r="F112" s="7"/>
      <c r="J112" s="5">
        <v>111</v>
      </c>
      <c r="K112" s="32">
        <v>42331</v>
      </c>
      <c r="L112" s="76">
        <v>129.69878275221785</v>
      </c>
      <c r="M112" s="69"/>
      <c r="N112" s="68"/>
    </row>
    <row r="113" spans="1:18" x14ac:dyDescent="0.3">
      <c r="A113" s="5">
        <v>112</v>
      </c>
      <c r="B113" s="32">
        <v>42333</v>
      </c>
      <c r="C113" s="5">
        <v>204.24278846153845</v>
      </c>
      <c r="D113" s="7"/>
      <c r="E113" s="7"/>
      <c r="F113" s="7"/>
      <c r="J113" s="5">
        <v>112</v>
      </c>
      <c r="K113" s="32">
        <v>42333</v>
      </c>
      <c r="L113" s="76">
        <v>204.24278846153845</v>
      </c>
      <c r="M113" s="68"/>
    </row>
    <row r="114" spans="1:18" x14ac:dyDescent="0.3">
      <c r="A114" s="5">
        <v>113</v>
      </c>
      <c r="B114" s="32">
        <v>42335</v>
      </c>
      <c r="C114" s="5">
        <v>146.98538011695908</v>
      </c>
      <c r="D114" s="7"/>
      <c r="E114" s="7"/>
      <c r="F114" s="7"/>
      <c r="J114" s="5">
        <v>113</v>
      </c>
      <c r="K114" s="32">
        <v>42335</v>
      </c>
      <c r="L114" s="76">
        <v>146.98538011695908</v>
      </c>
      <c r="M114" s="68"/>
    </row>
    <row r="115" spans="1:18" ht="15" thickBot="1" x14ac:dyDescent="0.35">
      <c r="A115" s="5">
        <v>114</v>
      </c>
      <c r="B115" s="32">
        <v>42338</v>
      </c>
      <c r="C115" s="5">
        <v>394.16830902640925</v>
      </c>
      <c r="D115" s="7"/>
      <c r="E115" s="7"/>
      <c r="F115" s="7"/>
      <c r="J115" s="5">
        <v>114</v>
      </c>
      <c r="K115" s="32">
        <v>42338</v>
      </c>
      <c r="L115" s="77">
        <v>394.16830902640925</v>
      </c>
      <c r="M115" s="78"/>
    </row>
    <row r="116" spans="1:18" ht="15" thickBot="1" x14ac:dyDescent="0.35">
      <c r="A116" s="7"/>
      <c r="B116" s="33" t="s">
        <v>22</v>
      </c>
      <c r="C116" s="34">
        <f>AVERAGE(C2:C115)</f>
        <v>221.78411158709991</v>
      </c>
      <c r="D116" s="34">
        <f>AVERAGE(D2:D115)</f>
        <v>156.33679802669454</v>
      </c>
      <c r="E116" s="34">
        <f>AVERAGE(E2:E115)</f>
        <v>165.90590977626076</v>
      </c>
      <c r="F116" s="34">
        <f>AVERAGE(F2:F115)</f>
        <v>253.52012781861481</v>
      </c>
      <c r="J116" s="7"/>
      <c r="K116" s="33" t="s">
        <v>22</v>
      </c>
      <c r="L116" s="34">
        <f t="shared" ref="L116:Q116" si="0">AVERAGE(L2:L115)</f>
        <v>221.78411158709991</v>
      </c>
      <c r="M116" s="34">
        <f t="shared" si="0"/>
        <v>207.03721484142699</v>
      </c>
      <c r="N116" s="34">
        <f t="shared" si="0"/>
        <v>190.98683742357682</v>
      </c>
      <c r="O116" s="34">
        <f t="shared" si="0"/>
        <v>181.40208257988442</v>
      </c>
      <c r="P116" s="34">
        <f t="shared" si="0"/>
        <v>176.37137857436426</v>
      </c>
      <c r="Q116" s="34">
        <f t="shared" si="0"/>
        <v>174.93418059108774</v>
      </c>
      <c r="R116" s="1" t="s">
        <v>36</v>
      </c>
    </row>
    <row r="117" spans="1:18" ht="15" thickBot="1" x14ac:dyDescent="0.35">
      <c r="A117" s="7"/>
      <c r="B117" s="33" t="s">
        <v>23</v>
      </c>
      <c r="C117" s="34">
        <f>COUNT(C2:C115)</f>
        <v>114</v>
      </c>
      <c r="D117" s="34">
        <f>COUNT(D2:D115)</f>
        <v>21</v>
      </c>
      <c r="E117" s="34">
        <f>COUNT(E2:E115)</f>
        <v>18</v>
      </c>
      <c r="F117" s="34">
        <f>COUNT(F2:F115)</f>
        <v>75</v>
      </c>
      <c r="J117" s="7"/>
      <c r="K117" s="33" t="s">
        <v>23</v>
      </c>
      <c r="L117" s="34">
        <f t="shared" ref="L117:Q117" si="1">COUNT(L2:L115)</f>
        <v>114</v>
      </c>
      <c r="M117" s="34">
        <f t="shared" si="1"/>
        <v>110</v>
      </c>
      <c r="N117" s="34">
        <f t="shared" si="1"/>
        <v>103</v>
      </c>
      <c r="O117" s="34">
        <f t="shared" si="1"/>
        <v>98</v>
      </c>
      <c r="P117" s="34">
        <f t="shared" si="1"/>
        <v>95</v>
      </c>
      <c r="Q117" s="34">
        <f t="shared" si="1"/>
        <v>94</v>
      </c>
    </row>
    <row r="118" spans="1:18" ht="15" thickBot="1" x14ac:dyDescent="0.35">
      <c r="A118" s="7"/>
      <c r="B118" s="33" t="s">
        <v>24</v>
      </c>
      <c r="C118" s="34">
        <f>STDEV(C2:C115)</f>
        <v>126.90959248490333</v>
      </c>
      <c r="D118" s="34">
        <f>STDEV(D2:D115)</f>
        <v>73.725844074555837</v>
      </c>
      <c r="E118" s="34">
        <f>STDEV(E2:E115)</f>
        <v>75.549871077696508</v>
      </c>
      <c r="F118" s="34">
        <f>STDEV(F2:F115)</f>
        <v>137.17957947465203</v>
      </c>
      <c r="J118" s="7"/>
      <c r="K118" s="33" t="s">
        <v>24</v>
      </c>
      <c r="L118" s="34">
        <f t="shared" ref="L118:Q118" si="2">STDEV(L2:L115)</f>
        <v>126.90959248490333</v>
      </c>
      <c r="M118" s="34">
        <f t="shared" si="2"/>
        <v>99.421970342821567</v>
      </c>
      <c r="N118" s="34">
        <f t="shared" si="2"/>
        <v>80.324915102703429</v>
      </c>
      <c r="O118" s="34">
        <f t="shared" si="2"/>
        <v>69.737064356413057</v>
      </c>
      <c r="P118" s="34">
        <f t="shared" si="2"/>
        <v>64.661953717694317</v>
      </c>
      <c r="Q118" s="34">
        <f t="shared" si="2"/>
        <v>63.46487993177692</v>
      </c>
    </row>
    <row r="119" spans="1:18" ht="15" thickBot="1" x14ac:dyDescent="0.35">
      <c r="A119" s="7"/>
      <c r="B119" s="33" t="s">
        <v>25</v>
      </c>
      <c r="C119" s="34">
        <f>SQRT(C117)</f>
        <v>10.677078252031311</v>
      </c>
      <c r="D119" s="34">
        <f>SQRT(D117)</f>
        <v>4.5825756949558398</v>
      </c>
      <c r="E119" s="34">
        <f>SQRT(E117)</f>
        <v>4.2426406871192848</v>
      </c>
      <c r="F119" s="34">
        <f>SQRT(F117)</f>
        <v>8.6602540378443873</v>
      </c>
      <c r="J119" s="7"/>
      <c r="K119" s="33" t="s">
        <v>25</v>
      </c>
      <c r="L119" s="34">
        <f t="shared" ref="L119:Q119" si="3">SQRT(L117)</f>
        <v>10.677078252031311</v>
      </c>
      <c r="M119" s="34">
        <f t="shared" si="3"/>
        <v>10.488088481701515</v>
      </c>
      <c r="N119" s="34">
        <f t="shared" si="3"/>
        <v>10.148891565092219</v>
      </c>
      <c r="O119" s="34">
        <f t="shared" si="3"/>
        <v>9.8994949366116654</v>
      </c>
      <c r="P119" s="34">
        <f t="shared" si="3"/>
        <v>9.7467943448089631</v>
      </c>
      <c r="Q119" s="34">
        <f t="shared" si="3"/>
        <v>9.6953597148326587</v>
      </c>
    </row>
    <row r="120" spans="1:18" ht="15" thickBot="1" x14ac:dyDescent="0.35">
      <c r="A120" s="7"/>
      <c r="B120" s="33" t="s">
        <v>26</v>
      </c>
      <c r="C120" s="34">
        <f>C118/C119</f>
        <v>11.886172367497524</v>
      </c>
      <c r="D120" s="34">
        <f>D118/D119</f>
        <v>16.088298149817316</v>
      </c>
      <c r="E120" s="34">
        <f>E118/E119</f>
        <v>17.807275385602875</v>
      </c>
      <c r="F120" s="34">
        <f>F118/F119</f>
        <v>15.840133427402</v>
      </c>
      <c r="J120" s="7"/>
      <c r="K120" s="33" t="s">
        <v>26</v>
      </c>
      <c r="L120" s="34">
        <f t="shared" ref="L120:Q120" si="4">L118/L119</f>
        <v>11.886172367497524</v>
      </c>
      <c r="M120" s="34">
        <f t="shared" si="4"/>
        <v>9.4795129270965148</v>
      </c>
      <c r="N120" s="34">
        <f t="shared" si="4"/>
        <v>7.9146490616754903</v>
      </c>
      <c r="O120" s="34">
        <f t="shared" si="4"/>
        <v>7.0445073009231933</v>
      </c>
      <c r="P120" s="34">
        <f t="shared" si="4"/>
        <v>6.6341764717886527</v>
      </c>
      <c r="Q120" s="34">
        <f t="shared" si="4"/>
        <v>6.5459025552898034</v>
      </c>
    </row>
    <row r="121" spans="1:18" ht="15" thickBot="1" x14ac:dyDescent="0.35">
      <c r="A121" s="7"/>
      <c r="B121" s="33" t="s">
        <v>27</v>
      </c>
      <c r="C121" s="34">
        <f>MIN(C2:C115)</f>
        <v>37.629444791016844</v>
      </c>
      <c r="D121" s="34">
        <f>MIN(D2:D115)</f>
        <v>54.708099748695162</v>
      </c>
      <c r="E121" s="34">
        <f>MIN(E2:E115)</f>
        <v>37.629444791016844</v>
      </c>
      <c r="F121" s="34">
        <f>MIN(F2:F115)</f>
        <v>67.380573248407643</v>
      </c>
      <c r="J121" s="7"/>
      <c r="K121" s="33" t="s">
        <v>27</v>
      </c>
      <c r="L121" s="34">
        <f t="shared" ref="L121:Q121" si="5">MIN(L2:L115)</f>
        <v>37.629444791016844</v>
      </c>
      <c r="M121" s="34">
        <f t="shared" si="5"/>
        <v>37.629444791016844</v>
      </c>
      <c r="N121" s="34">
        <f t="shared" si="5"/>
        <v>37.629444791016844</v>
      </c>
      <c r="O121" s="34">
        <f t="shared" si="5"/>
        <v>37.629444791016844</v>
      </c>
      <c r="P121" s="34">
        <f t="shared" si="5"/>
        <v>37.629444791016844</v>
      </c>
      <c r="Q121" s="34">
        <f t="shared" si="5"/>
        <v>37.629444791016844</v>
      </c>
    </row>
    <row r="122" spans="1:18" ht="15" thickBot="1" x14ac:dyDescent="0.35">
      <c r="A122" s="7"/>
      <c r="B122" s="33" t="s">
        <v>28</v>
      </c>
      <c r="C122" s="35">
        <f>MAX(C2:C115)</f>
        <v>837.40040444893827</v>
      </c>
      <c r="D122" s="35">
        <f>MAX(D2:D115)</f>
        <v>347.44904261890053</v>
      </c>
      <c r="E122" s="35">
        <f>MAX(E2:E115)</f>
        <v>292.4863387978142</v>
      </c>
      <c r="F122" s="35">
        <f>MAX(F2:F115)</f>
        <v>837.40040444893827</v>
      </c>
      <c r="J122" s="7"/>
      <c r="K122" s="33" t="s">
        <v>28</v>
      </c>
      <c r="L122" s="35">
        <f t="shared" ref="L122:Q122" si="6">MAX(L2:L115)</f>
        <v>837.40040444893827</v>
      </c>
      <c r="M122" s="35">
        <f t="shared" si="6"/>
        <v>471.25229077580951</v>
      </c>
      <c r="N122" s="35">
        <f t="shared" si="6"/>
        <v>394.16830902640925</v>
      </c>
      <c r="O122" s="35">
        <f t="shared" si="6"/>
        <v>347.44904261890053</v>
      </c>
      <c r="P122" s="35">
        <f t="shared" si="6"/>
        <v>311.46798900235666</v>
      </c>
      <c r="Q122" s="35">
        <f t="shared" si="6"/>
        <v>300.99329677026202</v>
      </c>
    </row>
    <row r="123" spans="1:18" ht="15" thickBot="1" x14ac:dyDescent="0.35">
      <c r="K123" s="67" t="s">
        <v>35</v>
      </c>
      <c r="L123" s="67">
        <f t="shared" ref="L123:Q123" si="7">L116+2*(L118)</f>
        <v>475.60329655690657</v>
      </c>
      <c r="M123" s="67">
        <f t="shared" si="7"/>
        <v>405.88115552707012</v>
      </c>
      <c r="N123" s="67">
        <f t="shared" si="7"/>
        <v>351.63666762898367</v>
      </c>
      <c r="O123" s="67">
        <f t="shared" si="7"/>
        <v>320.87621129271054</v>
      </c>
      <c r="P123" s="67">
        <f t="shared" si="7"/>
        <v>305.69528600975286</v>
      </c>
      <c r="Q123" s="67">
        <f t="shared" si="7"/>
        <v>301.86394045464158</v>
      </c>
    </row>
    <row r="127" spans="1:18" x14ac:dyDescent="0.3">
      <c r="M127" s="5">
        <v>531.84910086004686</v>
      </c>
      <c r="N127" s="14">
        <v>414.97424273645174</v>
      </c>
      <c r="O127" s="14">
        <v>359.18691025898414</v>
      </c>
      <c r="P127" s="14">
        <v>330.30323846908732</v>
      </c>
      <c r="Q127" s="80">
        <v>311.46798900235666</v>
      </c>
    </row>
    <row r="128" spans="1:18" x14ac:dyDescent="0.3">
      <c r="M128" s="14">
        <v>548.09341950646285</v>
      </c>
      <c r="N128" s="14">
        <v>425.00513980263156</v>
      </c>
      <c r="O128" s="14">
        <v>366.91346739792806</v>
      </c>
      <c r="P128" s="76">
        <v>344.37084717607974</v>
      </c>
      <c r="Q128" s="69"/>
    </row>
    <row r="129" spans="13:17" x14ac:dyDescent="0.3">
      <c r="M129" s="14">
        <v>591.95216355696709</v>
      </c>
      <c r="N129" s="5">
        <v>439.12909632572007</v>
      </c>
      <c r="O129" s="14">
        <v>383.90083147434598</v>
      </c>
      <c r="P129" s="77">
        <v>347.44904261890053</v>
      </c>
      <c r="Q129" s="69"/>
    </row>
    <row r="130" spans="13:17" x14ac:dyDescent="0.3">
      <c r="M130" s="17">
        <v>837.40040444893827</v>
      </c>
      <c r="N130" s="5">
        <v>443.78367900755967</v>
      </c>
      <c r="O130" s="76">
        <v>390.07064364207218</v>
      </c>
      <c r="P130" s="69"/>
    </row>
    <row r="131" spans="13:17" x14ac:dyDescent="0.3">
      <c r="N131" s="5">
        <v>444.59131795072352</v>
      </c>
      <c r="O131" s="75">
        <v>394.16830902640925</v>
      </c>
    </row>
    <row r="132" spans="13:17" x14ac:dyDescent="0.3">
      <c r="N132" s="5">
        <v>463.71361132966172</v>
      </c>
    </row>
    <row r="133" spans="13:17" x14ac:dyDescent="0.3">
      <c r="N133" s="75">
        <v>471.25229077580951</v>
      </c>
    </row>
  </sheetData>
  <sortState ref="M2:M115">
    <sortCondition ref="M2:M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CC EIA results</vt:lpstr>
      <vt:lpstr>graph data</vt:lpstr>
      <vt:lpstr>data analysis</vt:lpstr>
      <vt:lpstr>CC Graph</vt:lpstr>
      <vt:lpstr>Construction graph</vt:lpstr>
      <vt:lpstr>Giraffe 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Landeche, Michael</dc:creator>
  <cp:lastModifiedBy>Neeti Jain</cp:lastModifiedBy>
  <dcterms:created xsi:type="dcterms:W3CDTF">2015-02-23T16:05:08Z</dcterms:created>
  <dcterms:modified xsi:type="dcterms:W3CDTF">2016-04-25T23:08:23Z</dcterms:modified>
</cp:coreProperties>
</file>