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<sst xmlns="http://schemas.openxmlformats.org/spreadsheetml/2006/main" count="181" uniqueCount="119">
  <si>
    <t>GPS2019/2020 - Code Inspection</t>
  </si>
  <si>
    <t>Rules:</t>
  </si>
  <si>
    <r>
      <t xml:space="preserve">1. The </t>
    </r>
    <r>
      <rPr>
        <b/>
      </rPr>
      <t>software inspection</t>
    </r>
    <r>
      <t xml:space="preserve"> will be for one module of the application (could be one class or some closely-related classes). No more than 250-300 lines of code (with comments). Choose the module with the most complex algorithm.
2. Teams should get the </t>
    </r>
    <r>
      <rPr>
        <b/>
      </rPr>
      <t>code ready</t>
    </r>
    <r>
      <t xml:space="preserve"> for inspection by the end of:
  - Lab1 &amp; Lab2 - 28</t>
    </r>
    <r>
      <rPr>
        <b/>
      </rPr>
      <t>/Nov</t>
    </r>
    <r>
      <t xml:space="preserve">
  - Lab3 &amp; Lab4 - 30</t>
    </r>
    <r>
      <rPr>
        <b/>
      </rPr>
      <t>/Nov</t>
    </r>
    <r>
      <t xml:space="preserve">
3. One element from each team must assume the </t>
    </r>
    <r>
      <rPr>
        <b/>
      </rPr>
      <t>author</t>
    </r>
    <r>
      <t xml:space="preserve">'s role, and write his </t>
    </r>
    <r>
      <rPr>
        <b/>
      </rPr>
      <t xml:space="preserve">name </t>
    </r>
    <r>
      <t xml:space="preserve">in the table below. 
4. The author must write in the table the </t>
    </r>
    <r>
      <rPr>
        <b/>
      </rPr>
      <t xml:space="preserve">programming language + platform </t>
    </r>
    <r>
      <t xml:space="preserve">by the end of </t>
    </r>
    <r>
      <rPr>
        <b/>
      </rPr>
      <t xml:space="preserve">26/Nov (Lab1&amp;Lab2) </t>
    </r>
    <r>
      <t>or</t>
    </r>
    <r>
      <rPr>
        <b/>
      </rPr>
      <t xml:space="preserve"> 28/Nov (Lab3&amp;Lab4)</t>
    </r>
    <r>
      <t xml:space="preserve">.
5. Each one of the other elements must assume a </t>
    </r>
    <r>
      <rPr>
        <b/>
      </rPr>
      <t>different role</t>
    </r>
    <r>
      <t xml:space="preserve"> (</t>
    </r>
    <r>
      <rPr>
        <b/>
      </rPr>
      <t>moderator</t>
    </r>
    <r>
      <t xml:space="preserve">, </t>
    </r>
    <r>
      <rPr>
        <b/>
      </rPr>
      <t>reader</t>
    </r>
    <r>
      <t xml:space="preserve">, </t>
    </r>
    <r>
      <rPr>
        <b/>
      </rPr>
      <t>writer</t>
    </r>
    <r>
      <t xml:space="preserve">, </t>
    </r>
    <r>
      <rPr>
        <b/>
      </rPr>
      <t>other inspector</t>
    </r>
    <r>
      <t xml:space="preserve">) and, if possible, in a different team (different roles in different teams). It must be stressed that you should </t>
    </r>
    <r>
      <rPr>
        <b/>
      </rPr>
      <t>not repeat</t>
    </r>
    <r>
      <t xml:space="preserve"> the same </t>
    </r>
    <r>
      <rPr>
        <b/>
      </rPr>
      <t>role</t>
    </r>
    <r>
      <t xml:space="preserve">, and should </t>
    </r>
    <r>
      <rPr>
        <b/>
      </rPr>
      <t xml:space="preserve">avoid </t>
    </r>
    <r>
      <t xml:space="preserve">the same </t>
    </r>
    <r>
      <rPr>
        <b/>
      </rPr>
      <t xml:space="preserve">team </t>
    </r>
    <r>
      <t xml:space="preserve">from the SRS inspection.
Please write </t>
    </r>
    <r>
      <rPr>
        <b/>
        <i/>
        <color rgb="FFFF0000"/>
      </rPr>
      <t>name(team number)</t>
    </r>
    <r>
      <t xml:space="preserve">.
6. In some special situations, one team member may switch place with another member with the same role, in another lab. 
There might be meetings with </t>
    </r>
    <r>
      <rPr>
        <b/>
      </rPr>
      <t>4 or 6 elements</t>
    </r>
    <r>
      <t xml:space="preserve">. If a meeting has only 4 elements, all the main roles (Author, Modetaror, Recorder and Reader) must be chosen. If a meeting has less than 4 elements, the teacher will assign someone (form the "Other Inspector2" or "Other Inspector" column) to the missing role.
7. Everyone must choose the role+team by the end of </t>
    </r>
    <r>
      <rPr>
        <b/>
      </rPr>
      <t>27/Nov (Lab1&amp;Lab2)</t>
    </r>
    <r>
      <t xml:space="preserve"> or </t>
    </r>
    <r>
      <rPr>
        <b/>
      </rPr>
      <t>29/Nov (Lab3&amp;Lab4).</t>
    </r>
    <r>
      <t xml:space="preserve">
8. The maximum duration of each meeting is </t>
    </r>
    <r>
      <rPr>
        <b/>
      </rPr>
      <t>2 hours</t>
    </r>
    <r>
      <t xml:space="preserve">. The tables below shows the starting time of each meeting.
9. The </t>
    </r>
    <r>
      <rPr>
        <b/>
      </rPr>
      <t xml:space="preserve">author </t>
    </r>
    <r>
      <t xml:space="preserve">must write in the table, by the deadline above (1), links to:
   - Code to be inspected (not necessarily a PDF, since it's a text file), 
   - SRS
   - SAD - architecture
   - code conventions
   - prototypes from other functions or classes that interact with the module under inspection
   - libraries used by the module
Then write a message asking the moderator to check if everything is OK for the meeting. 
10. The </t>
    </r>
    <r>
      <rPr>
        <b/>
      </rPr>
      <t xml:space="preserve">moderator </t>
    </r>
    <r>
      <t xml:space="preserve">must confirm that everything is ready for inspection, and write an 'OK' notice in the table, or a message explaining if something is not ok.
11. Any doubts or issues should be posted in InforEstudante
</t>
    </r>
  </si>
  <si>
    <t>Inspection Meetings:</t>
  </si>
  <si>
    <t>Lab2 - 2/Dec</t>
  </si>
  <si>
    <t>Time</t>
  </si>
  <si>
    <t>Team</t>
  </si>
  <si>
    <t>Room</t>
  </si>
  <si>
    <t>programming language + platform</t>
  </si>
  <si>
    <t>Author</t>
  </si>
  <si>
    <t>Moderator</t>
  </si>
  <si>
    <t>Reader</t>
  </si>
  <si>
    <t>Recorder</t>
  </si>
  <si>
    <t>Other Inspector</t>
  </si>
  <si>
    <t>Other Inspector2</t>
  </si>
  <si>
    <t>Link to code and Documents</t>
  </si>
  <si>
    <t>Message from Author</t>
  </si>
  <si>
    <t>Message from Moderator</t>
  </si>
  <si>
    <t>Inspection Report</t>
  </si>
  <si>
    <t>Communication Author&lt;-&gt;Moderator</t>
  </si>
  <si>
    <t>L1.8</t>
  </si>
  <si>
    <t>Java + IntelliJ</t>
  </si>
  <si>
    <t>João Silva (25)</t>
  </si>
  <si>
    <t>Bernardo Carvalhinho(22)</t>
  </si>
  <si>
    <t>João Coelho(21)</t>
  </si>
  <si>
    <t>Guilherme Matos (22)</t>
  </si>
  <si>
    <t>Lê o READ ME, meti imagens dentro da pasta com o diagrama de classes mais alguma coisa? Não entendo o porquê de dois membros do mesmo grupo na inspeção também.</t>
  </si>
  <si>
    <t>OK</t>
  </si>
  <si>
    <t>L1.7</t>
  </si>
  <si>
    <t>Java + NetBeans</t>
  </si>
  <si>
    <t>Leandro Saraiva (22)</t>
  </si>
  <si>
    <t>Renato Gomes (24)</t>
  </si>
  <si>
    <t>Marco Ferreria(25)</t>
  </si>
  <si>
    <t>André Coelho (24)</t>
  </si>
  <si>
    <t>Bruno Ferreira(21)</t>
  </si>
  <si>
    <t>Já enviei a função revista.</t>
  </si>
  <si>
    <t>Correções ao código foram efetuadas e verificadas pelo moderador. Código aprovado.</t>
  </si>
  <si>
    <t>Java + Netbeans</t>
  </si>
  <si>
    <t>João Simões</t>
  </si>
  <si>
    <t>José Bugalho (25)</t>
  </si>
  <si>
    <t>Joel Silva (24)</t>
  </si>
  <si>
    <t>Carolina Oliveira (23)</t>
  </si>
  <si>
    <t>André Mendes (22)</t>
  </si>
  <si>
    <t>Está tudo ok?</t>
  </si>
  <si>
    <t xml:space="preserve">C++ + Visual Studio
</t>
  </si>
  <si>
    <t>Gabriel Gomes (24)</t>
  </si>
  <si>
    <t>João Amaral (23)</t>
  </si>
  <si>
    <t>Ana Guilherme (23)</t>
  </si>
  <si>
    <t>Luís Silva(21)</t>
  </si>
  <si>
    <t>Filipe Silva (25)</t>
  </si>
  <si>
    <t>Beatriz Cardoso(23)</t>
  </si>
  <si>
    <t>HTML, JavaScript, CSS + Visual Code</t>
  </si>
  <si>
    <t>Maria Ferreira(23)</t>
  </si>
  <si>
    <t>Vitor Fernandes(21)</t>
  </si>
  <si>
    <t>João Lopes(22)</t>
  </si>
  <si>
    <t xml:space="preserve"> Henrique Fonseca (25)</t>
  </si>
  <si>
    <t>Bruno Faustino (24)</t>
  </si>
  <si>
    <t>Ok</t>
  </si>
  <si>
    <t>Lab1 - 2/Dec</t>
  </si>
  <si>
    <t>L1.4</t>
  </si>
  <si>
    <t>João Valente(13)</t>
  </si>
  <si>
    <t>Gonçalo Guilherme (11)</t>
  </si>
  <si>
    <t>Cláudio Silva(12)</t>
  </si>
  <si>
    <t>Ricardo Pereira (11)</t>
  </si>
  <si>
    <t xml:space="preserve"> </t>
  </si>
  <si>
    <t>Enviei as Alterações</t>
  </si>
  <si>
    <t>Tudo OK</t>
  </si>
  <si>
    <t>L1.6</t>
  </si>
  <si>
    <t>Java 8 + Netbeans 8.2</t>
  </si>
  <si>
    <t xml:space="preserve"> Tiago Recatia (11)</t>
  </si>
  <si>
    <t>Emanuel Simões(12)</t>
  </si>
  <si>
    <t>Pedro Batalha(13)</t>
  </si>
  <si>
    <t>José Scalco (13)</t>
  </si>
  <si>
    <t>Mickaël Santos(12)</t>
  </si>
  <si>
    <t>ok</t>
  </si>
  <si>
    <t>Java 13 + Intelij + MySQL</t>
  </si>
  <si>
    <t>André Melo(12)</t>
  </si>
  <si>
    <t>João Pereira (13)</t>
  </si>
  <si>
    <t>Gonçalo Bizarro (11)</t>
  </si>
  <si>
    <t>João Fernandes(11)</t>
  </si>
  <si>
    <t>José Martins(13)</t>
  </si>
  <si>
    <t>Tudo ok?</t>
  </si>
  <si>
    <t>Lab3 - 4/Dec</t>
  </si>
  <si>
    <t>L1.2</t>
  </si>
  <si>
    <t xml:space="preserve">Java + Android Studio </t>
  </si>
  <si>
    <t>Gonçalo Andrade(34)</t>
  </si>
  <si>
    <t>Rui Mota (31)</t>
  </si>
  <si>
    <t>Paulo Dias (31)</t>
  </si>
  <si>
    <t>Tiago Alves(33)</t>
  </si>
  <si>
    <t>All ready?</t>
  </si>
  <si>
    <t>Tudo ok</t>
  </si>
  <si>
    <t>Files Updated  -  Tudo ok</t>
  </si>
  <si>
    <t>Java,
Visual Studio Code</t>
  </si>
  <si>
    <t>Ruben Marques</t>
  </si>
  <si>
    <t>Joaquim Santos (34)</t>
  </si>
  <si>
    <t>João Aleixo (33)</t>
  </si>
  <si>
    <t>Ana Alves (33)</t>
  </si>
  <si>
    <t>O link da pasta "Documentos" está atualizado e já se pode adicionar os ficheiros</t>
  </si>
  <si>
    <t>Java e SQL + InteliJ</t>
  </si>
  <si>
    <t>Diogo Branco</t>
  </si>
  <si>
    <t>Diogo Cardoso (34)</t>
  </si>
  <si>
    <t>João Santos (34)</t>
  </si>
  <si>
    <t>Sérgio Soares (31)</t>
  </si>
  <si>
    <t>Está tudo OK?</t>
  </si>
  <si>
    <t>Alterações Feitas</t>
  </si>
  <si>
    <t>Lab4 - 4/Dec</t>
  </si>
  <si>
    <t>Java + JavaFx + SQLite + IntelliJ IDEA</t>
  </si>
  <si>
    <t>David Paiva</t>
  </si>
  <si>
    <t>Henrique Dias (34)</t>
  </si>
  <si>
    <t>João Gonçalves - porquê que andaste a alterar?</t>
  </si>
  <si>
    <t>Pedro Seabra</t>
  </si>
  <si>
    <t>Rita Sacramento</t>
  </si>
  <si>
    <t>Rui Gomes</t>
  </si>
  <si>
    <t>https://drive.google.com/open?id=19YYePF17-dJttX4PvoAPKKE-BgmX6ZQy</t>
  </si>
  <si>
    <t>Olá ;) Disponiblizei a class PasswordUtils na pasta Ficheiros Auxiliares</t>
  </si>
  <si>
    <t>Dylan Marques</t>
  </si>
  <si>
    <t>Francisco Silva</t>
  </si>
  <si>
    <t>Ricardo Roque</t>
  </si>
  <si>
    <t>Rafael Sá (42)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</si>
</sst>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24.0"/>
      <color rgb="FF660000"/>
      <name val="Arial"/>
    </font>
    <font>
      <color rgb="FF660000"/>
      <name val="Arial"/>
    </font>
    <font>
      <b/>
      <sz val="14.0"/>
      <color rgb="FF660000"/>
      <name val="Arial"/>
    </font>
    <font>
      <color theme="1"/>
      <name val="Arial"/>
    </font>
    <font>
      <b/>
      <sz val="12.0"/>
      <color rgb="FF660000"/>
      <name val="Arial"/>
    </font>
    <font>
      <b/>
      <sz val="12.0"/>
      <color theme="1"/>
      <name val="Arial"/>
    </font>
    <font>
      <b/>
      <color theme="1"/>
      <name val="Arial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Roboto"/>
    </font>
    <font/>
    <font>
      <u/>
      <color rgb="FF0000FF"/>
    </font>
    <font>
      <u/>
      <color rgb="FF0000FF"/>
    </font>
    <font>
      <u/>
      <sz val="10.0"/>
      <color rgb="FF4A86E8"/>
      <name val="Arial"/>
    </font>
    <font>
      <u/>
      <color rgb="FF1155CC"/>
    </font>
    <font>
      <u/>
      <sz val="10.0"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 shrinkToFit="0" wrapText="1"/>
    </xf>
    <xf borderId="0" fillId="2" fontId="4" numFmtId="0" xfId="0" applyAlignment="1" applyFont="1">
      <alignment horizontal="center"/>
    </xf>
    <xf borderId="0" fillId="2" fontId="4" numFmtId="0" xfId="0" applyFont="1"/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center" readingOrder="0"/>
    </xf>
    <xf borderId="1" fillId="4" fontId="7" numFmtId="0" xfId="0" applyAlignment="1" applyBorder="1" applyFill="1" applyFont="1">
      <alignment horizontal="center" readingOrder="0" shrinkToFit="0" wrapText="1"/>
    </xf>
    <xf borderId="1" fillId="5" fontId="7" numFmtId="0" xfId="0" applyAlignment="1" applyBorder="1" applyFill="1" applyFont="1">
      <alignment readingOrder="0" shrinkToFit="0" wrapText="1"/>
    </xf>
    <xf borderId="0" fillId="4" fontId="4" numFmtId="0" xfId="0" applyAlignment="1" applyFont="1">
      <alignment shrinkToFit="0" wrapText="1"/>
    </xf>
    <xf borderId="1" fillId="6" fontId="7" numFmtId="0" xfId="0" applyAlignment="1" applyBorder="1" applyFill="1" applyFont="1">
      <alignment readingOrder="0" shrinkToFit="0" wrapText="1"/>
    </xf>
    <xf borderId="1" fillId="7" fontId="7" numFmtId="0" xfId="0" applyAlignment="1" applyBorder="1" applyFill="1" applyFont="1">
      <alignment readingOrder="0" shrinkToFit="0" wrapText="1"/>
    </xf>
    <xf borderId="1" fillId="8" fontId="7" numFmtId="0" xfId="0" applyAlignment="1" applyBorder="1" applyFill="1" applyFont="1">
      <alignment readingOrder="0" shrinkToFit="0" wrapText="1"/>
    </xf>
    <xf borderId="1" fillId="4" fontId="7" numFmtId="20" xfId="0" applyAlignment="1" applyBorder="1" applyFont="1" applyNumberForma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9" fontId="8" numFmtId="0" xfId="0" applyAlignment="1" applyBorder="1" applyFill="1" applyFont="1">
      <alignment horizontal="left" readingOrder="0"/>
    </xf>
    <xf borderId="1" fillId="0" fontId="9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7" numFmtId="20" xfId="0" applyAlignment="1" applyBorder="1" applyFont="1" applyNumberFormat="1">
      <alignment horizontal="center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vertical="center"/>
    </xf>
    <xf borderId="1" fillId="0" fontId="14" numFmtId="0" xfId="0" applyAlignment="1" applyBorder="1" applyFont="1">
      <alignment readingOrder="0" vertical="center"/>
    </xf>
    <xf borderId="1" fillId="0" fontId="15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wrapText="0"/>
    </xf>
    <xf borderId="1" fillId="9" fontId="8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1" fillId="0" fontId="17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0" fontId="18" numFmtId="0" xfId="0" applyBorder="1" applyFont="1"/>
    <xf borderId="1" fillId="9" fontId="19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9" fontId="2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4" numFmtId="0" xfId="0" applyAlignment="1" applyBorder="1" applyFont="1">
      <alignment horizontal="center" readingOrder="0"/>
    </xf>
    <xf borderId="1" fillId="0" fontId="4" numFmtId="0" xfId="0" applyBorder="1" applyFont="1"/>
    <xf borderId="0" fillId="9" fontId="19" numFmtId="0" xfId="0" applyAlignment="1" applyFont="1">
      <alignment readingOrder="0"/>
    </xf>
    <xf borderId="0" fillId="9" fontId="2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9YYePF17-dJttX4PvoAPKKE-BgmX6ZQy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5.71"/>
    <col customWidth="1" min="3" max="3" width="7.0"/>
    <col customWidth="1" min="4" max="10" width="16.29"/>
    <col customWidth="1" min="11" max="11" width="0.43"/>
    <col customWidth="1" min="12" max="13" width="17.14"/>
    <col customWidth="1" min="14" max="17" width="23.57"/>
  </cols>
  <sheetData>
    <row r="1">
      <c r="A1" s="1" t="s">
        <v>0</v>
      </c>
      <c r="P1" s="1"/>
      <c r="Q1" s="1"/>
    </row>
    <row r="2">
      <c r="A2" s="2"/>
      <c r="P2" s="2"/>
      <c r="Q2" s="2"/>
    </row>
    <row r="3">
      <c r="A3" s="3" t="s">
        <v>1</v>
      </c>
      <c r="P3" s="3"/>
      <c r="Q3" s="3"/>
    </row>
    <row r="4">
      <c r="A4" s="4" t="s">
        <v>2</v>
      </c>
    </row>
    <row r="5">
      <c r="A5" s="5"/>
      <c r="P5" s="5"/>
      <c r="Q5" s="5"/>
    </row>
    <row r="6">
      <c r="A6" s="3" t="s">
        <v>3</v>
      </c>
      <c r="P6" s="3"/>
      <c r="Q6" s="3"/>
    </row>
    <row r="7">
      <c r="A7" s="5"/>
      <c r="J7" s="5"/>
      <c r="K7" s="6"/>
      <c r="L7" s="6"/>
      <c r="M7" s="6"/>
      <c r="N7" s="6"/>
      <c r="O7" s="6"/>
      <c r="P7" s="6"/>
      <c r="Q7" s="6"/>
    </row>
    <row r="8">
      <c r="A8" s="7" t="s">
        <v>4</v>
      </c>
      <c r="B8" s="8"/>
      <c r="C8" s="8"/>
      <c r="D8" s="8"/>
      <c r="E8" s="8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</row>
    <row r="9">
      <c r="A9" s="9" t="s">
        <v>5</v>
      </c>
      <c r="B9" s="9" t="s">
        <v>6</v>
      </c>
      <c r="C9" s="9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10" t="s">
        <v>13</v>
      </c>
      <c r="J9" s="10" t="s">
        <v>14</v>
      </c>
      <c r="K9" s="11"/>
      <c r="L9" s="12" t="s">
        <v>15</v>
      </c>
      <c r="M9" s="12"/>
      <c r="N9" s="12" t="s">
        <v>16</v>
      </c>
      <c r="O9" s="13" t="s">
        <v>17</v>
      </c>
      <c r="P9" s="14" t="s">
        <v>18</v>
      </c>
      <c r="Q9" s="14" t="s">
        <v>19</v>
      </c>
    </row>
    <row r="10">
      <c r="A10" s="15">
        <v>0.4375</v>
      </c>
      <c r="B10" s="16">
        <v>25.0</v>
      </c>
      <c r="C10" s="16" t="s">
        <v>20</v>
      </c>
      <c r="D10" s="17" t="s">
        <v>21</v>
      </c>
      <c r="E10" s="17" t="s">
        <v>22</v>
      </c>
      <c r="F10" s="18" t="s">
        <v>23</v>
      </c>
      <c r="G10" s="17" t="s">
        <v>24</v>
      </c>
      <c r="H10" s="18" t="s">
        <v>25</v>
      </c>
      <c r="I10" s="19"/>
      <c r="J10" s="19"/>
      <c r="L10" s="20" t="str">
        <f>HYPERLINK("https://drive.google.com/drive/folders/17RNNA5294aNMYgCmxaGaTMIWh3cwaEGA?usp=sharing","Code Inspection")</f>
        <v>Code Inspection</v>
      </c>
      <c r="M10" s="21"/>
      <c r="N10" s="17" t="s">
        <v>26</v>
      </c>
      <c r="O10" s="17" t="s">
        <v>27</v>
      </c>
      <c r="P10" s="22" t="str">
        <f>HYPERLINK("https://docs.google.com/document/d/1ftHh7ORqi12bqjwzLP-3qPjzqBW5gxwmRSKUuOVEIec/edit","Review Report")</f>
        <v>Review Report</v>
      </c>
      <c r="Q10" s="23"/>
    </row>
    <row r="11">
      <c r="A11" s="24">
        <f t="shared" ref="A11:A14" si="1">A10+time(0,15,0)</f>
        <v>0.4479166667</v>
      </c>
      <c r="B11" s="16">
        <v>22.0</v>
      </c>
      <c r="C11" s="16" t="s">
        <v>28</v>
      </c>
      <c r="D11" s="18" t="s">
        <v>29</v>
      </c>
      <c r="E11" s="18" t="s">
        <v>30</v>
      </c>
      <c r="F11" s="17" t="s">
        <v>31</v>
      </c>
      <c r="G11" s="17" t="s">
        <v>32</v>
      </c>
      <c r="H11" s="17" t="s">
        <v>33</v>
      </c>
      <c r="I11" s="17" t="s">
        <v>34</v>
      </c>
      <c r="J11" s="17"/>
      <c r="L11" s="20" t="str">
        <f>HYPERLINK("https://docs.google.com/document/d/1lY0UZQtdY6f5NdBLyJp4OXXDOmZ8xYU2ix68T8g5oN0/edit","SRS")</f>
        <v>SRS</v>
      </c>
      <c r="M11" s="20" t="str">
        <f>HYPERLINK("https://drive.google.com/drive/folders/1tGjWzWn01-6KpHQdqjqpQhInCAqpOoCa?usp=sharing","Inspeção de Código")</f>
        <v>Inspeção de Código</v>
      </c>
      <c r="N11" s="18" t="s">
        <v>35</v>
      </c>
      <c r="O11" s="18" t="s">
        <v>27</v>
      </c>
      <c r="P11" s="25" t="str">
        <f>HYPERLINK("https://docs.google.com/document/d/1Z7iO_OwTnugM_tpr2HpbO-Ex_s8YI-1Cj1D1JivLMfs/edit?usp=sharing","Review Report")</f>
        <v>Review Report</v>
      </c>
      <c r="Q11" s="18" t="s">
        <v>36</v>
      </c>
    </row>
    <row r="12">
      <c r="A12" s="24">
        <f t="shared" si="1"/>
        <v>0.4583333333</v>
      </c>
      <c r="B12" s="16">
        <v>21.0</v>
      </c>
      <c r="C12" s="16" t="s">
        <v>20</v>
      </c>
      <c r="D12" s="17" t="s">
        <v>37</v>
      </c>
      <c r="E12" s="17" t="s">
        <v>38</v>
      </c>
      <c r="F12" s="17" t="s">
        <v>39</v>
      </c>
      <c r="G12" s="17" t="s">
        <v>40</v>
      </c>
      <c r="H12" s="18" t="s">
        <v>41</v>
      </c>
      <c r="I12" s="17" t="s">
        <v>42</v>
      </c>
      <c r="L12" s="20" t="str">
        <f>HYPERLINK("https://drive.google.com/open?id=1HLhzCEcTYeEVPeY3e2RvdPXjr9Kut39x","SRS")</f>
        <v>SRS</v>
      </c>
      <c r="M12" s="26" t="str">
        <f>HYPERLINK("https://drive.google.com/open?id=1d6966T_HrP0UoBSOA3duSLez_PetsR94","Inspeção de Código")</f>
        <v>Inspeção de Código</v>
      </c>
      <c r="N12" s="17" t="s">
        <v>43</v>
      </c>
      <c r="O12" s="17" t="s">
        <v>27</v>
      </c>
      <c r="P12" s="27" t="str">
        <f>HYPERLINK("https://drive.google.com/open?id=1vQTV8jPoFa_9LM4nOrKPw7Yd3INIvylF","Review Report")</f>
        <v>Review Report</v>
      </c>
      <c r="Q12" s="18"/>
    </row>
    <row r="13">
      <c r="A13" s="24">
        <f t="shared" si="1"/>
        <v>0.46875</v>
      </c>
      <c r="B13" s="16">
        <v>24.0</v>
      </c>
      <c r="C13" s="16" t="s">
        <v>28</v>
      </c>
      <c r="D13" s="28" t="s">
        <v>44</v>
      </c>
      <c r="E13" s="28" t="s">
        <v>45</v>
      </c>
      <c r="F13" s="28" t="s">
        <v>46</v>
      </c>
      <c r="G13" s="28" t="s">
        <v>47</v>
      </c>
      <c r="H13" s="28" t="s">
        <v>48</v>
      </c>
      <c r="I13" s="28" t="s">
        <v>49</v>
      </c>
      <c r="J13" s="28" t="s">
        <v>50</v>
      </c>
      <c r="L13" s="29" t="str">
        <f>HYPERLINK("https://docs.google.com/document/d/1ez17i_OGCZIGFKTxPXaTwOz_yybSg5oPpsda3ta6h-E/edit?usp=sharing","SRS")</f>
        <v>SRS</v>
      </c>
      <c r="M13" s="30" t="str">
        <f>HYPERLINK("https://drive.google.com/drive/folders/1Jak2peAwOO3Tkdan6JFYFWUi9I8SwPld","Inspeção de Código
")</f>
        <v>Inspeção de Código
</v>
      </c>
      <c r="N13" s="31"/>
      <c r="O13" s="18"/>
      <c r="P13" s="32" t="str">
        <f>HYPERLINK("https://drive.google.com/file/d/0B36o8-J0DIMXV3RKMm56eG9UUWI1R3pNM0VJeXdoZF9SN0c0/view?usp=sharing","Review Report")</f>
        <v>Review Report</v>
      </c>
      <c r="Q13" s="18"/>
    </row>
    <row r="14">
      <c r="A14" s="24">
        <f t="shared" si="1"/>
        <v>0.4791666667</v>
      </c>
      <c r="B14" s="16">
        <v>23.0</v>
      </c>
      <c r="C14" s="16" t="s">
        <v>20</v>
      </c>
      <c r="D14" s="18" t="s">
        <v>51</v>
      </c>
      <c r="E14" s="17" t="s">
        <v>52</v>
      </c>
      <c r="F14" s="33" t="s">
        <v>53</v>
      </c>
      <c r="G14" s="17" t="s">
        <v>54</v>
      </c>
      <c r="H14" s="34" t="s">
        <v>55</v>
      </c>
      <c r="I14" s="17"/>
      <c r="J14" s="17" t="s">
        <v>56</v>
      </c>
      <c r="L14" s="20" t="str">
        <f>HYPERLINK("https://drive.google.com/drive/folders/1PLW8LX9ITwa_weojrCL5eDvaCRI5K06T?usp=sharing","Inspeção de Código")</f>
        <v>Inspeção de Código</v>
      </c>
      <c r="M14" s="35"/>
      <c r="N14" s="23" t="s">
        <v>43</v>
      </c>
      <c r="O14" s="17" t="s">
        <v>57</v>
      </c>
      <c r="P14" s="36" t="str">
        <f>HYPERLINK("https://docs.google.com/document/d/1U0xmaL6JYKwAFoFKDHVfsZb4tKNUYIzNowj9ji5GalE/edit","Review Report")</f>
        <v>Review Report</v>
      </c>
      <c r="Q14" s="37"/>
    </row>
    <row r="15">
      <c r="A15" s="5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>
      <c r="A16" s="7" t="s">
        <v>58</v>
      </c>
      <c r="B16" s="8"/>
      <c r="C16" s="8"/>
      <c r="D16" s="8"/>
      <c r="E16" s="8"/>
      <c r="F16" s="8"/>
      <c r="G16" s="8"/>
      <c r="H16" s="8"/>
      <c r="I16" s="8"/>
      <c r="J16" s="8"/>
      <c r="K16" s="6"/>
      <c r="L16" s="6"/>
      <c r="M16" s="6"/>
      <c r="N16" s="6"/>
      <c r="O16" s="6"/>
      <c r="P16" s="6"/>
      <c r="Q16" s="6"/>
    </row>
    <row r="17">
      <c r="A17" s="9" t="s">
        <v>5</v>
      </c>
      <c r="B17" s="9" t="s">
        <v>6</v>
      </c>
      <c r="C17" s="9" t="s">
        <v>7</v>
      </c>
      <c r="D17" s="10" t="s">
        <v>8</v>
      </c>
      <c r="E17" s="10" t="s">
        <v>9</v>
      </c>
      <c r="F17" s="10" t="s">
        <v>10</v>
      </c>
      <c r="G17" s="10" t="s">
        <v>11</v>
      </c>
      <c r="H17" s="10" t="s">
        <v>12</v>
      </c>
      <c r="I17" s="10" t="s">
        <v>13</v>
      </c>
      <c r="J17" s="10" t="s">
        <v>14</v>
      </c>
      <c r="K17" s="11"/>
      <c r="L17" s="12" t="s">
        <v>15</v>
      </c>
      <c r="M17" s="12"/>
      <c r="N17" s="12" t="s">
        <v>16</v>
      </c>
      <c r="O17" s="13" t="s">
        <v>17</v>
      </c>
      <c r="P17" s="14" t="s">
        <v>18</v>
      </c>
      <c r="Q17" s="14" t="s">
        <v>19</v>
      </c>
    </row>
    <row r="18">
      <c r="A18" s="15">
        <v>0.6458333333333334</v>
      </c>
      <c r="B18" s="16">
        <v>13.0</v>
      </c>
      <c r="C18" s="16" t="s">
        <v>59</v>
      </c>
      <c r="D18" s="17" t="s">
        <v>37</v>
      </c>
      <c r="E18" s="17" t="s">
        <v>60</v>
      </c>
      <c r="F18" s="17" t="s">
        <v>61</v>
      </c>
      <c r="G18" s="17" t="s">
        <v>62</v>
      </c>
      <c r="H18" s="17" t="s">
        <v>63</v>
      </c>
      <c r="J18" s="38"/>
      <c r="L18" s="20" t="str">
        <f>HYPERLINK("https://drive.google.com/open?id=1oxiLFJ68SJPW1Ki2FqnmYy9xmOcUEXyK","Ficheiros")</f>
        <v>Ficheiros</v>
      </c>
      <c r="M18" s="17" t="s">
        <v>64</v>
      </c>
      <c r="N18" s="17" t="s">
        <v>65</v>
      </c>
      <c r="O18" s="17" t="s">
        <v>66</v>
      </c>
      <c r="P18" s="39" t="str">
        <f>HYPERLINK("https://drive.google.com/open?id=11rbriAjVZ_UaF71JNHdEYaOBmfXQYeVuMoufRoHlblU", "Review Report")</f>
        <v>Review Report</v>
      </c>
      <c r="Q18" s="19"/>
    </row>
    <row r="19">
      <c r="A19" s="24">
        <f t="shared" ref="A19:A20" si="2">A18+time(0,15,0)</f>
        <v>0.65625</v>
      </c>
      <c r="B19" s="16">
        <v>11.0</v>
      </c>
      <c r="C19" s="16" t="s">
        <v>67</v>
      </c>
      <c r="D19" s="17" t="s">
        <v>68</v>
      </c>
      <c r="E19" s="17" t="s">
        <v>69</v>
      </c>
      <c r="F19" s="17" t="s">
        <v>70</v>
      </c>
      <c r="G19" s="17" t="s">
        <v>71</v>
      </c>
      <c r="H19" s="40" t="s">
        <v>72</v>
      </c>
      <c r="I19" s="40" t="s">
        <v>73</v>
      </c>
      <c r="L19" s="20" t="str">
        <f>HYPERLINK("https://drive.google.com/open?id=1NIpbaRtNRoArbU723ZAV3n4lF8NZKowH","Inspeção de Código")</f>
        <v>Inspeção de Código</v>
      </c>
      <c r="M19" s="20" t="str">
        <f>HYPERLINK("https://drive.google.com/open?id=18bAP7dvs_QYkgPf-9s4nf-iBhug5ZOY-","SRS")</f>
        <v>SRS</v>
      </c>
      <c r="N19" s="17" t="s">
        <v>43</v>
      </c>
      <c r="O19" s="17" t="s">
        <v>57</v>
      </c>
      <c r="P19" s="20" t="str">
        <f>HYPERLINK("https://docs.google.com/document/d/1bldXyFzx3iJNDb5ljR9Bm9xOTFkDEdySMPT-1Tj267M/edit?usp=sharing","Review Report - Team 11")</f>
        <v>Review Report - Team 11</v>
      </c>
      <c r="Q19" s="41" t="s">
        <v>74</v>
      </c>
    </row>
    <row r="20">
      <c r="A20" s="24">
        <f t="shared" si="2"/>
        <v>0.6666666667</v>
      </c>
      <c r="B20" s="16">
        <v>12.0</v>
      </c>
      <c r="C20" s="16" t="s">
        <v>67</v>
      </c>
      <c r="D20" s="17" t="s">
        <v>75</v>
      </c>
      <c r="E20" s="17" t="s">
        <v>76</v>
      </c>
      <c r="F20" s="17" t="s">
        <v>77</v>
      </c>
      <c r="G20" s="42" t="s">
        <v>78</v>
      </c>
      <c r="H20" s="42" t="s">
        <v>79</v>
      </c>
      <c r="I20" s="17" t="s">
        <v>80</v>
      </c>
      <c r="J20" s="17"/>
      <c r="L20" s="27" t="str">
        <f>HYPERLINK("https://drive.google.com/open?id=1En-HJ3ZYaSDjh3xgbq8n-wvAeh5zQ8b0","Ficheiros")</f>
        <v>Ficheiros</v>
      </c>
      <c r="M20" s="38"/>
      <c r="N20" s="17" t="s">
        <v>81</v>
      </c>
      <c r="O20" s="43" t="s">
        <v>74</v>
      </c>
      <c r="P20" s="20" t="str">
        <f>HYPERLINK("https://docs.google.com/document/d/1sOp2LZjiILTeAlWXCpMwCLG-BU4etjNJJ8wUTJ9AA80/edit?usp=sharing","Review Report")</f>
        <v>Review Report</v>
      </c>
      <c r="Q20" s="44"/>
    </row>
    <row r="21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>
      <c r="A22" s="7" t="s">
        <v>82</v>
      </c>
      <c r="B22" s="8"/>
      <c r="C22" s="8"/>
      <c r="D22" s="8"/>
      <c r="E22" s="8"/>
      <c r="F22" s="8"/>
      <c r="G22" s="8"/>
      <c r="H22" s="8"/>
      <c r="I22" s="8"/>
      <c r="J22" s="8"/>
      <c r="K22" s="6"/>
      <c r="L22" s="6"/>
      <c r="M22" s="6"/>
      <c r="N22" s="6"/>
      <c r="O22" s="6"/>
      <c r="P22" s="6"/>
      <c r="Q22" s="6"/>
    </row>
    <row r="23">
      <c r="A23" s="9" t="s">
        <v>5</v>
      </c>
      <c r="B23" s="9" t="s">
        <v>6</v>
      </c>
      <c r="C23" s="9" t="s">
        <v>7</v>
      </c>
      <c r="D23" s="10" t="s">
        <v>8</v>
      </c>
      <c r="E23" s="10" t="s">
        <v>9</v>
      </c>
      <c r="F23" s="10" t="s">
        <v>10</v>
      </c>
      <c r="G23" s="10" t="s">
        <v>11</v>
      </c>
      <c r="H23" s="10" t="s">
        <v>12</v>
      </c>
      <c r="I23" s="10" t="s">
        <v>13</v>
      </c>
      <c r="J23" s="10" t="s">
        <v>14</v>
      </c>
      <c r="K23" s="11"/>
      <c r="L23" s="12" t="s">
        <v>15</v>
      </c>
      <c r="M23" s="12"/>
      <c r="N23" s="12" t="s">
        <v>16</v>
      </c>
      <c r="O23" s="13" t="s">
        <v>17</v>
      </c>
      <c r="P23" s="14" t="s">
        <v>18</v>
      </c>
      <c r="Q23" s="14" t="s">
        <v>19</v>
      </c>
    </row>
    <row r="24">
      <c r="A24" s="15">
        <v>0.5833333333333334</v>
      </c>
      <c r="B24" s="16">
        <v>34.0</v>
      </c>
      <c r="C24" s="16" t="s">
        <v>83</v>
      </c>
      <c r="D24" s="45" t="s">
        <v>84</v>
      </c>
      <c r="E24" s="45" t="s">
        <v>85</v>
      </c>
      <c r="F24" s="45" t="s">
        <v>86</v>
      </c>
      <c r="G24" s="45" t="s">
        <v>87</v>
      </c>
      <c r="H24" s="45" t="s">
        <v>88</v>
      </c>
      <c r="I24" s="38"/>
      <c r="J24" s="45"/>
      <c r="K24" s="46"/>
      <c r="L24" s="47" t="str">
        <f>HYPERLINK("https://drive.google.com/drive/folders/1NU7AguOxqaAFJHC9YASCZZJiziVs3XRb?usp=sharing","Files")</f>
        <v>Files</v>
      </c>
      <c r="M24" s="48"/>
      <c r="N24" s="45" t="s">
        <v>89</v>
      </c>
      <c r="O24" s="45" t="s">
        <v>90</v>
      </c>
      <c r="P24" s="49" t="str">
        <f>HYPERLINK("https://docs.google.com/document/d/11TTpAYttL1LSjP34al6-Ecgm20WwNQc1YPbdarGgmi0/edit?usp=sharing","Review Report")</f>
        <v>Review Report</v>
      </c>
      <c r="Q24" s="45" t="s">
        <v>91</v>
      </c>
    </row>
    <row r="25">
      <c r="A25" s="24">
        <f t="shared" ref="A25:A26" si="3">A24+time(0,15,0)</f>
        <v>0.59375</v>
      </c>
      <c r="B25" s="16">
        <v>31.0</v>
      </c>
      <c r="C25" s="16" t="s">
        <v>83</v>
      </c>
      <c r="D25" s="45" t="s">
        <v>92</v>
      </c>
      <c r="E25" s="45" t="s">
        <v>93</v>
      </c>
      <c r="F25" s="50" t="s">
        <v>94</v>
      </c>
      <c r="G25" s="45" t="s">
        <v>95</v>
      </c>
      <c r="H25" s="45" t="s">
        <v>96</v>
      </c>
      <c r="J25" s="38"/>
      <c r="K25" s="46"/>
      <c r="L25" s="47" t="str">
        <f>HYPERLINK("https://drive.google.com/drive/folders/1jDK-jMZNyO7u0Xaz3i1ySRzbCy7SkeCB?usp=sharing","Documentos")</f>
        <v>Documentos</v>
      </c>
      <c r="M25" s="48"/>
      <c r="N25" s="45" t="s">
        <v>97</v>
      </c>
      <c r="O25" s="45"/>
      <c r="P25" s="51" t="str">
        <f>HYPERLINK("https://drive.google.com/open?id=1qE75KzUID6U5qC-xGwjcmGZQlCRE40X8","Review Report")</f>
        <v>Review Report</v>
      </c>
      <c r="Q25" s="45"/>
    </row>
    <row r="26">
      <c r="A26" s="24">
        <f t="shared" si="3"/>
        <v>0.6041666667</v>
      </c>
      <c r="B26" s="16">
        <v>33.0</v>
      </c>
      <c r="C26" s="16" t="s">
        <v>83</v>
      </c>
      <c r="D26" s="45" t="s">
        <v>98</v>
      </c>
      <c r="E26" s="45" t="s">
        <v>99</v>
      </c>
      <c r="F26" s="45" t="s">
        <v>100</v>
      </c>
      <c r="G26" s="45" t="s">
        <v>101</v>
      </c>
      <c r="H26" s="52" t="s">
        <v>102</v>
      </c>
      <c r="I26" s="45"/>
      <c r="J26" s="38"/>
      <c r="K26" s="46"/>
      <c r="L26" s="47" t="str">
        <f>HYPERLINK("https://drive.google.com/drive/folders/1nsIA1ze9j5j0fnwFSMnYHVNCuVUGbVbu?usp=sharing","Documentos")</f>
        <v>Documentos</v>
      </c>
      <c r="M26" s="53"/>
      <c r="N26" s="45" t="s">
        <v>103</v>
      </c>
      <c r="O26" s="45"/>
      <c r="P26" s="49" t="str">
        <f>HYPERLINK("https://docs.google.com/document/d/1M1tw5eEPCfmO_wf6ICMkJ3_4oj6G2CI4pL1dYiMStYw/edit?usp=sharing","Review Report")</f>
        <v>Review Report</v>
      </c>
      <c r="Q26" s="45" t="s">
        <v>104</v>
      </c>
    </row>
    <row r="27">
      <c r="A27" s="5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>
      <c r="A28" s="7" t="s">
        <v>105</v>
      </c>
      <c r="B28" s="8"/>
      <c r="C28" s="8"/>
      <c r="D28" s="8"/>
      <c r="E28" s="8"/>
      <c r="F28" s="8"/>
      <c r="G28" s="8"/>
      <c r="H28" s="8"/>
      <c r="I28" s="8"/>
      <c r="J28" s="8"/>
      <c r="K28" s="6"/>
      <c r="L28" s="6"/>
      <c r="M28" s="6"/>
      <c r="N28" s="6"/>
      <c r="O28" s="6"/>
      <c r="P28" s="6"/>
      <c r="Q28" s="6"/>
    </row>
    <row r="29">
      <c r="A29" s="9" t="s">
        <v>5</v>
      </c>
      <c r="B29" s="9" t="s">
        <v>6</v>
      </c>
      <c r="C29" s="9" t="s">
        <v>7</v>
      </c>
      <c r="D29" s="10" t="s">
        <v>8</v>
      </c>
      <c r="E29" s="10" t="s">
        <v>9</v>
      </c>
      <c r="F29" s="10" t="s">
        <v>10</v>
      </c>
      <c r="G29" s="10" t="s">
        <v>11</v>
      </c>
      <c r="H29" s="10" t="s">
        <v>12</v>
      </c>
      <c r="I29" s="10" t="s">
        <v>13</v>
      </c>
      <c r="J29" s="10" t="s">
        <v>14</v>
      </c>
      <c r="K29" s="11"/>
      <c r="L29" s="12" t="s">
        <v>15</v>
      </c>
      <c r="M29" s="12"/>
      <c r="N29" s="12" t="s">
        <v>16</v>
      </c>
      <c r="O29" s="13" t="s">
        <v>17</v>
      </c>
      <c r="P29" s="14" t="s">
        <v>18</v>
      </c>
      <c r="Q29" s="14" t="s">
        <v>19</v>
      </c>
    </row>
    <row r="30">
      <c r="A30" s="15">
        <v>0.75</v>
      </c>
      <c r="B30" s="16">
        <v>42.0</v>
      </c>
      <c r="C30" s="16" t="s">
        <v>83</v>
      </c>
      <c r="D30" s="17" t="s">
        <v>106</v>
      </c>
      <c r="E30" s="17" t="s">
        <v>107</v>
      </c>
      <c r="F30" s="42" t="s">
        <v>108</v>
      </c>
      <c r="G30" s="17" t="s">
        <v>109</v>
      </c>
      <c r="H30" s="42" t="s">
        <v>110</v>
      </c>
      <c r="I30" s="17" t="s">
        <v>111</v>
      </c>
      <c r="J30" s="17" t="s">
        <v>112</v>
      </c>
      <c r="L30" s="54" t="s">
        <v>113</v>
      </c>
      <c r="M30" s="55"/>
      <c r="N30" s="56" t="s">
        <v>114</v>
      </c>
      <c r="O30" s="17" t="s">
        <v>64</v>
      </c>
      <c r="P30" s="35"/>
      <c r="Q30" s="38"/>
    </row>
    <row r="31">
      <c r="A31" s="24">
        <f>A30+time(0,15,0)</f>
        <v>0.7604166667</v>
      </c>
      <c r="B31" s="16">
        <v>41.0</v>
      </c>
      <c r="C31" s="16" t="s">
        <v>83</v>
      </c>
      <c r="D31" s="42" t="s">
        <v>98</v>
      </c>
      <c r="E31" s="17" t="s">
        <v>115</v>
      </c>
      <c r="F31" s="17" t="s">
        <v>116</v>
      </c>
      <c r="G31" s="17" t="s">
        <v>117</v>
      </c>
      <c r="H31" s="17" t="s">
        <v>118</v>
      </c>
      <c r="J31" s="17"/>
      <c r="L31" s="57" t="str">
        <f>HYPERLINK("https://drive.google.com/open?id=13eYV1FBe-bkEbGhzG6rcusJykX17oGvZ","Documentos")</f>
        <v>Documentos</v>
      </c>
      <c r="M31" s="35"/>
      <c r="N31" s="17"/>
      <c r="O31" s="17"/>
      <c r="P31" s="27" t="str">
        <f>HYPERLINK("https://docs.google.com/document/d/1XqFOrjhQQPB0xNPj29iuyLTeJnCWjbtqmGFVVzApGFo/edit?usp=sharing","Review Report")</f>
        <v>Review Report</v>
      </c>
      <c r="Q31" s="38"/>
    </row>
    <row r="32">
      <c r="A32" s="5"/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>
      <c r="A33" s="5"/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>
      <c r="A34" s="5"/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>
      <c r="A35" s="5"/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>
      <c r="A36" s="5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>
      <c r="A37" s="5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>
      <c r="A38" s="5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>
      <c r="A39" s="5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>
      <c r="A40" s="5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>
      <c r="A41" s="5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>
      <c r="A42" s="5"/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>
      <c r="A43" s="5"/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>
      <c r="A44" s="5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>
      <c r="A45" s="5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>
      <c r="A46" s="5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>
      <c r="A47" s="5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>
      <c r="A48" s="5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>
      <c r="A49" s="5"/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>
      <c r="A50" s="5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>
      <c r="A51" s="5"/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>
      <c r="A52" s="5"/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>
      <c r="A53" s="5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>
      <c r="A54" s="5"/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>
      <c r="A55" s="5"/>
      <c r="B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>
      <c r="A56" s="5"/>
      <c r="B56" s="5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>
      <c r="A57" s="5"/>
      <c r="B57" s="5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>
      <c r="A58" s="5"/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>
      <c r="A59" s="5"/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>
      <c r="A60" s="5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>
      <c r="A61" s="5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>
      <c r="A62" s="5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>
      <c r="A63" s="5"/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>
      <c r="A64" s="5"/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>
      <c r="A65" s="5"/>
      <c r="B65" s="5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>
      <c r="A66" s="5"/>
      <c r="B66" s="5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>
      <c r="A67" s="5"/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>
      <c r="A68" s="5"/>
      <c r="B68" s="5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>
      <c r="A69" s="5"/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>
      <c r="A70" s="5"/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>
      <c r="A71" s="5"/>
      <c r="B71" s="5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>
      <c r="A72" s="5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>
      <c r="A73" s="5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>
      <c r="A74" s="5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>
      <c r="A75" s="5"/>
      <c r="B75" s="5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>
      <c r="A76" s="5"/>
      <c r="B76" s="5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>
      <c r="A77" s="5"/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>
      <c r="A78" s="5"/>
      <c r="B78" s="5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>
      <c r="A79" s="5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>
      <c r="A80" s="5"/>
      <c r="B80" s="5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>
      <c r="A81" s="5"/>
      <c r="B81" s="5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>
      <c r="A82" s="5"/>
      <c r="B82" s="5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>
      <c r="A83" s="5"/>
      <c r="B83" s="5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>
      <c r="A84" s="5"/>
      <c r="B84" s="5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>
      <c r="A85" s="5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>
      <c r="A86" s="5"/>
      <c r="B86" s="5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>
      <c r="A87" s="5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>
      <c r="A88" s="5"/>
      <c r="B88" s="5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>
      <c r="A89" s="5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>
      <c r="A90" s="5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>
      <c r="A91" s="5"/>
      <c r="B91" s="5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>
      <c r="A92" s="5"/>
      <c r="B92" s="5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>
      <c r="A93" s="5"/>
      <c r="B93" s="5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>
      <c r="A94" s="5"/>
      <c r="B94" s="5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>
      <c r="A95" s="5"/>
      <c r="B95" s="5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>
      <c r="A96" s="5"/>
      <c r="B96" s="5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>
      <c r="A97" s="5"/>
      <c r="B97" s="5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>
      <c r="A98" s="5"/>
      <c r="B98" s="5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>
      <c r="A99" s="5"/>
      <c r="B99" s="5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>
      <c r="A100" s="5"/>
      <c r="B100" s="5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>
      <c r="A101" s="5"/>
      <c r="B101" s="5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>
      <c r="A102" s="5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>
      <c r="A103" s="5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>
      <c r="A104" s="5"/>
      <c r="B104" s="5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>
      <c r="A105" s="5"/>
      <c r="B105" s="5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>
      <c r="A106" s="5"/>
      <c r="B106" s="5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>
      <c r="A107" s="5"/>
      <c r="B107" s="5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>
      <c r="A108" s="5"/>
      <c r="B108" s="5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>
      <c r="A109" s="5"/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>
      <c r="A110" s="5"/>
      <c r="B110" s="5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>
      <c r="A111" s="5"/>
      <c r="B111" s="5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>
      <c r="A112" s="5"/>
      <c r="B112" s="5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>
      <c r="A113" s="5"/>
      <c r="B113" s="5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>
      <c r="A114" s="5"/>
      <c r="B114" s="5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>
      <c r="A115" s="5"/>
      <c r="B115" s="5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>
      <c r="A116" s="5"/>
      <c r="B116" s="5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>
      <c r="A117" s="5"/>
      <c r="B117" s="5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>
      <c r="A118" s="5"/>
      <c r="B118" s="5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>
      <c r="A119" s="5"/>
      <c r="B119" s="5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>
      <c r="A120" s="5"/>
      <c r="B120" s="5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>
      <c r="A121" s="5"/>
      <c r="B121" s="5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>
      <c r="A122" s="5"/>
      <c r="B122" s="5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>
      <c r="A123" s="5"/>
      <c r="B123" s="5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>
      <c r="A124" s="5"/>
      <c r="B124" s="5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>
      <c r="A125" s="5"/>
      <c r="B125" s="5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>
      <c r="A126" s="5"/>
      <c r="B126" s="5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>
      <c r="A127" s="5"/>
      <c r="B127" s="5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>
      <c r="A128" s="5"/>
      <c r="B128" s="5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>
      <c r="A129" s="5"/>
      <c r="B129" s="5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>
      <c r="A130" s="5"/>
      <c r="B130" s="5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>
      <c r="A131" s="5"/>
      <c r="B131" s="5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>
      <c r="A132" s="5"/>
      <c r="B132" s="5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>
      <c r="A133" s="5"/>
      <c r="B133" s="5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>
      <c r="A134" s="5"/>
      <c r="B134" s="5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>
      <c r="A135" s="5"/>
      <c r="B135" s="5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>
      <c r="A136" s="5"/>
      <c r="B136" s="5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>
      <c r="A137" s="5"/>
      <c r="B137" s="5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>
      <c r="A138" s="5"/>
      <c r="B138" s="5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>
      <c r="A139" s="5"/>
      <c r="B139" s="5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>
      <c r="A140" s="5"/>
      <c r="B140" s="5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>
      <c r="A141" s="5"/>
      <c r="B141" s="5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>
      <c r="A142" s="5"/>
      <c r="B142" s="5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>
      <c r="A143" s="5"/>
      <c r="B143" s="5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>
      <c r="A144" s="5"/>
      <c r="B144" s="5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>
      <c r="A145" s="5"/>
      <c r="B145" s="5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>
      <c r="A146" s="5"/>
      <c r="B146" s="5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>
      <c r="A147" s="5"/>
      <c r="B147" s="5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>
      <c r="A148" s="5"/>
      <c r="B148" s="5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>
      <c r="A149" s="5"/>
      <c r="B149" s="5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>
      <c r="A150" s="5"/>
      <c r="B150" s="5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>
      <c r="A151" s="5"/>
      <c r="B151" s="5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>
      <c r="A152" s="5"/>
      <c r="B152" s="5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>
      <c r="A153" s="5"/>
      <c r="B153" s="5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>
      <c r="A154" s="5"/>
      <c r="B154" s="5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>
      <c r="A155" s="5"/>
      <c r="B155" s="5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>
      <c r="A156" s="5"/>
      <c r="B156" s="5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>
      <c r="A157" s="5"/>
      <c r="B157" s="5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>
      <c r="A158" s="5"/>
      <c r="B158" s="5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>
      <c r="A159" s="5"/>
      <c r="B159" s="5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>
      <c r="A160" s="5"/>
      <c r="B160" s="5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>
      <c r="A161" s="5"/>
      <c r="B161" s="5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>
      <c r="A162" s="5"/>
      <c r="B162" s="5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>
      <c r="A163" s="5"/>
      <c r="B163" s="5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>
      <c r="A164" s="5"/>
      <c r="B164" s="5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>
      <c r="A165" s="5"/>
      <c r="B165" s="5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>
      <c r="A166" s="5"/>
      <c r="B166" s="5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>
      <c r="A167" s="5"/>
      <c r="B167" s="5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>
      <c r="A168" s="5"/>
      <c r="B168" s="5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>
      <c r="A169" s="5"/>
      <c r="B169" s="5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>
      <c r="A170" s="5"/>
      <c r="B170" s="5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>
      <c r="A171" s="5"/>
      <c r="B171" s="5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>
      <c r="A172" s="5"/>
      <c r="B172" s="5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>
      <c r="A173" s="5"/>
      <c r="B173" s="5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>
      <c r="A174" s="5"/>
      <c r="B174" s="5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>
      <c r="A175" s="5"/>
      <c r="B175" s="5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>
      <c r="A176" s="5"/>
      <c r="B176" s="5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>
      <c r="A177" s="5"/>
      <c r="B177" s="5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>
      <c r="A178" s="5"/>
      <c r="B178" s="5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>
      <c r="A179" s="5"/>
      <c r="B179" s="5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>
      <c r="A180" s="5"/>
      <c r="B180" s="5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>
      <c r="A181" s="5"/>
      <c r="B181" s="5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>
      <c r="A182" s="5"/>
      <c r="B182" s="5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>
      <c r="A183" s="5"/>
      <c r="B183" s="5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>
      <c r="A184" s="5"/>
      <c r="B184" s="5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>
      <c r="A185" s="5"/>
      <c r="B185" s="5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>
      <c r="A186" s="5"/>
      <c r="B186" s="5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>
      <c r="A187" s="5"/>
      <c r="B187" s="5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>
      <c r="A188" s="5"/>
      <c r="B188" s="5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>
      <c r="A189" s="5"/>
      <c r="B189" s="5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>
      <c r="A190" s="5"/>
      <c r="B190" s="5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>
      <c r="A191" s="5"/>
      <c r="B191" s="5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>
      <c r="A192" s="5"/>
      <c r="B192" s="5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>
      <c r="A193" s="5"/>
      <c r="B193" s="5"/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>
      <c r="A194" s="5"/>
      <c r="B194" s="5"/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>
      <c r="A195" s="5"/>
      <c r="B195" s="5"/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>
      <c r="A196" s="5"/>
      <c r="B196" s="5"/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>
      <c r="A197" s="5"/>
      <c r="B197" s="5"/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>
      <c r="A198" s="5"/>
      <c r="B198" s="5"/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>
      <c r="A199" s="5"/>
      <c r="B199" s="5"/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>
      <c r="A200" s="5"/>
      <c r="B200" s="5"/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>
      <c r="A201" s="5"/>
      <c r="B201" s="5"/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>
      <c r="A202" s="5"/>
      <c r="B202" s="5"/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>
      <c r="A203" s="5"/>
      <c r="B203" s="5"/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>
      <c r="A204" s="5"/>
      <c r="B204" s="5"/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>
      <c r="A205" s="5"/>
      <c r="B205" s="5"/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>
      <c r="A206" s="5"/>
      <c r="B206" s="5"/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>
      <c r="A207" s="5"/>
      <c r="B207" s="5"/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>
      <c r="A208" s="5"/>
      <c r="B208" s="5"/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>
      <c r="A209" s="5"/>
      <c r="B209" s="5"/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>
      <c r="A210" s="5"/>
      <c r="B210" s="5"/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>
      <c r="A211" s="5"/>
      <c r="B211" s="5"/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>
      <c r="A212" s="5"/>
      <c r="B212" s="5"/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>
      <c r="A213" s="5"/>
      <c r="B213" s="5"/>
      <c r="C213" s="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>
      <c r="A214" s="5"/>
      <c r="B214" s="5"/>
      <c r="C214" s="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>
      <c r="A215" s="5"/>
      <c r="B215" s="5"/>
      <c r="C215" s="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>
      <c r="A216" s="5"/>
      <c r="B216" s="5"/>
      <c r="C216" s="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>
      <c r="A217" s="5"/>
      <c r="B217" s="5"/>
      <c r="C217" s="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>
      <c r="A218" s="5"/>
      <c r="B218" s="5"/>
      <c r="C218" s="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>
      <c r="A219" s="5"/>
      <c r="B219" s="5"/>
      <c r="C219" s="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>
      <c r="A220" s="5"/>
      <c r="B220" s="5"/>
      <c r="C220" s="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>
      <c r="A221" s="5"/>
      <c r="B221" s="5"/>
      <c r="C221" s="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>
      <c r="A222" s="5"/>
      <c r="B222" s="5"/>
      <c r="C222" s="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>
      <c r="A223" s="5"/>
      <c r="B223" s="5"/>
      <c r="C223" s="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>
      <c r="A224" s="5"/>
      <c r="B224" s="5"/>
      <c r="C224" s="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>
      <c r="A225" s="5"/>
      <c r="B225" s="5"/>
      <c r="C225" s="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>
      <c r="A226" s="5"/>
      <c r="B226" s="5"/>
      <c r="C226" s="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>
      <c r="A227" s="5"/>
      <c r="B227" s="5"/>
      <c r="C227" s="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>
      <c r="A228" s="5"/>
      <c r="B228" s="5"/>
      <c r="C228" s="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>
      <c r="A229" s="5"/>
      <c r="B229" s="5"/>
      <c r="C229" s="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>
      <c r="A230" s="5"/>
      <c r="B230" s="5"/>
      <c r="C230" s="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>
      <c r="A231" s="5"/>
      <c r="B231" s="5"/>
      <c r="C231" s="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>
      <c r="A232" s="5"/>
      <c r="B232" s="5"/>
      <c r="C232" s="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>
      <c r="A233" s="5"/>
      <c r="B233" s="5"/>
      <c r="C233" s="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>
      <c r="A234" s="5"/>
      <c r="B234" s="5"/>
      <c r="C234" s="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>
      <c r="A235" s="5"/>
      <c r="B235" s="5"/>
      <c r="C235" s="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>
      <c r="A236" s="5"/>
      <c r="B236" s="5"/>
      <c r="C236" s="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>
      <c r="A237" s="5"/>
      <c r="B237" s="5"/>
      <c r="C237" s="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>
      <c r="A238" s="5"/>
      <c r="B238" s="5"/>
      <c r="C238" s="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>
      <c r="A239" s="5"/>
      <c r="B239" s="5"/>
      <c r="C239" s="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>
      <c r="A240" s="5"/>
      <c r="B240" s="5"/>
      <c r="C240" s="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>
      <c r="A241" s="5"/>
      <c r="B241" s="5"/>
      <c r="C241" s="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>
      <c r="A242" s="5"/>
      <c r="B242" s="5"/>
      <c r="C242" s="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>
      <c r="A243" s="5"/>
      <c r="B243" s="5"/>
      <c r="C243" s="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>
      <c r="A244" s="5"/>
      <c r="B244" s="5"/>
      <c r="C244" s="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>
      <c r="A245" s="5"/>
      <c r="B245" s="5"/>
      <c r="C245" s="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>
      <c r="A246" s="5"/>
      <c r="B246" s="5"/>
      <c r="C246" s="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>
      <c r="A247" s="5"/>
      <c r="B247" s="5"/>
      <c r="C247" s="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>
      <c r="A248" s="5"/>
      <c r="B248" s="5"/>
      <c r="C248" s="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>
      <c r="A249" s="5"/>
      <c r="B249" s="5"/>
      <c r="C249" s="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>
      <c r="A250" s="5"/>
      <c r="B250" s="5"/>
      <c r="C250" s="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>
      <c r="A251" s="5"/>
      <c r="B251" s="5"/>
      <c r="C251" s="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>
      <c r="A252" s="5"/>
      <c r="B252" s="5"/>
      <c r="C252" s="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>
      <c r="A253" s="5"/>
      <c r="B253" s="5"/>
      <c r="C253" s="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>
      <c r="A254" s="5"/>
      <c r="B254" s="5"/>
      <c r="C254" s="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>
      <c r="A255" s="5"/>
      <c r="B255" s="5"/>
      <c r="C255" s="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>
      <c r="A256" s="5"/>
      <c r="B256" s="5"/>
      <c r="C256" s="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>
      <c r="A257" s="5"/>
      <c r="B257" s="5"/>
      <c r="C257" s="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>
      <c r="A258" s="5"/>
      <c r="B258" s="5"/>
      <c r="C258" s="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>
      <c r="A259" s="5"/>
      <c r="B259" s="5"/>
      <c r="C259" s="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>
      <c r="A260" s="5"/>
      <c r="B260" s="5"/>
      <c r="C260" s="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>
      <c r="A261" s="5"/>
      <c r="B261" s="5"/>
      <c r="C261" s="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>
      <c r="A262" s="5"/>
      <c r="B262" s="5"/>
      <c r="C262" s="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>
      <c r="A263" s="5"/>
      <c r="B263" s="5"/>
      <c r="C263" s="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>
      <c r="A264" s="5"/>
      <c r="B264" s="5"/>
      <c r="C264" s="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>
      <c r="A265" s="5"/>
      <c r="B265" s="5"/>
      <c r="C265" s="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>
      <c r="A266" s="5"/>
      <c r="B266" s="5"/>
      <c r="C266" s="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>
      <c r="A267" s="5"/>
      <c r="B267" s="5"/>
      <c r="C267" s="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>
      <c r="A268" s="5"/>
      <c r="B268" s="5"/>
      <c r="C268" s="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>
      <c r="A269" s="5"/>
      <c r="B269" s="5"/>
      <c r="C269" s="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>
      <c r="A270" s="5"/>
      <c r="B270" s="5"/>
      <c r="C270" s="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>
      <c r="A271" s="5"/>
      <c r="B271" s="5"/>
      <c r="C271" s="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>
      <c r="A272" s="5"/>
      <c r="B272" s="5"/>
      <c r="C272" s="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>
      <c r="A273" s="5"/>
      <c r="B273" s="5"/>
      <c r="C273" s="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>
      <c r="A274" s="5"/>
      <c r="B274" s="5"/>
      <c r="C274" s="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>
      <c r="A275" s="5"/>
      <c r="B275" s="5"/>
      <c r="C275" s="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>
      <c r="A276" s="5"/>
      <c r="B276" s="5"/>
      <c r="C276" s="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>
      <c r="A277" s="5"/>
      <c r="B277" s="5"/>
      <c r="C277" s="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>
      <c r="A278" s="5"/>
      <c r="B278" s="5"/>
      <c r="C278" s="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>
      <c r="A279" s="5"/>
      <c r="B279" s="5"/>
      <c r="C279" s="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>
      <c r="A280" s="5"/>
      <c r="B280" s="5"/>
      <c r="C280" s="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>
      <c r="A281" s="5"/>
      <c r="B281" s="5"/>
      <c r="C281" s="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>
      <c r="A282" s="5"/>
      <c r="B282" s="5"/>
      <c r="C282" s="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>
      <c r="A283" s="5"/>
      <c r="B283" s="5"/>
      <c r="C283" s="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>
      <c r="A284" s="5"/>
      <c r="B284" s="5"/>
      <c r="C284" s="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>
      <c r="A285" s="5"/>
      <c r="B285" s="5"/>
      <c r="C285" s="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>
      <c r="A286" s="5"/>
      <c r="B286" s="5"/>
      <c r="C286" s="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>
      <c r="A287" s="5"/>
      <c r="B287" s="5"/>
      <c r="C287" s="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>
      <c r="A288" s="5"/>
      <c r="B288" s="5"/>
      <c r="C288" s="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>
      <c r="A289" s="5"/>
      <c r="B289" s="5"/>
      <c r="C289" s="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>
      <c r="A290" s="5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>
      <c r="A291" s="5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>
      <c r="A292" s="5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>
      <c r="A293" s="5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>
      <c r="A294" s="5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>
      <c r="A295" s="5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>
      <c r="A296" s="5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>
      <c r="A297" s="5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>
      <c r="A298" s="5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>
      <c r="A299" s="5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>
      <c r="A300" s="5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>
      <c r="A301" s="5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>
      <c r="A302" s="5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>
      <c r="A303" s="5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>
      <c r="A304" s="5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>
      <c r="A305" s="5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>
      <c r="A306" s="5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>
      <c r="A307" s="5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>
      <c r="A308" s="5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>
      <c r="A309" s="5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>
      <c r="A310" s="5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>
      <c r="A311" s="5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>
      <c r="A312" s="5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>
      <c r="A313" s="5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>
      <c r="A314" s="5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>
      <c r="A315" s="5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>
      <c r="A316" s="5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>
      <c r="A317" s="5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>
      <c r="A318" s="5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>
      <c r="A319" s="5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>
      <c r="A320" s="5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>
      <c r="A321" s="5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>
      <c r="A322" s="5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>
      <c r="A323" s="5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>
      <c r="A324" s="5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>
      <c r="A325" s="5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>
      <c r="A326" s="5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>
      <c r="A327" s="5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>
      <c r="A328" s="5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>
      <c r="A329" s="5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>
      <c r="A330" s="5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>
      <c r="A331" s="5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>
      <c r="A332" s="5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>
      <c r="A333" s="5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>
      <c r="A334" s="5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>
      <c r="A335" s="5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>
      <c r="A336" s="5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>
      <c r="A337" s="5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>
      <c r="A338" s="5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>
      <c r="A339" s="5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>
      <c r="A340" s="5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>
      <c r="A341" s="5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>
      <c r="A342" s="5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>
      <c r="A343" s="5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>
      <c r="A344" s="5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>
      <c r="A345" s="5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>
      <c r="A346" s="5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>
      <c r="A347" s="5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>
      <c r="A348" s="5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>
      <c r="A349" s="5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>
      <c r="A350" s="5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>
      <c r="A351" s="5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>
      <c r="A352" s="5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>
      <c r="A353" s="5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>
      <c r="A354" s="5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>
      <c r="A355" s="5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>
      <c r="A356" s="5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>
      <c r="A357" s="5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>
      <c r="A358" s="5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>
      <c r="A359" s="5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>
      <c r="A360" s="5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>
      <c r="A361" s="5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>
      <c r="A362" s="5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>
      <c r="A363" s="5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>
      <c r="A364" s="5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>
      <c r="A365" s="5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>
      <c r="A366" s="5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>
      <c r="A367" s="5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>
      <c r="A368" s="5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>
      <c r="A369" s="5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>
      <c r="A370" s="5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>
      <c r="A371" s="5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>
      <c r="A372" s="5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>
      <c r="A373" s="5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>
      <c r="A374" s="5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>
      <c r="A375" s="5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>
      <c r="A376" s="5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>
      <c r="A377" s="5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>
      <c r="A378" s="5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>
      <c r="A379" s="5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>
      <c r="A380" s="5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>
      <c r="A381" s="5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>
      <c r="A382" s="5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>
      <c r="A383" s="5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>
      <c r="A384" s="5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>
      <c r="A385" s="5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>
      <c r="A386" s="5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>
      <c r="A387" s="5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>
      <c r="A388" s="5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>
      <c r="A389" s="5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>
      <c r="A390" s="5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>
      <c r="A391" s="5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>
      <c r="A392" s="5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>
      <c r="A393" s="5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>
      <c r="A394" s="5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>
      <c r="A395" s="5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>
      <c r="A396" s="5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>
      <c r="A397" s="5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>
      <c r="A398" s="5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>
      <c r="A399" s="5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>
      <c r="A400" s="5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>
      <c r="A401" s="5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>
      <c r="A402" s="5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>
      <c r="A403" s="5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>
      <c r="A404" s="5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>
      <c r="A405" s="5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>
      <c r="A406" s="5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>
      <c r="A407" s="5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>
      <c r="A408" s="5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>
      <c r="A409" s="5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>
      <c r="A410" s="5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>
      <c r="A411" s="5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>
      <c r="A412" s="5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>
      <c r="A413" s="5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>
      <c r="A414" s="5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>
      <c r="A415" s="5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>
      <c r="A416" s="5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>
      <c r="A417" s="5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>
      <c r="A418" s="5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>
      <c r="A419" s="5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>
      <c r="A420" s="5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>
      <c r="A421" s="5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>
      <c r="A422" s="5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>
      <c r="A423" s="5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>
      <c r="A424" s="5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>
      <c r="A425" s="5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>
      <c r="A426" s="5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>
      <c r="A427" s="5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>
      <c r="A428" s="5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>
      <c r="A429" s="5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>
      <c r="A430" s="5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>
      <c r="A431" s="5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>
      <c r="A432" s="5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>
      <c r="A433" s="5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>
      <c r="A434" s="5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>
      <c r="A435" s="5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>
      <c r="A436" s="5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>
      <c r="A437" s="5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>
      <c r="A438" s="5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>
      <c r="A439" s="5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>
      <c r="A440" s="5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>
      <c r="A441" s="5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>
      <c r="A442" s="5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>
      <c r="A443" s="5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>
      <c r="A444" s="5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>
      <c r="A445" s="5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>
      <c r="A446" s="5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>
      <c r="A447" s="5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>
      <c r="A448" s="5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>
      <c r="A449" s="5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>
      <c r="A450" s="5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>
      <c r="A451" s="5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>
      <c r="A452" s="5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>
      <c r="A453" s="5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>
      <c r="A454" s="5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>
      <c r="A455" s="5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>
      <c r="A456" s="5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>
      <c r="A457" s="5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>
      <c r="A458" s="5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>
      <c r="A459" s="5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>
      <c r="A460" s="5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>
      <c r="A461" s="5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>
      <c r="A462" s="5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>
      <c r="A463" s="5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>
      <c r="A464" s="5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>
      <c r="A465" s="5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>
      <c r="A466" s="5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>
      <c r="A467" s="5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>
      <c r="A468" s="5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>
      <c r="A469" s="5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>
      <c r="A470" s="5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>
      <c r="A471" s="5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>
      <c r="A472" s="5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>
      <c r="A473" s="5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>
      <c r="A474" s="5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>
      <c r="A475" s="5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>
      <c r="A476" s="5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>
      <c r="A477" s="5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>
      <c r="A478" s="5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>
      <c r="A479" s="5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>
      <c r="A480" s="5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>
      <c r="A481" s="5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>
      <c r="A482" s="5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>
      <c r="A483" s="5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>
      <c r="A484" s="5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>
      <c r="A485" s="5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>
      <c r="A486" s="5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>
      <c r="A487" s="5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>
      <c r="A488" s="5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>
      <c r="A489" s="5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>
      <c r="A490" s="5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>
      <c r="A491" s="5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>
      <c r="A492" s="5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>
      <c r="A493" s="5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>
      <c r="A494" s="5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>
      <c r="A495" s="5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>
      <c r="A496" s="5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>
      <c r="A497" s="5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>
      <c r="A498" s="5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>
      <c r="A499" s="5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>
      <c r="A500" s="5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>
      <c r="A501" s="5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>
      <c r="A502" s="5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>
      <c r="A503" s="5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>
      <c r="A504" s="5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>
      <c r="A505" s="5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>
      <c r="A506" s="5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>
      <c r="A507" s="5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>
      <c r="A508" s="5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>
      <c r="A509" s="5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>
      <c r="A510" s="5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>
      <c r="A511" s="5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>
      <c r="A512" s="5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>
      <c r="A513" s="5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>
      <c r="A514" s="5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>
      <c r="A515" s="5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>
      <c r="A516" s="5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>
      <c r="A517" s="5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>
      <c r="A518" s="5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>
      <c r="A519" s="5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>
      <c r="A520" s="5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>
      <c r="A521" s="5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>
      <c r="A522" s="5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>
      <c r="A523" s="5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>
      <c r="A524" s="5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>
      <c r="A525" s="5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>
      <c r="A526" s="5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>
      <c r="A527" s="5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>
      <c r="A528" s="5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>
      <c r="A529" s="5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>
      <c r="A530" s="5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>
      <c r="A531" s="5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>
      <c r="A532" s="5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>
      <c r="A533" s="5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>
      <c r="A534" s="5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>
      <c r="A535" s="5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>
      <c r="A536" s="5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>
      <c r="A537" s="5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>
      <c r="A538" s="5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>
      <c r="A539" s="5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>
      <c r="A540" s="5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>
      <c r="A541" s="5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>
      <c r="A542" s="5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>
      <c r="A543" s="5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>
      <c r="A544" s="5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>
      <c r="A545" s="5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>
      <c r="A546" s="5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>
      <c r="A547" s="5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>
      <c r="A548" s="5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>
      <c r="A549" s="5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>
      <c r="A550" s="5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>
      <c r="A551" s="5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>
      <c r="A552" s="5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>
      <c r="A553" s="5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>
      <c r="A554" s="5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>
      <c r="A555" s="5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>
      <c r="A556" s="5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>
      <c r="A557" s="5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>
      <c r="A558" s="5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>
      <c r="A559" s="5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>
      <c r="A560" s="5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>
      <c r="A561" s="5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>
      <c r="A562" s="5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>
      <c r="A563" s="5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>
      <c r="A564" s="5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>
      <c r="A565" s="5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>
      <c r="A566" s="5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>
      <c r="A567" s="5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>
      <c r="A568" s="5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>
      <c r="A569" s="5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>
      <c r="A570" s="5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>
      <c r="A571" s="5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>
      <c r="A572" s="5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>
      <c r="A573" s="5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>
      <c r="A574" s="5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>
      <c r="A575" s="5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>
      <c r="A576" s="5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>
      <c r="A577" s="5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>
      <c r="A578" s="5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>
      <c r="A579" s="5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>
      <c r="A580" s="5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>
      <c r="A581" s="5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>
      <c r="A582" s="5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>
      <c r="A583" s="5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>
      <c r="A584" s="5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>
      <c r="A585" s="5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>
      <c r="A586" s="5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>
      <c r="A587" s="5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>
      <c r="A588" s="5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>
      <c r="A589" s="5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>
      <c r="A590" s="5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>
      <c r="A591" s="5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>
      <c r="A592" s="5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>
      <c r="A593" s="5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>
      <c r="A594" s="5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>
      <c r="A595" s="5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>
      <c r="A596" s="5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>
      <c r="A597" s="5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>
      <c r="A598" s="5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>
      <c r="A599" s="5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>
      <c r="A600" s="5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>
      <c r="A601" s="5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>
      <c r="A602" s="5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>
      <c r="A603" s="5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>
      <c r="A604" s="5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>
      <c r="A605" s="5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>
      <c r="A606" s="5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>
      <c r="A607" s="5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>
      <c r="A608" s="5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>
      <c r="A609" s="5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>
      <c r="A610" s="5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>
      <c r="A611" s="5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>
      <c r="A612" s="5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>
      <c r="A613" s="5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>
      <c r="A614" s="5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>
      <c r="A615" s="5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>
      <c r="A616" s="5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>
      <c r="A617" s="5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>
      <c r="A618" s="5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>
      <c r="A619" s="5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>
      <c r="A620" s="5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>
      <c r="A621" s="5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>
      <c r="A622" s="5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>
      <c r="A623" s="5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>
      <c r="A624" s="5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>
      <c r="A625" s="5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>
      <c r="A626" s="5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>
      <c r="A627" s="5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>
      <c r="A628" s="5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>
      <c r="A629" s="5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>
      <c r="A630" s="5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>
      <c r="A631" s="5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>
      <c r="A632" s="5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>
      <c r="A633" s="5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>
      <c r="A634" s="5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>
      <c r="A635" s="5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>
      <c r="A636" s="5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>
      <c r="A637" s="5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>
      <c r="A638" s="5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>
      <c r="A639" s="5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>
      <c r="A640" s="5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>
      <c r="A641" s="5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>
      <c r="A642" s="5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>
      <c r="A643" s="5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>
      <c r="A644" s="5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>
      <c r="A645" s="5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>
      <c r="A646" s="5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>
      <c r="A647" s="5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>
      <c r="A648" s="5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>
      <c r="A649" s="5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>
      <c r="A650" s="5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>
      <c r="A651" s="5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>
      <c r="A652" s="5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>
      <c r="A653" s="5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>
      <c r="A654" s="5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>
      <c r="A655" s="5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>
      <c r="A656" s="5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>
      <c r="A657" s="5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>
      <c r="A658" s="5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>
      <c r="A659" s="5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>
      <c r="A660" s="5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>
      <c r="A661" s="5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>
      <c r="A662" s="5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>
      <c r="A663" s="5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>
      <c r="A664" s="5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>
      <c r="A665" s="5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>
      <c r="A666" s="5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>
      <c r="A667" s="5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>
      <c r="A668" s="5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>
      <c r="A669" s="5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>
      <c r="A670" s="5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>
      <c r="A671" s="5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>
      <c r="A672" s="5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>
      <c r="A673" s="5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>
      <c r="A674" s="5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>
      <c r="A675" s="5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>
      <c r="A676" s="5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>
      <c r="A677" s="5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>
      <c r="A678" s="5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>
      <c r="A679" s="5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>
      <c r="A680" s="5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>
      <c r="A681" s="5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>
      <c r="A682" s="5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>
      <c r="A683" s="5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>
      <c r="A684" s="5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>
      <c r="A685" s="5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>
      <c r="A686" s="5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>
      <c r="A687" s="5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>
      <c r="A688" s="5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>
      <c r="A689" s="5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>
      <c r="A690" s="5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>
      <c r="A691" s="5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>
      <c r="A692" s="5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>
      <c r="A693" s="5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>
      <c r="A694" s="5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>
      <c r="A695" s="5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>
      <c r="A696" s="5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>
      <c r="A697" s="5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>
      <c r="A698" s="5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>
      <c r="A699" s="5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>
      <c r="A700" s="5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>
      <c r="A701" s="5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>
      <c r="A702" s="5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>
      <c r="A703" s="5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>
      <c r="A704" s="5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>
      <c r="A705" s="5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>
      <c r="A706" s="5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>
      <c r="A707" s="5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>
      <c r="A708" s="5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>
      <c r="A709" s="5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>
      <c r="A710" s="5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>
      <c r="A711" s="5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>
      <c r="A712" s="5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>
      <c r="A713" s="5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>
      <c r="A714" s="5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>
      <c r="A715" s="5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>
      <c r="A716" s="5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>
      <c r="A717" s="5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>
      <c r="A718" s="5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>
      <c r="A719" s="5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>
      <c r="A720" s="5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>
      <c r="A721" s="5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>
      <c r="A722" s="5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>
      <c r="A723" s="5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>
      <c r="A724" s="5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>
      <c r="A725" s="5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>
      <c r="A726" s="5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>
      <c r="A727" s="5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>
      <c r="A728" s="5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>
      <c r="A729" s="5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>
      <c r="A730" s="5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>
      <c r="A731" s="5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>
      <c r="A732" s="5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>
      <c r="A733" s="5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>
      <c r="A734" s="5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>
      <c r="A735" s="5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>
      <c r="A736" s="5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>
      <c r="A737" s="5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>
      <c r="A738" s="5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>
      <c r="A739" s="5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>
      <c r="A740" s="5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>
      <c r="A741" s="5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>
      <c r="A742" s="5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>
      <c r="A743" s="5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>
      <c r="A744" s="5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>
      <c r="A745" s="5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>
      <c r="A746" s="5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>
      <c r="A747" s="5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>
      <c r="A748" s="5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>
      <c r="A749" s="5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>
      <c r="A750" s="5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>
      <c r="A751" s="5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>
      <c r="A752" s="5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>
      <c r="A753" s="5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>
      <c r="A754" s="5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>
      <c r="A755" s="5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>
      <c r="A756" s="5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>
      <c r="A757" s="5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>
      <c r="A758" s="5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>
      <c r="A759" s="5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>
      <c r="A760" s="5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>
      <c r="A761" s="5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>
      <c r="A762" s="5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>
      <c r="A763" s="5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>
      <c r="A764" s="5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>
      <c r="A765" s="5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>
      <c r="A766" s="5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>
      <c r="A767" s="5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>
      <c r="A768" s="5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>
      <c r="A769" s="5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>
      <c r="A770" s="5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>
      <c r="A771" s="5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>
      <c r="A772" s="5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>
      <c r="A773" s="5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>
      <c r="A774" s="5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>
      <c r="A775" s="5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>
      <c r="A776" s="5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>
      <c r="A777" s="5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>
      <c r="A778" s="5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>
      <c r="A779" s="5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>
      <c r="A780" s="5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>
      <c r="A781" s="5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>
      <c r="A782" s="5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>
      <c r="A783" s="5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>
      <c r="A784" s="5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>
      <c r="A785" s="5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>
      <c r="A786" s="5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>
      <c r="A787" s="5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>
      <c r="A788" s="5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>
      <c r="A789" s="5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>
      <c r="A790" s="5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>
      <c r="A791" s="5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>
      <c r="A792" s="5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>
      <c r="A793" s="5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>
      <c r="A794" s="5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>
      <c r="A795" s="5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>
      <c r="A796" s="5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>
      <c r="A797" s="5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>
      <c r="A798" s="5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>
      <c r="A799" s="5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>
      <c r="A800" s="5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>
      <c r="A801" s="5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>
      <c r="A802" s="5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>
      <c r="A803" s="5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>
      <c r="A804" s="5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>
      <c r="A805" s="5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>
      <c r="A806" s="5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>
      <c r="A807" s="5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>
      <c r="A808" s="5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>
      <c r="A809" s="5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>
      <c r="A810" s="5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>
      <c r="A811" s="5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>
      <c r="A812" s="5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>
      <c r="A813" s="5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>
      <c r="A814" s="5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>
      <c r="A815" s="5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>
      <c r="A816" s="5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>
      <c r="A817" s="5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>
      <c r="A818" s="5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>
      <c r="A819" s="5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>
      <c r="A820" s="5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>
      <c r="A821" s="5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>
      <c r="A822" s="5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>
      <c r="A823" s="5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>
      <c r="A824" s="5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>
      <c r="A825" s="5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>
      <c r="A826" s="5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>
      <c r="A827" s="5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>
      <c r="A828" s="5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>
      <c r="A829" s="5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>
      <c r="A830" s="5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>
      <c r="A831" s="5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>
      <c r="A832" s="5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>
      <c r="A833" s="5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>
      <c r="A834" s="5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>
      <c r="A835" s="5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>
      <c r="A836" s="5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>
      <c r="A837" s="5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>
      <c r="A838" s="5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>
      <c r="A839" s="5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>
      <c r="A840" s="5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>
      <c r="A841" s="5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>
      <c r="A842" s="5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>
      <c r="A843" s="5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>
      <c r="A844" s="5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>
      <c r="A845" s="5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>
      <c r="A846" s="5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>
      <c r="A847" s="5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>
      <c r="A848" s="5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>
      <c r="A849" s="5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>
      <c r="A850" s="5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>
      <c r="A851" s="5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>
      <c r="A852" s="5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>
      <c r="A853" s="5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>
      <c r="A854" s="5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>
      <c r="A855" s="5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>
      <c r="A856" s="5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>
      <c r="A857" s="5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>
      <c r="A858" s="5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>
      <c r="A859" s="5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>
      <c r="A860" s="5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>
      <c r="A861" s="5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>
      <c r="A862" s="5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>
      <c r="A863" s="5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>
      <c r="A864" s="5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>
      <c r="A865" s="5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>
      <c r="A866" s="5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>
      <c r="A867" s="5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>
      <c r="A868" s="5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>
      <c r="A869" s="5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>
      <c r="A870" s="5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>
      <c r="A871" s="5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>
      <c r="A872" s="5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>
      <c r="A873" s="5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>
      <c r="A874" s="5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>
      <c r="A875" s="5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>
      <c r="A876" s="5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>
      <c r="A877" s="5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>
      <c r="A878" s="5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>
      <c r="A879" s="5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>
      <c r="A880" s="5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>
      <c r="A881" s="5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>
      <c r="A882" s="5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>
      <c r="A883" s="5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>
      <c r="A884" s="5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>
      <c r="A885" s="5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>
      <c r="A886" s="5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>
      <c r="A887" s="5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>
      <c r="A888" s="5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>
      <c r="A889" s="5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>
      <c r="A890" s="5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>
      <c r="A891" s="5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>
      <c r="A892" s="5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>
      <c r="A893" s="5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>
      <c r="A894" s="5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>
      <c r="A895" s="5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>
      <c r="A896" s="5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>
      <c r="A897" s="5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>
      <c r="A898" s="5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>
      <c r="A899" s="5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>
      <c r="A900" s="5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>
      <c r="A901" s="5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>
      <c r="A902" s="5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>
      <c r="A903" s="5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>
      <c r="A904" s="5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>
      <c r="A905" s="5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>
      <c r="A906" s="5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>
      <c r="A907" s="5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>
      <c r="A908" s="5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>
      <c r="A909" s="5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>
      <c r="A910" s="5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>
      <c r="A911" s="5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>
      <c r="A912" s="5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>
      <c r="A913" s="5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>
      <c r="A914" s="5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>
      <c r="A915" s="5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>
      <c r="A916" s="5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>
      <c r="A917" s="5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>
      <c r="A918" s="5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>
      <c r="A919" s="5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>
      <c r="A920" s="5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>
      <c r="A921" s="5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>
      <c r="A922" s="5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>
      <c r="A923" s="5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>
      <c r="A924" s="5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>
      <c r="A925" s="5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>
      <c r="A926" s="5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>
      <c r="A927" s="5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>
      <c r="A928" s="5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>
      <c r="A929" s="5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>
      <c r="A930" s="5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>
      <c r="A931" s="5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>
      <c r="A932" s="5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>
      <c r="A933" s="5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>
      <c r="A934" s="5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>
      <c r="A935" s="5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>
      <c r="A936" s="5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>
      <c r="A937" s="5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>
      <c r="A938" s="5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>
      <c r="A939" s="5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>
      <c r="A940" s="5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>
      <c r="A941" s="5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>
      <c r="A942" s="5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>
      <c r="A943" s="5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>
      <c r="A944" s="5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>
      <c r="A945" s="5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>
      <c r="A946" s="5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>
      <c r="A947" s="5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>
      <c r="A948" s="5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>
      <c r="A949" s="5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>
      <c r="A950" s="5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>
      <c r="A951" s="5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>
      <c r="A952" s="5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>
      <c r="A953" s="5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>
      <c r="A954" s="5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>
      <c r="A955" s="5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>
      <c r="A956" s="5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>
      <c r="A957" s="5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>
      <c r="A958" s="5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>
      <c r="A959" s="5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>
      <c r="A960" s="5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>
      <c r="A961" s="5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>
      <c r="A962" s="5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>
      <c r="A963" s="5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>
      <c r="A964" s="5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>
      <c r="A965" s="5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>
      <c r="A966" s="5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>
      <c r="A967" s="5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>
      <c r="A968" s="5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>
      <c r="A969" s="5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>
      <c r="A970" s="5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>
      <c r="A971" s="5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>
      <c r="A972" s="5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>
      <c r="A973" s="5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>
      <c r="A974" s="5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>
      <c r="A975" s="5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>
      <c r="A976" s="5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>
      <c r="A977" s="5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>
      <c r="A978" s="5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>
      <c r="A979" s="5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>
      <c r="A980" s="5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>
      <c r="A981" s="5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>
      <c r="A982" s="5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>
      <c r="A983" s="5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>
      <c r="A984" s="5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>
      <c r="A985" s="5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>
      <c r="A986" s="5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>
      <c r="A987" s="5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>
      <c r="A988" s="5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>
      <c r="A989" s="5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>
      <c r="A990" s="5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>
      <c r="A991" s="5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</sheetData>
  <mergeCells count="7">
    <mergeCell ref="A1:O1"/>
    <mergeCell ref="A2:O2"/>
    <mergeCell ref="A3:O3"/>
    <mergeCell ref="A4:Q4"/>
    <mergeCell ref="A5:O5"/>
    <mergeCell ref="A6:O6"/>
    <mergeCell ref="A7:I7"/>
  </mergeCells>
  <hyperlinks>
    <hyperlink r:id="rId1" ref="L30"/>
  </hyperlinks>
  <drawing r:id="rId2"/>
</worksheet>
</file>