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inho365-my.sharepoint.com/personal/a95254_uminho_pt/Documents/1o ano/1o semestre/EES/Otimizacao/Aula 5/"/>
    </mc:Choice>
  </mc:AlternateContent>
  <xr:revisionPtr revIDLastSave="1567" documentId="8_{A87272F7-56B4-43DB-AA98-0D2B7FABEDC1}" xr6:coauthVersionLast="45" xr6:coauthVersionMax="45" xr10:uidLastSave="{4C5C9F63-52F2-44D0-9B05-B2627418DDA6}"/>
  <bookViews>
    <workbookView xWindow="-108" yWindow="-108" windowWidth="23256" windowHeight="12576" activeTab="2" xr2:uid="{C3F3AED5-DF97-409C-BCDE-29936941CAA6}"/>
  </bookViews>
  <sheets>
    <sheet name="Ex 1" sheetId="1" r:id="rId1"/>
    <sheet name="Ex 2 (Mais longo)" sheetId="2" r:id="rId2"/>
    <sheet name="Ex 2 (mais curto)" sheetId="5" r:id="rId3"/>
    <sheet name="Ex 2 (arco mais curto)" sheetId="4" r:id="rId4"/>
    <sheet name="Ex 2 a" sheetId="7" r:id="rId5"/>
    <sheet name="Ex 2 b" sheetId="3" r:id="rId6"/>
    <sheet name="Ex 2 c" sheetId="6" r:id="rId7"/>
  </sheets>
  <definedNames>
    <definedName name="solver_adj" localSheetId="3" hidden="1">'Ex 2 (arco mais curto)'!$C$3:$W$3</definedName>
    <definedName name="solver_adj" localSheetId="2" hidden="1">'Ex 2 (mais curto)'!$C$3:$V$3</definedName>
    <definedName name="solver_adj" localSheetId="1" hidden="1">'Ex 2 (Mais longo)'!$C$3:$V$3</definedName>
    <definedName name="solver_adj" localSheetId="4" hidden="1">'Ex 2 a'!$C$3:$V$3,'Ex 2 a'!$X$3</definedName>
    <definedName name="solver_adj" localSheetId="5" hidden="1">'Ex 2 b'!$C$3:$V$3,'Ex 2 b'!$X$3</definedName>
    <definedName name="solver_adj" localSheetId="6" hidden="1">'Ex 2 c'!$C$3:$V$3</definedName>
    <definedName name="solver_cvg" localSheetId="3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3" hidden="1">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eng" localSheetId="3" hidden="1">2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3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3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3" hidden="1">'Ex 2 (arco mais curto)'!$C$24:$V$24</definedName>
    <definedName name="solver_lhs1" localSheetId="2" hidden="1">'Ex 2 (mais curto)'!$C$3:$V$3</definedName>
    <definedName name="solver_lhs1" localSheetId="1" hidden="1">'Ex 2 (Mais longo)'!$C$3:$V$3</definedName>
    <definedName name="solver_lhs1" localSheetId="4" hidden="1">'Ex 2 a'!$C$24:$V$24</definedName>
    <definedName name="solver_lhs1" localSheetId="5" hidden="1">'Ex 2 b'!$C$24:$V$24</definedName>
    <definedName name="solver_lhs1" localSheetId="6" hidden="1">'Ex 2 c'!$C$24:$V$24</definedName>
    <definedName name="solver_lhs2" localSheetId="3" hidden="1">'Ex 2 (arco mais curto)'!$C$3:$V$3</definedName>
    <definedName name="solver_lhs2" localSheetId="2" hidden="1">'Ex 2 (mais curto)'!$X$10:$X$19</definedName>
    <definedName name="solver_lhs2" localSheetId="1" hidden="1">'Ex 2 (Mais longo)'!$X$10:$X$19</definedName>
    <definedName name="solver_lhs2" localSheetId="4" hidden="1">'Ex 2 a'!$C$3:$V$3</definedName>
    <definedName name="solver_lhs2" localSheetId="5" hidden="1">'Ex 2 b'!$C$3:$V$3</definedName>
    <definedName name="solver_lhs2" localSheetId="6" hidden="1">'Ex 2 c'!$C$3:$V$3</definedName>
    <definedName name="solver_lhs3" localSheetId="3" hidden="1">'Ex 2 (arco mais curto)'!$X$10:$X$19</definedName>
    <definedName name="solver_lhs3" localSheetId="4" hidden="1">'Ex 2 a'!$X$10:$X$19</definedName>
    <definedName name="solver_lhs3" localSheetId="5" hidden="1">'Ex 2 b'!$X$10:$X$19</definedName>
    <definedName name="solver_lhs3" localSheetId="6" hidden="1">'Ex 2 c'!$X$10:$X$19</definedName>
    <definedName name="solver_mip" localSheetId="3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3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3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3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3" hidden="1">1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3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3" hidden="1">3</definedName>
    <definedName name="solver_num" localSheetId="2" hidden="1">2</definedName>
    <definedName name="solver_num" localSheetId="1" hidden="1">2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wt" localSheetId="3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3" hidden="1">'Ex 2 (arco mais curto)'!$X$3</definedName>
    <definedName name="solver_opt" localSheetId="2" hidden="1">'Ex 2 (mais curto)'!$Y$3</definedName>
    <definedName name="solver_opt" localSheetId="1" hidden="1">'Ex 2 (Mais longo)'!$Y$3</definedName>
    <definedName name="solver_opt" localSheetId="4" hidden="1">'Ex 2 a'!$AE$3</definedName>
    <definedName name="solver_opt" localSheetId="5" hidden="1">'Ex 2 b'!$Z$3</definedName>
    <definedName name="solver_opt" localSheetId="6" hidden="1">'Ex 2 c'!$X$3</definedName>
    <definedName name="solver_pre" localSheetId="3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3" hidden="1">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el1" localSheetId="3" hidden="1">1</definedName>
    <definedName name="solver_rel1" localSheetId="2" hidden="1">5</definedName>
    <definedName name="solver_rel1" localSheetId="1" hidden="1">5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3" hidden="1">5</definedName>
    <definedName name="solver_rel2" localSheetId="2" hidden="1">2</definedName>
    <definedName name="solver_rel2" localSheetId="1" hidden="1">2</definedName>
    <definedName name="solver_rel2" localSheetId="4" hidden="1">5</definedName>
    <definedName name="solver_rel2" localSheetId="5" hidden="1">5</definedName>
    <definedName name="solver_rel2" localSheetId="6" hidden="1">5</definedName>
    <definedName name="solver_rel3" localSheetId="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hs1" localSheetId="3" hidden="1">'Ex 2 (arco mais curto)'!$C$26:$V$26</definedName>
    <definedName name="solver_rhs1" localSheetId="2" hidden="1">binary</definedName>
    <definedName name="solver_rhs1" localSheetId="1" hidden="1">binary</definedName>
    <definedName name="solver_rhs1" localSheetId="4" hidden="1">'Ex 2 a'!$C$26:$V$26</definedName>
    <definedName name="solver_rhs1" localSheetId="5" hidden="1">'Ex 2 b'!$C$26:$V$26</definedName>
    <definedName name="solver_rhs1" localSheetId="6" hidden="1">'Ex 2 c'!$C$26:$V$26</definedName>
    <definedName name="solver_rhs2" localSheetId="3" hidden="1">binary</definedName>
    <definedName name="solver_rhs2" localSheetId="2" hidden="1">'Ex 2 (mais curto)'!$Z$10:$Z$19</definedName>
    <definedName name="solver_rhs2" localSheetId="1" hidden="1">'Ex 2 (Mais longo)'!$Z$10:$Z$19</definedName>
    <definedName name="solver_rhs2" localSheetId="4" hidden="1">binary</definedName>
    <definedName name="solver_rhs2" localSheetId="5" hidden="1">binary</definedName>
    <definedName name="solver_rhs2" localSheetId="6" hidden="1">binary</definedName>
    <definedName name="solver_rhs3" localSheetId="3" hidden="1">'Ex 2 (arco mais curto)'!$Z$10:$Z$19</definedName>
    <definedName name="solver_rhs3" localSheetId="4" hidden="1">'Ex 2 a'!$Z$10:$Z$19</definedName>
    <definedName name="solver_rhs3" localSheetId="5" hidden="1">'Ex 2 b'!$Z$10:$Z$19</definedName>
    <definedName name="solver_rhs3" localSheetId="6" hidden="1">'Ex 2 c'!$Z$10:$Z$19</definedName>
    <definedName name="solver_rlx" localSheetId="3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3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3" hidden="1">1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cl" localSheetId="5" hidden="1">2</definedName>
    <definedName name="solver_scl" localSheetId="6" hidden="1">1</definedName>
    <definedName name="solver_sho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3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3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3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3" hidden="1">2</definedName>
    <definedName name="solver_typ" localSheetId="2" hidden="1">2</definedName>
    <definedName name="solver_typ" localSheetId="1" hidden="1">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3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3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4" i="7" l="1"/>
  <c r="AA3" i="7"/>
  <c r="E33" i="7"/>
  <c r="Z4" i="7" s="1"/>
  <c r="E32" i="7"/>
  <c r="Z3" i="7" s="1"/>
  <c r="E31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X19" i="7"/>
  <c r="X18" i="7"/>
  <c r="X17" i="7"/>
  <c r="X16" i="7"/>
  <c r="X15" i="7"/>
  <c r="X14" i="7"/>
  <c r="X13" i="7"/>
  <c r="X12" i="7"/>
  <c r="X11" i="7"/>
  <c r="X10" i="7"/>
  <c r="X3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X19" i="6"/>
  <c r="X18" i="6"/>
  <c r="X17" i="6"/>
  <c r="X16" i="6"/>
  <c r="X15" i="6"/>
  <c r="X14" i="6"/>
  <c r="X13" i="6"/>
  <c r="X12" i="6"/>
  <c r="X11" i="6"/>
  <c r="X10" i="6"/>
  <c r="X19" i="5"/>
  <c r="X18" i="5"/>
  <c r="X17" i="5"/>
  <c r="X16" i="5"/>
  <c r="X15" i="5"/>
  <c r="X14" i="5"/>
  <c r="X13" i="5"/>
  <c r="X12" i="5"/>
  <c r="X11" i="5"/>
  <c r="X10" i="5"/>
  <c r="Y3" i="5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6" i="4"/>
  <c r="X3" i="4"/>
  <c r="Z3" i="3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X19" i="4"/>
  <c r="X18" i="4"/>
  <c r="X17" i="4"/>
  <c r="X16" i="4"/>
  <c r="X15" i="4"/>
  <c r="X14" i="4"/>
  <c r="X13" i="4"/>
  <c r="X12" i="4"/>
  <c r="X11" i="4"/>
  <c r="X10" i="4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6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C24" i="3"/>
  <c r="X19" i="3"/>
  <c r="X18" i="3"/>
  <c r="X17" i="3"/>
  <c r="X16" i="3"/>
  <c r="X15" i="3"/>
  <c r="X14" i="3"/>
  <c r="X13" i="3"/>
  <c r="X12" i="3"/>
  <c r="X11" i="3"/>
  <c r="X10" i="3"/>
  <c r="Y3" i="2"/>
  <c r="X11" i="2"/>
  <c r="X12" i="2"/>
  <c r="X13" i="2"/>
  <c r="X14" i="2"/>
  <c r="X15" i="2"/>
  <c r="X16" i="2"/>
  <c r="X17" i="2"/>
  <c r="X18" i="2"/>
  <c r="X19" i="2"/>
  <c r="X10" i="2"/>
  <c r="AE3" i="7" l="1"/>
  <c r="N6" i="1"/>
  <c r="N7" i="1"/>
  <c r="N8" i="1"/>
  <c r="N9" i="1"/>
  <c r="N5" i="1"/>
  <c r="M6" i="1"/>
  <c r="M7" i="1"/>
  <c r="M8" i="1"/>
  <c r="M9" i="1"/>
  <c r="M5" i="1"/>
  <c r="L6" i="1"/>
  <c r="L7" i="1"/>
  <c r="L8" i="1"/>
  <c r="L9" i="1"/>
  <c r="L5" i="1"/>
  <c r="K6" i="1"/>
  <c r="K7" i="1"/>
  <c r="K8" i="1"/>
  <c r="K9" i="1"/>
  <c r="K5" i="1"/>
</calcChain>
</file>

<file path=xl/sharedStrings.xml><?xml version="1.0" encoding="utf-8"?>
<sst xmlns="http://schemas.openxmlformats.org/spreadsheetml/2006/main" count="202" uniqueCount="33">
  <si>
    <t>Caminho</t>
  </si>
  <si>
    <t>Duração</t>
  </si>
  <si>
    <t>Comprimento</t>
  </si>
  <si>
    <t>A</t>
  </si>
  <si>
    <t>B</t>
  </si>
  <si>
    <t>C</t>
  </si>
  <si>
    <t>D</t>
  </si>
  <si>
    <t>E</t>
  </si>
  <si>
    <t>1 -&gt; 6</t>
  </si>
  <si>
    <t>1 -&gt; 2 -&gt; 6</t>
  </si>
  <si>
    <t>1 -&gt; 2 -&gt; 4 -&gt; 6</t>
  </si>
  <si>
    <t>1 -&gt; 3 -&gt; 6</t>
  </si>
  <si>
    <t>1 -&gt; 3 -&gt; 5 -&gt; 6</t>
  </si>
  <si>
    <t>C e D dominam E</t>
  </si>
  <si>
    <t>Valores originais</t>
  </si>
  <si>
    <t>Valores normalizados</t>
  </si>
  <si>
    <t>Ideal</t>
  </si>
  <si>
    <t>Distância ao Ideal (Euclidiana)</t>
  </si>
  <si>
    <t>Distância ao Ideal (Manhattan)</t>
  </si>
  <si>
    <t>A,B</t>
  </si>
  <si>
    <t>8, 10</t>
  </si>
  <si>
    <t>9, 10</t>
  </si>
  <si>
    <t>=</t>
  </si>
  <si>
    <t>Comp:</t>
  </si>
  <si>
    <t>Arco mais longo</t>
  </si>
  <si>
    <t>&lt;=</t>
  </si>
  <si>
    <t xml:space="preserve"> </t>
  </si>
  <si>
    <t>Caminho mais curto</t>
  </si>
  <si>
    <t>Caminho mais curto:</t>
  </si>
  <si>
    <t>Caminho mais longo:</t>
  </si>
  <si>
    <t>Arco mais curto:</t>
  </si>
  <si>
    <t>Arco mais longo: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</si>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</sst>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E6535-7E50-4F69-998D-096E32D765DD}">
  <dimension ref="B3:N11"/>
  <sheetViews>
    <sheetView workbookViewId="0">
      <selection activeCell="M20" sqref="M20"/>
    </sheetView>
  </sheetViews>
  <sheetFormatPr defaultRowHeight="14.4" x14ac:dyDescent="0.3"/>
  <cols>
    <col min="2" max="2" width="3.6640625" customWidth="1"/>
    <col min="3" max="3" width="14.88671875" bestFit="1" customWidth="1"/>
    <col min="5" max="5" width="12.21875" bestFit="1" customWidth="1"/>
    <col min="12" max="12" width="12.21875" bestFit="1" customWidth="1"/>
    <col min="13" max="14" width="25.6640625" bestFit="1" customWidth="1"/>
  </cols>
  <sheetData>
    <row r="3" spans="2:14" x14ac:dyDescent="0.3">
      <c r="B3" s="3" t="s">
        <v>14</v>
      </c>
      <c r="C3" s="3"/>
      <c r="D3" s="3"/>
      <c r="E3" s="3"/>
      <c r="I3" s="3" t="s">
        <v>15</v>
      </c>
      <c r="J3" s="3"/>
      <c r="K3" s="3"/>
      <c r="L3" s="3"/>
    </row>
    <row r="4" spans="2:14" x14ac:dyDescent="0.3">
      <c r="C4" t="s">
        <v>0</v>
      </c>
      <c r="D4" t="s">
        <v>1</v>
      </c>
      <c r="E4" t="s">
        <v>2</v>
      </c>
      <c r="J4" t="s">
        <v>0</v>
      </c>
      <c r="K4" t="s">
        <v>1</v>
      </c>
      <c r="L4" t="s">
        <v>2</v>
      </c>
      <c r="M4" t="s">
        <v>17</v>
      </c>
      <c r="N4" t="s">
        <v>18</v>
      </c>
    </row>
    <row r="5" spans="2:14" x14ac:dyDescent="0.3">
      <c r="B5" t="s">
        <v>3</v>
      </c>
      <c r="C5" s="1" t="s">
        <v>8</v>
      </c>
      <c r="D5">
        <v>15</v>
      </c>
      <c r="E5">
        <v>2</v>
      </c>
      <c r="I5" t="s">
        <v>3</v>
      </c>
      <c r="J5" s="1" t="s">
        <v>8</v>
      </c>
      <c r="K5">
        <f>(D5-(MIN($D$5:$D$9)))/((MAX($D$5:$D$9))-MIN($D$5:$D$9))</f>
        <v>1</v>
      </c>
      <c r="L5">
        <f>(E5-(MIN($E$5:$E$9)))/((MAX($E$5:$E$9))-MIN($E$5:$E$9))</f>
        <v>0</v>
      </c>
      <c r="M5">
        <f>SQRT(K5 ^ 2 + L5 ^2)</f>
        <v>1</v>
      </c>
      <c r="N5">
        <f>K5+L5</f>
        <v>1</v>
      </c>
    </row>
    <row r="6" spans="2:14" x14ac:dyDescent="0.3">
      <c r="B6" t="s">
        <v>4</v>
      </c>
      <c r="C6" t="s">
        <v>9</v>
      </c>
      <c r="D6">
        <v>4</v>
      </c>
      <c r="E6">
        <v>15</v>
      </c>
      <c r="I6" t="s">
        <v>4</v>
      </c>
      <c r="J6" t="s">
        <v>9</v>
      </c>
      <c r="K6">
        <f t="shared" ref="K6:K9" si="0">(D6-(MIN($D$5:$D$9)))/((MAX($D$5:$D$9))-MIN($D$5:$D$9))</f>
        <v>0</v>
      </c>
      <c r="L6">
        <f t="shared" ref="L6:L9" si="1">(E6-(MIN($E$5:$E$9)))/((MAX($E$5:$E$9))-MIN($E$5:$E$9))</f>
        <v>1</v>
      </c>
      <c r="M6">
        <f t="shared" ref="M6:M9" si="2">SQRT(K6 ^ 2 + L6 ^2)</f>
        <v>1</v>
      </c>
      <c r="N6">
        <f t="shared" ref="N6:N9" si="3">K6+L6</f>
        <v>1</v>
      </c>
    </row>
    <row r="7" spans="2:14" x14ac:dyDescent="0.3">
      <c r="B7" t="s">
        <v>5</v>
      </c>
      <c r="C7" t="s">
        <v>10</v>
      </c>
      <c r="D7">
        <v>8</v>
      </c>
      <c r="E7">
        <v>12</v>
      </c>
      <c r="I7" t="s">
        <v>5</v>
      </c>
      <c r="J7" t="s">
        <v>10</v>
      </c>
      <c r="K7">
        <f t="shared" si="0"/>
        <v>0.36363636363636365</v>
      </c>
      <c r="L7">
        <f t="shared" si="1"/>
        <v>0.76923076923076927</v>
      </c>
      <c r="M7">
        <f t="shared" si="2"/>
        <v>0.8508509747835038</v>
      </c>
      <c r="N7">
        <f t="shared" si="3"/>
        <v>1.1328671328671329</v>
      </c>
    </row>
    <row r="8" spans="2:14" x14ac:dyDescent="0.3">
      <c r="B8" t="s">
        <v>6</v>
      </c>
      <c r="C8" t="s">
        <v>11</v>
      </c>
      <c r="D8">
        <v>10</v>
      </c>
      <c r="E8">
        <v>9</v>
      </c>
      <c r="I8" t="s">
        <v>6</v>
      </c>
      <c r="J8" t="s">
        <v>11</v>
      </c>
      <c r="K8">
        <f t="shared" si="0"/>
        <v>0.54545454545454541</v>
      </c>
      <c r="L8">
        <f t="shared" si="1"/>
        <v>0.53846153846153844</v>
      </c>
      <c r="M8">
        <f t="shared" si="2"/>
        <v>0.76646036398459094</v>
      </c>
      <c r="N8">
        <f t="shared" si="3"/>
        <v>1.0839160839160837</v>
      </c>
    </row>
    <row r="9" spans="2:14" x14ac:dyDescent="0.3">
      <c r="B9" t="s">
        <v>7</v>
      </c>
      <c r="C9" t="s">
        <v>12</v>
      </c>
      <c r="D9">
        <v>10</v>
      </c>
      <c r="E9">
        <v>14</v>
      </c>
      <c r="I9" t="s">
        <v>7</v>
      </c>
      <c r="J9" t="s">
        <v>12</v>
      </c>
      <c r="K9">
        <f t="shared" si="0"/>
        <v>0.54545454545454541</v>
      </c>
      <c r="L9">
        <f t="shared" si="1"/>
        <v>0.92307692307692313</v>
      </c>
      <c r="M9">
        <f t="shared" si="2"/>
        <v>1.0721901263648088</v>
      </c>
      <c r="N9">
        <f t="shared" si="3"/>
        <v>1.4685314685314685</v>
      </c>
    </row>
    <row r="10" spans="2:14" x14ac:dyDescent="0.3">
      <c r="I10" s="3" t="s">
        <v>16</v>
      </c>
      <c r="J10" s="3"/>
      <c r="K10" s="2">
        <v>0</v>
      </c>
      <c r="L10" s="2">
        <v>0</v>
      </c>
      <c r="M10" s="2" t="s">
        <v>6</v>
      </c>
      <c r="N10" s="2" t="s">
        <v>19</v>
      </c>
    </row>
    <row r="11" spans="2:14" x14ac:dyDescent="0.3">
      <c r="C11" t="s">
        <v>13</v>
      </c>
    </row>
  </sheetData>
  <mergeCells count="3">
    <mergeCell ref="B3:E3"/>
    <mergeCell ref="I3:L3"/>
    <mergeCell ref="I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8C67-8089-4EF7-8057-65E9AD356B4A}">
  <dimension ref="B3:Z19"/>
  <sheetViews>
    <sheetView topLeftCell="C1" workbookViewId="0">
      <selection activeCell="C1" sqref="A1:XFD1048576"/>
    </sheetView>
  </sheetViews>
  <sheetFormatPr defaultRowHeight="14.4" x14ac:dyDescent="0.3"/>
  <sheetData>
    <row r="3" spans="2:26" x14ac:dyDescent="0.3">
      <c r="C3" s="4">
        <v>1</v>
      </c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1</v>
      </c>
      <c r="Y3" s="6">
        <f>SUMPRODUCT(C3:V3,C5:V5)</f>
        <v>30</v>
      </c>
    </row>
    <row r="5" spans="2:26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>
        <v>12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</row>
    <row r="9" spans="2:26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26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26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26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26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26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26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26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FEA6E-5FFD-4C57-9CDE-6BA72265BE47}">
  <dimension ref="B3:Z19"/>
  <sheetViews>
    <sheetView tabSelected="1" topLeftCell="D1" workbookViewId="0">
      <selection activeCell="Y3" sqref="Y3"/>
    </sheetView>
  </sheetViews>
  <sheetFormatPr defaultRowHeight="14.4" x14ac:dyDescent="0.3"/>
  <sheetData>
    <row r="3" spans="2:26" x14ac:dyDescent="0.3"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Y3" s="6">
        <f>SUMPRODUCT(C3:V3,C5:V5)</f>
        <v>11</v>
      </c>
    </row>
    <row r="5" spans="2:26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>
        <v>12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</row>
    <row r="9" spans="2:26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26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26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26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26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26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26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26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C553C-0545-4101-916C-F7731B51F64F}">
  <dimension ref="B3:Z26"/>
  <sheetViews>
    <sheetView topLeftCell="E1" workbookViewId="0">
      <selection activeCell="E1" sqref="A1:XFD1048576"/>
    </sheetView>
  </sheetViews>
  <sheetFormatPr defaultRowHeight="14.4" x14ac:dyDescent="0.3"/>
  <cols>
    <col min="24" max="24" width="14.109375" bestFit="1" customWidth="1"/>
  </cols>
  <sheetData>
    <row r="3" spans="2:26" x14ac:dyDescent="0.3">
      <c r="C3" s="4">
        <v>1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1</v>
      </c>
      <c r="R3" s="4">
        <v>0</v>
      </c>
      <c r="S3" s="4">
        <v>0</v>
      </c>
      <c r="T3" s="4">
        <v>0</v>
      </c>
      <c r="U3" s="4">
        <v>1</v>
      </c>
      <c r="V3" s="4">
        <v>0</v>
      </c>
      <c r="W3" s="8">
        <v>6.0000000000000213</v>
      </c>
      <c r="X3" s="6">
        <f>W3</f>
        <v>6.0000000000000213</v>
      </c>
      <c r="Y3" s="7"/>
      <c r="Z3" s="7"/>
    </row>
    <row r="5" spans="2:26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>
        <v>12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  <c r="X5" t="s">
        <v>24</v>
      </c>
    </row>
    <row r="9" spans="2:26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26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26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26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26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26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26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26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  <row r="24" spans="2:26" x14ac:dyDescent="0.3">
      <c r="C24" s="5">
        <f>C3*C5</f>
        <v>5</v>
      </c>
      <c r="D24" s="5">
        <f t="shared" ref="D24:V24" si="1">D3*D5</f>
        <v>0</v>
      </c>
      <c r="E24" s="5">
        <f t="shared" si="1"/>
        <v>0</v>
      </c>
      <c r="F24" s="5">
        <f t="shared" si="1"/>
        <v>0</v>
      </c>
      <c r="G24" s="5">
        <f t="shared" si="1"/>
        <v>2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N24" s="5">
        <f t="shared" si="1"/>
        <v>0</v>
      </c>
      <c r="O24" s="5">
        <f t="shared" si="1"/>
        <v>0</v>
      </c>
      <c r="P24" s="5">
        <f t="shared" si="1"/>
        <v>0</v>
      </c>
      <c r="Q24" s="5">
        <f t="shared" si="1"/>
        <v>6</v>
      </c>
      <c r="R24" s="5">
        <f t="shared" si="1"/>
        <v>0</v>
      </c>
      <c r="S24" s="5">
        <f t="shared" si="1"/>
        <v>0</v>
      </c>
      <c r="T24" s="5">
        <f t="shared" si="1"/>
        <v>0</v>
      </c>
      <c r="U24" s="5">
        <f t="shared" si="1"/>
        <v>5</v>
      </c>
      <c r="V24" s="5">
        <f t="shared" si="1"/>
        <v>0</v>
      </c>
    </row>
    <row r="25" spans="2:26" x14ac:dyDescent="0.3"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</row>
    <row r="26" spans="2:26" x14ac:dyDescent="0.3">
      <c r="C26">
        <f>$W$3</f>
        <v>6.0000000000000213</v>
      </c>
      <c r="D26">
        <f t="shared" ref="D26:V26" si="2">$W$3</f>
        <v>6.0000000000000213</v>
      </c>
      <c r="E26">
        <f t="shared" si="2"/>
        <v>6.0000000000000213</v>
      </c>
      <c r="F26">
        <f t="shared" si="2"/>
        <v>6.0000000000000213</v>
      </c>
      <c r="G26">
        <f t="shared" si="2"/>
        <v>6.0000000000000213</v>
      </c>
      <c r="H26">
        <f t="shared" si="2"/>
        <v>6.0000000000000213</v>
      </c>
      <c r="I26">
        <f t="shared" si="2"/>
        <v>6.0000000000000213</v>
      </c>
      <c r="J26">
        <f t="shared" si="2"/>
        <v>6.0000000000000213</v>
      </c>
      <c r="K26">
        <f t="shared" si="2"/>
        <v>6.0000000000000213</v>
      </c>
      <c r="L26">
        <f t="shared" si="2"/>
        <v>6.0000000000000213</v>
      </c>
      <c r="M26">
        <f t="shared" si="2"/>
        <v>6.0000000000000213</v>
      </c>
      <c r="N26">
        <f t="shared" si="2"/>
        <v>6.0000000000000213</v>
      </c>
      <c r="O26">
        <f t="shared" si="2"/>
        <v>6.0000000000000213</v>
      </c>
      <c r="P26">
        <f t="shared" si="2"/>
        <v>6.0000000000000213</v>
      </c>
      <c r="Q26">
        <f t="shared" si="2"/>
        <v>6.0000000000000213</v>
      </c>
      <c r="R26">
        <f t="shared" si="2"/>
        <v>6.0000000000000213</v>
      </c>
      <c r="S26">
        <f t="shared" si="2"/>
        <v>6.0000000000000213</v>
      </c>
      <c r="T26">
        <f t="shared" si="2"/>
        <v>6.0000000000000213</v>
      </c>
      <c r="U26">
        <f t="shared" si="2"/>
        <v>6.0000000000000213</v>
      </c>
      <c r="V26">
        <f t="shared" si="2"/>
        <v>6.0000000000000213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42EE-67C3-4F09-8CBB-3BD752CE47AB}">
  <dimension ref="B2:AE34"/>
  <sheetViews>
    <sheetView topLeftCell="I1" workbookViewId="0">
      <selection activeCell="X3" sqref="X3"/>
    </sheetView>
  </sheetViews>
  <sheetFormatPr defaultRowHeight="14.4" x14ac:dyDescent="0.3"/>
  <cols>
    <col min="2" max="2" width="9.77734375" customWidth="1"/>
    <col min="3" max="3" width="5.109375" customWidth="1"/>
    <col min="4" max="4" width="18" bestFit="1" customWidth="1"/>
    <col min="24" max="24" width="14.109375" bestFit="1" customWidth="1"/>
    <col min="26" max="26" width="12.6640625" bestFit="1" customWidth="1"/>
    <col min="27" max="27" width="12.6640625" customWidth="1"/>
  </cols>
  <sheetData>
    <row r="2" spans="2:31" x14ac:dyDescent="0.3">
      <c r="AC2" t="s">
        <v>32</v>
      </c>
    </row>
    <row r="3" spans="2:31" x14ac:dyDescent="0.3"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1</v>
      </c>
      <c r="U3" s="4">
        <v>0</v>
      </c>
      <c r="V3" s="4">
        <v>1</v>
      </c>
      <c r="W3" s="7"/>
      <c r="X3" s="8">
        <v>7.9999999999960618</v>
      </c>
      <c r="Y3" s="7"/>
      <c r="Z3" s="6">
        <f>(SUMPRODUCT(C3:V3,C5:V5) -E31) / (E32-E31)</f>
        <v>0</v>
      </c>
      <c r="AA3" s="7">
        <f>SUMPRODUCT(C3:V3,C5:V5)</f>
        <v>11</v>
      </c>
      <c r="AC3">
        <v>1</v>
      </c>
      <c r="AE3" s="9">
        <f>SUMPRODUCT(Z3:Z4,AC3:AC4)</f>
        <v>0</v>
      </c>
    </row>
    <row r="4" spans="2:31" x14ac:dyDescent="0.3">
      <c r="Z4" s="6">
        <f>(X3-E33) / (E34-E33)</f>
        <v>0.28571428571372093</v>
      </c>
      <c r="AA4" s="7">
        <f>X3</f>
        <v>7.9999999999960618</v>
      </c>
      <c r="AC4">
        <v>0</v>
      </c>
    </row>
    <row r="5" spans="2:31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>
        <v>12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  <c r="X5" t="s">
        <v>24</v>
      </c>
    </row>
    <row r="9" spans="2:31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31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31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31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31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31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31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31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  <row r="24" spans="2:26" x14ac:dyDescent="0.3">
      <c r="C24" s="5">
        <f>C3*C5</f>
        <v>0</v>
      </c>
      <c r="D24" s="5">
        <f t="shared" ref="D24:V24" si="1">D3*D5</f>
        <v>0</v>
      </c>
      <c r="E24" s="5">
        <f t="shared" si="1"/>
        <v>1</v>
      </c>
      <c r="F24" s="5">
        <f t="shared" si="1"/>
        <v>0</v>
      </c>
      <c r="G24" s="5">
        <f t="shared" si="1"/>
        <v>0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</v>
      </c>
      <c r="T24" s="5">
        <f t="shared" si="1"/>
        <v>1</v>
      </c>
      <c r="U24" s="5">
        <f t="shared" si="1"/>
        <v>0</v>
      </c>
      <c r="V24" s="5">
        <f t="shared" si="1"/>
        <v>8</v>
      </c>
    </row>
    <row r="25" spans="2:26" x14ac:dyDescent="0.3"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</row>
    <row r="26" spans="2:26" x14ac:dyDescent="0.3">
      <c r="C26">
        <f>$X$3</f>
        <v>7.9999999999960618</v>
      </c>
      <c r="D26">
        <f t="shared" ref="D26:V26" si="2">$X$3</f>
        <v>7.9999999999960618</v>
      </c>
      <c r="E26">
        <f t="shared" si="2"/>
        <v>7.9999999999960618</v>
      </c>
      <c r="F26">
        <f t="shared" si="2"/>
        <v>7.9999999999960618</v>
      </c>
      <c r="G26">
        <f t="shared" si="2"/>
        <v>7.9999999999960618</v>
      </c>
      <c r="H26">
        <f t="shared" si="2"/>
        <v>7.9999999999960618</v>
      </c>
      <c r="I26">
        <f t="shared" si="2"/>
        <v>7.9999999999960618</v>
      </c>
      <c r="J26">
        <f t="shared" si="2"/>
        <v>7.9999999999960618</v>
      </c>
      <c r="K26">
        <f t="shared" si="2"/>
        <v>7.9999999999960618</v>
      </c>
      <c r="L26">
        <f t="shared" si="2"/>
        <v>7.9999999999960618</v>
      </c>
      <c r="M26">
        <f t="shared" si="2"/>
        <v>7.9999999999960618</v>
      </c>
      <c r="N26">
        <f t="shared" si="2"/>
        <v>7.9999999999960618</v>
      </c>
      <c r="O26">
        <f t="shared" si="2"/>
        <v>7.9999999999960618</v>
      </c>
      <c r="P26">
        <f t="shared" si="2"/>
        <v>7.9999999999960618</v>
      </c>
      <c r="Q26">
        <f t="shared" si="2"/>
        <v>7.9999999999960618</v>
      </c>
      <c r="R26">
        <f t="shared" si="2"/>
        <v>7.9999999999960618</v>
      </c>
      <c r="S26">
        <f t="shared" si="2"/>
        <v>7.9999999999960618</v>
      </c>
      <c r="T26">
        <f t="shared" si="2"/>
        <v>7.9999999999960618</v>
      </c>
      <c r="U26">
        <f t="shared" si="2"/>
        <v>7.9999999999960618</v>
      </c>
      <c r="V26">
        <f t="shared" si="2"/>
        <v>7.9999999999960618</v>
      </c>
    </row>
    <row r="31" spans="2:26" x14ac:dyDescent="0.3">
      <c r="D31" t="s">
        <v>28</v>
      </c>
      <c r="E31">
        <f>'Ex 2 (mais curto)'!Y3</f>
        <v>11</v>
      </c>
    </row>
    <row r="32" spans="2:26" x14ac:dyDescent="0.3">
      <c r="D32" t="s">
        <v>29</v>
      </c>
      <c r="E32">
        <f>'Ex 2 (Mais longo)'!Y3</f>
        <v>30</v>
      </c>
    </row>
    <row r="33" spans="4:5" x14ac:dyDescent="0.3">
      <c r="D33" t="s">
        <v>30</v>
      </c>
      <c r="E33">
        <f>'Ex 2 (arco mais curto)'!X3</f>
        <v>6.0000000000000213</v>
      </c>
    </row>
    <row r="34" spans="4:5" x14ac:dyDescent="0.3">
      <c r="D34" t="s">
        <v>31</v>
      </c>
      <c r="E34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494D-7E4B-44CC-BBC4-1D7FA922158E}">
  <dimension ref="B3:Z26"/>
  <sheetViews>
    <sheetView workbookViewId="0">
      <selection sqref="A1:XFD1048576"/>
    </sheetView>
  </sheetViews>
  <sheetFormatPr defaultRowHeight="14.4" x14ac:dyDescent="0.3"/>
  <cols>
    <col min="3" max="3" width="17.44140625" bestFit="1" customWidth="1"/>
    <col min="24" max="24" width="14.109375" bestFit="1" customWidth="1"/>
  </cols>
  <sheetData>
    <row r="3" spans="2:26" x14ac:dyDescent="0.3"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0</v>
      </c>
      <c r="W3" s="7"/>
      <c r="X3" s="8">
        <v>5.9999999999999973</v>
      </c>
      <c r="Y3" s="7"/>
      <c r="Z3" s="6">
        <f>(SUMPRODUCT(C3:V3,C5:V5)) + X3</f>
        <v>18.999999999999996</v>
      </c>
    </row>
    <row r="5" spans="2:26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 t="s">
        <v>26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  <c r="X5" t="s">
        <v>24</v>
      </c>
    </row>
    <row r="9" spans="2:26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26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26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26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26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26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26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26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  <row r="24" spans="2:26" x14ac:dyDescent="0.3">
      <c r="C24" s="5">
        <f>C3*C5</f>
        <v>0</v>
      </c>
      <c r="D24" s="5">
        <f t="shared" ref="D24:V24" si="1">D3*D5</f>
        <v>0</v>
      </c>
      <c r="E24" s="5">
        <f t="shared" si="1"/>
        <v>1</v>
      </c>
      <c r="F24" s="5">
        <f t="shared" si="1"/>
        <v>0</v>
      </c>
      <c r="G24" s="5">
        <f t="shared" si="1"/>
        <v>0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N24" s="5">
        <f t="shared" si="1"/>
        <v>1</v>
      </c>
      <c r="O24" s="5" t="e">
        <f t="shared" si="1"/>
        <v>#VALUE!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6</v>
      </c>
      <c r="T24" s="5">
        <f t="shared" si="1"/>
        <v>0</v>
      </c>
      <c r="U24" s="5">
        <f t="shared" si="1"/>
        <v>5</v>
      </c>
      <c r="V24" s="5">
        <f t="shared" si="1"/>
        <v>0</v>
      </c>
    </row>
    <row r="25" spans="2:26" x14ac:dyDescent="0.3"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</row>
    <row r="26" spans="2:26" x14ac:dyDescent="0.3">
      <c r="C26">
        <f>$X$3</f>
        <v>5.9999999999999973</v>
      </c>
      <c r="D26">
        <f t="shared" ref="D26:V26" si="2">$X$3</f>
        <v>5.9999999999999973</v>
      </c>
      <c r="E26">
        <f t="shared" si="2"/>
        <v>5.9999999999999973</v>
      </c>
      <c r="F26">
        <f t="shared" si="2"/>
        <v>5.9999999999999973</v>
      </c>
      <c r="G26">
        <f t="shared" si="2"/>
        <v>5.9999999999999973</v>
      </c>
      <c r="H26">
        <f t="shared" si="2"/>
        <v>5.9999999999999973</v>
      </c>
      <c r="I26">
        <f t="shared" si="2"/>
        <v>5.9999999999999973</v>
      </c>
      <c r="J26">
        <f t="shared" si="2"/>
        <v>5.9999999999999973</v>
      </c>
      <c r="K26">
        <f t="shared" si="2"/>
        <v>5.9999999999999973</v>
      </c>
      <c r="L26">
        <f t="shared" si="2"/>
        <v>5.9999999999999973</v>
      </c>
      <c r="M26">
        <f t="shared" si="2"/>
        <v>5.9999999999999973</v>
      </c>
      <c r="N26">
        <f t="shared" si="2"/>
        <v>5.9999999999999973</v>
      </c>
      <c r="O26">
        <f t="shared" si="2"/>
        <v>5.9999999999999973</v>
      </c>
      <c r="P26">
        <f t="shared" si="2"/>
        <v>5.9999999999999973</v>
      </c>
      <c r="Q26">
        <f t="shared" si="2"/>
        <v>5.9999999999999973</v>
      </c>
      <c r="R26">
        <f t="shared" si="2"/>
        <v>5.9999999999999973</v>
      </c>
      <c r="S26">
        <f t="shared" si="2"/>
        <v>5.9999999999999973</v>
      </c>
      <c r="T26">
        <f t="shared" si="2"/>
        <v>5.9999999999999973</v>
      </c>
      <c r="U26">
        <f t="shared" si="2"/>
        <v>5.9999999999999973</v>
      </c>
      <c r="V26">
        <f t="shared" si="2"/>
        <v>5.9999999999999973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63187-7B37-4E12-9786-F84B1F72164F}">
  <dimension ref="B3:Z26"/>
  <sheetViews>
    <sheetView topLeftCell="E1" workbookViewId="0">
      <selection activeCell="X17" sqref="X17"/>
    </sheetView>
  </sheetViews>
  <sheetFormatPr defaultRowHeight="14.4" x14ac:dyDescent="0.3"/>
  <cols>
    <col min="24" max="24" width="17.44140625" bestFit="1" customWidth="1"/>
  </cols>
  <sheetData>
    <row r="3" spans="2:26" x14ac:dyDescent="0.3">
      <c r="C3" s="4">
        <v>0</v>
      </c>
      <c r="D3" s="4">
        <v>0</v>
      </c>
      <c r="E3" s="4">
        <v>1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1</v>
      </c>
      <c r="O3" s="4">
        <v>0</v>
      </c>
      <c r="P3" s="4">
        <v>0</v>
      </c>
      <c r="Q3" s="4">
        <v>0</v>
      </c>
      <c r="R3" s="4">
        <v>0</v>
      </c>
      <c r="S3" s="4">
        <v>1</v>
      </c>
      <c r="T3" s="4">
        <v>0</v>
      </c>
      <c r="U3" s="4">
        <v>1</v>
      </c>
      <c r="V3" s="4">
        <v>0</v>
      </c>
      <c r="W3" s="8">
        <v>6.0000000000000213</v>
      </c>
      <c r="X3" s="6">
        <f>SUMPRODUCT(C3:V3,C5:V5)</f>
        <v>13</v>
      </c>
      <c r="Y3" s="7"/>
      <c r="Z3" s="7"/>
    </row>
    <row r="5" spans="2:26" x14ac:dyDescent="0.3">
      <c r="B5" t="s">
        <v>23</v>
      </c>
      <c r="C5">
        <v>5</v>
      </c>
      <c r="D5">
        <v>3</v>
      </c>
      <c r="E5">
        <v>1</v>
      </c>
      <c r="F5">
        <v>4</v>
      </c>
      <c r="G5">
        <v>2</v>
      </c>
      <c r="H5">
        <v>6</v>
      </c>
      <c r="I5">
        <v>1</v>
      </c>
      <c r="J5">
        <v>4</v>
      </c>
      <c r="K5">
        <v>7</v>
      </c>
      <c r="L5">
        <v>2</v>
      </c>
      <c r="M5">
        <v>3</v>
      </c>
      <c r="N5">
        <v>1</v>
      </c>
      <c r="O5">
        <v>12</v>
      </c>
      <c r="P5">
        <v>13</v>
      </c>
      <c r="Q5">
        <v>6</v>
      </c>
      <c r="R5">
        <v>7</v>
      </c>
      <c r="S5">
        <v>6</v>
      </c>
      <c r="T5">
        <v>1</v>
      </c>
      <c r="U5">
        <v>5</v>
      </c>
      <c r="V5">
        <v>8</v>
      </c>
      <c r="X5" t="s">
        <v>27</v>
      </c>
    </row>
    <row r="9" spans="2:26" x14ac:dyDescent="0.3">
      <c r="C9">
        <v>1.2</v>
      </c>
      <c r="D9">
        <v>1.3</v>
      </c>
      <c r="E9">
        <v>1.4</v>
      </c>
      <c r="F9">
        <v>2.5</v>
      </c>
      <c r="G9">
        <v>2.6</v>
      </c>
      <c r="H9">
        <v>2.7</v>
      </c>
      <c r="I9">
        <v>3.5</v>
      </c>
      <c r="J9">
        <v>3.6</v>
      </c>
      <c r="K9">
        <v>3.7</v>
      </c>
      <c r="L9">
        <v>4.5</v>
      </c>
      <c r="M9">
        <v>4.5999999999999996</v>
      </c>
      <c r="N9">
        <v>4.7</v>
      </c>
      <c r="O9">
        <v>5.8</v>
      </c>
      <c r="P9">
        <v>5.9</v>
      </c>
      <c r="Q9">
        <v>6.8</v>
      </c>
      <c r="R9">
        <v>6.9</v>
      </c>
      <c r="S9">
        <v>7.8</v>
      </c>
      <c r="T9">
        <v>7.9</v>
      </c>
      <c r="U9" t="s">
        <v>20</v>
      </c>
      <c r="V9" t="s">
        <v>21</v>
      </c>
    </row>
    <row r="10" spans="2:26" x14ac:dyDescent="0.3">
      <c r="B10">
        <v>1</v>
      </c>
      <c r="C10">
        <v>1</v>
      </c>
      <c r="D10">
        <v>1</v>
      </c>
      <c r="E10">
        <v>1</v>
      </c>
      <c r="X10" s="5">
        <f>SUMPRODUCT($C$3:$V$3,C10:V10)</f>
        <v>1</v>
      </c>
      <c r="Y10" s="2" t="s">
        <v>22</v>
      </c>
      <c r="Z10">
        <v>1</v>
      </c>
    </row>
    <row r="11" spans="2:26" x14ac:dyDescent="0.3">
      <c r="B11">
        <v>2</v>
      </c>
      <c r="C11">
        <v>-1</v>
      </c>
      <c r="F11">
        <v>1</v>
      </c>
      <c r="G11">
        <v>1</v>
      </c>
      <c r="H11">
        <v>1</v>
      </c>
      <c r="X11" s="5">
        <f t="shared" ref="X11:X19" si="0">SUMPRODUCT($C$3:$V$3,C11:V11)</f>
        <v>0</v>
      </c>
      <c r="Y11" s="2" t="s">
        <v>22</v>
      </c>
      <c r="Z11">
        <v>0</v>
      </c>
    </row>
    <row r="12" spans="2:26" x14ac:dyDescent="0.3">
      <c r="B12">
        <v>3</v>
      </c>
      <c r="D12">
        <v>-1</v>
      </c>
      <c r="I12">
        <v>1</v>
      </c>
      <c r="J12">
        <v>1</v>
      </c>
      <c r="K12">
        <v>1</v>
      </c>
      <c r="X12" s="5">
        <f t="shared" si="0"/>
        <v>0</v>
      </c>
      <c r="Y12" s="2" t="s">
        <v>22</v>
      </c>
      <c r="Z12">
        <v>0</v>
      </c>
    </row>
    <row r="13" spans="2:26" x14ac:dyDescent="0.3">
      <c r="B13">
        <v>4</v>
      </c>
      <c r="E13">
        <v>-1</v>
      </c>
      <c r="L13">
        <v>1</v>
      </c>
      <c r="M13">
        <v>1</v>
      </c>
      <c r="N13">
        <v>1</v>
      </c>
      <c r="X13" s="5">
        <f t="shared" si="0"/>
        <v>0</v>
      </c>
      <c r="Y13" s="2" t="s">
        <v>22</v>
      </c>
      <c r="Z13">
        <v>0</v>
      </c>
    </row>
    <row r="14" spans="2:26" x14ac:dyDescent="0.3">
      <c r="B14">
        <v>5</v>
      </c>
      <c r="F14">
        <v>-1</v>
      </c>
      <c r="I14">
        <v>-1</v>
      </c>
      <c r="L14">
        <v>-1</v>
      </c>
      <c r="O14">
        <v>1</v>
      </c>
      <c r="P14">
        <v>1</v>
      </c>
      <c r="X14" s="5">
        <f t="shared" si="0"/>
        <v>0</v>
      </c>
      <c r="Y14" s="2" t="s">
        <v>22</v>
      </c>
      <c r="Z14">
        <v>0</v>
      </c>
    </row>
    <row r="15" spans="2:26" x14ac:dyDescent="0.3">
      <c r="B15">
        <v>6</v>
      </c>
      <c r="G15">
        <v>-1</v>
      </c>
      <c r="J15">
        <v>-1</v>
      </c>
      <c r="M15">
        <v>-1</v>
      </c>
      <c r="Q15">
        <v>1</v>
      </c>
      <c r="R15">
        <v>1</v>
      </c>
      <c r="X15" s="5">
        <f t="shared" si="0"/>
        <v>0</v>
      </c>
      <c r="Y15" s="2" t="s">
        <v>22</v>
      </c>
      <c r="Z15">
        <v>0</v>
      </c>
    </row>
    <row r="16" spans="2:26" x14ac:dyDescent="0.3">
      <c r="B16">
        <v>7</v>
      </c>
      <c r="H16">
        <v>-1</v>
      </c>
      <c r="K16">
        <v>-1</v>
      </c>
      <c r="N16">
        <v>-1</v>
      </c>
      <c r="S16">
        <v>1</v>
      </c>
      <c r="T16">
        <v>1</v>
      </c>
      <c r="X16" s="5">
        <f t="shared" si="0"/>
        <v>0</v>
      </c>
      <c r="Y16" s="2" t="s">
        <v>22</v>
      </c>
      <c r="Z16">
        <v>0</v>
      </c>
    </row>
    <row r="17" spans="2:26" x14ac:dyDescent="0.3">
      <c r="B17">
        <v>8</v>
      </c>
      <c r="O17">
        <v>-1</v>
      </c>
      <c r="Q17">
        <v>-1</v>
      </c>
      <c r="S17">
        <v>-1</v>
      </c>
      <c r="U17">
        <v>1</v>
      </c>
      <c r="X17" s="5">
        <f t="shared" si="0"/>
        <v>0</v>
      </c>
      <c r="Y17" s="2" t="s">
        <v>22</v>
      </c>
      <c r="Z17">
        <v>0</v>
      </c>
    </row>
    <row r="18" spans="2:26" x14ac:dyDescent="0.3">
      <c r="B18">
        <v>9</v>
      </c>
      <c r="P18">
        <v>-1</v>
      </c>
      <c r="R18">
        <v>-1</v>
      </c>
      <c r="T18">
        <v>-1</v>
      </c>
      <c r="V18">
        <v>1</v>
      </c>
      <c r="X18" s="5">
        <f t="shared" si="0"/>
        <v>0</v>
      </c>
      <c r="Y18" s="2" t="s">
        <v>22</v>
      </c>
      <c r="Z18">
        <v>0</v>
      </c>
    </row>
    <row r="19" spans="2:26" x14ac:dyDescent="0.3">
      <c r="B19">
        <v>10</v>
      </c>
      <c r="U19">
        <v>-1</v>
      </c>
      <c r="V19">
        <v>-1</v>
      </c>
      <c r="X19" s="5">
        <f t="shared" si="0"/>
        <v>-1</v>
      </c>
      <c r="Y19" s="2" t="s">
        <v>22</v>
      </c>
      <c r="Z19">
        <v>-1</v>
      </c>
    </row>
    <row r="24" spans="2:26" x14ac:dyDescent="0.3">
      <c r="C24" s="5">
        <f>C3*C5</f>
        <v>0</v>
      </c>
      <c r="D24" s="5">
        <f t="shared" ref="D24:V24" si="1">D3*D5</f>
        <v>0</v>
      </c>
      <c r="E24" s="5">
        <f t="shared" si="1"/>
        <v>1</v>
      </c>
      <c r="F24" s="5">
        <f t="shared" si="1"/>
        <v>0</v>
      </c>
      <c r="G24" s="5">
        <f t="shared" si="1"/>
        <v>0</v>
      </c>
      <c r="H24" s="5">
        <f t="shared" si="1"/>
        <v>0</v>
      </c>
      <c r="I24" s="5">
        <f t="shared" si="1"/>
        <v>0</v>
      </c>
      <c r="J24" s="5">
        <f t="shared" si="1"/>
        <v>0</v>
      </c>
      <c r="K24" s="5">
        <f t="shared" si="1"/>
        <v>0</v>
      </c>
      <c r="L24" s="5">
        <f t="shared" si="1"/>
        <v>0</v>
      </c>
      <c r="M24" s="5">
        <f t="shared" si="1"/>
        <v>0</v>
      </c>
      <c r="N24" s="5">
        <f t="shared" si="1"/>
        <v>1</v>
      </c>
      <c r="O24" s="5">
        <f t="shared" si="1"/>
        <v>0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6</v>
      </c>
      <c r="T24" s="5">
        <f t="shared" si="1"/>
        <v>0</v>
      </c>
      <c r="U24" s="5">
        <f t="shared" si="1"/>
        <v>5</v>
      </c>
      <c r="V24" s="5">
        <f t="shared" si="1"/>
        <v>0</v>
      </c>
    </row>
    <row r="25" spans="2:26" x14ac:dyDescent="0.3">
      <c r="C25" t="s">
        <v>25</v>
      </c>
      <c r="D25" t="s">
        <v>25</v>
      </c>
      <c r="E25" t="s">
        <v>25</v>
      </c>
      <c r="F25" t="s">
        <v>25</v>
      </c>
      <c r="G25" t="s">
        <v>25</v>
      </c>
      <c r="H25" t="s">
        <v>25</v>
      </c>
      <c r="I25" t="s">
        <v>25</v>
      </c>
      <c r="J25" t="s">
        <v>25</v>
      </c>
      <c r="K25" t="s">
        <v>25</v>
      </c>
      <c r="L25" t="s">
        <v>25</v>
      </c>
      <c r="M25" t="s">
        <v>25</v>
      </c>
      <c r="N25" t="s">
        <v>25</v>
      </c>
      <c r="O25" t="s">
        <v>25</v>
      </c>
      <c r="P25" t="s">
        <v>25</v>
      </c>
      <c r="Q25" t="s">
        <v>25</v>
      </c>
      <c r="R25" t="s">
        <v>25</v>
      </c>
      <c r="S25" t="s">
        <v>25</v>
      </c>
      <c r="T25" t="s">
        <v>25</v>
      </c>
      <c r="U25" t="s">
        <v>25</v>
      </c>
      <c r="V25" t="s">
        <v>25</v>
      </c>
    </row>
    <row r="26" spans="2:26" x14ac:dyDescent="0.3">
      <c r="C26">
        <f>$W$3</f>
        <v>6.0000000000000213</v>
      </c>
      <c r="D26">
        <f t="shared" ref="D26:V26" si="2">$W$3</f>
        <v>6.0000000000000213</v>
      </c>
      <c r="E26">
        <f t="shared" si="2"/>
        <v>6.0000000000000213</v>
      </c>
      <c r="F26">
        <f t="shared" si="2"/>
        <v>6.0000000000000213</v>
      </c>
      <c r="G26">
        <f t="shared" si="2"/>
        <v>6.0000000000000213</v>
      </c>
      <c r="H26">
        <f t="shared" si="2"/>
        <v>6.0000000000000213</v>
      </c>
      <c r="I26">
        <f t="shared" si="2"/>
        <v>6.0000000000000213</v>
      </c>
      <c r="J26">
        <f t="shared" si="2"/>
        <v>6.0000000000000213</v>
      </c>
      <c r="K26">
        <f t="shared" si="2"/>
        <v>6.0000000000000213</v>
      </c>
      <c r="L26">
        <f t="shared" si="2"/>
        <v>6.0000000000000213</v>
      </c>
      <c r="M26">
        <f t="shared" si="2"/>
        <v>6.0000000000000213</v>
      </c>
      <c r="N26">
        <f t="shared" si="2"/>
        <v>6.0000000000000213</v>
      </c>
      <c r="O26">
        <f t="shared" si="2"/>
        <v>6.0000000000000213</v>
      </c>
      <c r="P26">
        <f t="shared" si="2"/>
        <v>6.0000000000000213</v>
      </c>
      <c r="Q26">
        <f t="shared" si="2"/>
        <v>6.0000000000000213</v>
      </c>
      <c r="R26">
        <f t="shared" si="2"/>
        <v>6.0000000000000213</v>
      </c>
      <c r="S26">
        <f t="shared" si="2"/>
        <v>6.0000000000000213</v>
      </c>
      <c r="T26">
        <f t="shared" si="2"/>
        <v>6.0000000000000213</v>
      </c>
      <c r="U26">
        <f t="shared" si="2"/>
        <v>6.0000000000000213</v>
      </c>
      <c r="V26">
        <f t="shared" si="2"/>
        <v>6.0000000000000213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 1</vt:lpstr>
      <vt:lpstr>Ex 2 (Mais longo)</vt:lpstr>
      <vt:lpstr>Ex 2 (mais curto)</vt:lpstr>
      <vt:lpstr>Ex 2 (arco mais curto)</vt:lpstr>
      <vt:lpstr>Ex 2 a</vt:lpstr>
      <vt:lpstr>Ex 2 b</vt:lpstr>
      <vt:lpstr>Ex 2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Oliveira</dc:creator>
  <cp:lastModifiedBy>Rui Oliveira</cp:lastModifiedBy>
  <dcterms:created xsi:type="dcterms:W3CDTF">2020-12-18T10:09:58Z</dcterms:created>
  <dcterms:modified xsi:type="dcterms:W3CDTF">2020-12-18T11:43:41Z</dcterms:modified>
</cp:coreProperties>
</file>