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wsvm\返稿\"/>
    </mc:Choice>
  </mc:AlternateContent>
  <xr:revisionPtr revIDLastSave="0" documentId="13_ncr:1_{3552BCAC-9C35-415F-8685-37FD265BC506}" xr6:coauthVersionLast="40" xr6:coauthVersionMax="40" xr10:uidLastSave="{00000000-0000-0000-0000-000000000000}"/>
  <bookViews>
    <workbookView xWindow="0" yWindow="900" windowWidth="20490" windowHeight="6960" xr2:uid="{1A34A716-87B5-439C-AA91-FBC6CDBA46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S21" i="1"/>
  <c r="R21" i="1"/>
  <c r="W21" i="1" s="1"/>
  <c r="P21" i="1"/>
  <c r="Q21" i="1" s="1"/>
  <c r="O21" i="1"/>
  <c r="N21" i="1"/>
  <c r="S20" i="1"/>
  <c r="T20" i="1" s="1"/>
  <c r="R20" i="1"/>
  <c r="O20" i="1"/>
  <c r="P20" i="1" s="1"/>
  <c r="Q20" i="1" s="1"/>
  <c r="N20" i="1"/>
  <c r="S19" i="1"/>
  <c r="R19" i="1"/>
  <c r="T19" i="1" s="1"/>
  <c r="O19" i="1"/>
  <c r="N19" i="1"/>
  <c r="P19" i="1" s="1"/>
  <c r="Q19" i="1" s="1"/>
  <c r="S18" i="1"/>
  <c r="T18" i="1" s="1"/>
  <c r="R18" i="1"/>
  <c r="W18" i="1" s="1"/>
  <c r="O18" i="1"/>
  <c r="P18" i="1" s="1"/>
  <c r="Q18" i="1" s="1"/>
  <c r="N18" i="1"/>
  <c r="S17" i="1"/>
  <c r="R17" i="1"/>
  <c r="T17" i="1" s="1"/>
  <c r="O17" i="1"/>
  <c r="N17" i="1"/>
  <c r="P17" i="1" s="1"/>
  <c r="Q17" i="1" s="1"/>
  <c r="S16" i="1"/>
  <c r="R16" i="1"/>
  <c r="T16" i="1" s="1"/>
  <c r="O16" i="1"/>
  <c r="N16" i="1"/>
  <c r="P16" i="1" s="1"/>
  <c r="Q16" i="1" s="1"/>
  <c r="S15" i="1"/>
  <c r="R15" i="1"/>
  <c r="V15" i="1" s="1"/>
  <c r="O15" i="1"/>
  <c r="N15" i="1"/>
  <c r="P15" i="1" s="1"/>
  <c r="Q15" i="1" s="1"/>
  <c r="S14" i="1"/>
  <c r="R14" i="1"/>
  <c r="T14" i="1" s="1"/>
  <c r="O14" i="1"/>
  <c r="N14" i="1"/>
  <c r="P14" i="1" s="1"/>
  <c r="Q14" i="1" s="1"/>
  <c r="T13" i="1"/>
  <c r="S13" i="1"/>
  <c r="R13" i="1"/>
  <c r="P13" i="1"/>
  <c r="Q13" i="1" s="1"/>
  <c r="O13" i="1"/>
  <c r="N13" i="1"/>
  <c r="V12" i="1"/>
  <c r="S12" i="1"/>
  <c r="R12" i="1"/>
  <c r="T12" i="1" s="1"/>
  <c r="O12" i="1"/>
  <c r="N12" i="1"/>
  <c r="P12" i="1" s="1"/>
  <c r="Q12" i="1" s="1"/>
  <c r="T11" i="1"/>
  <c r="S11" i="1"/>
  <c r="R11" i="1"/>
  <c r="P11" i="1"/>
  <c r="Q11" i="1" s="1"/>
  <c r="O11" i="1"/>
  <c r="N11" i="1"/>
  <c r="S10" i="1"/>
  <c r="T10" i="1" s="1"/>
  <c r="R10" i="1"/>
  <c r="O10" i="1"/>
  <c r="P10" i="1" s="1"/>
  <c r="Q10" i="1" s="1"/>
  <c r="N10" i="1"/>
  <c r="T9" i="1"/>
  <c r="S9" i="1"/>
  <c r="R9" i="1"/>
  <c r="W9" i="1" s="1"/>
  <c r="P9" i="1"/>
  <c r="Q9" i="1" s="1"/>
  <c r="O9" i="1"/>
  <c r="N9" i="1"/>
  <c r="S8" i="1"/>
  <c r="T8" i="1" s="1"/>
  <c r="R8" i="1"/>
  <c r="O8" i="1"/>
  <c r="P8" i="1" s="1"/>
  <c r="Q8" i="1" s="1"/>
  <c r="N8" i="1"/>
  <c r="S7" i="1"/>
  <c r="R7" i="1"/>
  <c r="V9" i="1" s="1"/>
  <c r="O7" i="1"/>
  <c r="N7" i="1"/>
  <c r="P7" i="1" s="1"/>
  <c r="Q7" i="1" s="1"/>
  <c r="S6" i="1"/>
  <c r="T6" i="1" s="1"/>
  <c r="R6" i="1"/>
  <c r="W6" i="1" s="1"/>
  <c r="O6" i="1"/>
  <c r="P6" i="1" s="1"/>
  <c r="Q6" i="1" s="1"/>
  <c r="N6" i="1"/>
  <c r="S5" i="1"/>
  <c r="R5" i="1"/>
  <c r="T5" i="1" s="1"/>
  <c r="O5" i="1"/>
  <c r="N5" i="1"/>
  <c r="P5" i="1" s="1"/>
  <c r="Q5" i="1" s="1"/>
  <c r="S4" i="1"/>
  <c r="R4" i="1"/>
  <c r="T4" i="1" s="1"/>
  <c r="O4" i="1"/>
  <c r="N4" i="1"/>
  <c r="P4" i="1" s="1"/>
  <c r="Q4" i="1" s="1"/>
  <c r="W12" i="1" l="1"/>
  <c r="W23" i="1" s="1"/>
  <c r="V21" i="1"/>
  <c r="V6" i="1"/>
  <c r="V23" i="1" s="1"/>
  <c r="T7" i="1"/>
  <c r="T15" i="1"/>
  <c r="V18" i="1"/>
  <c r="W15" i="1"/>
</calcChain>
</file>

<file path=xl/sharedStrings.xml><?xml version="1.0" encoding="utf-8"?>
<sst xmlns="http://schemas.openxmlformats.org/spreadsheetml/2006/main" count="52" uniqueCount="39">
  <si>
    <t>随机的3000测试样本时，10折交叉验证平均准确率表</t>
  </si>
  <si>
    <t>max</t>
    <phoneticPr fontId="0" type="noConversion"/>
  </si>
  <si>
    <t>min</t>
    <phoneticPr fontId="0" type="noConversion"/>
  </si>
  <si>
    <t>mean</t>
    <phoneticPr fontId="0" type="noConversion"/>
  </si>
  <si>
    <t>标准差</t>
    <phoneticPr fontId="0" type="noConversion"/>
  </si>
  <si>
    <t>iris(x1,x2)</t>
    <phoneticPr fontId="0" type="noConversion"/>
  </si>
  <si>
    <t>svm</t>
    <phoneticPr fontId="0" type="noConversion"/>
  </si>
  <si>
    <t>twsvm</t>
    <phoneticPr fontId="0" type="noConversion"/>
  </si>
  <si>
    <t>twsvm-U</t>
    <phoneticPr fontId="0" type="noConversion"/>
  </si>
  <si>
    <t>iono</t>
    <phoneticPr fontId="0" type="noConversion"/>
  </si>
  <si>
    <t>k1=1;k2=10</t>
  </si>
  <si>
    <t>c1=0.8,c2=0.1,c3,c4=0.001</t>
    <phoneticPr fontId="0" type="noConversion"/>
  </si>
  <si>
    <t>aus</t>
    <phoneticPr fontId="0" type="noConversion"/>
  </si>
  <si>
    <t>k1=20;k2=1/20</t>
  </si>
  <si>
    <t>c1=0.5,c2=0.8</t>
    <phoneticPr fontId="0" type="noConversion"/>
  </si>
  <si>
    <t>breast</t>
    <phoneticPr fontId="0" type="noConversion"/>
  </si>
  <si>
    <t>Haberman's Survival</t>
  </si>
  <si>
    <t>svm</t>
  </si>
  <si>
    <t>tsvm</t>
  </si>
  <si>
    <t>tsvm-U</t>
  </si>
  <si>
    <t>wine</t>
    <phoneticPr fontId="0" type="noConversion"/>
  </si>
  <si>
    <t>数据集</t>
  </si>
  <si>
    <t>维度</t>
  </si>
  <si>
    <t>样本数</t>
  </si>
  <si>
    <t>正类数</t>
  </si>
  <si>
    <t>负类数</t>
  </si>
  <si>
    <t>正类倍数</t>
  </si>
  <si>
    <t>负类倍数</t>
  </si>
  <si>
    <t>Haberman</t>
  </si>
  <si>
    <t>Iris</t>
  </si>
  <si>
    <t>Cancer</t>
  </si>
  <si>
    <t>Wine</t>
  </si>
  <si>
    <t>Australian</t>
  </si>
  <si>
    <t>Ionosphere</t>
  </si>
  <si>
    <t>(max-min)/2</t>
  </si>
  <si>
    <t>散度</t>
  </si>
  <si>
    <t>model</t>
  </si>
  <si>
    <t>kfold-acc</t>
  </si>
  <si>
    <t>mean+sigma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</si>
</sst>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123654"/>
      <name val="Arial"/>
      <family val="2"/>
    </font>
    <font>
      <sz val="7.5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3" borderId="6" xfId="0" applyFill="1" applyBorder="1"/>
    <xf numFmtId="0" fontId="0" fillId="3" borderId="1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3" xfId="0" applyFill="1" applyBorder="1" applyAlignment="1">
      <alignment horizontal="center" vertical="center"/>
    </xf>
    <xf numFmtId="0" fontId="0" fillId="3" borderId="12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1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5458-4728-4424-83AD-FFED6CDC3DA0}">
  <dimension ref="B2:W32"/>
  <sheetViews>
    <sheetView tabSelected="1" topLeftCell="A7" zoomScale="70" zoomScaleNormal="70" workbookViewId="0">
      <selection activeCell="P26" sqref="P26"/>
    </sheetView>
  </sheetViews>
  <sheetFormatPr defaultRowHeight="15" x14ac:dyDescent="0.25"/>
  <cols>
    <col min="2" max="2" width="27.7109375" style="7" bestFit="1" customWidth="1"/>
    <col min="3" max="3" width="9.5703125" bestFit="1" customWidth="1"/>
    <col min="16" max="16" width="14.85546875" bestFit="1" customWidth="1"/>
    <col min="20" max="20" width="14.85546875" bestFit="1" customWidth="1"/>
  </cols>
  <sheetData>
    <row r="2" spans="2:23" x14ac:dyDescent="0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2:23" x14ac:dyDescent="0.25">
      <c r="B3" s="7" t="s">
        <v>21</v>
      </c>
      <c r="C3" s="15" t="s">
        <v>36</v>
      </c>
      <c r="D3" s="4" t="s">
        <v>37</v>
      </c>
      <c r="E3" s="4"/>
      <c r="F3" s="4"/>
      <c r="G3" s="4"/>
      <c r="H3" s="4"/>
      <c r="I3" s="4"/>
      <c r="J3" s="4"/>
      <c r="K3" s="4"/>
      <c r="L3" s="4"/>
      <c r="M3" s="4"/>
      <c r="N3" s="14" t="s">
        <v>1</v>
      </c>
      <c r="O3" s="15" t="s">
        <v>2</v>
      </c>
      <c r="P3" s="15" t="s">
        <v>34</v>
      </c>
      <c r="Q3" s="15" t="s">
        <v>35</v>
      </c>
      <c r="R3" s="16" t="s">
        <v>3</v>
      </c>
      <c r="S3" s="16" t="s">
        <v>4</v>
      </c>
      <c r="T3" s="17" t="s">
        <v>38</v>
      </c>
    </row>
    <row r="4" spans="2:23" s="5" customFormat="1" x14ac:dyDescent="0.25">
      <c r="B4" s="27" t="s">
        <v>5</v>
      </c>
      <c r="C4" s="28" t="s">
        <v>6</v>
      </c>
      <c r="D4" s="29">
        <v>0.86739999999999995</v>
      </c>
      <c r="E4" s="29">
        <v>0.90500000000000003</v>
      </c>
      <c r="F4" s="29">
        <v>0.95020000000000004</v>
      </c>
      <c r="G4" s="29">
        <v>0.84140000000000004</v>
      </c>
      <c r="H4" s="29">
        <v>0.88039999999999996</v>
      </c>
      <c r="I4" s="29">
        <v>0.87280000000000002</v>
      </c>
      <c r="J4" s="29">
        <v>0.87380000000000002</v>
      </c>
      <c r="K4" s="29">
        <v>0.86439999999999995</v>
      </c>
      <c r="L4" s="29">
        <v>0.93400000000000005</v>
      </c>
      <c r="M4" s="29">
        <v>0.84760000000000002</v>
      </c>
      <c r="N4" s="30">
        <f>MAX(D4:M4)*100</f>
        <v>95.02000000000001</v>
      </c>
      <c r="O4" s="28">
        <f>MIN(D4:M4)*100</f>
        <v>84.14</v>
      </c>
      <c r="P4" s="28">
        <f>(N4+O4)/2</f>
        <v>89.580000000000013</v>
      </c>
      <c r="Q4" s="28">
        <f>P4-O4</f>
        <v>5.4400000000000119</v>
      </c>
      <c r="R4" s="16">
        <f>AVERAGE(D4:M4)</f>
        <v>0.88369999999999993</v>
      </c>
      <c r="S4" s="16">
        <f>STDEVP(D4:M4)</f>
        <v>3.3711155423687286E-2</v>
      </c>
      <c r="T4" s="31">
        <f>R4+S4</f>
        <v>0.91741115542368723</v>
      </c>
    </row>
    <row r="5" spans="2:23" s="5" customFormat="1" x14ac:dyDescent="0.25">
      <c r="B5" s="32"/>
      <c r="C5" s="19" t="s">
        <v>7</v>
      </c>
      <c r="D5" s="33">
        <v>0.86960000000000004</v>
      </c>
      <c r="E5" s="33">
        <v>0.85340000000000005</v>
      </c>
      <c r="F5" s="33">
        <v>0.94879999999999998</v>
      </c>
      <c r="G5" s="33">
        <v>0.85199999999999998</v>
      </c>
      <c r="H5" s="33">
        <v>0.89280000000000004</v>
      </c>
      <c r="I5" s="33">
        <v>0.86040000000000005</v>
      </c>
      <c r="J5" s="33">
        <v>0.87880000000000003</v>
      </c>
      <c r="K5" s="33">
        <v>0.86960000000000004</v>
      </c>
      <c r="L5" s="33">
        <v>0.86980000000000002</v>
      </c>
      <c r="M5" s="33">
        <v>0.85599999999999998</v>
      </c>
      <c r="N5" s="18">
        <f t="shared" ref="N5:N21" si="0">MAX(D5:M5)*100</f>
        <v>94.88</v>
      </c>
      <c r="O5" s="19">
        <f t="shared" ref="O5:O21" si="1">MIN(D5:M5)*100</f>
        <v>85.2</v>
      </c>
      <c r="P5" s="19">
        <f t="shared" ref="P5:P21" si="2">(N5+O5)/2</f>
        <v>90.039999999999992</v>
      </c>
      <c r="Q5" s="19">
        <f t="shared" ref="Q5:Q21" si="3">P5-O5</f>
        <v>4.8399999999999892</v>
      </c>
      <c r="R5" s="45">
        <f t="shared" ref="R5:R21" si="4">AVERAGE(D5:M5)</f>
        <v>0.87512000000000012</v>
      </c>
      <c r="S5" s="45">
        <f t="shared" ref="S5:S21" si="5">STDEVP(D5:M5)</f>
        <v>2.7262897865047278E-2</v>
      </c>
      <c r="T5" s="20">
        <f t="shared" ref="T5:T21" si="6">R5+S5</f>
        <v>0.90238289786504744</v>
      </c>
    </row>
    <row r="6" spans="2:23" s="5" customFormat="1" x14ac:dyDescent="0.25">
      <c r="B6" s="34"/>
      <c r="C6" s="35" t="s">
        <v>8</v>
      </c>
      <c r="D6" s="36">
        <v>0.97160000000000002</v>
      </c>
      <c r="E6" s="36">
        <v>0.88560000000000005</v>
      </c>
      <c r="F6" s="36">
        <v>0.99</v>
      </c>
      <c r="G6" s="36">
        <v>0.876</v>
      </c>
      <c r="H6" s="36">
        <v>0.92559999999999998</v>
      </c>
      <c r="I6" s="36">
        <v>0.91659999999999997</v>
      </c>
      <c r="J6" s="36">
        <v>0.95440000000000003</v>
      </c>
      <c r="K6" s="36">
        <v>0.87239999999999995</v>
      </c>
      <c r="L6" s="36">
        <v>0.89339999999999997</v>
      </c>
      <c r="M6" s="36">
        <v>0.88600000000000001</v>
      </c>
      <c r="N6" s="37">
        <f t="shared" si="0"/>
        <v>99</v>
      </c>
      <c r="O6" s="35">
        <f t="shared" si="1"/>
        <v>87.24</v>
      </c>
      <c r="P6" s="35">
        <f t="shared" si="2"/>
        <v>93.12</v>
      </c>
      <c r="Q6" s="35">
        <f t="shared" si="3"/>
        <v>5.8800000000000097</v>
      </c>
      <c r="R6" s="46">
        <f t="shared" si="4"/>
        <v>0.91715999999999975</v>
      </c>
      <c r="S6" s="46">
        <f t="shared" si="5"/>
        <v>3.9946043608848174E-2</v>
      </c>
      <c r="T6" s="38">
        <f t="shared" si="6"/>
        <v>0.95710604360884788</v>
      </c>
      <c r="V6" s="5">
        <f>R6-R4</f>
        <v>3.3459999999999823E-2</v>
      </c>
      <c r="W6" s="5">
        <f>R6-R5</f>
        <v>4.2039999999999633E-2</v>
      </c>
    </row>
    <row r="7" spans="2:23" s="5" customFormat="1" x14ac:dyDescent="0.25">
      <c r="B7" s="8" t="s">
        <v>9</v>
      </c>
      <c r="C7" s="22" t="s">
        <v>6</v>
      </c>
      <c r="D7" s="5">
        <v>0.81352941176470595</v>
      </c>
      <c r="E7" s="5">
        <v>0.83277777777777795</v>
      </c>
      <c r="F7" s="5">
        <v>0.82058823529411795</v>
      </c>
      <c r="G7" s="5">
        <v>0.87416666666666698</v>
      </c>
      <c r="H7" s="5">
        <v>0.89228571428571402</v>
      </c>
      <c r="I7" s="5">
        <v>0.875714285714286</v>
      </c>
      <c r="J7" s="5">
        <v>0.84371428571428597</v>
      </c>
      <c r="K7" s="5">
        <v>0.81114285714285705</v>
      </c>
      <c r="L7" s="5">
        <v>0.78342857142857203</v>
      </c>
      <c r="M7" s="5">
        <v>0.84916666666666696</v>
      </c>
      <c r="N7" s="21">
        <f t="shared" si="0"/>
        <v>89.228571428571399</v>
      </c>
      <c r="O7" s="22">
        <f t="shared" si="1"/>
        <v>78.342857142857198</v>
      </c>
      <c r="P7" s="22">
        <f>(N7+O7)/2</f>
        <v>83.785714285714306</v>
      </c>
      <c r="Q7" s="22">
        <f t="shared" si="3"/>
        <v>5.4428571428571075</v>
      </c>
      <c r="R7" s="45">
        <f t="shared" si="4"/>
        <v>0.83965144724556517</v>
      </c>
      <c r="S7" s="45">
        <f t="shared" si="5"/>
        <v>3.2304808323707634E-2</v>
      </c>
      <c r="T7" s="23">
        <f t="shared" si="6"/>
        <v>0.87195625556927281</v>
      </c>
    </row>
    <row r="8" spans="2:23" s="5" customFormat="1" x14ac:dyDescent="0.25">
      <c r="B8" s="8" t="s">
        <v>10</v>
      </c>
      <c r="C8" s="22" t="s">
        <v>7</v>
      </c>
      <c r="D8" s="5">
        <v>0.74382352941176499</v>
      </c>
      <c r="E8" s="5">
        <v>0.82888888888888901</v>
      </c>
      <c r="F8" s="5">
        <v>0.84205882352941197</v>
      </c>
      <c r="G8" s="5">
        <v>0.75805555555555604</v>
      </c>
      <c r="H8" s="5">
        <v>0.84771428571428598</v>
      </c>
      <c r="I8" s="5">
        <v>0.85457142857142898</v>
      </c>
      <c r="J8" s="5">
        <v>0.81514285714285695</v>
      </c>
      <c r="K8" s="5">
        <v>0.82285714285714295</v>
      </c>
      <c r="L8" s="5">
        <v>0.79228571428571404</v>
      </c>
      <c r="M8" s="5">
        <v>0.81499999999999995</v>
      </c>
      <c r="N8" s="21">
        <f t="shared" si="0"/>
        <v>85.457142857142898</v>
      </c>
      <c r="O8" s="22">
        <f t="shared" si="1"/>
        <v>74.382352941176492</v>
      </c>
      <c r="P8" s="22">
        <f t="shared" si="2"/>
        <v>79.919747899159688</v>
      </c>
      <c r="Q8" s="22">
        <f t="shared" si="3"/>
        <v>5.5373949579831958</v>
      </c>
      <c r="R8" s="45">
        <f t="shared" si="4"/>
        <v>0.81203982259570506</v>
      </c>
      <c r="S8" s="45">
        <f t="shared" si="5"/>
        <v>3.5156835335009462E-2</v>
      </c>
      <c r="T8" s="23">
        <f t="shared" si="6"/>
        <v>0.84719665793071453</v>
      </c>
    </row>
    <row r="9" spans="2:23" s="5" customFormat="1" x14ac:dyDescent="0.25">
      <c r="B9" s="8" t="s">
        <v>11</v>
      </c>
      <c r="C9" s="22" t="s">
        <v>8</v>
      </c>
      <c r="D9" s="5">
        <v>0.82911764705882396</v>
      </c>
      <c r="E9" s="5">
        <v>0.84583333333333299</v>
      </c>
      <c r="F9" s="5">
        <v>0.873823529411765</v>
      </c>
      <c r="G9" s="5">
        <v>0.84916666666666696</v>
      </c>
      <c r="H9" s="5">
        <v>0.88428571428571401</v>
      </c>
      <c r="I9" s="5">
        <v>0.88257142857142901</v>
      </c>
      <c r="J9" s="5">
        <v>0.86257142857142899</v>
      </c>
      <c r="K9" s="5">
        <v>0.85057142857142898</v>
      </c>
      <c r="L9" s="5">
        <v>0.82971428571428596</v>
      </c>
      <c r="M9" s="5">
        <v>0.86194444444444396</v>
      </c>
      <c r="N9" s="21">
        <f t="shared" si="0"/>
        <v>88.428571428571402</v>
      </c>
      <c r="O9" s="22">
        <f t="shared" si="1"/>
        <v>82.911764705882391</v>
      </c>
      <c r="P9" s="22">
        <f t="shared" si="2"/>
        <v>85.670168067226896</v>
      </c>
      <c r="Q9" s="22">
        <f t="shared" si="3"/>
        <v>2.7584033613445058</v>
      </c>
      <c r="R9" s="45">
        <f t="shared" si="4"/>
        <v>0.85695999066293194</v>
      </c>
      <c r="S9" s="45">
        <f t="shared" si="5"/>
        <v>1.8671447562092668E-2</v>
      </c>
      <c r="T9" s="23">
        <f t="shared" si="6"/>
        <v>0.87563143822502465</v>
      </c>
      <c r="V9" s="5">
        <f>R9-R7</f>
        <v>1.7308543417366762E-2</v>
      </c>
      <c r="W9" s="5">
        <f>R9-R8</f>
        <v>4.4920168067226873E-2</v>
      </c>
    </row>
    <row r="10" spans="2:23" s="5" customFormat="1" x14ac:dyDescent="0.25">
      <c r="B10" s="41" t="s">
        <v>12</v>
      </c>
      <c r="C10" s="28" t="s">
        <v>6</v>
      </c>
      <c r="D10" s="29">
        <v>0.76294117647058801</v>
      </c>
      <c r="E10" s="29">
        <v>0.62884057971014495</v>
      </c>
      <c r="F10" s="29">
        <v>0.65768115942029004</v>
      </c>
      <c r="G10" s="29">
        <v>0.76521739130434796</v>
      </c>
      <c r="H10" s="29">
        <v>0.64420289855072499</v>
      </c>
      <c r="I10" s="29">
        <v>0.77492753623188404</v>
      </c>
      <c r="J10" s="29">
        <v>0.68985507246376798</v>
      </c>
      <c r="K10" s="29">
        <v>0.45884057971014502</v>
      </c>
      <c r="L10" s="29">
        <v>0.76492753623188403</v>
      </c>
      <c r="M10" s="29">
        <v>0.64742857142857202</v>
      </c>
      <c r="N10" s="30">
        <f t="shared" si="0"/>
        <v>77.492753623188406</v>
      </c>
      <c r="O10" s="28">
        <f t="shared" si="1"/>
        <v>45.884057971014499</v>
      </c>
      <c r="P10" s="28">
        <f t="shared" si="2"/>
        <v>61.688405797101453</v>
      </c>
      <c r="Q10" s="28">
        <f t="shared" si="3"/>
        <v>15.804347826086953</v>
      </c>
      <c r="R10" s="16">
        <f t="shared" si="4"/>
        <v>0.67948625015223485</v>
      </c>
      <c r="S10" s="16">
        <f t="shared" si="5"/>
        <v>9.2102598056861773E-2</v>
      </c>
      <c r="T10" s="31">
        <f t="shared" si="6"/>
        <v>0.77158884820909668</v>
      </c>
    </row>
    <row r="11" spans="2:23" s="5" customFormat="1" x14ac:dyDescent="0.25">
      <c r="B11" s="39" t="s">
        <v>13</v>
      </c>
      <c r="C11" s="19" t="s">
        <v>7</v>
      </c>
      <c r="D11" s="33">
        <v>0.68382352941176505</v>
      </c>
      <c r="E11" s="33">
        <v>0.68101449275362302</v>
      </c>
      <c r="F11" s="33">
        <v>0.73</v>
      </c>
      <c r="G11" s="33">
        <v>0.67275362318840604</v>
      </c>
      <c r="H11" s="33">
        <v>0.72623188405797101</v>
      </c>
      <c r="I11" s="33">
        <v>0.67420289855072502</v>
      </c>
      <c r="J11" s="33">
        <v>0.72536231884058</v>
      </c>
      <c r="K11" s="33">
        <v>0.70811594202898598</v>
      </c>
      <c r="L11" s="33">
        <v>0.68869565217391304</v>
      </c>
      <c r="M11" s="33">
        <v>0.65042857142857202</v>
      </c>
      <c r="N11" s="18">
        <f t="shared" si="0"/>
        <v>73</v>
      </c>
      <c r="O11" s="19">
        <f t="shared" si="1"/>
        <v>65.042857142857201</v>
      </c>
      <c r="P11" s="19">
        <f t="shared" si="2"/>
        <v>69.021428571428601</v>
      </c>
      <c r="Q11" s="19">
        <f t="shared" si="3"/>
        <v>3.9785714285713993</v>
      </c>
      <c r="R11" s="45">
        <f t="shared" si="4"/>
        <v>0.69406289124345411</v>
      </c>
      <c r="S11" s="45">
        <f t="shared" si="5"/>
        <v>2.5612170658443907E-2</v>
      </c>
      <c r="T11" s="20">
        <f t="shared" si="6"/>
        <v>0.71967506190189801</v>
      </c>
    </row>
    <row r="12" spans="2:23" s="5" customFormat="1" x14ac:dyDescent="0.25">
      <c r="B12" s="40" t="s">
        <v>14</v>
      </c>
      <c r="C12" s="35" t="s">
        <v>8</v>
      </c>
      <c r="D12" s="36">
        <v>0.79014705882352898</v>
      </c>
      <c r="E12" s="36">
        <v>0.86043478260869599</v>
      </c>
      <c r="F12" s="36">
        <v>0.83188405797101495</v>
      </c>
      <c r="G12" s="36">
        <v>0.70594202898550695</v>
      </c>
      <c r="H12" s="36">
        <v>0.70637681159420296</v>
      </c>
      <c r="I12" s="36">
        <v>0.83101449275362305</v>
      </c>
      <c r="J12" s="36">
        <v>0.83043478260869596</v>
      </c>
      <c r="K12" s="36">
        <v>0.75797101449275395</v>
      </c>
      <c r="L12" s="36">
        <v>0.775072463768116</v>
      </c>
      <c r="M12" s="36">
        <v>0.83514285714285696</v>
      </c>
      <c r="N12" s="37">
        <f t="shared" si="0"/>
        <v>86.043478260869605</v>
      </c>
      <c r="O12" s="35">
        <f t="shared" si="1"/>
        <v>70.594202898550691</v>
      </c>
      <c r="P12" s="35">
        <f t="shared" si="2"/>
        <v>78.318840579710155</v>
      </c>
      <c r="Q12" s="35">
        <f t="shared" si="3"/>
        <v>7.7246376811594644</v>
      </c>
      <c r="R12" s="46">
        <f t="shared" si="4"/>
        <v>0.79244203507489974</v>
      </c>
      <c r="S12" s="46">
        <f t="shared" si="5"/>
        <v>5.2266647471167542E-2</v>
      </c>
      <c r="T12" s="38">
        <f t="shared" si="6"/>
        <v>0.84470868254606724</v>
      </c>
      <c r="V12" s="5">
        <f>R12-R10</f>
        <v>0.11295578492266489</v>
      </c>
      <c r="W12" s="5">
        <f>R12-R10</f>
        <v>0.11295578492266489</v>
      </c>
    </row>
    <row r="13" spans="2:23" s="5" customFormat="1" x14ac:dyDescent="0.25">
      <c r="B13" s="6" t="s">
        <v>15</v>
      </c>
      <c r="C13" s="22" t="s">
        <v>6</v>
      </c>
      <c r="D13" s="5">
        <v>0.64090909090909098</v>
      </c>
      <c r="E13" s="5">
        <v>0.44</v>
      </c>
      <c r="F13" s="5">
        <v>0.65166666666666695</v>
      </c>
      <c r="G13" s="5">
        <v>0.59545454545454601</v>
      </c>
      <c r="H13" s="5">
        <v>0.68692307692307697</v>
      </c>
      <c r="I13" s="5">
        <v>0.80090909090909101</v>
      </c>
      <c r="J13" s="5">
        <v>0.79</v>
      </c>
      <c r="K13" s="5">
        <v>0.61666666666666703</v>
      </c>
      <c r="L13" s="5">
        <v>0.56727272727272704</v>
      </c>
      <c r="M13" s="5">
        <v>0.77076923076923098</v>
      </c>
      <c r="N13" s="21">
        <f t="shared" si="0"/>
        <v>80.090909090909108</v>
      </c>
      <c r="O13" s="22">
        <f t="shared" si="1"/>
        <v>44</v>
      </c>
      <c r="P13" s="22">
        <f t="shared" si="2"/>
        <v>62.045454545454554</v>
      </c>
      <c r="Q13" s="22">
        <f t="shared" si="3"/>
        <v>18.045454545454554</v>
      </c>
      <c r="R13" s="45">
        <f t="shared" si="4"/>
        <v>0.65605710955710972</v>
      </c>
      <c r="S13" s="45">
        <f t="shared" si="5"/>
        <v>0.10633472172750062</v>
      </c>
      <c r="T13" s="23">
        <f t="shared" si="6"/>
        <v>0.7623918312846103</v>
      </c>
    </row>
    <row r="14" spans="2:23" s="5" customFormat="1" x14ac:dyDescent="0.25">
      <c r="B14" s="6"/>
      <c r="C14" s="22" t="s">
        <v>7</v>
      </c>
      <c r="D14" s="5">
        <v>0.63545454545454605</v>
      </c>
      <c r="E14" s="5">
        <v>0.47727272727272702</v>
      </c>
      <c r="F14" s="5">
        <v>0.65416666666666701</v>
      </c>
      <c r="G14" s="5">
        <v>0.55727272727272703</v>
      </c>
      <c r="H14" s="5">
        <v>0.66538461538461502</v>
      </c>
      <c r="I14" s="5">
        <v>0.68909090909090898</v>
      </c>
      <c r="J14" s="5">
        <v>0.84272727272727299</v>
      </c>
      <c r="K14" s="5">
        <v>0.61916666666666698</v>
      </c>
      <c r="L14" s="5">
        <v>0.63545454545454605</v>
      </c>
      <c r="M14" s="5">
        <v>0.75923076923076904</v>
      </c>
      <c r="N14" s="21">
        <f t="shared" si="0"/>
        <v>84.272727272727295</v>
      </c>
      <c r="O14" s="22">
        <f t="shared" si="1"/>
        <v>47.727272727272698</v>
      </c>
      <c r="P14" s="22">
        <f t="shared" si="2"/>
        <v>66</v>
      </c>
      <c r="Q14" s="22">
        <f t="shared" si="3"/>
        <v>18.272727272727302</v>
      </c>
      <c r="R14" s="45">
        <f t="shared" si="4"/>
        <v>0.65352214452214463</v>
      </c>
      <c r="S14" s="45">
        <f t="shared" si="5"/>
        <v>9.5152586431498695E-2</v>
      </c>
      <c r="T14" s="23">
        <f t="shared" si="6"/>
        <v>0.74867473095364334</v>
      </c>
    </row>
    <row r="15" spans="2:23" s="5" customFormat="1" x14ac:dyDescent="0.25">
      <c r="B15" s="6"/>
      <c r="C15" s="22" t="s">
        <v>8</v>
      </c>
      <c r="D15" s="5">
        <v>0.74</v>
      </c>
      <c r="E15" s="5">
        <v>0.47363636363636402</v>
      </c>
      <c r="F15" s="5">
        <v>0.73833333333333295</v>
      </c>
      <c r="G15" s="5">
        <v>0.66545454545454497</v>
      </c>
      <c r="H15" s="5">
        <v>0.57538461538461505</v>
      </c>
      <c r="I15" s="5">
        <v>0.68909090909090898</v>
      </c>
      <c r="J15" s="5">
        <v>0.852727272727273</v>
      </c>
      <c r="K15" s="5">
        <v>0.48666666666666702</v>
      </c>
      <c r="L15" s="5">
        <v>0.49090909090909102</v>
      </c>
      <c r="M15" s="5">
        <v>0.88846153846153797</v>
      </c>
      <c r="N15" s="21">
        <f t="shared" si="0"/>
        <v>88.846153846153797</v>
      </c>
      <c r="O15" s="22">
        <f t="shared" si="1"/>
        <v>47.363636363636402</v>
      </c>
      <c r="P15" s="22">
        <f t="shared" si="2"/>
        <v>68.104895104895093</v>
      </c>
      <c r="Q15" s="22">
        <f t="shared" si="3"/>
        <v>20.74125874125869</v>
      </c>
      <c r="R15" s="45">
        <f t="shared" si="4"/>
        <v>0.66006643356643357</v>
      </c>
      <c r="S15" s="45">
        <f t="shared" si="5"/>
        <v>0.14257556750642855</v>
      </c>
      <c r="T15" s="23">
        <f t="shared" si="6"/>
        <v>0.8026420010728621</v>
      </c>
      <c r="V15" s="5">
        <f>R15-R13</f>
        <v>4.0093240093238558E-3</v>
      </c>
      <c r="W15" s="5">
        <f>R15-R14</f>
        <v>6.5442890442889423E-3</v>
      </c>
    </row>
    <row r="16" spans="2:23" s="5" customFormat="1" x14ac:dyDescent="0.25">
      <c r="B16" s="44" t="s">
        <v>16</v>
      </c>
      <c r="C16" s="28" t="s">
        <v>17</v>
      </c>
      <c r="D16" s="29">
        <v>0.67400000000000004</v>
      </c>
      <c r="E16" s="29">
        <v>0.71933333333333305</v>
      </c>
      <c r="F16" s="29">
        <v>0.73333333333333295</v>
      </c>
      <c r="G16" s="29">
        <v>0.75600000000000001</v>
      </c>
      <c r="H16" s="29">
        <v>0.76483870967741896</v>
      </c>
      <c r="I16" s="29">
        <v>0.73333333333333295</v>
      </c>
      <c r="J16" s="29">
        <v>0.73566666666666702</v>
      </c>
      <c r="K16" s="29">
        <v>0.74566666666666703</v>
      </c>
      <c r="L16" s="29">
        <v>0.73333333333333295</v>
      </c>
      <c r="M16" s="29">
        <v>0.71875</v>
      </c>
      <c r="N16" s="30">
        <f t="shared" si="0"/>
        <v>76.483870967741893</v>
      </c>
      <c r="O16" s="28">
        <f t="shared" si="1"/>
        <v>67.400000000000006</v>
      </c>
      <c r="P16" s="28">
        <f t="shared" si="2"/>
        <v>71.941935483870949</v>
      </c>
      <c r="Q16" s="28">
        <f t="shared" si="3"/>
        <v>4.5419354838709438</v>
      </c>
      <c r="R16" s="16">
        <f t="shared" si="4"/>
        <v>0.73142553763440843</v>
      </c>
      <c r="S16" s="16">
        <f t="shared" si="5"/>
        <v>2.3572533345364074E-2</v>
      </c>
      <c r="T16" s="31">
        <f t="shared" si="6"/>
        <v>0.75499807097977245</v>
      </c>
    </row>
    <row r="17" spans="2:23" s="5" customFormat="1" x14ac:dyDescent="0.25">
      <c r="B17" s="42"/>
      <c r="C17" s="19" t="s">
        <v>18</v>
      </c>
      <c r="D17" s="33">
        <v>0.73966666666666703</v>
      </c>
      <c r="E17" s="33">
        <v>0.73333333333333295</v>
      </c>
      <c r="F17" s="33">
        <v>0.73333333333333295</v>
      </c>
      <c r="G17" s="33">
        <v>0.73766666666666703</v>
      </c>
      <c r="H17" s="33">
        <v>0.74193548387096797</v>
      </c>
      <c r="I17" s="33">
        <v>0.73333333333333295</v>
      </c>
      <c r="J17" s="33">
        <v>0.73333333333333295</v>
      </c>
      <c r="K17" s="33">
        <v>0.73333333333333295</v>
      </c>
      <c r="L17" s="33">
        <v>0.73333333333333295</v>
      </c>
      <c r="M17" s="33">
        <v>0.71875</v>
      </c>
      <c r="N17" s="18">
        <f t="shared" si="0"/>
        <v>74.193548387096797</v>
      </c>
      <c r="O17" s="19">
        <f t="shared" si="1"/>
        <v>71.875</v>
      </c>
      <c r="P17" s="19">
        <f t="shared" si="2"/>
        <v>73.034274193548399</v>
      </c>
      <c r="Q17" s="19">
        <f t="shared" si="3"/>
        <v>1.1592741935483986</v>
      </c>
      <c r="R17" s="45">
        <f t="shared" si="4"/>
        <v>0.73380188172042993</v>
      </c>
      <c r="S17" s="45">
        <f t="shared" si="5"/>
        <v>5.859727962641499E-3</v>
      </c>
      <c r="T17" s="20">
        <f t="shared" si="6"/>
        <v>0.73966160968307137</v>
      </c>
    </row>
    <row r="18" spans="2:23" s="5" customFormat="1" x14ac:dyDescent="0.25">
      <c r="B18" s="43"/>
      <c r="C18" s="35" t="s">
        <v>19</v>
      </c>
      <c r="D18" s="36">
        <v>0.73433333333333295</v>
      </c>
      <c r="E18" s="36">
        <v>0.73333333333333295</v>
      </c>
      <c r="F18" s="36">
        <v>0.78200000000000003</v>
      </c>
      <c r="G18" s="36">
        <v>0.73333333333333295</v>
      </c>
      <c r="H18" s="36">
        <v>0.74193548387096797</v>
      </c>
      <c r="I18" s="36">
        <v>0.86633333333333296</v>
      </c>
      <c r="J18" s="36">
        <v>0.73333333333333295</v>
      </c>
      <c r="K18" s="36">
        <v>0.80266666666666697</v>
      </c>
      <c r="L18" s="36">
        <v>0.81100000000000005</v>
      </c>
      <c r="M18" s="36">
        <v>0.76249999999999996</v>
      </c>
      <c r="N18" s="37">
        <f t="shared" si="0"/>
        <v>86.633333333333297</v>
      </c>
      <c r="O18" s="35">
        <f t="shared" si="1"/>
        <v>73.3333333333333</v>
      </c>
      <c r="P18" s="35">
        <f t="shared" si="2"/>
        <v>79.983333333333292</v>
      </c>
      <c r="Q18" s="35">
        <f t="shared" si="3"/>
        <v>6.6499999999999915</v>
      </c>
      <c r="R18" s="46">
        <f t="shared" si="4"/>
        <v>0.77007688172042998</v>
      </c>
      <c r="S18" s="46">
        <f t="shared" si="5"/>
        <v>4.2803591700036184E-2</v>
      </c>
      <c r="T18" s="38">
        <f t="shared" si="6"/>
        <v>0.81288047342046621</v>
      </c>
      <c r="V18" s="5">
        <f>R18-R16</f>
        <v>3.8651344086021555E-2</v>
      </c>
      <c r="W18" s="5">
        <f>R18-R16</f>
        <v>3.8651344086021555E-2</v>
      </c>
    </row>
    <row r="19" spans="2:23" s="5" customFormat="1" x14ac:dyDescent="0.25">
      <c r="B19" s="9" t="s">
        <v>20</v>
      </c>
      <c r="C19" s="22" t="s">
        <v>17</v>
      </c>
      <c r="D19" s="10">
        <v>0.82399999999999995</v>
      </c>
      <c r="E19" s="10">
        <v>0.89184615384615396</v>
      </c>
      <c r="F19" s="10">
        <v>0.88923076923076905</v>
      </c>
      <c r="G19" s="10">
        <v>0.90346153846153798</v>
      </c>
      <c r="H19" s="10">
        <v>0.90492307692307705</v>
      </c>
      <c r="I19" s="10">
        <v>0.71850000000000003</v>
      </c>
      <c r="J19" s="10">
        <v>0.94130769230769196</v>
      </c>
      <c r="K19" s="10">
        <v>0.836230769230769</v>
      </c>
      <c r="L19" s="10">
        <v>0.89230769230769202</v>
      </c>
      <c r="M19" s="10">
        <v>0.86421428571428605</v>
      </c>
      <c r="N19" s="21">
        <f t="shared" si="0"/>
        <v>94.130769230769189</v>
      </c>
      <c r="O19" s="22">
        <f t="shared" si="1"/>
        <v>71.850000000000009</v>
      </c>
      <c r="P19" s="22">
        <f t="shared" si="2"/>
        <v>82.990384615384599</v>
      </c>
      <c r="Q19" s="22">
        <f t="shared" si="3"/>
        <v>11.14038461538459</v>
      </c>
      <c r="R19" s="45">
        <f t="shared" si="4"/>
        <v>0.86660219780219772</v>
      </c>
      <c r="S19" s="45">
        <f t="shared" si="5"/>
        <v>5.9072352025457547E-2</v>
      </c>
      <c r="T19" s="23">
        <f t="shared" si="6"/>
        <v>0.92567454982765529</v>
      </c>
    </row>
    <row r="20" spans="2:23" s="5" customFormat="1" x14ac:dyDescent="0.25">
      <c r="B20" s="9"/>
      <c r="C20" s="22" t="s">
        <v>18</v>
      </c>
      <c r="D20" s="10">
        <v>0.83616666666666695</v>
      </c>
      <c r="E20" s="10">
        <v>0.83146153846153903</v>
      </c>
      <c r="F20" s="10">
        <v>0.86153846153846203</v>
      </c>
      <c r="G20" s="10">
        <v>0.85876923076923095</v>
      </c>
      <c r="H20" s="10">
        <v>0.94476923076923103</v>
      </c>
      <c r="I20" s="10">
        <v>0.72033333333333305</v>
      </c>
      <c r="J20" s="10">
        <v>0.93861538461538496</v>
      </c>
      <c r="K20" s="10">
        <v>0.86192307692307701</v>
      </c>
      <c r="L20" s="10">
        <v>0.86692307692307702</v>
      </c>
      <c r="M20" s="10">
        <v>0.86250000000000004</v>
      </c>
      <c r="N20" s="21">
        <f t="shared" si="0"/>
        <v>94.4769230769231</v>
      </c>
      <c r="O20" s="22">
        <f t="shared" si="1"/>
        <v>72.033333333333303</v>
      </c>
      <c r="P20" s="22">
        <f t="shared" si="2"/>
        <v>83.255128205128202</v>
      </c>
      <c r="Q20" s="22">
        <f t="shared" si="3"/>
        <v>11.221794871794899</v>
      </c>
      <c r="R20" s="45">
        <f t="shared" si="4"/>
        <v>0.85830000000000017</v>
      </c>
      <c r="S20" s="45">
        <f t="shared" si="5"/>
        <v>5.8556220337133737E-2</v>
      </c>
      <c r="T20" s="23">
        <f t="shared" si="6"/>
        <v>0.91685622033713388</v>
      </c>
    </row>
    <row r="21" spans="2:23" s="5" customFormat="1" x14ac:dyDescent="0.25">
      <c r="B21" s="11"/>
      <c r="C21" s="25" t="s">
        <v>19</v>
      </c>
      <c r="D21" s="12">
        <v>0.86099999999999999</v>
      </c>
      <c r="E21" s="12">
        <v>0.81653846153846199</v>
      </c>
      <c r="F21" s="12">
        <v>0.93338461538461504</v>
      </c>
      <c r="G21" s="12">
        <v>0.90661538461538504</v>
      </c>
      <c r="H21" s="12">
        <v>0.901076923076923</v>
      </c>
      <c r="I21" s="12">
        <v>0.84691666666666698</v>
      </c>
      <c r="J21" s="12">
        <v>0.83515384615384602</v>
      </c>
      <c r="K21" s="12">
        <v>0.83361538461538498</v>
      </c>
      <c r="L21" s="12">
        <v>0.93661538461538496</v>
      </c>
      <c r="M21" s="12">
        <v>0.85407142857142904</v>
      </c>
      <c r="N21" s="24">
        <f t="shared" si="0"/>
        <v>93.661538461538498</v>
      </c>
      <c r="O21" s="25">
        <f t="shared" si="1"/>
        <v>81.653846153846203</v>
      </c>
      <c r="P21" s="25">
        <f t="shared" si="2"/>
        <v>87.657692307692344</v>
      </c>
      <c r="Q21" s="25">
        <f t="shared" si="3"/>
        <v>6.0038461538461405</v>
      </c>
      <c r="R21" s="46">
        <f t="shared" si="4"/>
        <v>0.87249880952380965</v>
      </c>
      <c r="S21" s="46">
        <f t="shared" si="5"/>
        <v>4.1186199652035807E-2</v>
      </c>
      <c r="T21" s="26">
        <f t="shared" si="6"/>
        <v>0.9136850091758455</v>
      </c>
      <c r="V21" s="5">
        <f>R21-R19</f>
        <v>5.8966117216119329E-3</v>
      </c>
      <c r="W21" s="5">
        <f>R21-R20</f>
        <v>1.4198809523809475E-2</v>
      </c>
    </row>
    <row r="22" spans="2:23" s="5" customFormat="1" x14ac:dyDescent="0.25">
      <c r="B22" s="8"/>
    </row>
    <row r="23" spans="2:23" x14ac:dyDescent="0.25">
      <c r="V23">
        <f>AVERAGE(V6,V9,V12,V15,V18,V21)</f>
        <v>3.5380268026164806E-2</v>
      </c>
      <c r="W23">
        <f>AVERAGE(W6,W9,W12,W15,W18,W21)</f>
        <v>4.3218399274001895E-2</v>
      </c>
    </row>
    <row r="25" spans="2:23" ht="15.75" thickBot="1" x14ac:dyDescent="0.3"/>
    <row r="26" spans="2:23" ht="15.75" thickBot="1" x14ac:dyDescent="0.3"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26</v>
      </c>
      <c r="N26" s="1" t="s">
        <v>27</v>
      </c>
    </row>
    <row r="27" spans="2:23" x14ac:dyDescent="0.25">
      <c r="H27" s="2" t="s">
        <v>28</v>
      </c>
      <c r="I27" s="2">
        <v>3</v>
      </c>
      <c r="J27" s="2">
        <v>306</v>
      </c>
      <c r="K27" s="2">
        <v>225</v>
      </c>
      <c r="L27" s="2">
        <v>81</v>
      </c>
      <c r="M27" s="2">
        <v>0.1</v>
      </c>
      <c r="N27" s="2">
        <v>5</v>
      </c>
    </row>
    <row r="28" spans="2:23" x14ac:dyDescent="0.25">
      <c r="H28" s="2" t="s">
        <v>29</v>
      </c>
      <c r="I28" s="2">
        <v>4</v>
      </c>
      <c r="J28" s="2">
        <v>100</v>
      </c>
      <c r="K28" s="2">
        <v>50</v>
      </c>
      <c r="L28" s="2">
        <v>50</v>
      </c>
      <c r="M28" s="2">
        <v>1</v>
      </c>
      <c r="N28" s="2">
        <v>20</v>
      </c>
    </row>
    <row r="29" spans="2:23" x14ac:dyDescent="0.25">
      <c r="H29" s="2" t="s">
        <v>30</v>
      </c>
      <c r="I29" s="2">
        <v>9</v>
      </c>
      <c r="J29" s="2">
        <v>116</v>
      </c>
      <c r="K29" s="2">
        <v>52</v>
      </c>
      <c r="L29" s="2">
        <v>64</v>
      </c>
      <c r="M29" s="2">
        <v>0.1</v>
      </c>
      <c r="N29" s="2">
        <v>10.5</v>
      </c>
    </row>
    <row r="30" spans="2:23" x14ac:dyDescent="0.25">
      <c r="H30" s="2" t="s">
        <v>31</v>
      </c>
      <c r="I30" s="2">
        <v>13</v>
      </c>
      <c r="J30" s="2">
        <v>130</v>
      </c>
      <c r="K30" s="2">
        <v>59</v>
      </c>
      <c r="L30" s="2">
        <v>71</v>
      </c>
      <c r="M30" s="2">
        <v>0.05</v>
      </c>
      <c r="N30" s="2">
        <v>10</v>
      </c>
    </row>
    <row r="31" spans="2:23" x14ac:dyDescent="0.25">
      <c r="H31" s="2" t="s">
        <v>32</v>
      </c>
      <c r="I31" s="2">
        <v>14</v>
      </c>
      <c r="J31" s="2">
        <v>690</v>
      </c>
      <c r="K31" s="2">
        <v>383</v>
      </c>
      <c r="L31" s="2">
        <v>307</v>
      </c>
      <c r="M31" s="2">
        <v>0.05</v>
      </c>
      <c r="N31" s="2">
        <v>20</v>
      </c>
    </row>
    <row r="32" spans="2:23" ht="15.75" thickBot="1" x14ac:dyDescent="0.3">
      <c r="H32" s="3" t="s">
        <v>33</v>
      </c>
      <c r="I32" s="3">
        <v>34</v>
      </c>
      <c r="J32" s="3">
        <v>351</v>
      </c>
      <c r="K32" s="3">
        <v>225</v>
      </c>
      <c r="L32" s="3">
        <v>126</v>
      </c>
      <c r="M32" s="3">
        <v>1</v>
      </c>
      <c r="N32" s="3">
        <v>10</v>
      </c>
    </row>
  </sheetData>
  <mergeCells count="6">
    <mergeCell ref="B19:B21"/>
    <mergeCell ref="B2:T2"/>
    <mergeCell ref="D3:M3"/>
    <mergeCell ref="B4:B6"/>
    <mergeCell ref="B13:B15"/>
    <mergeCell ref="B16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ruiyang</dc:creator>
  <cp:lastModifiedBy>ruiyang</cp:lastModifiedBy>
  <dcterms:created xsi:type="dcterms:W3CDTF">2019-01-25T18:10:10Z</dcterms:created>
  <dcterms:modified xsi:type="dcterms:W3CDTF">2019-01-27T09:28:14Z</dcterms:modified>
</cp:coreProperties>
</file>