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75" yWindow="109" windowWidth="15595" windowHeight="9971" activeTab="2"/>
  </bookViews>
  <sheets>
    <sheet name="กลุ่ม 1" sheetId="1" r:id="rId1"/>
    <sheet name="กลุ่ม 2" sheetId="5" r:id="rId2"/>
    <sheet name="กลุ่ม 4" sheetId="6" r:id="rId3"/>
    <sheet name="Grade" sheetId="7" r:id="rId4"/>
  </sheets>
  <definedNames>
    <definedName name="allgrades">Grade!$A$2:$O$71</definedName>
    <definedName name="grades">Grade!$R$2:$S$9</definedName>
    <definedName name="_xlnm.Print_Area" localSheetId="3">Grade!$A$1:$O$75</definedName>
    <definedName name="_xlnm.Print_Area" localSheetId="0">'กลุ่ม 1'!$A$2:$P$31</definedName>
    <definedName name="_xlnm.Print_Area" localSheetId="2">'กลุ่ม 4'!$A$2:$P$30</definedName>
    <definedName name="_xlnm.Print_Titles" localSheetId="0">'กลุ่ม 1'!$1:$3</definedName>
  </definedNames>
  <calcPr calcId="145621"/>
</workbook>
</file>

<file path=xl/calcChain.xml><?xml version="1.0" encoding="utf-8"?>
<calcChain xmlns="http://schemas.openxmlformats.org/spreadsheetml/2006/main">
  <c r="A31" i="5" l="1"/>
  <c r="P5" i="6" l="1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4" i="6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4" i="1"/>
  <c r="P4" i="5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S14" i="7" l="1"/>
  <c r="S15" i="7"/>
  <c r="S16" i="7"/>
  <c r="O6" i="7"/>
  <c r="O10" i="7"/>
  <c r="O14" i="7"/>
  <c r="O22" i="7"/>
  <c r="O26" i="7"/>
  <c r="O30" i="7"/>
  <c r="O34" i="7"/>
  <c r="O38" i="7"/>
  <c r="O42" i="7"/>
  <c r="O46" i="7"/>
  <c r="O50" i="7"/>
  <c r="O54" i="7"/>
  <c r="O58" i="7"/>
  <c r="O62" i="7"/>
  <c r="O66" i="7"/>
  <c r="O70" i="7"/>
  <c r="N3" i="7"/>
  <c r="O3" i="7" s="1"/>
  <c r="N4" i="7"/>
  <c r="O4" i="7" s="1"/>
  <c r="N5" i="7"/>
  <c r="O5" i="7" s="1"/>
  <c r="N6" i="7"/>
  <c r="N7" i="7"/>
  <c r="O7" i="7" s="1"/>
  <c r="N8" i="7"/>
  <c r="O8" i="7" s="1"/>
  <c r="N9" i="7"/>
  <c r="O9" i="7" s="1"/>
  <c r="N10" i="7"/>
  <c r="N11" i="7"/>
  <c r="O11" i="7" s="1"/>
  <c r="N12" i="7"/>
  <c r="O12" i="7" s="1"/>
  <c r="N13" i="7"/>
  <c r="O13" i="7" s="1"/>
  <c r="N14" i="7"/>
  <c r="N15" i="7"/>
  <c r="O15" i="7" s="1"/>
  <c r="N16" i="7"/>
  <c r="O16" i="7" s="1"/>
  <c r="N17" i="7"/>
  <c r="O17" i="7" s="1"/>
  <c r="N18" i="7"/>
  <c r="O18" i="7" s="1"/>
  <c r="N19" i="7"/>
  <c r="O19" i="7" s="1"/>
  <c r="N20" i="7"/>
  <c r="O20" i="7" s="1"/>
  <c r="N21" i="7"/>
  <c r="O21" i="7" s="1"/>
  <c r="N22" i="7"/>
  <c r="N23" i="7"/>
  <c r="O23" i="7" s="1"/>
  <c r="N24" i="7"/>
  <c r="O24" i="7" s="1"/>
  <c r="N25" i="7"/>
  <c r="O25" i="7" s="1"/>
  <c r="N26" i="7"/>
  <c r="N27" i="7"/>
  <c r="O27" i="7" s="1"/>
  <c r="N28" i="7"/>
  <c r="O28" i="7" s="1"/>
  <c r="N29" i="7"/>
  <c r="O29" i="7" s="1"/>
  <c r="N30" i="7"/>
  <c r="N31" i="7"/>
  <c r="O31" i="7" s="1"/>
  <c r="N32" i="7"/>
  <c r="O32" i="7" s="1"/>
  <c r="N33" i="7"/>
  <c r="O33" i="7" s="1"/>
  <c r="N34" i="7"/>
  <c r="N35" i="7"/>
  <c r="O35" i="7" s="1"/>
  <c r="N36" i="7"/>
  <c r="O36" i="7" s="1"/>
  <c r="N37" i="7"/>
  <c r="O37" i="7" s="1"/>
  <c r="N38" i="7"/>
  <c r="N39" i="7"/>
  <c r="O39" i="7" s="1"/>
  <c r="N40" i="7"/>
  <c r="O40" i="7" s="1"/>
  <c r="N41" i="7"/>
  <c r="O41" i="7" s="1"/>
  <c r="N42" i="7"/>
  <c r="N43" i="7"/>
  <c r="O43" i="7" s="1"/>
  <c r="N44" i="7"/>
  <c r="O44" i="7" s="1"/>
  <c r="N45" i="7"/>
  <c r="O45" i="7" s="1"/>
  <c r="N46" i="7"/>
  <c r="N47" i="7"/>
  <c r="O47" i="7" s="1"/>
  <c r="N48" i="7"/>
  <c r="O48" i="7" s="1"/>
  <c r="N49" i="7"/>
  <c r="O49" i="7" s="1"/>
  <c r="N50" i="7"/>
  <c r="N51" i="7"/>
  <c r="O51" i="7" s="1"/>
  <c r="N52" i="7"/>
  <c r="O52" i="7" s="1"/>
  <c r="N53" i="7"/>
  <c r="O53" i="7" s="1"/>
  <c r="N54" i="7"/>
  <c r="N55" i="7"/>
  <c r="O55" i="7" s="1"/>
  <c r="N56" i="7"/>
  <c r="O56" i="7" s="1"/>
  <c r="N57" i="7"/>
  <c r="O57" i="7" s="1"/>
  <c r="N58" i="7"/>
  <c r="N59" i="7"/>
  <c r="O59" i="7" s="1"/>
  <c r="N60" i="7"/>
  <c r="O60" i="7" s="1"/>
  <c r="N61" i="7"/>
  <c r="O61" i="7" s="1"/>
  <c r="N62" i="7"/>
  <c r="N63" i="7"/>
  <c r="O63" i="7" s="1"/>
  <c r="N64" i="7"/>
  <c r="O64" i="7" s="1"/>
  <c r="N65" i="7"/>
  <c r="O65" i="7" s="1"/>
  <c r="N66" i="7"/>
  <c r="N67" i="7"/>
  <c r="O67" i="7" s="1"/>
  <c r="N68" i="7"/>
  <c r="O68" i="7" s="1"/>
  <c r="N69" i="7"/>
  <c r="O69" i="7" s="1"/>
  <c r="N70" i="7"/>
  <c r="N71" i="7"/>
  <c r="O71" i="7" s="1"/>
  <c r="N2" i="7"/>
  <c r="O2" i="7" s="1"/>
  <c r="T4" i="7" l="1"/>
  <c r="T7" i="7"/>
  <c r="T3" i="7"/>
  <c r="T2" i="7"/>
  <c r="T6" i="7"/>
  <c r="T9" i="7"/>
  <c r="T5" i="7"/>
  <c r="T8" i="7"/>
  <c r="N74" i="7"/>
  <c r="T15" i="7" s="1"/>
  <c r="N75" i="7"/>
  <c r="T16" i="7" s="1"/>
  <c r="N73" i="7"/>
  <c r="T14" i="7" s="1"/>
  <c r="O30" i="1"/>
  <c r="O31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0" i="5"/>
  <c r="O31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4" i="6"/>
  <c r="T11" i="7" l="1"/>
  <c r="T12" i="7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5" i="6" l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5" i="1"/>
  <c r="A6" i="1" s="1"/>
  <c r="A7" i="1" s="1"/>
  <c r="A8" i="1" s="1"/>
  <c r="A9" i="1" s="1"/>
  <c r="A10" i="1" s="1"/>
  <c r="A11" i="1" s="1"/>
  <c r="A12" i="1" s="1"/>
  <c r="A13" i="1" s="1"/>
  <c r="A25" i="1" l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<sst xmlns="http://schemas.openxmlformats.org/spreadsheetml/2006/main" count="374" uniqueCount="183">
  <si>
    <t>ลำดับ</t>
  </si>
  <si>
    <t>รหัสนักศึกษา</t>
  </si>
  <si>
    <t>ชื่อ - สกุล</t>
  </si>
  <si>
    <t>ชั่วโมงที่ขาด</t>
  </si>
  <si>
    <t xml:space="preserve">ใบเซ็นชื่อเข้าเรียน รายวิชา 188 212 ANALOG ELECTRONICS LABORATORY ภาคปลาย/2554 </t>
  </si>
  <si>
    <t>513040508-7</t>
  </si>
  <si>
    <t> นายธีรศักดิ์ แซ่ตั้ง</t>
  </si>
  <si>
    <t>513040512-6</t>
  </si>
  <si>
    <t> นายนันทวัฒน์ มหาเอกนันท์</t>
  </si>
  <si>
    <t>513040517-6</t>
  </si>
  <si>
    <t> นายพงษ์พัฒน์ จันทร์ไทย</t>
  </si>
  <si>
    <t>513040537-0</t>
  </si>
  <si>
    <t> นายสถาพร จันทะพา</t>
  </si>
  <si>
    <t>513041191-5</t>
  </si>
  <si>
    <t> นางสาวบัณฑิตา ด้วงปาน</t>
  </si>
  <si>
    <t>513041198-1</t>
  </si>
  <si>
    <t> นางสาวพักตร์วิภา บุญประสิทธิ์</t>
  </si>
  <si>
    <t>513041199-9</t>
  </si>
  <si>
    <t> นายพิเชษฐ์ สงวนนาม</t>
  </si>
  <si>
    <t>513041215-7</t>
  </si>
  <si>
    <t> นายอนุชิต สุไชยสงค์</t>
  </si>
  <si>
    <t>523041181-9</t>
  </si>
  <si>
    <t> นายกฤษดา อาบสุวรรณ์</t>
  </si>
  <si>
    <t>523041215-8</t>
  </si>
  <si>
    <t> นายสุรเดช สารพงศ์</t>
  </si>
  <si>
    <t>533040428-7</t>
  </si>
  <si>
    <t> นายเขมินท์ วิไลลักษณ์</t>
  </si>
  <si>
    <t>533040737-4</t>
  </si>
  <si>
    <t> นายสถาวร โสภารัตน์</t>
  </si>
  <si>
    <t>513040498-4</t>
  </si>
  <si>
    <t> นายธนชัย ขจรมณี</t>
  </si>
  <si>
    <t>523041203-5</t>
  </si>
  <si>
    <t> นางสาวแพรวพลอย ลีคะ</t>
  </si>
  <si>
    <t>533040433-4</t>
  </si>
  <si>
    <t> นายจักรพันธ์ โมกขมรรคกุล</t>
  </si>
  <si>
    <t>533040434-2</t>
  </si>
  <si>
    <t> นายจารุวิทย์ โนดไธสง</t>
  </si>
  <si>
    <t>533040435-0</t>
  </si>
  <si>
    <t> นางสาวจินต์จุฑา ธีรนิตยภาพ</t>
  </si>
  <si>
    <t>533040436-8</t>
  </si>
  <si>
    <t> นายจิรายุ แสงวรรณกูล</t>
  </si>
  <si>
    <t>533040440-7</t>
  </si>
  <si>
    <t> นายชนกชนม์ ดีเทศน์</t>
  </si>
  <si>
    <t>533040445-7</t>
  </si>
  <si>
    <t> นางสาวธัญลักษณ์ รัตนสวาสดิ์</t>
  </si>
  <si>
    <t>533040452-0</t>
  </si>
  <si>
    <t> นายปณิธาน นากกระแสร์</t>
  </si>
  <si>
    <t>533040462-7</t>
  </si>
  <si>
    <t> นายภัควัจน์ ภูริโสภิษฐ์</t>
  </si>
  <si>
    <t>533040463-5</t>
  </si>
  <si>
    <t> นายภาคิน ภูหินกอง</t>
  </si>
  <si>
    <t>533040466-9</t>
  </si>
  <si>
    <t> นางสาวภิสักณัฐชา มณีประดิษฐ์</t>
  </si>
  <si>
    <t>533040468-5</t>
  </si>
  <si>
    <t> นายยุทธนา แหนงหล้า</t>
  </si>
  <si>
    <t>533040469-3</t>
  </si>
  <si>
    <t> นายวรัญญู เทศนะ</t>
  </si>
  <si>
    <t>533040470-8</t>
  </si>
  <si>
    <t> นายวรากร จันทร์ประสพชัย</t>
  </si>
  <si>
    <t>533040479-0</t>
  </si>
  <si>
    <t> นายเสฏฐวุฒิ ควรผล</t>
  </si>
  <si>
    <t>533040484-7</t>
  </si>
  <si>
    <t> นายอาคม พรมประโคน</t>
  </si>
  <si>
    <t>533040499-4</t>
  </si>
  <si>
    <t> นายเอกรัฐ กันสุข</t>
  </si>
  <si>
    <t>533040695-4</t>
  </si>
  <si>
    <t> นายไกรวิทย์ โพธิ์ดม</t>
  </si>
  <si>
    <t>533040700-7</t>
  </si>
  <si>
    <t> นายเชาวณัฐ วิฆเนศรังสรรค์</t>
  </si>
  <si>
    <t>533040701-5</t>
  </si>
  <si>
    <t> นายโชติวิทย์ ชยันตรดิลก</t>
  </si>
  <si>
    <t>533040711-2</t>
  </si>
  <si>
    <t> นางสาวณัฐมน ลีลาสุขารมย์</t>
  </si>
  <si>
    <t>533040712-0</t>
  </si>
  <si>
    <t> นายณัฐวุฒิ ประวาลปัทมกุล</t>
  </si>
  <si>
    <t>533040718-8</t>
  </si>
  <si>
    <t> นางสาวนพสมพงศ์ นิลจันทร์</t>
  </si>
  <si>
    <t>533040730-8</t>
  </si>
  <si>
    <t> นายพุฒิพงษ์ แก้วอรุณ</t>
  </si>
  <si>
    <t>533040733-2</t>
  </si>
  <si>
    <t> นางสาวภิราณัฐ ขาวเขียว</t>
  </si>
  <si>
    <t>533040735-8</t>
  </si>
  <si>
    <t> นายวันชัย ไพศาลพันธุ์</t>
  </si>
  <si>
    <t>533040741-3</t>
  </si>
  <si>
    <t> นางสาวสุภัชชา อินธิศร</t>
  </si>
  <si>
    <t>533040430-0</t>
  </si>
  <si>
    <t> นายจตุพล จิรานุวัฒนวงษ์</t>
  </si>
  <si>
    <t>533040442-3</t>
  </si>
  <si>
    <t> นายฐากูร บรรลือ</t>
  </si>
  <si>
    <t>533040720-1</t>
  </si>
  <si>
    <t> นายปฏิญญา แต้อารักษ์</t>
  </si>
  <si>
    <t>513040516-8</t>
  </si>
  <si>
    <t> นายพงศธร แก้วยางนอก</t>
  </si>
  <si>
    <t>513040528-1</t>
  </si>
  <si>
    <t> นายรักษ์ไพร ไกรสูงเนิน</t>
  </si>
  <si>
    <t>513040532-0</t>
  </si>
  <si>
    <t> นายวีรุตม์ ทองคล้าย</t>
  </si>
  <si>
    <t>513041182-6</t>
  </si>
  <si>
    <t> นายณรงค์เดช ใจคง</t>
  </si>
  <si>
    <t>513041184-2</t>
  </si>
  <si>
    <t> นายดำรงณ์ศักดิ์ คนชุม</t>
  </si>
  <si>
    <t>513041210-7</t>
  </si>
  <si>
    <t> นางสาวสุเพ็ญพร สมจิต</t>
  </si>
  <si>
    <t>533040425-3</t>
  </si>
  <si>
    <t> นายกฤตนัย ศรีศาลา</t>
  </si>
  <si>
    <t>533040439-2</t>
  </si>
  <si>
    <t> นายชญานนท์ สินสวัสดิ์</t>
  </si>
  <si>
    <t>533040441-5</t>
  </si>
  <si>
    <t> นายชัยภูมิ ศิริพันธ์พรชนะ</t>
  </si>
  <si>
    <t>533040454-6</t>
  </si>
  <si>
    <t> นางสาวปรีดานุช ชูคำ</t>
  </si>
  <si>
    <t>533040461-9</t>
  </si>
  <si>
    <t> นายพูนเพิ่ม ธรรมชัย</t>
  </si>
  <si>
    <t>533040472-4</t>
  </si>
  <si>
    <t> นางสาววิชุดา มหาคาม</t>
  </si>
  <si>
    <t>533040476-6</t>
  </si>
  <si>
    <t> นายศักดิ์สิทธิ์ จันทิหล้า</t>
  </si>
  <si>
    <t>533040485-5</t>
  </si>
  <si>
    <t> นายอิทธิกร สกุลวันธนาศักดิ์</t>
  </si>
  <si>
    <t>533040498-6</t>
  </si>
  <si>
    <t> นายวัฒนา อินคำเชื้อ</t>
  </si>
  <si>
    <t>533040702-3</t>
  </si>
  <si>
    <t> นายณฐพล แพพิพัฒน์</t>
  </si>
  <si>
    <t>533040704-9</t>
  </si>
  <si>
    <t> นายณัฐนันต์ วัชเรนทร์วงศ์</t>
  </si>
  <si>
    <t>533040708-1</t>
  </si>
  <si>
    <t> นายณัฐพล บัวแจ่มรัตนวงศ์</t>
  </si>
  <si>
    <t>533040713-8</t>
  </si>
  <si>
    <t> นายธนพล บุญผ่องศรี</t>
  </si>
  <si>
    <t>533040714-6</t>
  </si>
  <si>
    <t> นายธนวัฒน์ ภู่ศิริรุ่งโรจน์</t>
  </si>
  <si>
    <t>533040719-6</t>
  </si>
  <si>
    <t> นางสาวนวพร เหลืองเรืองทิพย์</t>
  </si>
  <si>
    <t>533040729-3</t>
  </si>
  <si>
    <t> นางสาวพนิดา ม่วงประเสริฐ</t>
  </si>
  <si>
    <t>533040731-6</t>
  </si>
  <si>
    <t> นางสาวภัทิรา วิเศษศักดิ์</t>
  </si>
  <si>
    <t>533040736-6</t>
  </si>
  <si>
    <t> นายศตตวรรษณ์ บุญชู</t>
  </si>
  <si>
    <t>533040742-1</t>
  </si>
  <si>
    <t> นายอนันต์ หิรัญจรูญชัย</t>
  </si>
  <si>
    <t>533040744-7</t>
  </si>
  <si>
    <t> นางสาวอาริตา มะโนมั่น</t>
  </si>
  <si>
    <t>กลุ่ม</t>
  </si>
  <si>
    <t>Lab No. …………………</t>
  </si>
  <si>
    <t>ลายเซ็น</t>
  </si>
  <si>
    <t xml:space="preserve"> Section 2  Wed 14:00-16:55 EN04310 ผู้สอน ผศ.รุจชัย อึ้งอารุณยะวี</t>
  </si>
  <si>
    <t xml:space="preserve"> Section 4   Thu 14:00-16:55 EN04310 ผู้สอน ดร.ธัชพงศ์ กตัญญูกูล</t>
  </si>
  <si>
    <t xml:space="preserve"> Section 1   Mon 14:00-16:55 EN04310 ผู้สอน ผศ. บุญฤทธิ์ กู้เกียรติกูล</t>
  </si>
  <si>
    <t>วันที่...........................</t>
  </si>
  <si>
    <t>วันที่............................</t>
  </si>
  <si>
    <t>Lab1</t>
  </si>
  <si>
    <t>Lab2</t>
  </si>
  <si>
    <t>Lab3</t>
  </si>
  <si>
    <t>Lab4</t>
  </si>
  <si>
    <t>Lab5</t>
  </si>
  <si>
    <t>Lab6</t>
  </si>
  <si>
    <t>Lab8</t>
  </si>
  <si>
    <t>Lab9</t>
  </si>
  <si>
    <t> นายพงษ์พัฒน์ จิตรเสงี่ยม</t>
  </si>
  <si>
    <t>523041200-1</t>
  </si>
  <si>
    <t>Total Reprt</t>
  </si>
  <si>
    <t>Final   (เต็ม70=30%)</t>
  </si>
  <si>
    <t>Total</t>
  </si>
  <si>
    <t>Max</t>
  </si>
  <si>
    <t>Min</t>
  </si>
  <si>
    <t>Mean</t>
  </si>
  <si>
    <t>Grade</t>
  </si>
  <si>
    <t>Attendance (เต็ม8=40%)</t>
  </si>
  <si>
    <t>Total Reprt (เต็ม80=30%)</t>
  </si>
  <si>
    <t>F</t>
  </si>
  <si>
    <t>D+</t>
  </si>
  <si>
    <t>C</t>
  </si>
  <si>
    <t>C+</t>
  </si>
  <si>
    <t>B</t>
  </si>
  <si>
    <t>B+</t>
  </si>
  <si>
    <t>A</t>
  </si>
  <si>
    <t>คะแนน</t>
  </si>
  <si>
    <t>grade</t>
  </si>
  <si>
    <t>count</t>
  </si>
  <si>
    <t>D</t>
  </si>
  <si>
    <t>N</t>
  </si>
  <si>
    <t>Class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</si>
</sst>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charset val="222"/>
    </font>
    <font>
      <b/>
      <sz val="15"/>
      <name val="TH SarabunPSK"/>
      <family val="2"/>
    </font>
    <font>
      <b/>
      <sz val="14"/>
      <name val="TH SarabunPSK"/>
      <family val="2"/>
    </font>
    <font>
      <sz val="14"/>
      <name val="TH SarabunPSK"/>
      <family val="2"/>
    </font>
    <font>
      <sz val="11"/>
      <color theme="1"/>
      <name val="TH SarabunPS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3">
    <xf numFmtId="0" fontId="0" fillId="0" borderId="0" xfId="0"/>
    <xf numFmtId="0" fontId="18" fillId="0" borderId="0" xfId="42"/>
    <xf numFmtId="0" fontId="19" fillId="0" borderId="0" xfId="42" applyFont="1" applyBorder="1" applyAlignment="1">
      <alignment vertical="center"/>
    </xf>
    <xf numFmtId="0" fontId="20" fillId="33" borderId="10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21" fillId="0" borderId="13" xfId="42" applyFont="1" applyBorder="1" applyAlignment="1">
      <alignment horizontal="center" vertical="top" wrapText="1"/>
    </xf>
    <xf numFmtId="0" fontId="21" fillId="0" borderId="10" xfId="0" applyFont="1" applyBorder="1" applyAlignment="1">
      <alignment vertical="top" wrapText="1"/>
    </xf>
    <xf numFmtId="0" fontId="21" fillId="34" borderId="13" xfId="42" applyFont="1" applyFill="1" applyBorder="1" applyAlignment="1">
      <alignment horizontal="center" vertical="top" wrapText="1"/>
    </xf>
    <xf numFmtId="0" fontId="22" fillId="0" borderId="0" xfId="0" applyFont="1"/>
    <xf numFmtId="0" fontId="0" fillId="0" borderId="0" xfId="0" applyAlignment="1">
      <alignment horizontal="center"/>
    </xf>
    <xf numFmtId="0" fontId="21" fillId="0" borderId="10" xfId="0" applyFont="1" applyFill="1" applyBorder="1" applyAlignment="1">
      <alignment horizontal="center" vertical="top" wrapText="1"/>
    </xf>
    <xf numFmtId="0" fontId="21" fillId="0" borderId="15" xfId="0" applyFont="1" applyFill="1" applyBorder="1" applyAlignment="1">
      <alignment vertical="top" wrapText="1"/>
    </xf>
    <xf numFmtId="0" fontId="21" fillId="0" borderId="11" xfId="42" applyFont="1" applyFill="1" applyBorder="1" applyAlignment="1">
      <alignment vertical="center"/>
    </xf>
    <xf numFmtId="0" fontId="21" fillId="0" borderId="10" xfId="42" applyFont="1" applyFill="1" applyBorder="1" applyAlignment="1">
      <alignment vertical="center"/>
    </xf>
    <xf numFmtId="0" fontId="21" fillId="0" borderId="10" xfId="0" applyFont="1" applyFill="1" applyBorder="1" applyAlignment="1">
      <alignment vertical="top" wrapText="1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/>
    <xf numFmtId="2" fontId="0" fillId="33" borderId="10" xfId="0" applyNumberFormat="1" applyFill="1" applyBorder="1" applyAlignment="1">
      <alignment horizontal="center" vertical="center"/>
    </xf>
    <xf numFmtId="2" fontId="0" fillId="0" borderId="10" xfId="0" applyNumberFormat="1" applyBorder="1"/>
    <xf numFmtId="2" fontId="0" fillId="0" borderId="0" xfId="0" applyNumberFormat="1"/>
    <xf numFmtId="0" fontId="0" fillId="0" borderId="0" xfId="0" applyFill="1" applyAlignment="1">
      <alignment horizontal="center" vertical="center"/>
    </xf>
    <xf numFmtId="0" fontId="21" fillId="34" borderId="12" xfId="42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1" fillId="0" borderId="12" xfId="42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19" fillId="0" borderId="0" xfId="42" applyFont="1" applyBorder="1" applyAlignment="1">
      <alignment horizontal="left" vertical="center"/>
    </xf>
    <xf numFmtId="0" fontId="19" fillId="0" borderId="14" xfId="42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543464</xdr:colOff>
      <xdr:row>72</xdr:row>
      <xdr:rowOff>94892</xdr:rowOff>
    </xdr:from>
    <xdr:to>
      <xdr:col>1</xdr:col>
      <xdr:colOff>1975449</xdr:colOff>
      <xdr:row>75</xdr:row>
      <xdr:rowOff>17254</xdr:rowOff>
    </xdr:to>
    <xdr:sp macro="" textlink="">
      <xdr:nvSpPr>
        <xdr:cNvPr id="2" name="TextBox 1"/>
        <xdr:cNvSpPr txBox="1"/>
      </xdr:nvSpPr>
      <xdr:spPr>
        <a:xfrm>
          <a:off x="543464" y="13500341"/>
          <a:ext cx="2286000" cy="465826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63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วิชา</a:t>
          </a:r>
          <a:r>
            <a:rPr lang="th-TH" sz="1100" baseline="0"/>
            <a:t> </a:t>
          </a:r>
          <a:r>
            <a:rPr lang="en-US" sz="1100" baseline="0"/>
            <a:t>188 212 Analog Electronics Lab.</a:t>
          </a:r>
        </a:p>
        <a:p>
          <a:r>
            <a:rPr lang="th-TH" sz="1100" baseline="0"/>
            <a:t>ภาคปลาย ปีการศึกษา </a:t>
          </a:r>
          <a:r>
            <a:rPr lang="en-US" sz="1100" baseline="0"/>
            <a:t>2554</a:t>
          </a:r>
          <a:endParaRPr lang="en-US" sz="1100"/>
        </a:p>
      </xdr:txBody>
    </xdr:sp>
    <xdr:clientData/>
  </xdr:twoCellAnchor>
  <xdr:twoCellAnchor>
    <xdr:from>
      <xdr:col>17</xdr:col>
      <xdr:colOff>17253</xdr:colOff>
      <xdr:row>17</xdr:row>
      <xdr:rowOff>8626</xdr:rowOff>
    </xdr:from>
    <xdr:to>
      <xdr:col>20</xdr:col>
      <xdr:colOff>439947</xdr:colOff>
      <xdr:row>19</xdr:row>
      <xdr:rowOff>112143</xdr:rowOff>
    </xdr:to>
    <xdr:sp macro="" textlink="">
      <xdr:nvSpPr>
        <xdr:cNvPr id="4" name="TextBox 3"/>
        <xdr:cNvSpPr txBox="1"/>
      </xdr:nvSpPr>
      <xdr:spPr>
        <a:xfrm>
          <a:off x="7625751" y="3450566"/>
          <a:ext cx="2286000" cy="465826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63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วิชา</a:t>
          </a:r>
          <a:r>
            <a:rPr lang="th-TH" sz="1100" baseline="0"/>
            <a:t> </a:t>
          </a:r>
          <a:r>
            <a:rPr lang="en-US" sz="1100" baseline="0"/>
            <a:t>188 212 Analog Electronics Lab.</a:t>
          </a:r>
        </a:p>
        <a:p>
          <a:r>
            <a:rPr lang="th-TH" sz="1100" baseline="0"/>
            <a:t>ภาคปลาย ปีการศึกษา </a:t>
          </a:r>
          <a:r>
            <a:rPr lang="en-US" sz="1100" baseline="0"/>
            <a:t>2554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2" sqref="A2:P31"/>
    </sheetView>
  </sheetViews>
  <sheetFormatPr defaultRowHeight="14.3"/>
  <cols>
    <col min="1" max="1" width="6.25" customWidth="1"/>
    <col min="2" max="2" width="7.625" customWidth="1"/>
    <col min="3" max="3" width="13" style="9" customWidth="1"/>
    <col min="4" max="4" width="26.375" customWidth="1"/>
    <col min="5" max="5" width="17.25" hidden="1" customWidth="1"/>
    <col min="6" max="6" width="16.375" hidden="1" customWidth="1"/>
    <col min="7" max="13" width="9" hidden="1" customWidth="1"/>
    <col min="14" max="14" width="0" hidden="1" customWidth="1"/>
    <col min="15" max="15" width="10.375" hidden="1" customWidth="1"/>
  </cols>
  <sheetData>
    <row r="1" spans="1:16" ht="19.7">
      <c r="A1" s="31" t="s">
        <v>4</v>
      </c>
      <c r="B1" s="31"/>
      <c r="C1" s="31"/>
      <c r="D1" s="31"/>
      <c r="E1" s="31"/>
      <c r="F1" s="2" t="s">
        <v>144</v>
      </c>
      <c r="G1" s="1"/>
    </row>
    <row r="2" spans="1:16" ht="19.7">
      <c r="A2" s="32" t="s">
        <v>148</v>
      </c>
      <c r="B2" s="32"/>
      <c r="C2" s="32"/>
      <c r="D2" s="32"/>
      <c r="E2" s="32"/>
      <c r="F2" s="2" t="s">
        <v>149</v>
      </c>
      <c r="G2" s="1"/>
    </row>
    <row r="3" spans="1:16" ht="19.05">
      <c r="A3" s="3" t="s">
        <v>0</v>
      </c>
      <c r="B3" s="4" t="s">
        <v>143</v>
      </c>
      <c r="C3" s="4" t="s">
        <v>1</v>
      </c>
      <c r="D3" s="3" t="s">
        <v>2</v>
      </c>
      <c r="E3" s="3" t="s">
        <v>145</v>
      </c>
      <c r="F3" s="3" t="s">
        <v>3</v>
      </c>
      <c r="G3" s="3" t="s">
        <v>151</v>
      </c>
      <c r="H3" s="3" t="s">
        <v>152</v>
      </c>
      <c r="I3" s="3" t="s">
        <v>153</v>
      </c>
      <c r="J3" s="3" t="s">
        <v>154</v>
      </c>
      <c r="K3" s="3" t="s">
        <v>155</v>
      </c>
      <c r="L3" s="3" t="s">
        <v>156</v>
      </c>
      <c r="M3" s="3" t="s">
        <v>157</v>
      </c>
      <c r="N3" s="3" t="s">
        <v>158</v>
      </c>
      <c r="O3" s="3" t="s">
        <v>161</v>
      </c>
      <c r="P3" s="3" t="s">
        <v>167</v>
      </c>
    </row>
    <row r="4" spans="1:16" ht="19.05">
      <c r="A4" s="5">
        <v>1</v>
      </c>
      <c r="B4" s="26">
        <v>1</v>
      </c>
      <c r="C4" s="10" t="s">
        <v>5</v>
      </c>
      <c r="D4" s="11" t="s">
        <v>6</v>
      </c>
      <c r="E4" s="12"/>
      <c r="F4" s="13"/>
      <c r="G4" s="13">
        <v>8.5</v>
      </c>
      <c r="H4" s="13">
        <v>8.5</v>
      </c>
      <c r="I4" s="13">
        <v>8.5</v>
      </c>
      <c r="J4" s="13">
        <v>8.5</v>
      </c>
      <c r="K4" s="13">
        <v>8</v>
      </c>
      <c r="L4" s="13">
        <v>8</v>
      </c>
      <c r="M4" s="13">
        <v>7</v>
      </c>
      <c r="N4" s="13">
        <v>0</v>
      </c>
      <c r="O4" s="13">
        <f>SUM(G4:N4)</f>
        <v>57</v>
      </c>
      <c r="P4" s="18" t="str">
        <f t="shared" ref="P4:P19" si="0">VLOOKUP(C4,allgrades,15)</f>
        <v>C</v>
      </c>
    </row>
    <row r="5" spans="1:16" ht="21.75" customHeight="1">
      <c r="A5" s="5">
        <f>A4+1</f>
        <v>2</v>
      </c>
      <c r="B5" s="27"/>
      <c r="C5" s="10" t="s">
        <v>7</v>
      </c>
      <c r="D5" s="11" t="s">
        <v>8</v>
      </c>
      <c r="E5" s="12"/>
      <c r="F5" s="13"/>
      <c r="G5" s="13">
        <v>8.5</v>
      </c>
      <c r="H5" s="13">
        <v>8.5</v>
      </c>
      <c r="I5" s="13">
        <v>8.5</v>
      </c>
      <c r="J5" s="13">
        <v>8.5</v>
      </c>
      <c r="K5" s="13">
        <v>8</v>
      </c>
      <c r="L5" s="13">
        <v>8</v>
      </c>
      <c r="M5" s="13">
        <v>7</v>
      </c>
      <c r="N5" s="13">
        <v>0</v>
      </c>
      <c r="O5" s="13">
        <f t="shared" ref="O5:O31" si="1">SUM(G5:N5)</f>
        <v>57</v>
      </c>
      <c r="P5" s="18" t="str">
        <f t="shared" si="0"/>
        <v>B</v>
      </c>
    </row>
    <row r="6" spans="1:16" ht="21.75" customHeight="1">
      <c r="A6" s="5">
        <f t="shared" ref="A6:A31" si="2">A5+1</f>
        <v>3</v>
      </c>
      <c r="B6" s="28"/>
      <c r="C6" s="10" t="s">
        <v>9</v>
      </c>
      <c r="D6" s="11" t="s">
        <v>10</v>
      </c>
      <c r="E6" s="12"/>
      <c r="F6" s="13"/>
      <c r="G6" s="13">
        <v>8.5</v>
      </c>
      <c r="H6" s="13">
        <v>8.5</v>
      </c>
      <c r="I6" s="13">
        <v>8.5</v>
      </c>
      <c r="J6" s="13">
        <v>8.5</v>
      </c>
      <c r="K6" s="13">
        <v>8</v>
      </c>
      <c r="L6" s="13">
        <v>8</v>
      </c>
      <c r="M6" s="13">
        <v>7</v>
      </c>
      <c r="N6" s="13">
        <v>0</v>
      </c>
      <c r="O6" s="13">
        <f t="shared" si="1"/>
        <v>57</v>
      </c>
      <c r="P6" s="18" t="str">
        <f t="shared" si="0"/>
        <v>C+</v>
      </c>
    </row>
    <row r="7" spans="1:16" ht="21.75" customHeight="1">
      <c r="A7" s="7">
        <f t="shared" si="2"/>
        <v>4</v>
      </c>
      <c r="B7" s="23">
        <v>2</v>
      </c>
      <c r="C7" s="10" t="s">
        <v>11</v>
      </c>
      <c r="D7" s="11" t="s">
        <v>12</v>
      </c>
      <c r="E7" s="12"/>
      <c r="F7" s="13"/>
      <c r="G7" s="13">
        <v>7</v>
      </c>
      <c r="H7" s="13">
        <v>8.5</v>
      </c>
      <c r="I7" s="13">
        <v>8.5</v>
      </c>
      <c r="J7" s="13">
        <v>8.5</v>
      </c>
      <c r="K7" s="13">
        <v>8</v>
      </c>
      <c r="L7" s="13">
        <v>8</v>
      </c>
      <c r="M7" s="13">
        <v>7</v>
      </c>
      <c r="N7" s="13">
        <v>8</v>
      </c>
      <c r="O7" s="13">
        <f t="shared" si="1"/>
        <v>63.5</v>
      </c>
      <c r="P7" s="18" t="str">
        <f t="shared" si="0"/>
        <v>B+</v>
      </c>
    </row>
    <row r="8" spans="1:16" ht="21.75" customHeight="1">
      <c r="A8" s="7">
        <f t="shared" si="2"/>
        <v>5</v>
      </c>
      <c r="B8" s="29"/>
      <c r="C8" s="10" t="s">
        <v>13</v>
      </c>
      <c r="D8" s="11" t="s">
        <v>14</v>
      </c>
      <c r="E8" s="12"/>
      <c r="F8" s="13"/>
      <c r="G8" s="13">
        <v>7</v>
      </c>
      <c r="H8" s="13">
        <v>8.5</v>
      </c>
      <c r="I8" s="13">
        <v>8.5</v>
      </c>
      <c r="J8" s="13">
        <v>8.5</v>
      </c>
      <c r="K8" s="13">
        <v>8</v>
      </c>
      <c r="L8" s="13">
        <v>8</v>
      </c>
      <c r="M8" s="13">
        <v>7</v>
      </c>
      <c r="N8" s="13">
        <v>8</v>
      </c>
      <c r="O8" s="13">
        <f t="shared" si="1"/>
        <v>63.5</v>
      </c>
      <c r="P8" s="18" t="str">
        <f t="shared" si="0"/>
        <v>B+</v>
      </c>
    </row>
    <row r="9" spans="1:16" ht="21.75" customHeight="1">
      <c r="A9" s="7">
        <f t="shared" si="2"/>
        <v>6</v>
      </c>
      <c r="B9" s="30"/>
      <c r="C9" s="10" t="s">
        <v>15</v>
      </c>
      <c r="D9" s="11" t="s">
        <v>16</v>
      </c>
      <c r="E9" s="12"/>
      <c r="F9" s="13"/>
      <c r="G9" s="13">
        <v>7</v>
      </c>
      <c r="H9" s="13">
        <v>8.5</v>
      </c>
      <c r="I9" s="13">
        <v>8.5</v>
      </c>
      <c r="J9" s="13">
        <v>8.5</v>
      </c>
      <c r="K9" s="13">
        <v>8</v>
      </c>
      <c r="L9" s="13">
        <v>8</v>
      </c>
      <c r="M9" s="13">
        <v>7</v>
      </c>
      <c r="N9" s="13">
        <v>8</v>
      </c>
      <c r="O9" s="13">
        <f t="shared" si="1"/>
        <v>63.5</v>
      </c>
      <c r="P9" s="18" t="str">
        <f t="shared" si="0"/>
        <v>C+</v>
      </c>
    </row>
    <row r="10" spans="1:16" ht="21.75" customHeight="1">
      <c r="A10" s="5">
        <f t="shared" si="2"/>
        <v>7</v>
      </c>
      <c r="B10" s="26">
        <v>3</v>
      </c>
      <c r="C10" s="10" t="s">
        <v>17</v>
      </c>
      <c r="D10" s="11" t="s">
        <v>18</v>
      </c>
      <c r="E10" s="12"/>
      <c r="F10" s="13"/>
      <c r="G10" s="13">
        <v>8.5</v>
      </c>
      <c r="H10" s="13">
        <v>7</v>
      </c>
      <c r="I10" s="13">
        <v>8.5</v>
      </c>
      <c r="J10" s="13">
        <v>8.5</v>
      </c>
      <c r="K10" s="13">
        <v>8</v>
      </c>
      <c r="L10" s="13">
        <v>0</v>
      </c>
      <c r="M10" s="13">
        <v>0</v>
      </c>
      <c r="N10" s="13">
        <v>0</v>
      </c>
      <c r="O10" s="13">
        <f t="shared" si="1"/>
        <v>40.5</v>
      </c>
      <c r="P10" s="18" t="str">
        <f t="shared" si="0"/>
        <v>D+</v>
      </c>
    </row>
    <row r="11" spans="1:16" ht="21.75" customHeight="1">
      <c r="A11" s="5">
        <f t="shared" si="2"/>
        <v>8</v>
      </c>
      <c r="B11" s="27"/>
      <c r="C11" s="10" t="s">
        <v>19</v>
      </c>
      <c r="D11" s="11" t="s">
        <v>20</v>
      </c>
      <c r="E11" s="12"/>
      <c r="F11" s="13"/>
      <c r="G11" s="13">
        <v>8.5</v>
      </c>
      <c r="H11" s="13">
        <v>7</v>
      </c>
      <c r="I11" s="13">
        <v>8.5</v>
      </c>
      <c r="J11" s="13">
        <v>8.5</v>
      </c>
      <c r="K11" s="13">
        <v>8</v>
      </c>
      <c r="L11" s="13">
        <v>0</v>
      </c>
      <c r="M11" s="13">
        <v>0</v>
      </c>
      <c r="N11" s="13">
        <v>0</v>
      </c>
      <c r="O11" s="13">
        <f t="shared" si="1"/>
        <v>40.5</v>
      </c>
      <c r="P11" s="18" t="str">
        <f t="shared" si="0"/>
        <v>D+</v>
      </c>
    </row>
    <row r="12" spans="1:16" ht="21.75" customHeight="1">
      <c r="A12" s="5">
        <f t="shared" si="2"/>
        <v>9</v>
      </c>
      <c r="B12" s="28"/>
      <c r="C12" s="10" t="s">
        <v>21</v>
      </c>
      <c r="D12" s="11" t="s">
        <v>22</v>
      </c>
      <c r="E12" s="12"/>
      <c r="F12" s="13"/>
      <c r="G12" s="13">
        <v>8.5</v>
      </c>
      <c r="H12" s="13">
        <v>7</v>
      </c>
      <c r="I12" s="13">
        <v>8.5</v>
      </c>
      <c r="J12" s="13">
        <v>8.5</v>
      </c>
      <c r="K12" s="13">
        <v>8</v>
      </c>
      <c r="L12" s="13">
        <v>0</v>
      </c>
      <c r="M12" s="13">
        <v>0</v>
      </c>
      <c r="N12" s="13">
        <v>0</v>
      </c>
      <c r="O12" s="13">
        <f t="shared" si="1"/>
        <v>40.5</v>
      </c>
      <c r="P12" s="18" t="str">
        <f t="shared" si="0"/>
        <v>D+</v>
      </c>
    </row>
    <row r="13" spans="1:16" ht="21.75" customHeight="1">
      <c r="A13" s="7">
        <f>A12+1</f>
        <v>10</v>
      </c>
      <c r="B13" s="23">
        <v>4</v>
      </c>
      <c r="C13" s="10" t="s">
        <v>160</v>
      </c>
      <c r="D13" s="11" t="s">
        <v>159</v>
      </c>
      <c r="E13" s="13"/>
      <c r="F13" s="13"/>
      <c r="G13" s="13">
        <v>8.5</v>
      </c>
      <c r="H13" s="13">
        <v>8.5</v>
      </c>
      <c r="I13" s="13">
        <v>8.5</v>
      </c>
      <c r="J13" s="13">
        <v>8.5</v>
      </c>
      <c r="K13" s="13">
        <v>6</v>
      </c>
      <c r="L13" s="13">
        <v>8</v>
      </c>
      <c r="M13" s="13">
        <v>7</v>
      </c>
      <c r="N13" s="13">
        <v>8</v>
      </c>
      <c r="O13" s="13">
        <f t="shared" si="1"/>
        <v>63</v>
      </c>
      <c r="P13" s="18" t="str">
        <f t="shared" si="0"/>
        <v>D</v>
      </c>
    </row>
    <row r="14" spans="1:16" ht="21.75" customHeight="1">
      <c r="A14" s="7">
        <f t="shared" ref="A14:A24" si="3">A13+1</f>
        <v>11</v>
      </c>
      <c r="B14" s="24"/>
      <c r="C14" s="10" t="s">
        <v>23</v>
      </c>
      <c r="D14" s="11" t="s">
        <v>24</v>
      </c>
      <c r="E14" s="12"/>
      <c r="F14" s="13"/>
      <c r="G14" s="13">
        <v>8.5</v>
      </c>
      <c r="H14" s="13">
        <v>8.5</v>
      </c>
      <c r="I14" s="13">
        <v>8.5</v>
      </c>
      <c r="J14" s="13">
        <v>8.5</v>
      </c>
      <c r="K14" s="13">
        <v>6</v>
      </c>
      <c r="L14" s="13">
        <v>8</v>
      </c>
      <c r="M14" s="13">
        <v>7</v>
      </c>
      <c r="N14" s="13">
        <v>8</v>
      </c>
      <c r="O14" s="13">
        <f t="shared" si="1"/>
        <v>63</v>
      </c>
      <c r="P14" s="18" t="str">
        <f t="shared" si="0"/>
        <v>D</v>
      </c>
    </row>
    <row r="15" spans="1:16" ht="21.75" customHeight="1">
      <c r="A15" s="7">
        <f t="shared" si="3"/>
        <v>12</v>
      </c>
      <c r="B15" s="24"/>
      <c r="C15" s="10" t="s">
        <v>25</v>
      </c>
      <c r="D15" s="11" t="s">
        <v>26</v>
      </c>
      <c r="E15" s="13"/>
      <c r="F15" s="13"/>
      <c r="G15" s="13">
        <v>8.5</v>
      </c>
      <c r="H15" s="13">
        <v>8.5</v>
      </c>
      <c r="I15" s="13">
        <v>8.5</v>
      </c>
      <c r="J15" s="13">
        <v>8.5</v>
      </c>
      <c r="K15" s="13">
        <v>6</v>
      </c>
      <c r="L15" s="13">
        <v>8</v>
      </c>
      <c r="M15" s="13">
        <v>7</v>
      </c>
      <c r="N15" s="13">
        <v>8</v>
      </c>
      <c r="O15" s="13">
        <f t="shared" si="1"/>
        <v>63</v>
      </c>
      <c r="P15" s="18" t="str">
        <f t="shared" si="0"/>
        <v>B</v>
      </c>
    </row>
    <row r="16" spans="1:16" ht="21.75" customHeight="1">
      <c r="A16" s="7">
        <f t="shared" si="3"/>
        <v>13</v>
      </c>
      <c r="B16" s="25"/>
      <c r="C16" s="10" t="s">
        <v>27</v>
      </c>
      <c r="D16" s="11" t="s">
        <v>28</v>
      </c>
      <c r="E16" s="13"/>
      <c r="F16" s="13"/>
      <c r="G16" s="13">
        <v>8.5</v>
      </c>
      <c r="H16" s="13">
        <v>8.5</v>
      </c>
      <c r="I16" s="13">
        <v>8.5</v>
      </c>
      <c r="J16" s="13">
        <v>8.5</v>
      </c>
      <c r="K16" s="13">
        <v>6</v>
      </c>
      <c r="L16" s="13">
        <v>8</v>
      </c>
      <c r="M16" s="13">
        <v>7</v>
      </c>
      <c r="N16" s="13">
        <v>8</v>
      </c>
      <c r="O16" s="13">
        <f t="shared" si="1"/>
        <v>63</v>
      </c>
      <c r="P16" s="18" t="str">
        <f t="shared" si="0"/>
        <v>B</v>
      </c>
    </row>
    <row r="17" spans="1:16" ht="21.75" customHeight="1">
      <c r="A17" s="7">
        <f t="shared" si="3"/>
        <v>14</v>
      </c>
      <c r="B17" s="26">
        <v>5</v>
      </c>
      <c r="C17" s="10" t="s">
        <v>85</v>
      </c>
      <c r="D17" s="11" t="s">
        <v>86</v>
      </c>
      <c r="E17" s="13"/>
      <c r="F17" s="13"/>
      <c r="G17" s="13">
        <v>8.5</v>
      </c>
      <c r="H17" s="13">
        <v>8.5</v>
      </c>
      <c r="I17" s="13">
        <v>8.5</v>
      </c>
      <c r="J17" s="13">
        <v>8.5</v>
      </c>
      <c r="K17" s="13">
        <v>8</v>
      </c>
      <c r="L17" s="13">
        <v>8</v>
      </c>
      <c r="M17" s="13">
        <v>8</v>
      </c>
      <c r="N17" s="13">
        <v>8</v>
      </c>
      <c r="O17" s="13">
        <f t="shared" si="1"/>
        <v>66</v>
      </c>
      <c r="P17" s="18" t="str">
        <f t="shared" si="0"/>
        <v>C+</v>
      </c>
    </row>
    <row r="18" spans="1:16" ht="19.05">
      <c r="A18" s="7">
        <f t="shared" si="3"/>
        <v>15</v>
      </c>
      <c r="B18" s="27"/>
      <c r="C18" s="10" t="s">
        <v>87</v>
      </c>
      <c r="D18" s="11" t="s">
        <v>88</v>
      </c>
      <c r="E18" s="12"/>
      <c r="F18" s="13"/>
      <c r="G18" s="13">
        <v>8.5</v>
      </c>
      <c r="H18" s="13">
        <v>8.5</v>
      </c>
      <c r="I18" s="13">
        <v>8.5</v>
      </c>
      <c r="J18" s="13">
        <v>8.5</v>
      </c>
      <c r="K18" s="13">
        <v>8</v>
      </c>
      <c r="L18" s="13">
        <v>8</v>
      </c>
      <c r="M18" s="13">
        <v>8</v>
      </c>
      <c r="N18" s="13">
        <v>8</v>
      </c>
      <c r="O18" s="13">
        <f t="shared" si="1"/>
        <v>66</v>
      </c>
      <c r="P18" s="18" t="str">
        <f t="shared" si="0"/>
        <v>B</v>
      </c>
    </row>
    <row r="19" spans="1:16" ht="21.75" customHeight="1">
      <c r="A19" s="7">
        <f t="shared" si="3"/>
        <v>16</v>
      </c>
      <c r="B19" s="28"/>
      <c r="C19" s="10" t="s">
        <v>89</v>
      </c>
      <c r="D19" s="11" t="s">
        <v>90</v>
      </c>
      <c r="E19" s="12"/>
      <c r="F19" s="13"/>
      <c r="G19" s="13">
        <v>8.5</v>
      </c>
      <c r="H19" s="13">
        <v>8.5</v>
      </c>
      <c r="I19" s="13">
        <v>8.5</v>
      </c>
      <c r="J19" s="13">
        <v>8.5</v>
      </c>
      <c r="K19" s="13">
        <v>8</v>
      </c>
      <c r="L19" s="13">
        <v>8</v>
      </c>
      <c r="M19" s="13">
        <v>8</v>
      </c>
      <c r="N19" s="13">
        <v>8</v>
      </c>
      <c r="O19" s="13">
        <f t="shared" si="1"/>
        <v>66</v>
      </c>
      <c r="P19" s="18" t="str">
        <f t="shared" si="0"/>
        <v>C+</v>
      </c>
    </row>
    <row r="20" spans="1:16" ht="21.75" customHeight="1">
      <c r="A20" s="7">
        <f t="shared" si="3"/>
        <v>17</v>
      </c>
      <c r="B20" s="23">
        <v>6</v>
      </c>
      <c r="C20" s="10"/>
      <c r="D20" s="11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>
        <f t="shared" si="1"/>
        <v>0</v>
      </c>
      <c r="P20" s="18"/>
    </row>
    <row r="21" spans="1:16" ht="21.75" customHeight="1">
      <c r="A21" s="7">
        <f t="shared" si="3"/>
        <v>18</v>
      </c>
      <c r="B21" s="29"/>
      <c r="C21" s="10"/>
      <c r="D21" s="11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>
        <f t="shared" si="1"/>
        <v>0</v>
      </c>
      <c r="P21" s="18"/>
    </row>
    <row r="22" spans="1:16" ht="21.75" customHeight="1">
      <c r="A22" s="7">
        <f t="shared" si="3"/>
        <v>19</v>
      </c>
      <c r="B22" s="30"/>
      <c r="C22" s="10"/>
      <c r="D22" s="11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>
        <f t="shared" si="1"/>
        <v>0</v>
      </c>
      <c r="P22" s="18"/>
    </row>
    <row r="23" spans="1:16" ht="21.75" customHeight="1">
      <c r="A23" s="7">
        <f t="shared" si="3"/>
        <v>20</v>
      </c>
      <c r="B23" s="26">
        <v>7</v>
      </c>
      <c r="C23" s="10"/>
      <c r="D23" s="11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>
        <f t="shared" si="1"/>
        <v>0</v>
      </c>
      <c r="P23" s="18"/>
    </row>
    <row r="24" spans="1:16" ht="21.75" customHeight="1">
      <c r="A24" s="7">
        <f t="shared" si="3"/>
        <v>21</v>
      </c>
      <c r="B24" s="27"/>
      <c r="C24" s="10"/>
      <c r="D24" s="11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>
        <f t="shared" si="1"/>
        <v>0</v>
      </c>
      <c r="P24" s="18"/>
    </row>
    <row r="25" spans="1:16" ht="21.75" customHeight="1">
      <c r="A25" s="5">
        <f t="shared" si="2"/>
        <v>22</v>
      </c>
      <c r="B25" s="28"/>
      <c r="C25" s="10"/>
      <c r="D25" s="11"/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13">
        <f t="shared" si="1"/>
        <v>0</v>
      </c>
      <c r="P25" s="18"/>
    </row>
    <row r="26" spans="1:16" ht="21.75" customHeight="1">
      <c r="A26" s="7">
        <f t="shared" si="2"/>
        <v>23</v>
      </c>
      <c r="B26" s="23">
        <v>8</v>
      </c>
      <c r="C26" s="10"/>
      <c r="D26" s="11"/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13">
        <f t="shared" si="1"/>
        <v>0</v>
      </c>
      <c r="P26" s="18"/>
    </row>
    <row r="27" spans="1:16" ht="21.75" customHeight="1">
      <c r="A27" s="7">
        <f t="shared" si="2"/>
        <v>24</v>
      </c>
      <c r="B27" s="29"/>
      <c r="C27" s="10"/>
      <c r="D27" s="11"/>
      <c r="E27" s="12"/>
      <c r="F27" s="13"/>
      <c r="G27" s="13"/>
      <c r="H27" s="13"/>
      <c r="I27" s="13"/>
      <c r="J27" s="13"/>
      <c r="K27" s="13"/>
      <c r="L27" s="13"/>
      <c r="M27" s="13"/>
      <c r="N27" s="13"/>
      <c r="O27" s="13">
        <f t="shared" si="1"/>
        <v>0</v>
      </c>
      <c r="P27" s="18"/>
    </row>
    <row r="28" spans="1:16" ht="21.75" customHeight="1">
      <c r="A28" s="7">
        <f t="shared" si="2"/>
        <v>25</v>
      </c>
      <c r="B28" s="30"/>
      <c r="C28" s="10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>
        <f t="shared" si="1"/>
        <v>0</v>
      </c>
      <c r="P28" s="18"/>
    </row>
    <row r="29" spans="1:16" ht="21.75" customHeight="1">
      <c r="A29" s="5">
        <f t="shared" si="2"/>
        <v>26</v>
      </c>
      <c r="B29" s="26">
        <v>9</v>
      </c>
      <c r="C29" s="10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f t="shared" si="1"/>
        <v>0</v>
      </c>
      <c r="P29" s="18"/>
    </row>
    <row r="30" spans="1:16" ht="21.75" customHeight="1">
      <c r="A30" s="5">
        <f t="shared" si="2"/>
        <v>27</v>
      </c>
      <c r="B30" s="27"/>
      <c r="C30" s="10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>
        <f t="shared" si="1"/>
        <v>0</v>
      </c>
      <c r="P30" s="18"/>
    </row>
    <row r="31" spans="1:16" ht="21.75" customHeight="1">
      <c r="A31" s="5">
        <f t="shared" si="2"/>
        <v>28</v>
      </c>
      <c r="B31" s="28"/>
      <c r="C31" s="10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>
        <f t="shared" si="1"/>
        <v>0</v>
      </c>
      <c r="P31" s="18"/>
    </row>
  </sheetData>
  <mergeCells count="11">
    <mergeCell ref="A1:E1"/>
    <mergeCell ref="A2:E2"/>
    <mergeCell ref="B4:B6"/>
    <mergeCell ref="B7:B9"/>
    <mergeCell ref="B10:B12"/>
    <mergeCell ref="B13:B16"/>
    <mergeCell ref="B29:B31"/>
    <mergeCell ref="B17:B19"/>
    <mergeCell ref="B20:B22"/>
    <mergeCell ref="B23:B25"/>
    <mergeCell ref="B26:B28"/>
  </mergeCells>
  <pageMargins left="0.19685039370078741" right="0.15748031496062992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A15" workbookViewId="0">
      <selection activeCell="A30" sqref="A30:A31"/>
    </sheetView>
  </sheetViews>
  <sheetFormatPr defaultRowHeight="14.3"/>
  <cols>
    <col min="1" max="1" width="6.25" customWidth="1"/>
    <col min="2" max="2" width="6.5" customWidth="1"/>
    <col min="3" max="3" width="11.75" style="9" customWidth="1"/>
    <col min="4" max="4" width="23.625" customWidth="1"/>
    <col min="5" max="5" width="21.25" hidden="1" customWidth="1"/>
    <col min="6" max="6" width="16.25" hidden="1" customWidth="1"/>
    <col min="7" max="13" width="9" hidden="1" customWidth="1"/>
    <col min="14" max="14" width="0" hidden="1" customWidth="1"/>
    <col min="15" max="15" width="10.375" hidden="1" customWidth="1"/>
  </cols>
  <sheetData>
    <row r="1" spans="1:16" ht="19.7">
      <c r="A1" s="31" t="s">
        <v>4</v>
      </c>
      <c r="B1" s="31"/>
      <c r="C1" s="31"/>
      <c r="D1" s="31"/>
      <c r="E1" s="31"/>
      <c r="F1" s="2" t="s">
        <v>144</v>
      </c>
      <c r="G1" s="1"/>
    </row>
    <row r="2" spans="1:16" ht="19.7">
      <c r="A2" s="32" t="s">
        <v>146</v>
      </c>
      <c r="B2" s="32"/>
      <c r="C2" s="32"/>
      <c r="D2" s="32"/>
      <c r="E2" s="32"/>
      <c r="F2" s="2" t="s">
        <v>150</v>
      </c>
      <c r="G2" s="1"/>
    </row>
    <row r="3" spans="1:16" ht="19.05">
      <c r="A3" s="3" t="s">
        <v>0</v>
      </c>
      <c r="B3" s="4" t="s">
        <v>143</v>
      </c>
      <c r="C3" s="4" t="s">
        <v>1</v>
      </c>
      <c r="D3" s="3" t="s">
        <v>2</v>
      </c>
      <c r="E3" s="3" t="s">
        <v>145</v>
      </c>
      <c r="F3" s="3" t="s">
        <v>3</v>
      </c>
      <c r="G3" s="3" t="s">
        <v>151</v>
      </c>
      <c r="H3" s="3" t="s">
        <v>152</v>
      </c>
      <c r="I3" s="3" t="s">
        <v>153</v>
      </c>
      <c r="J3" s="3" t="s">
        <v>154</v>
      </c>
      <c r="K3" s="3" t="s">
        <v>155</v>
      </c>
      <c r="L3" s="3" t="s">
        <v>156</v>
      </c>
      <c r="M3" s="3" t="s">
        <v>157</v>
      </c>
      <c r="N3" s="3" t="s">
        <v>158</v>
      </c>
      <c r="O3" s="3" t="s">
        <v>161</v>
      </c>
      <c r="P3" s="3" t="s">
        <v>167</v>
      </c>
    </row>
    <row r="4" spans="1:16" ht="19.05">
      <c r="A4" s="5">
        <v>1</v>
      </c>
      <c r="B4" s="26">
        <v>1</v>
      </c>
      <c r="C4" s="10" t="s">
        <v>29</v>
      </c>
      <c r="D4" s="11" t="s">
        <v>30</v>
      </c>
      <c r="E4" s="12"/>
      <c r="F4" s="13"/>
      <c r="G4" s="13">
        <v>7</v>
      </c>
      <c r="H4" s="13">
        <v>7</v>
      </c>
      <c r="I4" s="13">
        <v>8.5</v>
      </c>
      <c r="J4" s="13">
        <v>8.5</v>
      </c>
      <c r="K4" s="13">
        <v>8</v>
      </c>
      <c r="L4" s="13">
        <v>8</v>
      </c>
      <c r="M4" s="13">
        <v>8</v>
      </c>
      <c r="N4" s="13">
        <v>0</v>
      </c>
      <c r="O4" s="13">
        <f>SUM(G4:N4)</f>
        <v>55</v>
      </c>
      <c r="P4" s="18" t="str">
        <f t="shared" ref="P4:P31" si="0">VLOOKUP(C4,allgrades,15)</f>
        <v>C</v>
      </c>
    </row>
    <row r="5" spans="1:16" ht="19.05">
      <c r="A5" s="5">
        <f>A4+1</f>
        <v>2</v>
      </c>
      <c r="B5" s="27"/>
      <c r="C5" s="10" t="s">
        <v>31</v>
      </c>
      <c r="D5" s="11" t="s">
        <v>32</v>
      </c>
      <c r="E5" s="12"/>
      <c r="F5" s="13"/>
      <c r="G5" s="13">
        <v>7</v>
      </c>
      <c r="H5" s="13">
        <v>7</v>
      </c>
      <c r="I5" s="13">
        <v>8.5</v>
      </c>
      <c r="J5" s="13">
        <v>8.5</v>
      </c>
      <c r="K5" s="13">
        <v>8</v>
      </c>
      <c r="L5" s="13">
        <v>8</v>
      </c>
      <c r="M5" s="13">
        <v>8</v>
      </c>
      <c r="N5" s="13">
        <v>0</v>
      </c>
      <c r="O5" s="13">
        <f t="shared" ref="O5:O31" si="1">SUM(G5:N5)</f>
        <v>55</v>
      </c>
      <c r="P5" s="18" t="str">
        <f t="shared" si="0"/>
        <v>C</v>
      </c>
    </row>
    <row r="6" spans="1:16" ht="19.05">
      <c r="A6" s="5">
        <f t="shared" ref="A6:A31" si="2">A5+1</f>
        <v>3</v>
      </c>
      <c r="B6" s="28"/>
      <c r="C6" s="10" t="s">
        <v>33</v>
      </c>
      <c r="D6" s="11" t="s">
        <v>34</v>
      </c>
      <c r="E6" s="12"/>
      <c r="F6" s="13"/>
      <c r="G6" s="13">
        <v>7</v>
      </c>
      <c r="H6" s="13">
        <v>7</v>
      </c>
      <c r="I6" s="13">
        <v>8.5</v>
      </c>
      <c r="J6" s="13">
        <v>8.5</v>
      </c>
      <c r="K6" s="13">
        <v>8</v>
      </c>
      <c r="L6" s="13">
        <v>8</v>
      </c>
      <c r="M6" s="13">
        <v>8</v>
      </c>
      <c r="N6" s="13">
        <v>0</v>
      </c>
      <c r="O6" s="13">
        <f t="shared" si="1"/>
        <v>55</v>
      </c>
      <c r="P6" s="18" t="str">
        <f t="shared" si="0"/>
        <v>C</v>
      </c>
    </row>
    <row r="7" spans="1:16" ht="19.05">
      <c r="A7" s="7">
        <f t="shared" si="2"/>
        <v>4</v>
      </c>
      <c r="B7" s="23">
        <v>2</v>
      </c>
      <c r="C7" s="10" t="s">
        <v>35</v>
      </c>
      <c r="D7" s="11" t="s">
        <v>36</v>
      </c>
      <c r="E7" s="12"/>
      <c r="F7" s="13"/>
      <c r="G7" s="13">
        <v>7</v>
      </c>
      <c r="H7" s="13">
        <v>7</v>
      </c>
      <c r="I7" s="13">
        <v>8.5</v>
      </c>
      <c r="J7" s="13">
        <v>8.5</v>
      </c>
      <c r="K7" s="13">
        <v>8</v>
      </c>
      <c r="L7" s="13">
        <v>8</v>
      </c>
      <c r="M7" s="13">
        <v>8</v>
      </c>
      <c r="N7" s="13">
        <v>8</v>
      </c>
      <c r="O7" s="13">
        <f t="shared" si="1"/>
        <v>63</v>
      </c>
      <c r="P7" s="18" t="str">
        <f t="shared" si="0"/>
        <v>B</v>
      </c>
    </row>
    <row r="8" spans="1:16" ht="19.05">
      <c r="A8" s="7">
        <f t="shared" si="2"/>
        <v>5</v>
      </c>
      <c r="B8" s="29"/>
      <c r="C8" s="10" t="s">
        <v>37</v>
      </c>
      <c r="D8" s="11" t="s">
        <v>38</v>
      </c>
      <c r="E8" s="12"/>
      <c r="F8" s="13"/>
      <c r="G8" s="13">
        <v>7</v>
      </c>
      <c r="H8" s="13">
        <v>7</v>
      </c>
      <c r="I8" s="13">
        <v>8.5</v>
      </c>
      <c r="J8" s="13">
        <v>8.5</v>
      </c>
      <c r="K8" s="13">
        <v>8</v>
      </c>
      <c r="L8" s="13">
        <v>8</v>
      </c>
      <c r="M8" s="13">
        <v>8</v>
      </c>
      <c r="N8" s="13">
        <v>8</v>
      </c>
      <c r="O8" s="13">
        <f t="shared" si="1"/>
        <v>63</v>
      </c>
      <c r="P8" s="18" t="str">
        <f t="shared" si="0"/>
        <v>B</v>
      </c>
    </row>
    <row r="9" spans="1:16" ht="19.05">
      <c r="A9" s="7">
        <f t="shared" si="2"/>
        <v>6</v>
      </c>
      <c r="B9" s="30"/>
      <c r="C9" s="10" t="s">
        <v>39</v>
      </c>
      <c r="D9" s="11" t="s">
        <v>40</v>
      </c>
      <c r="E9" s="12"/>
      <c r="F9" s="13"/>
      <c r="G9" s="13">
        <v>7</v>
      </c>
      <c r="H9" s="13">
        <v>7</v>
      </c>
      <c r="I9" s="13">
        <v>8.5</v>
      </c>
      <c r="J9" s="13">
        <v>8.5</v>
      </c>
      <c r="K9" s="13">
        <v>8</v>
      </c>
      <c r="L9" s="13">
        <v>8</v>
      </c>
      <c r="M9" s="13">
        <v>8</v>
      </c>
      <c r="N9" s="13">
        <v>8</v>
      </c>
      <c r="O9" s="13">
        <f t="shared" si="1"/>
        <v>63</v>
      </c>
      <c r="P9" s="18" t="str">
        <f t="shared" si="0"/>
        <v>C</v>
      </c>
    </row>
    <row r="10" spans="1:16" ht="19.05">
      <c r="A10" s="5">
        <f t="shared" si="2"/>
        <v>7</v>
      </c>
      <c r="B10" s="26">
        <v>3</v>
      </c>
      <c r="C10" s="10" t="s">
        <v>41</v>
      </c>
      <c r="D10" s="11" t="s">
        <v>42</v>
      </c>
      <c r="E10" s="12"/>
      <c r="F10" s="13"/>
      <c r="G10" s="13">
        <v>8.5</v>
      </c>
      <c r="H10" s="13">
        <v>8.5</v>
      </c>
      <c r="I10" s="13">
        <v>8.5</v>
      </c>
      <c r="J10" s="13">
        <v>8.5</v>
      </c>
      <c r="K10" s="13">
        <v>6</v>
      </c>
      <c r="L10" s="13">
        <v>7</v>
      </c>
      <c r="M10" s="13">
        <v>7</v>
      </c>
      <c r="N10" s="13">
        <v>8</v>
      </c>
      <c r="O10" s="13">
        <f t="shared" si="1"/>
        <v>62</v>
      </c>
      <c r="P10" s="18" t="str">
        <f t="shared" si="0"/>
        <v>C+</v>
      </c>
    </row>
    <row r="11" spans="1:16" ht="19.05">
      <c r="A11" s="5">
        <f t="shared" si="2"/>
        <v>8</v>
      </c>
      <c r="B11" s="27"/>
      <c r="C11" s="10" t="s">
        <v>43</v>
      </c>
      <c r="D11" s="11" t="s">
        <v>44</v>
      </c>
      <c r="E11" s="12"/>
      <c r="F11" s="13"/>
      <c r="G11" s="13">
        <v>8.5</v>
      </c>
      <c r="H11" s="13">
        <v>8.5</v>
      </c>
      <c r="I11" s="13">
        <v>8.5</v>
      </c>
      <c r="J11" s="13">
        <v>8.5</v>
      </c>
      <c r="K11" s="13">
        <v>6</v>
      </c>
      <c r="L11" s="13">
        <v>7</v>
      </c>
      <c r="M11" s="13">
        <v>7</v>
      </c>
      <c r="N11" s="13">
        <v>8</v>
      </c>
      <c r="O11" s="13">
        <f t="shared" si="1"/>
        <v>62</v>
      </c>
      <c r="P11" s="18" t="str">
        <f t="shared" si="0"/>
        <v>A</v>
      </c>
    </row>
    <row r="12" spans="1:16" ht="19.05">
      <c r="A12" s="5">
        <f t="shared" si="2"/>
        <v>9</v>
      </c>
      <c r="B12" s="28"/>
      <c r="C12" s="10" t="s">
        <v>45</v>
      </c>
      <c r="D12" s="11" t="s">
        <v>46</v>
      </c>
      <c r="E12" s="12"/>
      <c r="F12" s="13"/>
      <c r="G12" s="13">
        <v>8.5</v>
      </c>
      <c r="H12" s="13">
        <v>8.5</v>
      </c>
      <c r="I12" s="13">
        <v>8.5</v>
      </c>
      <c r="J12" s="13">
        <v>8.5</v>
      </c>
      <c r="K12" s="13">
        <v>6</v>
      </c>
      <c r="L12" s="13">
        <v>7</v>
      </c>
      <c r="M12" s="13">
        <v>7</v>
      </c>
      <c r="N12" s="13">
        <v>8</v>
      </c>
      <c r="O12" s="13">
        <f t="shared" si="1"/>
        <v>62</v>
      </c>
      <c r="P12" s="18" t="str">
        <f t="shared" si="0"/>
        <v>C</v>
      </c>
    </row>
    <row r="13" spans="1:16" ht="19.05">
      <c r="A13" s="7">
        <f t="shared" si="2"/>
        <v>10</v>
      </c>
      <c r="B13" s="23">
        <v>4</v>
      </c>
      <c r="C13" s="10" t="s">
        <v>47</v>
      </c>
      <c r="D13" s="11" t="s">
        <v>48</v>
      </c>
      <c r="E13" s="12"/>
      <c r="F13" s="13"/>
      <c r="G13" s="13">
        <v>7</v>
      </c>
      <c r="H13" s="13">
        <v>8.5</v>
      </c>
      <c r="I13" s="13">
        <v>8.5</v>
      </c>
      <c r="J13" s="13">
        <v>8.5</v>
      </c>
      <c r="K13" s="13">
        <v>8</v>
      </c>
      <c r="L13" s="13">
        <v>8</v>
      </c>
      <c r="M13" s="13">
        <v>8</v>
      </c>
      <c r="N13" s="13">
        <v>7</v>
      </c>
      <c r="O13" s="13">
        <f t="shared" si="1"/>
        <v>63.5</v>
      </c>
      <c r="P13" s="18" t="str">
        <f t="shared" si="0"/>
        <v>B</v>
      </c>
    </row>
    <row r="14" spans="1:16" ht="19.05">
      <c r="A14" s="7">
        <f t="shared" si="2"/>
        <v>11</v>
      </c>
      <c r="B14" s="29"/>
      <c r="C14" s="10" t="s">
        <v>49</v>
      </c>
      <c r="D14" s="11" t="s">
        <v>50</v>
      </c>
      <c r="E14" s="13"/>
      <c r="F14" s="13"/>
      <c r="G14" s="13">
        <v>7</v>
      </c>
      <c r="H14" s="13">
        <v>8.5</v>
      </c>
      <c r="I14" s="13">
        <v>8.5</v>
      </c>
      <c r="J14" s="13">
        <v>8.5</v>
      </c>
      <c r="K14" s="13">
        <v>8</v>
      </c>
      <c r="L14" s="13">
        <v>8</v>
      </c>
      <c r="M14" s="13">
        <v>8</v>
      </c>
      <c r="N14" s="13">
        <v>7</v>
      </c>
      <c r="O14" s="13">
        <f t="shared" si="1"/>
        <v>63.5</v>
      </c>
      <c r="P14" s="18" t="str">
        <f t="shared" si="0"/>
        <v>B</v>
      </c>
    </row>
    <row r="15" spans="1:16" ht="19.05">
      <c r="A15" s="7">
        <f t="shared" si="2"/>
        <v>12</v>
      </c>
      <c r="B15" s="30"/>
      <c r="C15" s="10" t="s">
        <v>51</v>
      </c>
      <c r="D15" s="11" t="s">
        <v>52</v>
      </c>
      <c r="E15" s="13"/>
      <c r="F15" s="13"/>
      <c r="G15" s="13">
        <v>7</v>
      </c>
      <c r="H15" s="13">
        <v>8.5</v>
      </c>
      <c r="I15" s="13">
        <v>8.5</v>
      </c>
      <c r="J15" s="13">
        <v>8.5</v>
      </c>
      <c r="K15" s="13">
        <v>8</v>
      </c>
      <c r="L15" s="13">
        <v>8</v>
      </c>
      <c r="M15" s="13">
        <v>8</v>
      </c>
      <c r="N15" s="13">
        <v>7</v>
      </c>
      <c r="O15" s="13">
        <f t="shared" si="1"/>
        <v>63.5</v>
      </c>
      <c r="P15" s="18" t="str">
        <f t="shared" si="0"/>
        <v>B</v>
      </c>
    </row>
    <row r="16" spans="1:16" ht="19.05">
      <c r="A16" s="5">
        <f t="shared" si="2"/>
        <v>13</v>
      </c>
      <c r="B16" s="26">
        <v>5</v>
      </c>
      <c r="C16" s="10" t="s">
        <v>53</v>
      </c>
      <c r="D16" s="11" t="s">
        <v>54</v>
      </c>
      <c r="E16" s="13"/>
      <c r="F16" s="13"/>
      <c r="G16" s="13">
        <v>7</v>
      </c>
      <c r="H16" s="13">
        <v>7</v>
      </c>
      <c r="I16" s="13">
        <v>8.5</v>
      </c>
      <c r="J16" s="13">
        <v>8.5</v>
      </c>
      <c r="K16" s="13">
        <v>8</v>
      </c>
      <c r="L16" s="13">
        <v>8</v>
      </c>
      <c r="M16" s="13">
        <v>8</v>
      </c>
      <c r="N16" s="13">
        <v>8</v>
      </c>
      <c r="O16" s="13">
        <f t="shared" si="1"/>
        <v>63</v>
      </c>
      <c r="P16" s="18" t="str">
        <f t="shared" si="0"/>
        <v>C+</v>
      </c>
    </row>
    <row r="17" spans="1:16" ht="19.05">
      <c r="A17" s="5">
        <f t="shared" si="2"/>
        <v>14</v>
      </c>
      <c r="B17" s="27"/>
      <c r="C17" s="10" t="s">
        <v>55</v>
      </c>
      <c r="D17" s="11" t="s">
        <v>56</v>
      </c>
      <c r="E17" s="12"/>
      <c r="F17" s="13"/>
      <c r="G17" s="13">
        <v>7</v>
      </c>
      <c r="H17" s="13">
        <v>7</v>
      </c>
      <c r="I17" s="13">
        <v>8.5</v>
      </c>
      <c r="J17" s="13">
        <v>8.5</v>
      </c>
      <c r="K17" s="13">
        <v>8</v>
      </c>
      <c r="L17" s="13">
        <v>8</v>
      </c>
      <c r="M17" s="13">
        <v>8</v>
      </c>
      <c r="N17" s="13">
        <v>8</v>
      </c>
      <c r="O17" s="13">
        <f t="shared" si="1"/>
        <v>63</v>
      </c>
      <c r="P17" s="18" t="str">
        <f t="shared" si="0"/>
        <v>B</v>
      </c>
    </row>
    <row r="18" spans="1:16" ht="19.05">
      <c r="A18" s="5">
        <f t="shared" si="2"/>
        <v>15</v>
      </c>
      <c r="B18" s="28"/>
      <c r="C18" s="10" t="s">
        <v>57</v>
      </c>
      <c r="D18" s="11" t="s">
        <v>58</v>
      </c>
      <c r="E18" s="12"/>
      <c r="F18" s="13"/>
      <c r="G18" s="13">
        <v>7</v>
      </c>
      <c r="H18" s="13">
        <v>7</v>
      </c>
      <c r="I18" s="13">
        <v>8.5</v>
      </c>
      <c r="J18" s="13">
        <v>8.5</v>
      </c>
      <c r="K18" s="13">
        <v>8</v>
      </c>
      <c r="L18" s="13">
        <v>8</v>
      </c>
      <c r="M18" s="13">
        <v>8</v>
      </c>
      <c r="N18" s="13">
        <v>8</v>
      </c>
      <c r="O18" s="13">
        <f t="shared" si="1"/>
        <v>63</v>
      </c>
      <c r="P18" s="18" t="str">
        <f t="shared" si="0"/>
        <v>B</v>
      </c>
    </row>
    <row r="19" spans="1:16" ht="19.05">
      <c r="A19" s="7">
        <f t="shared" si="2"/>
        <v>16</v>
      </c>
      <c r="B19" s="23">
        <v>6</v>
      </c>
      <c r="C19" s="10" t="s">
        <v>59</v>
      </c>
      <c r="D19" s="11" t="s">
        <v>60</v>
      </c>
      <c r="E19" s="12"/>
      <c r="F19" s="13"/>
      <c r="G19" s="13">
        <v>8.5</v>
      </c>
      <c r="H19" s="13">
        <v>7</v>
      </c>
      <c r="I19" s="13">
        <v>8.5</v>
      </c>
      <c r="J19" s="13">
        <v>8.5</v>
      </c>
      <c r="K19" s="13">
        <v>8</v>
      </c>
      <c r="L19" s="13">
        <v>8</v>
      </c>
      <c r="M19" s="13">
        <v>8</v>
      </c>
      <c r="N19" s="13">
        <v>8</v>
      </c>
      <c r="O19" s="13">
        <f t="shared" si="1"/>
        <v>64.5</v>
      </c>
      <c r="P19" s="18" t="str">
        <f t="shared" si="0"/>
        <v>B</v>
      </c>
    </row>
    <row r="20" spans="1:16" ht="19.05">
      <c r="A20" s="7">
        <f t="shared" si="2"/>
        <v>17</v>
      </c>
      <c r="B20" s="29"/>
      <c r="C20" s="10" t="s">
        <v>61</v>
      </c>
      <c r="D20" s="11" t="s">
        <v>62</v>
      </c>
      <c r="E20" s="12"/>
      <c r="F20" s="13"/>
      <c r="G20" s="13">
        <v>8.5</v>
      </c>
      <c r="H20" s="13">
        <v>7</v>
      </c>
      <c r="I20" s="13">
        <v>8.5</v>
      </c>
      <c r="J20" s="13">
        <v>8.5</v>
      </c>
      <c r="K20" s="13">
        <v>8</v>
      </c>
      <c r="L20" s="13">
        <v>8</v>
      </c>
      <c r="M20" s="13">
        <v>8</v>
      </c>
      <c r="N20" s="13">
        <v>8</v>
      </c>
      <c r="O20" s="13">
        <f t="shared" si="1"/>
        <v>64.5</v>
      </c>
      <c r="P20" s="18" t="str">
        <f t="shared" si="0"/>
        <v>C+</v>
      </c>
    </row>
    <row r="21" spans="1:16" ht="19.05">
      <c r="A21" s="7">
        <f t="shared" si="2"/>
        <v>18</v>
      </c>
      <c r="B21" s="30"/>
      <c r="C21" s="10" t="s">
        <v>63</v>
      </c>
      <c r="D21" s="11" t="s">
        <v>64</v>
      </c>
      <c r="E21" s="12"/>
      <c r="F21" s="13"/>
      <c r="G21" s="13">
        <v>8.5</v>
      </c>
      <c r="H21" s="13">
        <v>7</v>
      </c>
      <c r="I21" s="13">
        <v>8.5</v>
      </c>
      <c r="J21" s="13">
        <v>8.5</v>
      </c>
      <c r="K21" s="13">
        <v>8</v>
      </c>
      <c r="L21" s="13">
        <v>8</v>
      </c>
      <c r="M21" s="13">
        <v>8</v>
      </c>
      <c r="N21" s="13">
        <v>8</v>
      </c>
      <c r="O21" s="13">
        <f t="shared" si="1"/>
        <v>64.5</v>
      </c>
      <c r="P21" s="18" t="str">
        <f t="shared" si="0"/>
        <v>C+</v>
      </c>
    </row>
    <row r="22" spans="1:16" ht="19.05">
      <c r="A22" s="5">
        <f t="shared" si="2"/>
        <v>19</v>
      </c>
      <c r="B22" s="26">
        <v>7</v>
      </c>
      <c r="C22" s="10" t="s">
        <v>65</v>
      </c>
      <c r="D22" s="11" t="s">
        <v>66</v>
      </c>
      <c r="E22" s="12"/>
      <c r="F22" s="13"/>
      <c r="G22" s="13">
        <v>7</v>
      </c>
      <c r="H22" s="13">
        <v>8.5</v>
      </c>
      <c r="I22" s="13">
        <v>8.5</v>
      </c>
      <c r="J22" s="13">
        <v>8.5</v>
      </c>
      <c r="K22" s="13">
        <v>8</v>
      </c>
      <c r="L22" s="13">
        <v>8</v>
      </c>
      <c r="M22" s="13">
        <v>8</v>
      </c>
      <c r="N22" s="13">
        <v>8</v>
      </c>
      <c r="O22" s="13">
        <f t="shared" si="1"/>
        <v>64.5</v>
      </c>
      <c r="P22" s="18" t="str">
        <f t="shared" si="0"/>
        <v>C</v>
      </c>
    </row>
    <row r="23" spans="1:16" ht="19.05">
      <c r="A23" s="5">
        <f t="shared" si="2"/>
        <v>20</v>
      </c>
      <c r="B23" s="27"/>
      <c r="C23" s="10" t="s">
        <v>67</v>
      </c>
      <c r="D23" s="11" t="s">
        <v>68</v>
      </c>
      <c r="E23" s="12"/>
      <c r="F23" s="13"/>
      <c r="G23" s="13">
        <v>7</v>
      </c>
      <c r="H23" s="13">
        <v>8.5</v>
      </c>
      <c r="I23" s="13">
        <v>8.5</v>
      </c>
      <c r="J23" s="13">
        <v>8.5</v>
      </c>
      <c r="K23" s="13">
        <v>8</v>
      </c>
      <c r="L23" s="13">
        <v>8</v>
      </c>
      <c r="M23" s="13">
        <v>8</v>
      </c>
      <c r="N23" s="13">
        <v>8</v>
      </c>
      <c r="O23" s="13">
        <f t="shared" si="1"/>
        <v>64.5</v>
      </c>
      <c r="P23" s="18" t="str">
        <f t="shared" si="0"/>
        <v>B</v>
      </c>
    </row>
    <row r="24" spans="1:16" ht="19.05">
      <c r="A24" s="5">
        <f t="shared" si="2"/>
        <v>21</v>
      </c>
      <c r="B24" s="28"/>
      <c r="C24" s="10" t="s">
        <v>69</v>
      </c>
      <c r="D24" s="11" t="s">
        <v>70</v>
      </c>
      <c r="E24" s="12"/>
      <c r="F24" s="13"/>
      <c r="G24" s="13">
        <v>7</v>
      </c>
      <c r="H24" s="13">
        <v>8.5</v>
      </c>
      <c r="I24" s="13">
        <v>8.5</v>
      </c>
      <c r="J24" s="13">
        <v>8.5</v>
      </c>
      <c r="K24" s="13">
        <v>8</v>
      </c>
      <c r="L24" s="13">
        <v>8</v>
      </c>
      <c r="M24" s="13">
        <v>8</v>
      </c>
      <c r="N24" s="13">
        <v>8</v>
      </c>
      <c r="O24" s="13">
        <f t="shared" si="1"/>
        <v>64.5</v>
      </c>
      <c r="P24" s="18" t="str">
        <f t="shared" si="0"/>
        <v>B</v>
      </c>
    </row>
    <row r="25" spans="1:16" ht="19.05">
      <c r="A25" s="7">
        <f t="shared" si="2"/>
        <v>22</v>
      </c>
      <c r="B25" s="23">
        <v>8</v>
      </c>
      <c r="C25" s="10" t="s">
        <v>71</v>
      </c>
      <c r="D25" s="11" t="s">
        <v>72</v>
      </c>
      <c r="E25" s="12"/>
      <c r="F25" s="13"/>
      <c r="G25" s="13">
        <v>7</v>
      </c>
      <c r="H25" s="13">
        <v>8.5</v>
      </c>
      <c r="I25" s="13">
        <v>8.5</v>
      </c>
      <c r="J25" s="13">
        <v>8.5</v>
      </c>
      <c r="K25" s="13">
        <v>8</v>
      </c>
      <c r="L25" s="13">
        <v>8</v>
      </c>
      <c r="M25" s="13">
        <v>8</v>
      </c>
      <c r="N25" s="13">
        <v>7</v>
      </c>
      <c r="O25" s="13">
        <f t="shared" si="1"/>
        <v>63.5</v>
      </c>
      <c r="P25" s="18" t="str">
        <f t="shared" si="0"/>
        <v>C+</v>
      </c>
    </row>
    <row r="26" spans="1:16" ht="19.05">
      <c r="A26" s="7">
        <f t="shared" si="2"/>
        <v>23</v>
      </c>
      <c r="B26" s="29"/>
      <c r="C26" s="10" t="s">
        <v>73</v>
      </c>
      <c r="D26" s="11" t="s">
        <v>74</v>
      </c>
      <c r="E26" s="12"/>
      <c r="F26" s="13"/>
      <c r="G26" s="13">
        <v>7</v>
      </c>
      <c r="H26" s="13">
        <v>8.5</v>
      </c>
      <c r="I26" s="13">
        <v>8.5</v>
      </c>
      <c r="J26" s="13">
        <v>8.5</v>
      </c>
      <c r="K26" s="13">
        <v>8</v>
      </c>
      <c r="L26" s="13">
        <v>8</v>
      </c>
      <c r="M26" s="13">
        <v>8</v>
      </c>
      <c r="N26" s="13">
        <v>7</v>
      </c>
      <c r="O26" s="13">
        <f t="shared" si="1"/>
        <v>63.5</v>
      </c>
      <c r="P26" s="18" t="str">
        <f t="shared" si="0"/>
        <v>B</v>
      </c>
    </row>
    <row r="27" spans="1:16" ht="19.05">
      <c r="A27" s="7">
        <f t="shared" si="2"/>
        <v>24</v>
      </c>
      <c r="B27" s="30"/>
      <c r="C27" s="10" t="s">
        <v>75</v>
      </c>
      <c r="D27" s="11" t="s">
        <v>76</v>
      </c>
      <c r="E27" s="13"/>
      <c r="F27" s="13"/>
      <c r="G27" s="13">
        <v>7</v>
      </c>
      <c r="H27" s="13">
        <v>8.5</v>
      </c>
      <c r="I27" s="13">
        <v>8.5</v>
      </c>
      <c r="J27" s="13">
        <v>8.5</v>
      </c>
      <c r="K27" s="13">
        <v>8</v>
      </c>
      <c r="L27" s="13">
        <v>8</v>
      </c>
      <c r="M27" s="13">
        <v>8</v>
      </c>
      <c r="N27" s="13">
        <v>7</v>
      </c>
      <c r="O27" s="13">
        <f t="shared" si="1"/>
        <v>63.5</v>
      </c>
      <c r="P27" s="18" t="str">
        <f t="shared" si="0"/>
        <v>C+</v>
      </c>
    </row>
    <row r="28" spans="1:16" ht="19.05">
      <c r="A28" s="5">
        <f t="shared" si="2"/>
        <v>25</v>
      </c>
      <c r="B28" s="26">
        <v>9</v>
      </c>
      <c r="C28" s="10" t="s">
        <v>77</v>
      </c>
      <c r="D28" s="11" t="s">
        <v>78</v>
      </c>
      <c r="E28" s="13"/>
      <c r="F28" s="13"/>
      <c r="G28" s="13">
        <v>7</v>
      </c>
      <c r="H28" s="13">
        <v>7</v>
      </c>
      <c r="I28" s="13">
        <v>8.5</v>
      </c>
      <c r="J28" s="13">
        <v>8.5</v>
      </c>
      <c r="K28" s="13">
        <v>8</v>
      </c>
      <c r="L28" s="13">
        <v>8</v>
      </c>
      <c r="M28" s="13">
        <v>8</v>
      </c>
      <c r="N28" s="13">
        <v>8</v>
      </c>
      <c r="O28" s="13">
        <f t="shared" si="1"/>
        <v>63</v>
      </c>
      <c r="P28" s="18" t="str">
        <f t="shared" si="0"/>
        <v>B</v>
      </c>
    </row>
    <row r="29" spans="1:16" ht="19.05">
      <c r="A29" s="5">
        <f t="shared" si="2"/>
        <v>26</v>
      </c>
      <c r="B29" s="27"/>
      <c r="C29" s="10" t="s">
        <v>79</v>
      </c>
      <c r="D29" s="11" t="s">
        <v>80</v>
      </c>
      <c r="E29" s="13"/>
      <c r="F29" s="13"/>
      <c r="G29" s="13">
        <v>7</v>
      </c>
      <c r="H29" s="13">
        <v>7</v>
      </c>
      <c r="I29" s="13">
        <v>8.5</v>
      </c>
      <c r="J29" s="13">
        <v>8.5</v>
      </c>
      <c r="K29" s="13">
        <v>8</v>
      </c>
      <c r="L29" s="13">
        <v>8</v>
      </c>
      <c r="M29" s="13">
        <v>8</v>
      </c>
      <c r="N29" s="13">
        <v>8</v>
      </c>
      <c r="O29" s="13">
        <f t="shared" si="1"/>
        <v>63</v>
      </c>
      <c r="P29" s="18" t="str">
        <f t="shared" si="0"/>
        <v>B</v>
      </c>
    </row>
    <row r="30" spans="1:16" ht="19.05">
      <c r="A30" s="5">
        <f t="shared" si="2"/>
        <v>27</v>
      </c>
      <c r="B30" s="28"/>
      <c r="C30" s="10" t="s">
        <v>81</v>
      </c>
      <c r="D30" s="11" t="s">
        <v>82</v>
      </c>
      <c r="E30" s="13"/>
      <c r="F30" s="13"/>
      <c r="G30" s="13">
        <v>7</v>
      </c>
      <c r="H30" s="13">
        <v>7</v>
      </c>
      <c r="I30" s="13">
        <v>8.5</v>
      </c>
      <c r="J30" s="13">
        <v>8.5</v>
      </c>
      <c r="K30" s="13">
        <v>8</v>
      </c>
      <c r="L30" s="13">
        <v>8</v>
      </c>
      <c r="M30" s="13">
        <v>8</v>
      </c>
      <c r="N30" s="13">
        <v>8</v>
      </c>
      <c r="O30" s="13">
        <f t="shared" si="1"/>
        <v>63</v>
      </c>
      <c r="P30" s="18" t="str">
        <f t="shared" si="0"/>
        <v>B</v>
      </c>
    </row>
    <row r="31" spans="1:16" s="8" customFormat="1" ht="19.05">
      <c r="A31" s="5">
        <f t="shared" si="2"/>
        <v>28</v>
      </c>
      <c r="B31" s="6"/>
      <c r="C31" s="10" t="s">
        <v>83</v>
      </c>
      <c r="D31" s="14" t="s">
        <v>84</v>
      </c>
      <c r="E31" s="14"/>
      <c r="F31" s="14"/>
      <c r="G31" s="13">
        <v>7</v>
      </c>
      <c r="H31" s="13">
        <v>7</v>
      </c>
      <c r="I31" s="13">
        <v>8.5</v>
      </c>
      <c r="J31" s="13">
        <v>8.5</v>
      </c>
      <c r="K31" s="13">
        <v>8</v>
      </c>
      <c r="L31" s="13">
        <v>8</v>
      </c>
      <c r="M31" s="13">
        <v>8</v>
      </c>
      <c r="N31" s="13">
        <v>8</v>
      </c>
      <c r="O31" s="13">
        <f t="shared" si="1"/>
        <v>63</v>
      </c>
      <c r="P31" s="18" t="str">
        <f t="shared" si="0"/>
        <v>C+</v>
      </c>
    </row>
  </sheetData>
  <mergeCells count="11">
    <mergeCell ref="B13:B15"/>
    <mergeCell ref="A1:E1"/>
    <mergeCell ref="A2:E2"/>
    <mergeCell ref="B4:B6"/>
    <mergeCell ref="B7:B9"/>
    <mergeCell ref="B10:B12"/>
    <mergeCell ref="B16:B18"/>
    <mergeCell ref="B19:B21"/>
    <mergeCell ref="B22:B24"/>
    <mergeCell ref="B25:B27"/>
    <mergeCell ref="B28:B30"/>
  </mergeCells>
  <pageMargins left="0.39370078740157483" right="0.19685039370078741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A2" sqref="A2:P30"/>
    </sheetView>
  </sheetViews>
  <sheetFormatPr defaultRowHeight="14.3"/>
  <cols>
    <col min="1" max="1" width="6.25" customWidth="1"/>
    <col min="2" max="2" width="7.625" customWidth="1"/>
    <col min="3" max="3" width="12.125" style="9" customWidth="1"/>
    <col min="4" max="4" width="23.75" customWidth="1"/>
    <col min="5" max="5" width="18" hidden="1" customWidth="1"/>
    <col min="6" max="6" width="16.375" hidden="1" customWidth="1"/>
    <col min="7" max="13" width="9" hidden="1" customWidth="1"/>
    <col min="14" max="14" width="0" hidden="1" customWidth="1"/>
    <col min="15" max="15" width="10.375" hidden="1" customWidth="1"/>
  </cols>
  <sheetData>
    <row r="1" spans="1:16" ht="19.7">
      <c r="A1" s="31" t="s">
        <v>4</v>
      </c>
      <c r="B1" s="31"/>
      <c r="C1" s="31"/>
      <c r="D1" s="31"/>
      <c r="E1" s="31"/>
      <c r="F1" s="2" t="s">
        <v>144</v>
      </c>
      <c r="G1" s="1"/>
    </row>
    <row r="2" spans="1:16" ht="19.7">
      <c r="A2" s="32" t="s">
        <v>147</v>
      </c>
      <c r="B2" s="32"/>
      <c r="C2" s="32"/>
      <c r="D2" s="32"/>
      <c r="E2" s="32"/>
      <c r="F2" s="2" t="s">
        <v>150</v>
      </c>
      <c r="G2" s="1"/>
    </row>
    <row r="3" spans="1:16" ht="19.05">
      <c r="A3" s="3" t="s">
        <v>0</v>
      </c>
      <c r="B3" s="4" t="s">
        <v>143</v>
      </c>
      <c r="C3" s="4" t="s">
        <v>1</v>
      </c>
      <c r="D3" s="3" t="s">
        <v>2</v>
      </c>
      <c r="E3" s="3" t="s">
        <v>145</v>
      </c>
      <c r="F3" s="3" t="s">
        <v>3</v>
      </c>
      <c r="G3" s="3" t="s">
        <v>151</v>
      </c>
      <c r="H3" s="3" t="s">
        <v>152</v>
      </c>
      <c r="I3" s="3" t="s">
        <v>153</v>
      </c>
      <c r="J3" s="3" t="s">
        <v>154</v>
      </c>
      <c r="K3" s="3" t="s">
        <v>155</v>
      </c>
      <c r="L3" s="3" t="s">
        <v>156</v>
      </c>
      <c r="M3" s="3" t="s">
        <v>157</v>
      </c>
      <c r="N3" s="3" t="s">
        <v>158</v>
      </c>
      <c r="O3" s="3" t="s">
        <v>161</v>
      </c>
      <c r="P3" s="3" t="s">
        <v>167</v>
      </c>
    </row>
    <row r="4" spans="1:16" ht="19.05">
      <c r="A4" s="5">
        <v>1</v>
      </c>
      <c r="B4" s="26">
        <v>1</v>
      </c>
      <c r="C4" s="10" t="s">
        <v>91</v>
      </c>
      <c r="D4" s="11" t="s">
        <v>92</v>
      </c>
      <c r="E4" s="12"/>
      <c r="F4" s="13"/>
      <c r="G4" s="13">
        <v>7</v>
      </c>
      <c r="H4" s="13">
        <v>8.5</v>
      </c>
      <c r="I4" s="13">
        <v>8.5</v>
      </c>
      <c r="J4" s="13">
        <v>8.5</v>
      </c>
      <c r="K4" s="13">
        <v>8</v>
      </c>
      <c r="L4" s="13">
        <v>8</v>
      </c>
      <c r="M4" s="13">
        <v>8</v>
      </c>
      <c r="N4" s="13">
        <v>7</v>
      </c>
      <c r="O4" s="13">
        <f>SUM(G4:N4)</f>
        <v>63.5</v>
      </c>
      <c r="P4" s="18" t="str">
        <f t="shared" ref="P4:P29" si="0">VLOOKUP(C4,allgrades,15)</f>
        <v>B</v>
      </c>
    </row>
    <row r="5" spans="1:16" ht="19.05">
      <c r="A5" s="5">
        <f>A4+1</f>
        <v>2</v>
      </c>
      <c r="B5" s="27"/>
      <c r="C5" s="10" t="s">
        <v>93</v>
      </c>
      <c r="D5" s="11" t="s">
        <v>94</v>
      </c>
      <c r="E5" s="12"/>
      <c r="F5" s="13"/>
      <c r="G5" s="13">
        <v>7</v>
      </c>
      <c r="H5" s="13">
        <v>8.5</v>
      </c>
      <c r="I5" s="13">
        <v>8.5</v>
      </c>
      <c r="J5" s="13">
        <v>8.5</v>
      </c>
      <c r="K5" s="13">
        <v>8</v>
      </c>
      <c r="L5" s="13">
        <v>8</v>
      </c>
      <c r="M5" s="13">
        <v>8</v>
      </c>
      <c r="N5" s="13">
        <v>7</v>
      </c>
      <c r="O5" s="13">
        <f t="shared" ref="O5:O29" si="1">SUM(G5:N5)</f>
        <v>63.5</v>
      </c>
      <c r="P5" s="18" t="str">
        <f t="shared" si="0"/>
        <v>B</v>
      </c>
    </row>
    <row r="6" spans="1:16" ht="19.05">
      <c r="A6" s="5">
        <f t="shared" ref="A6:A30" si="2">A5+1</f>
        <v>3</v>
      </c>
      <c r="B6" s="28"/>
      <c r="C6" s="10" t="s">
        <v>95</v>
      </c>
      <c r="D6" s="11" t="s">
        <v>96</v>
      </c>
      <c r="E6" s="12"/>
      <c r="F6" s="13"/>
      <c r="G6" s="13">
        <v>7</v>
      </c>
      <c r="H6" s="13">
        <v>8.5</v>
      </c>
      <c r="I6" s="13">
        <v>8.5</v>
      </c>
      <c r="J6" s="13">
        <v>8.5</v>
      </c>
      <c r="K6" s="13">
        <v>8</v>
      </c>
      <c r="L6" s="13">
        <v>8</v>
      </c>
      <c r="M6" s="13">
        <v>8</v>
      </c>
      <c r="N6" s="13">
        <v>7</v>
      </c>
      <c r="O6" s="13">
        <f t="shared" si="1"/>
        <v>63.5</v>
      </c>
      <c r="P6" s="18" t="str">
        <f t="shared" si="0"/>
        <v>A</v>
      </c>
    </row>
    <row r="7" spans="1:16" ht="19.05">
      <c r="A7" s="7">
        <f t="shared" si="2"/>
        <v>4</v>
      </c>
      <c r="B7" s="23">
        <v>2</v>
      </c>
      <c r="C7" s="10" t="s">
        <v>97</v>
      </c>
      <c r="D7" s="11" t="s">
        <v>98</v>
      </c>
      <c r="E7" s="12"/>
      <c r="F7" s="13"/>
      <c r="G7" s="13">
        <v>8.5</v>
      </c>
      <c r="H7" s="13">
        <v>8.5</v>
      </c>
      <c r="I7" s="13">
        <v>8.5</v>
      </c>
      <c r="J7" s="13">
        <v>8.5</v>
      </c>
      <c r="K7" s="13">
        <v>8</v>
      </c>
      <c r="L7" s="13">
        <v>7</v>
      </c>
      <c r="M7" s="13">
        <v>8</v>
      </c>
      <c r="N7" s="13">
        <v>7</v>
      </c>
      <c r="O7" s="13">
        <f t="shared" si="1"/>
        <v>64</v>
      </c>
      <c r="P7" s="18" t="str">
        <f t="shared" si="0"/>
        <v>B</v>
      </c>
    </row>
    <row r="8" spans="1:16" ht="19.05">
      <c r="A8" s="7">
        <f t="shared" si="2"/>
        <v>5</v>
      </c>
      <c r="B8" s="29"/>
      <c r="C8" s="10" t="s">
        <v>99</v>
      </c>
      <c r="D8" s="11" t="s">
        <v>100</v>
      </c>
      <c r="E8" s="12"/>
      <c r="F8" s="13"/>
      <c r="G8" s="13">
        <v>8.5</v>
      </c>
      <c r="H8" s="13">
        <v>8.5</v>
      </c>
      <c r="I8" s="13">
        <v>8.5</v>
      </c>
      <c r="J8" s="13">
        <v>8.5</v>
      </c>
      <c r="K8" s="13">
        <v>8</v>
      </c>
      <c r="L8" s="13">
        <v>7</v>
      </c>
      <c r="M8" s="13">
        <v>8</v>
      </c>
      <c r="N8" s="13">
        <v>7</v>
      </c>
      <c r="O8" s="13">
        <f t="shared" si="1"/>
        <v>64</v>
      </c>
      <c r="P8" s="18" t="str">
        <f t="shared" si="0"/>
        <v>C+</v>
      </c>
    </row>
    <row r="9" spans="1:16" ht="19.05">
      <c r="A9" s="7">
        <f t="shared" si="2"/>
        <v>6</v>
      </c>
      <c r="B9" s="30"/>
      <c r="C9" s="10" t="s">
        <v>101</v>
      </c>
      <c r="D9" s="11" t="s">
        <v>102</v>
      </c>
      <c r="E9" s="12"/>
      <c r="F9" s="13"/>
      <c r="G9" s="13">
        <v>8.5</v>
      </c>
      <c r="H9" s="13">
        <v>8.5</v>
      </c>
      <c r="I9" s="13">
        <v>8.5</v>
      </c>
      <c r="J9" s="13">
        <v>8.5</v>
      </c>
      <c r="K9" s="13">
        <v>8</v>
      </c>
      <c r="L9" s="13">
        <v>7</v>
      </c>
      <c r="M9" s="13">
        <v>8</v>
      </c>
      <c r="N9" s="13">
        <v>7</v>
      </c>
      <c r="O9" s="13">
        <f t="shared" si="1"/>
        <v>64</v>
      </c>
      <c r="P9" s="18" t="str">
        <f t="shared" si="0"/>
        <v>B</v>
      </c>
    </row>
    <row r="10" spans="1:16" ht="19.05">
      <c r="A10" s="5">
        <f t="shared" si="2"/>
        <v>7</v>
      </c>
      <c r="B10" s="26">
        <v>3</v>
      </c>
      <c r="C10" s="10" t="s">
        <v>103</v>
      </c>
      <c r="D10" s="11" t="s">
        <v>104</v>
      </c>
      <c r="E10" s="12"/>
      <c r="F10" s="13"/>
      <c r="G10" s="13">
        <v>7</v>
      </c>
      <c r="H10" s="13">
        <v>7</v>
      </c>
      <c r="I10" s="13">
        <v>8.5</v>
      </c>
      <c r="J10" s="13">
        <v>8.5</v>
      </c>
      <c r="K10" s="13">
        <v>8</v>
      </c>
      <c r="L10" s="13">
        <v>8</v>
      </c>
      <c r="M10" s="13">
        <v>8</v>
      </c>
      <c r="N10" s="13">
        <v>7</v>
      </c>
      <c r="O10" s="13">
        <f t="shared" si="1"/>
        <v>62</v>
      </c>
      <c r="P10" s="18" t="str">
        <f t="shared" si="0"/>
        <v>C</v>
      </c>
    </row>
    <row r="11" spans="1:16" ht="19.05">
      <c r="A11" s="5">
        <f t="shared" si="2"/>
        <v>8</v>
      </c>
      <c r="B11" s="27"/>
      <c r="C11" s="10" t="s">
        <v>105</v>
      </c>
      <c r="D11" s="11" t="s">
        <v>106</v>
      </c>
      <c r="E11" s="12"/>
      <c r="F11" s="13"/>
      <c r="G11" s="13">
        <v>7</v>
      </c>
      <c r="H11" s="13">
        <v>7</v>
      </c>
      <c r="I11" s="13">
        <v>8.5</v>
      </c>
      <c r="J11" s="13">
        <v>8.5</v>
      </c>
      <c r="K11" s="13">
        <v>8</v>
      </c>
      <c r="L11" s="13">
        <v>8</v>
      </c>
      <c r="M11" s="13">
        <v>8</v>
      </c>
      <c r="N11" s="13">
        <v>7</v>
      </c>
      <c r="O11" s="13">
        <f t="shared" si="1"/>
        <v>62</v>
      </c>
      <c r="P11" s="18" t="str">
        <f t="shared" si="0"/>
        <v>B</v>
      </c>
    </row>
    <row r="12" spans="1:16" ht="19.05">
      <c r="A12" s="5">
        <f t="shared" si="2"/>
        <v>9</v>
      </c>
      <c r="B12" s="28"/>
      <c r="C12" s="10" t="s">
        <v>107</v>
      </c>
      <c r="D12" s="11" t="s">
        <v>108</v>
      </c>
      <c r="E12" s="12"/>
      <c r="F12" s="13"/>
      <c r="G12" s="13">
        <v>7</v>
      </c>
      <c r="H12" s="13">
        <v>7</v>
      </c>
      <c r="I12" s="13">
        <v>8.5</v>
      </c>
      <c r="J12" s="13">
        <v>8.5</v>
      </c>
      <c r="K12" s="13">
        <v>8</v>
      </c>
      <c r="L12" s="13">
        <v>8</v>
      </c>
      <c r="M12" s="13">
        <v>8</v>
      </c>
      <c r="N12" s="13">
        <v>7</v>
      </c>
      <c r="O12" s="13">
        <f t="shared" si="1"/>
        <v>62</v>
      </c>
      <c r="P12" s="18" t="str">
        <f t="shared" si="0"/>
        <v>C+</v>
      </c>
    </row>
    <row r="13" spans="1:16" ht="19.05">
      <c r="A13" s="7">
        <f t="shared" si="2"/>
        <v>10</v>
      </c>
      <c r="B13" s="23">
        <v>4</v>
      </c>
      <c r="C13" s="10" t="s">
        <v>109</v>
      </c>
      <c r="D13" s="11" t="s">
        <v>110</v>
      </c>
      <c r="E13" s="12"/>
      <c r="F13" s="13"/>
      <c r="G13" s="13">
        <v>8.5</v>
      </c>
      <c r="H13" s="13">
        <v>8.5</v>
      </c>
      <c r="I13" s="13">
        <v>8.5</v>
      </c>
      <c r="J13" s="13">
        <v>8.5</v>
      </c>
      <c r="K13" s="13">
        <v>8</v>
      </c>
      <c r="L13" s="13">
        <v>8</v>
      </c>
      <c r="M13" s="13">
        <v>8</v>
      </c>
      <c r="N13" s="13">
        <v>8</v>
      </c>
      <c r="O13" s="13">
        <f t="shared" si="1"/>
        <v>66</v>
      </c>
      <c r="P13" s="18" t="str">
        <f t="shared" si="0"/>
        <v>C+</v>
      </c>
    </row>
    <row r="14" spans="1:16" ht="19.05">
      <c r="A14" s="7">
        <f t="shared" si="2"/>
        <v>11</v>
      </c>
      <c r="B14" s="29"/>
      <c r="C14" s="10" t="s">
        <v>111</v>
      </c>
      <c r="D14" s="11" t="s">
        <v>112</v>
      </c>
      <c r="E14" s="13"/>
      <c r="F14" s="13"/>
      <c r="G14" s="13">
        <v>8.5</v>
      </c>
      <c r="H14" s="13">
        <v>8.5</v>
      </c>
      <c r="I14" s="13">
        <v>8.5</v>
      </c>
      <c r="J14" s="13">
        <v>8.5</v>
      </c>
      <c r="K14" s="13">
        <v>8</v>
      </c>
      <c r="L14" s="13">
        <v>8</v>
      </c>
      <c r="M14" s="13">
        <v>8</v>
      </c>
      <c r="N14" s="13">
        <v>8</v>
      </c>
      <c r="O14" s="13">
        <f t="shared" si="1"/>
        <v>66</v>
      </c>
      <c r="P14" s="18" t="str">
        <f t="shared" si="0"/>
        <v>B</v>
      </c>
    </row>
    <row r="15" spans="1:16" ht="19.05">
      <c r="A15" s="7">
        <f t="shared" si="2"/>
        <v>12</v>
      </c>
      <c r="B15" s="30"/>
      <c r="C15" s="10" t="s">
        <v>113</v>
      </c>
      <c r="D15" s="11" t="s">
        <v>114</v>
      </c>
      <c r="E15" s="13"/>
      <c r="F15" s="13"/>
      <c r="G15" s="13">
        <v>8.5</v>
      </c>
      <c r="H15" s="13">
        <v>8.5</v>
      </c>
      <c r="I15" s="13">
        <v>8.5</v>
      </c>
      <c r="J15" s="13">
        <v>8.5</v>
      </c>
      <c r="K15" s="13">
        <v>8</v>
      </c>
      <c r="L15" s="13">
        <v>8</v>
      </c>
      <c r="M15" s="13">
        <v>8</v>
      </c>
      <c r="N15" s="13">
        <v>8</v>
      </c>
      <c r="O15" s="13">
        <f t="shared" si="1"/>
        <v>66</v>
      </c>
      <c r="P15" s="18" t="str">
        <f t="shared" si="0"/>
        <v>B</v>
      </c>
    </row>
    <row r="16" spans="1:16" ht="19.05">
      <c r="A16" s="5">
        <f t="shared" si="2"/>
        <v>13</v>
      </c>
      <c r="B16" s="26">
        <v>5</v>
      </c>
      <c r="C16" s="10" t="s">
        <v>115</v>
      </c>
      <c r="D16" s="11" t="s">
        <v>116</v>
      </c>
      <c r="E16" s="13"/>
      <c r="F16" s="13"/>
      <c r="G16" s="13">
        <v>8.5</v>
      </c>
      <c r="H16" s="13">
        <v>7</v>
      </c>
      <c r="I16" s="13">
        <v>8.5</v>
      </c>
      <c r="J16" s="13">
        <v>8.5</v>
      </c>
      <c r="K16" s="13">
        <v>6</v>
      </c>
      <c r="L16" s="13">
        <v>8</v>
      </c>
      <c r="M16" s="13">
        <v>8</v>
      </c>
      <c r="N16" s="13">
        <v>8</v>
      </c>
      <c r="O16" s="13">
        <f t="shared" si="1"/>
        <v>62.5</v>
      </c>
      <c r="P16" s="18" t="str">
        <f t="shared" si="0"/>
        <v>C+</v>
      </c>
    </row>
    <row r="17" spans="1:16" ht="19.05">
      <c r="A17" s="5">
        <f t="shared" si="2"/>
        <v>14</v>
      </c>
      <c r="B17" s="27"/>
      <c r="C17" s="10" t="s">
        <v>117</v>
      </c>
      <c r="D17" s="11" t="s">
        <v>118</v>
      </c>
      <c r="E17" s="12"/>
      <c r="F17" s="13"/>
      <c r="G17" s="13">
        <v>8.5</v>
      </c>
      <c r="H17" s="13">
        <v>7</v>
      </c>
      <c r="I17" s="13">
        <v>8.5</v>
      </c>
      <c r="J17" s="13">
        <v>8.5</v>
      </c>
      <c r="K17" s="13">
        <v>6</v>
      </c>
      <c r="L17" s="13">
        <v>8</v>
      </c>
      <c r="M17" s="13">
        <v>8</v>
      </c>
      <c r="N17" s="13">
        <v>8</v>
      </c>
      <c r="O17" s="13">
        <f t="shared" si="1"/>
        <v>62.5</v>
      </c>
      <c r="P17" s="18" t="str">
        <f t="shared" si="0"/>
        <v>B</v>
      </c>
    </row>
    <row r="18" spans="1:16" ht="19.05">
      <c r="A18" s="5">
        <f t="shared" si="2"/>
        <v>15</v>
      </c>
      <c r="B18" s="28"/>
      <c r="C18" s="10" t="s">
        <v>119</v>
      </c>
      <c r="D18" s="11" t="s">
        <v>120</v>
      </c>
      <c r="E18" s="12"/>
      <c r="F18" s="13"/>
      <c r="G18" s="13">
        <v>8.5</v>
      </c>
      <c r="H18" s="13">
        <v>7</v>
      </c>
      <c r="I18" s="13">
        <v>8.5</v>
      </c>
      <c r="J18" s="13">
        <v>8.5</v>
      </c>
      <c r="K18" s="13">
        <v>6</v>
      </c>
      <c r="L18" s="13">
        <v>8</v>
      </c>
      <c r="M18" s="13">
        <v>8</v>
      </c>
      <c r="N18" s="13">
        <v>8</v>
      </c>
      <c r="O18" s="13">
        <f t="shared" si="1"/>
        <v>62.5</v>
      </c>
      <c r="P18" s="18" t="str">
        <f t="shared" si="0"/>
        <v>B</v>
      </c>
    </row>
    <row r="19" spans="1:16" ht="19.05">
      <c r="A19" s="7">
        <f t="shared" si="2"/>
        <v>16</v>
      </c>
      <c r="B19" s="23">
        <v>6</v>
      </c>
      <c r="C19" s="10" t="s">
        <v>121</v>
      </c>
      <c r="D19" s="11" t="s">
        <v>122</v>
      </c>
      <c r="E19" s="12"/>
      <c r="F19" s="13"/>
      <c r="G19" s="13">
        <v>8.5</v>
      </c>
      <c r="H19" s="13">
        <v>8.5</v>
      </c>
      <c r="I19" s="13">
        <v>8.5</v>
      </c>
      <c r="J19" s="13">
        <v>8.5</v>
      </c>
      <c r="K19" s="13">
        <v>8</v>
      </c>
      <c r="L19" s="13">
        <v>8</v>
      </c>
      <c r="M19" s="13">
        <v>8</v>
      </c>
      <c r="N19" s="13">
        <v>8</v>
      </c>
      <c r="O19" s="13">
        <f t="shared" si="1"/>
        <v>66</v>
      </c>
      <c r="P19" s="18" t="str">
        <f t="shared" si="0"/>
        <v>C+</v>
      </c>
    </row>
    <row r="20" spans="1:16" ht="19.05">
      <c r="A20" s="7">
        <f t="shared" si="2"/>
        <v>17</v>
      </c>
      <c r="B20" s="29"/>
      <c r="C20" s="10" t="s">
        <v>123</v>
      </c>
      <c r="D20" s="11" t="s">
        <v>124</v>
      </c>
      <c r="E20" s="12"/>
      <c r="F20" s="13"/>
      <c r="G20" s="13">
        <v>8.5</v>
      </c>
      <c r="H20" s="13">
        <v>8.5</v>
      </c>
      <c r="I20" s="13">
        <v>8.5</v>
      </c>
      <c r="J20" s="13">
        <v>8.5</v>
      </c>
      <c r="K20" s="13">
        <v>8</v>
      </c>
      <c r="L20" s="13">
        <v>8</v>
      </c>
      <c r="M20" s="13">
        <v>8</v>
      </c>
      <c r="N20" s="13">
        <v>8</v>
      </c>
      <c r="O20" s="13">
        <f t="shared" si="1"/>
        <v>66</v>
      </c>
      <c r="P20" s="18" t="str">
        <f t="shared" si="0"/>
        <v>C+</v>
      </c>
    </row>
    <row r="21" spans="1:16" ht="19.05">
      <c r="A21" s="7">
        <f t="shared" si="2"/>
        <v>18</v>
      </c>
      <c r="B21" s="30"/>
      <c r="C21" s="10" t="s">
        <v>125</v>
      </c>
      <c r="D21" s="11" t="s">
        <v>126</v>
      </c>
      <c r="E21" s="12"/>
      <c r="F21" s="13"/>
      <c r="G21" s="13">
        <v>8.5</v>
      </c>
      <c r="H21" s="13">
        <v>8.5</v>
      </c>
      <c r="I21" s="13">
        <v>8.5</v>
      </c>
      <c r="J21" s="13">
        <v>8.5</v>
      </c>
      <c r="K21" s="13">
        <v>8</v>
      </c>
      <c r="L21" s="13">
        <v>8</v>
      </c>
      <c r="M21" s="13">
        <v>8</v>
      </c>
      <c r="N21" s="13">
        <v>8</v>
      </c>
      <c r="O21" s="13">
        <f t="shared" si="1"/>
        <v>66</v>
      </c>
      <c r="P21" s="18" t="str">
        <f t="shared" si="0"/>
        <v>B</v>
      </c>
    </row>
    <row r="22" spans="1:16" ht="19.05">
      <c r="A22" s="5">
        <f t="shared" si="2"/>
        <v>19</v>
      </c>
      <c r="B22" s="26">
        <v>7</v>
      </c>
      <c r="C22" s="10" t="s">
        <v>127</v>
      </c>
      <c r="D22" s="11" t="s">
        <v>128</v>
      </c>
      <c r="E22" s="12"/>
      <c r="F22" s="13"/>
      <c r="G22" s="13">
        <v>8.5</v>
      </c>
      <c r="H22" s="13">
        <v>8.5</v>
      </c>
      <c r="I22" s="13">
        <v>8.5</v>
      </c>
      <c r="J22" s="13">
        <v>8.5</v>
      </c>
      <c r="K22" s="13">
        <v>8</v>
      </c>
      <c r="L22" s="13">
        <v>8</v>
      </c>
      <c r="M22" s="13">
        <v>8</v>
      </c>
      <c r="N22" s="13">
        <v>8</v>
      </c>
      <c r="O22" s="13">
        <f t="shared" si="1"/>
        <v>66</v>
      </c>
      <c r="P22" s="18" t="str">
        <f t="shared" si="0"/>
        <v>C+</v>
      </c>
    </row>
    <row r="23" spans="1:16" ht="19.05">
      <c r="A23" s="5">
        <f t="shared" si="2"/>
        <v>20</v>
      </c>
      <c r="B23" s="27"/>
      <c r="C23" s="10" t="s">
        <v>129</v>
      </c>
      <c r="D23" s="11" t="s">
        <v>130</v>
      </c>
      <c r="E23" s="12"/>
      <c r="F23" s="13"/>
      <c r="G23" s="13">
        <v>8.5</v>
      </c>
      <c r="H23" s="13">
        <v>8.5</v>
      </c>
      <c r="I23" s="13">
        <v>8.5</v>
      </c>
      <c r="J23" s="13">
        <v>8.5</v>
      </c>
      <c r="K23" s="13">
        <v>8</v>
      </c>
      <c r="L23" s="13">
        <v>8</v>
      </c>
      <c r="M23" s="13">
        <v>8</v>
      </c>
      <c r="N23" s="13">
        <v>8</v>
      </c>
      <c r="O23" s="13">
        <f t="shared" si="1"/>
        <v>66</v>
      </c>
      <c r="P23" s="18" t="str">
        <f t="shared" si="0"/>
        <v>C+</v>
      </c>
    </row>
    <row r="24" spans="1:16" ht="19.05">
      <c r="A24" s="5">
        <f t="shared" si="2"/>
        <v>21</v>
      </c>
      <c r="B24" s="28"/>
      <c r="C24" s="10" t="s">
        <v>131</v>
      </c>
      <c r="D24" s="11" t="s">
        <v>132</v>
      </c>
      <c r="E24" s="12"/>
      <c r="F24" s="13"/>
      <c r="G24" s="13">
        <v>8.5</v>
      </c>
      <c r="H24" s="13">
        <v>8.5</v>
      </c>
      <c r="I24" s="13">
        <v>8.5</v>
      </c>
      <c r="J24" s="13">
        <v>8.5</v>
      </c>
      <c r="K24" s="13">
        <v>8</v>
      </c>
      <c r="L24" s="13">
        <v>8</v>
      </c>
      <c r="M24" s="13">
        <v>8</v>
      </c>
      <c r="N24" s="13">
        <v>8</v>
      </c>
      <c r="O24" s="13">
        <f t="shared" si="1"/>
        <v>66</v>
      </c>
      <c r="P24" s="18" t="str">
        <f t="shared" si="0"/>
        <v>C</v>
      </c>
    </row>
    <row r="25" spans="1:16" ht="19.05">
      <c r="A25" s="7">
        <f t="shared" si="2"/>
        <v>22</v>
      </c>
      <c r="B25" s="23">
        <v>8</v>
      </c>
      <c r="C25" s="10" t="s">
        <v>133</v>
      </c>
      <c r="D25" s="11" t="s">
        <v>134</v>
      </c>
      <c r="E25" s="12"/>
      <c r="F25" s="13"/>
      <c r="G25" s="13">
        <v>8.5</v>
      </c>
      <c r="H25" s="13">
        <v>8.5</v>
      </c>
      <c r="I25" s="13">
        <v>8.5</v>
      </c>
      <c r="J25" s="13">
        <v>8.5</v>
      </c>
      <c r="K25" s="13">
        <v>8</v>
      </c>
      <c r="L25" s="13">
        <v>8</v>
      </c>
      <c r="M25" s="13">
        <v>8</v>
      </c>
      <c r="N25" s="13">
        <v>8</v>
      </c>
      <c r="O25" s="13">
        <f t="shared" si="1"/>
        <v>66</v>
      </c>
      <c r="P25" s="18" t="str">
        <f t="shared" si="0"/>
        <v>A</v>
      </c>
    </row>
    <row r="26" spans="1:16" ht="19.05">
      <c r="A26" s="7">
        <f t="shared" si="2"/>
        <v>23</v>
      </c>
      <c r="B26" s="29"/>
      <c r="C26" s="10" t="s">
        <v>135</v>
      </c>
      <c r="D26" s="11" t="s">
        <v>136</v>
      </c>
      <c r="E26" s="12"/>
      <c r="F26" s="13"/>
      <c r="G26" s="13">
        <v>8.5</v>
      </c>
      <c r="H26" s="13">
        <v>8.5</v>
      </c>
      <c r="I26" s="13">
        <v>8.5</v>
      </c>
      <c r="J26" s="13">
        <v>8.5</v>
      </c>
      <c r="K26" s="13">
        <v>8</v>
      </c>
      <c r="L26" s="13">
        <v>8</v>
      </c>
      <c r="M26" s="13">
        <v>8</v>
      </c>
      <c r="N26" s="13">
        <v>8</v>
      </c>
      <c r="O26" s="13">
        <f t="shared" si="1"/>
        <v>66</v>
      </c>
      <c r="P26" s="18" t="str">
        <f t="shared" si="0"/>
        <v>C+</v>
      </c>
    </row>
    <row r="27" spans="1:16" ht="19.05">
      <c r="A27" s="7">
        <f t="shared" si="2"/>
        <v>24</v>
      </c>
      <c r="B27" s="30"/>
      <c r="C27" s="10" t="s">
        <v>137</v>
      </c>
      <c r="D27" s="11" t="s">
        <v>138</v>
      </c>
      <c r="E27" s="13"/>
      <c r="F27" s="13"/>
      <c r="G27" s="13">
        <v>8.5</v>
      </c>
      <c r="H27" s="13">
        <v>8.5</v>
      </c>
      <c r="I27" s="13">
        <v>8.5</v>
      </c>
      <c r="J27" s="13">
        <v>8.5</v>
      </c>
      <c r="K27" s="13">
        <v>8</v>
      </c>
      <c r="L27" s="13">
        <v>8</v>
      </c>
      <c r="M27" s="13">
        <v>8</v>
      </c>
      <c r="N27" s="13">
        <v>8</v>
      </c>
      <c r="O27" s="13">
        <f t="shared" si="1"/>
        <v>66</v>
      </c>
      <c r="P27" s="18" t="str">
        <f t="shared" si="0"/>
        <v>B+</v>
      </c>
    </row>
    <row r="28" spans="1:16" ht="19.05">
      <c r="A28" s="5">
        <f t="shared" si="2"/>
        <v>25</v>
      </c>
      <c r="B28" s="26">
        <v>9</v>
      </c>
      <c r="C28" s="10" t="s">
        <v>139</v>
      </c>
      <c r="D28" s="11" t="s">
        <v>140</v>
      </c>
      <c r="E28" s="13"/>
      <c r="F28" s="13"/>
      <c r="G28" s="13">
        <v>8.5</v>
      </c>
      <c r="H28" s="13">
        <v>8.5</v>
      </c>
      <c r="I28" s="13">
        <v>8.5</v>
      </c>
      <c r="J28" s="13">
        <v>8.5</v>
      </c>
      <c r="K28" s="13">
        <v>8</v>
      </c>
      <c r="L28" s="13">
        <v>8</v>
      </c>
      <c r="M28" s="13">
        <v>8</v>
      </c>
      <c r="N28" s="13">
        <v>8</v>
      </c>
      <c r="O28" s="13">
        <f t="shared" si="1"/>
        <v>66</v>
      </c>
      <c r="P28" s="18" t="str">
        <f t="shared" si="0"/>
        <v>B+</v>
      </c>
    </row>
    <row r="29" spans="1:16" ht="19.05">
      <c r="A29" s="5">
        <f t="shared" si="2"/>
        <v>26</v>
      </c>
      <c r="B29" s="27"/>
      <c r="C29" s="10" t="s">
        <v>141</v>
      </c>
      <c r="D29" s="11" t="s">
        <v>142</v>
      </c>
      <c r="E29" s="13"/>
      <c r="F29" s="13"/>
      <c r="G29" s="13">
        <v>8.5</v>
      </c>
      <c r="H29" s="13">
        <v>8.5</v>
      </c>
      <c r="I29" s="13">
        <v>8.5</v>
      </c>
      <c r="J29" s="13">
        <v>8.5</v>
      </c>
      <c r="K29" s="13">
        <v>8</v>
      </c>
      <c r="L29" s="13">
        <v>8</v>
      </c>
      <c r="M29" s="13">
        <v>8</v>
      </c>
      <c r="N29" s="13">
        <v>8</v>
      </c>
      <c r="O29" s="13">
        <f t="shared" si="1"/>
        <v>66</v>
      </c>
      <c r="P29" s="18" t="str">
        <f t="shared" si="0"/>
        <v>B+</v>
      </c>
    </row>
    <row r="30" spans="1:16" ht="19.05">
      <c r="A30" s="5">
        <f t="shared" si="2"/>
        <v>27</v>
      </c>
      <c r="B30" s="28"/>
      <c r="C30" s="10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8"/>
    </row>
  </sheetData>
  <mergeCells count="11">
    <mergeCell ref="B13:B15"/>
    <mergeCell ref="A1:E1"/>
    <mergeCell ref="A2:E2"/>
    <mergeCell ref="B4:B6"/>
    <mergeCell ref="B7:B9"/>
    <mergeCell ref="B10:B12"/>
    <mergeCell ref="B16:B18"/>
    <mergeCell ref="B19:B21"/>
    <mergeCell ref="B22:B24"/>
    <mergeCell ref="B25:B27"/>
    <mergeCell ref="B28:B30"/>
  </mergeCells>
  <pageMargins left="0.51181102362204722" right="0.31496062992125984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activeCell="Q14" sqref="Q14"/>
    </sheetView>
  </sheetViews>
  <sheetFormatPr defaultRowHeight="14.3"/>
  <cols>
    <col min="1" max="1" width="12.375" customWidth="1"/>
    <col min="2" max="2" width="27.125" customWidth="1"/>
    <col min="3" max="3" width="7.625" customWidth="1"/>
    <col min="4" max="11" width="9" hidden="1" customWidth="1"/>
    <col min="12" max="12" width="7.375" customWidth="1"/>
    <col min="13" max="13" width="8.125" customWidth="1"/>
    <col min="14" max="14" width="7.5" style="21" customWidth="1"/>
    <col min="15" max="15" width="6.5" customWidth="1"/>
  </cols>
  <sheetData>
    <row r="1" spans="1:20" s="15" customFormat="1" ht="71.349999999999994">
      <c r="A1" s="16" t="s">
        <v>1</v>
      </c>
      <c r="B1" s="16" t="s">
        <v>2</v>
      </c>
      <c r="C1" s="17" t="s">
        <v>168</v>
      </c>
      <c r="D1" s="17" t="s">
        <v>151</v>
      </c>
      <c r="E1" s="17" t="s">
        <v>152</v>
      </c>
      <c r="F1" s="17" t="s">
        <v>153</v>
      </c>
      <c r="G1" s="17" t="s">
        <v>154</v>
      </c>
      <c r="H1" s="17" t="s">
        <v>155</v>
      </c>
      <c r="I1" s="17" t="s">
        <v>156</v>
      </c>
      <c r="J1" s="17" t="s">
        <v>157</v>
      </c>
      <c r="K1" s="17" t="s">
        <v>158</v>
      </c>
      <c r="L1" s="17" t="s">
        <v>169</v>
      </c>
      <c r="M1" s="17" t="s">
        <v>162</v>
      </c>
      <c r="N1" s="19" t="s">
        <v>163</v>
      </c>
      <c r="O1" s="16" t="s">
        <v>167</v>
      </c>
      <c r="P1" s="22"/>
      <c r="Q1" s="22"/>
      <c r="R1" s="16" t="s">
        <v>177</v>
      </c>
      <c r="S1" s="16" t="s">
        <v>178</v>
      </c>
      <c r="T1" s="16" t="s">
        <v>179</v>
      </c>
    </row>
    <row r="2" spans="1:20">
      <c r="A2" s="18" t="s">
        <v>29</v>
      </c>
      <c r="B2" s="18" t="s">
        <v>30</v>
      </c>
      <c r="C2" s="18">
        <v>7</v>
      </c>
      <c r="D2" s="18">
        <v>7</v>
      </c>
      <c r="E2" s="18">
        <v>7</v>
      </c>
      <c r="F2" s="18">
        <v>8.5</v>
      </c>
      <c r="G2" s="18">
        <v>8.5</v>
      </c>
      <c r="H2" s="18">
        <v>8</v>
      </c>
      <c r="I2" s="18">
        <v>8</v>
      </c>
      <c r="J2" s="18">
        <v>8</v>
      </c>
      <c r="K2" s="18">
        <v>0</v>
      </c>
      <c r="L2" s="18">
        <v>55</v>
      </c>
      <c r="M2" s="18">
        <v>14</v>
      </c>
      <c r="N2" s="20">
        <f>(40*C2/8)+(30*L2/80)+(30*M2/70)</f>
        <v>61.625</v>
      </c>
      <c r="O2" s="18" t="str">
        <f t="shared" ref="O2:O33" si="0">VLOOKUP(N2,grades,2)</f>
        <v>C</v>
      </c>
      <c r="R2" s="18">
        <v>0</v>
      </c>
      <c r="S2" s="18" t="s">
        <v>170</v>
      </c>
      <c r="T2" s="18">
        <f>COUNTIF($O$2:$O$71,S2)</f>
        <v>0</v>
      </c>
    </row>
    <row r="3" spans="1:20">
      <c r="A3" s="18" t="s">
        <v>5</v>
      </c>
      <c r="B3" s="18" t="s">
        <v>6</v>
      </c>
      <c r="C3" s="18">
        <v>7</v>
      </c>
      <c r="D3" s="18">
        <v>8.5</v>
      </c>
      <c r="E3" s="18">
        <v>8.5</v>
      </c>
      <c r="F3" s="18">
        <v>8.5</v>
      </c>
      <c r="G3" s="18">
        <v>8.5</v>
      </c>
      <c r="H3" s="18">
        <v>8</v>
      </c>
      <c r="I3" s="18">
        <v>8</v>
      </c>
      <c r="J3" s="18">
        <v>7</v>
      </c>
      <c r="K3" s="18">
        <v>0</v>
      </c>
      <c r="L3" s="18">
        <v>57</v>
      </c>
      <c r="M3" s="18">
        <v>13</v>
      </c>
      <c r="N3" s="20">
        <f t="shared" ref="N3:N66" si="1">(40*C3/8)+(30*L3/80)+(30*M3/70)</f>
        <v>61.946428571428569</v>
      </c>
      <c r="O3" s="18" t="str">
        <f t="shared" si="0"/>
        <v>C</v>
      </c>
      <c r="R3" s="18">
        <v>50</v>
      </c>
      <c r="S3" s="18" t="s">
        <v>180</v>
      </c>
      <c r="T3" s="18">
        <f t="shared" ref="T3:T9" si="2">COUNTIF($O$2:$O$71,S3)</f>
        <v>2</v>
      </c>
    </row>
    <row r="4" spans="1:20">
      <c r="A4" s="18" t="s">
        <v>7</v>
      </c>
      <c r="B4" s="18" t="s">
        <v>8</v>
      </c>
      <c r="C4" s="18">
        <v>7</v>
      </c>
      <c r="D4" s="18">
        <v>8.5</v>
      </c>
      <c r="E4" s="18">
        <v>8.5</v>
      </c>
      <c r="F4" s="18">
        <v>8.5</v>
      </c>
      <c r="G4" s="18">
        <v>8.5</v>
      </c>
      <c r="H4" s="18">
        <v>8</v>
      </c>
      <c r="I4" s="18">
        <v>8</v>
      </c>
      <c r="J4" s="18">
        <v>7</v>
      </c>
      <c r="K4" s="18">
        <v>0</v>
      </c>
      <c r="L4" s="18">
        <v>57</v>
      </c>
      <c r="M4" s="18">
        <v>43</v>
      </c>
      <c r="N4" s="20">
        <f t="shared" si="1"/>
        <v>74.803571428571431</v>
      </c>
      <c r="O4" s="18" t="str">
        <f t="shared" si="0"/>
        <v>B</v>
      </c>
      <c r="R4" s="18">
        <v>55</v>
      </c>
      <c r="S4" s="18" t="s">
        <v>171</v>
      </c>
      <c r="T4" s="18">
        <f t="shared" si="2"/>
        <v>3</v>
      </c>
    </row>
    <row r="5" spans="1:20">
      <c r="A5" s="18" t="s">
        <v>91</v>
      </c>
      <c r="B5" s="18" t="s">
        <v>92</v>
      </c>
      <c r="C5" s="18">
        <v>7</v>
      </c>
      <c r="D5" s="18">
        <v>7</v>
      </c>
      <c r="E5" s="18">
        <v>8.5</v>
      </c>
      <c r="F5" s="18">
        <v>8.5</v>
      </c>
      <c r="G5" s="18">
        <v>8.5</v>
      </c>
      <c r="H5" s="18">
        <v>8</v>
      </c>
      <c r="I5" s="18">
        <v>8</v>
      </c>
      <c r="J5" s="18">
        <v>8</v>
      </c>
      <c r="K5" s="18">
        <v>7</v>
      </c>
      <c r="L5" s="18">
        <v>63.5</v>
      </c>
      <c r="M5" s="18">
        <v>31</v>
      </c>
      <c r="N5" s="20">
        <f t="shared" si="1"/>
        <v>72.098214285714292</v>
      </c>
      <c r="O5" s="18" t="str">
        <f t="shared" si="0"/>
        <v>B</v>
      </c>
      <c r="R5" s="18">
        <v>60</v>
      </c>
      <c r="S5" s="18" t="s">
        <v>172</v>
      </c>
      <c r="T5" s="18">
        <f t="shared" si="2"/>
        <v>9</v>
      </c>
    </row>
    <row r="6" spans="1:20">
      <c r="A6" s="18" t="s">
        <v>9</v>
      </c>
      <c r="B6" s="18" t="s">
        <v>10</v>
      </c>
      <c r="C6" s="18">
        <v>7</v>
      </c>
      <c r="D6" s="18">
        <v>8.5</v>
      </c>
      <c r="E6" s="18">
        <v>8.5</v>
      </c>
      <c r="F6" s="18">
        <v>8.5</v>
      </c>
      <c r="G6" s="18">
        <v>8.5</v>
      </c>
      <c r="H6" s="18">
        <v>8</v>
      </c>
      <c r="I6" s="18">
        <v>8</v>
      </c>
      <c r="J6" s="18">
        <v>7</v>
      </c>
      <c r="K6" s="18">
        <v>0</v>
      </c>
      <c r="L6" s="18">
        <v>57</v>
      </c>
      <c r="M6" s="18">
        <v>28</v>
      </c>
      <c r="N6" s="20">
        <f t="shared" si="1"/>
        <v>68.375</v>
      </c>
      <c r="O6" s="18" t="str">
        <f t="shared" si="0"/>
        <v>C+</v>
      </c>
      <c r="R6" s="18">
        <v>65</v>
      </c>
      <c r="S6" s="18" t="s">
        <v>173</v>
      </c>
      <c r="T6" s="18">
        <f t="shared" si="2"/>
        <v>20</v>
      </c>
    </row>
    <row r="7" spans="1:20">
      <c r="A7" s="18" t="s">
        <v>93</v>
      </c>
      <c r="B7" s="18" t="s">
        <v>94</v>
      </c>
      <c r="C7" s="18">
        <v>7</v>
      </c>
      <c r="D7" s="18">
        <v>7</v>
      </c>
      <c r="E7" s="18">
        <v>8.5</v>
      </c>
      <c r="F7" s="18">
        <v>8.5</v>
      </c>
      <c r="G7" s="18">
        <v>8.5</v>
      </c>
      <c r="H7" s="18">
        <v>8</v>
      </c>
      <c r="I7" s="18">
        <v>8</v>
      </c>
      <c r="J7" s="18">
        <v>8</v>
      </c>
      <c r="K7" s="18">
        <v>7</v>
      </c>
      <c r="L7" s="18">
        <v>63.5</v>
      </c>
      <c r="M7" s="18">
        <v>36</v>
      </c>
      <c r="N7" s="20">
        <f t="shared" si="1"/>
        <v>74.241071428571431</v>
      </c>
      <c r="O7" s="18" t="str">
        <f t="shared" si="0"/>
        <v>B</v>
      </c>
      <c r="R7" s="18">
        <v>70</v>
      </c>
      <c r="S7" s="18" t="s">
        <v>174</v>
      </c>
      <c r="T7" s="18">
        <f t="shared" si="2"/>
        <v>28</v>
      </c>
    </row>
    <row r="8" spans="1:20">
      <c r="A8" s="18" t="s">
        <v>95</v>
      </c>
      <c r="B8" s="18" t="s">
        <v>96</v>
      </c>
      <c r="C8" s="18">
        <v>7</v>
      </c>
      <c r="D8" s="18">
        <v>7</v>
      </c>
      <c r="E8" s="18">
        <v>8.5</v>
      </c>
      <c r="F8" s="18">
        <v>8.5</v>
      </c>
      <c r="G8" s="18">
        <v>8.5</v>
      </c>
      <c r="H8" s="18">
        <v>8</v>
      </c>
      <c r="I8" s="18">
        <v>8</v>
      </c>
      <c r="J8" s="18">
        <v>8</v>
      </c>
      <c r="K8" s="18">
        <v>7</v>
      </c>
      <c r="L8" s="18">
        <v>63.5</v>
      </c>
      <c r="M8" s="18">
        <v>55</v>
      </c>
      <c r="N8" s="20">
        <f t="shared" si="1"/>
        <v>82.383928571428569</v>
      </c>
      <c r="O8" s="18" t="str">
        <f t="shared" si="0"/>
        <v>A</v>
      </c>
      <c r="R8" s="18">
        <v>75</v>
      </c>
      <c r="S8" s="18" t="s">
        <v>175</v>
      </c>
      <c r="T8" s="18">
        <f t="shared" si="2"/>
        <v>5</v>
      </c>
    </row>
    <row r="9" spans="1:20">
      <c r="A9" s="18" t="s">
        <v>11</v>
      </c>
      <c r="B9" s="18" t="s">
        <v>12</v>
      </c>
      <c r="C9" s="18">
        <v>7</v>
      </c>
      <c r="D9" s="18">
        <v>7</v>
      </c>
      <c r="E9" s="18">
        <v>8.5</v>
      </c>
      <c r="F9" s="18">
        <v>8.5</v>
      </c>
      <c r="G9" s="18">
        <v>8.5</v>
      </c>
      <c r="H9" s="18">
        <v>8</v>
      </c>
      <c r="I9" s="18">
        <v>8</v>
      </c>
      <c r="J9" s="18">
        <v>7</v>
      </c>
      <c r="K9" s="18">
        <v>8</v>
      </c>
      <c r="L9" s="18">
        <v>63.5</v>
      </c>
      <c r="M9" s="18">
        <v>38</v>
      </c>
      <c r="N9" s="20">
        <f t="shared" si="1"/>
        <v>75.098214285714278</v>
      </c>
      <c r="O9" s="18" t="str">
        <f t="shared" si="0"/>
        <v>B+</v>
      </c>
      <c r="R9" s="18">
        <v>80</v>
      </c>
      <c r="S9" s="18" t="s">
        <v>176</v>
      </c>
      <c r="T9" s="18">
        <f t="shared" si="2"/>
        <v>3</v>
      </c>
    </row>
    <row r="10" spans="1:20">
      <c r="A10" s="18" t="s">
        <v>97</v>
      </c>
      <c r="B10" s="18" t="s">
        <v>98</v>
      </c>
      <c r="C10" s="18">
        <v>7</v>
      </c>
      <c r="D10" s="18">
        <v>8.5</v>
      </c>
      <c r="E10" s="18">
        <v>8.5</v>
      </c>
      <c r="F10" s="18">
        <v>8.5</v>
      </c>
      <c r="G10" s="18">
        <v>8.5</v>
      </c>
      <c r="H10" s="18">
        <v>8</v>
      </c>
      <c r="I10" s="18">
        <v>7</v>
      </c>
      <c r="J10" s="18">
        <v>8</v>
      </c>
      <c r="K10" s="18">
        <v>7</v>
      </c>
      <c r="L10" s="18">
        <v>64</v>
      </c>
      <c r="M10" s="18">
        <v>33</v>
      </c>
      <c r="N10" s="20">
        <f t="shared" si="1"/>
        <v>73.142857142857139</v>
      </c>
      <c r="O10" s="18" t="str">
        <f t="shared" si="0"/>
        <v>B</v>
      </c>
    </row>
    <row r="11" spans="1:20">
      <c r="A11" s="18" t="s">
        <v>99</v>
      </c>
      <c r="B11" s="18" t="s">
        <v>100</v>
      </c>
      <c r="C11" s="18">
        <v>7</v>
      </c>
      <c r="D11" s="18">
        <v>8.5</v>
      </c>
      <c r="E11" s="18">
        <v>8.5</v>
      </c>
      <c r="F11" s="18">
        <v>8.5</v>
      </c>
      <c r="G11" s="18">
        <v>8.5</v>
      </c>
      <c r="H11" s="18">
        <v>8</v>
      </c>
      <c r="I11" s="18">
        <v>7</v>
      </c>
      <c r="J11" s="18">
        <v>8</v>
      </c>
      <c r="K11" s="18">
        <v>7</v>
      </c>
      <c r="L11" s="18">
        <v>64</v>
      </c>
      <c r="M11" s="18">
        <v>18</v>
      </c>
      <c r="N11" s="20">
        <f t="shared" si="1"/>
        <v>66.714285714285708</v>
      </c>
      <c r="O11" s="18" t="str">
        <f t="shared" si="0"/>
        <v>C+</v>
      </c>
      <c r="S11" s="18" t="s">
        <v>181</v>
      </c>
      <c r="T11" s="18">
        <f>SUM(T2:T9)</f>
        <v>70</v>
      </c>
    </row>
    <row r="12" spans="1:20">
      <c r="A12" s="18" t="s">
        <v>13</v>
      </c>
      <c r="B12" s="18" t="s">
        <v>14</v>
      </c>
      <c r="C12" s="18">
        <v>7</v>
      </c>
      <c r="D12" s="18">
        <v>7</v>
      </c>
      <c r="E12" s="18">
        <v>8.5</v>
      </c>
      <c r="F12" s="18">
        <v>8.5</v>
      </c>
      <c r="G12" s="18">
        <v>8.5</v>
      </c>
      <c r="H12" s="18">
        <v>8</v>
      </c>
      <c r="I12" s="18">
        <v>8</v>
      </c>
      <c r="J12" s="18">
        <v>7</v>
      </c>
      <c r="K12" s="18">
        <v>8</v>
      </c>
      <c r="L12" s="18">
        <v>63.5</v>
      </c>
      <c r="M12" s="18">
        <v>40</v>
      </c>
      <c r="N12" s="20">
        <f t="shared" si="1"/>
        <v>75.955357142857139</v>
      </c>
      <c r="O12" s="18" t="str">
        <f t="shared" si="0"/>
        <v>B+</v>
      </c>
      <c r="S12" s="18" t="s">
        <v>182</v>
      </c>
      <c r="T12" s="18">
        <f>(T2*0+T3*1+T4*1.5+T5*2+T6*2.5+T7*3+T8*3.5+T9*4)/T11</f>
        <v>2.6857142857142855</v>
      </c>
    </row>
    <row r="13" spans="1:20">
      <c r="A13" s="18" t="s">
        <v>15</v>
      </c>
      <c r="B13" s="18" t="s">
        <v>16</v>
      </c>
      <c r="C13" s="18">
        <v>7</v>
      </c>
      <c r="D13" s="18">
        <v>7</v>
      </c>
      <c r="E13" s="18">
        <v>8.5</v>
      </c>
      <c r="F13" s="18">
        <v>8.5</v>
      </c>
      <c r="G13" s="18">
        <v>8.5</v>
      </c>
      <c r="H13" s="18">
        <v>8</v>
      </c>
      <c r="I13" s="18">
        <v>8</v>
      </c>
      <c r="J13" s="18">
        <v>7</v>
      </c>
      <c r="K13" s="18">
        <v>8</v>
      </c>
      <c r="L13" s="18">
        <v>63.5</v>
      </c>
      <c r="M13" s="18">
        <v>18</v>
      </c>
      <c r="N13" s="20">
        <f t="shared" si="1"/>
        <v>66.526785714285708</v>
      </c>
      <c r="O13" s="18" t="str">
        <f t="shared" si="0"/>
        <v>C+</v>
      </c>
    </row>
    <row r="14" spans="1:20">
      <c r="A14" s="18" t="s">
        <v>17</v>
      </c>
      <c r="B14" s="18" t="s">
        <v>18</v>
      </c>
      <c r="C14" s="18">
        <v>7</v>
      </c>
      <c r="D14" s="18">
        <v>8.5</v>
      </c>
      <c r="E14" s="18">
        <v>7</v>
      </c>
      <c r="F14" s="18">
        <v>8.5</v>
      </c>
      <c r="G14" s="18">
        <v>8.5</v>
      </c>
      <c r="H14" s="18">
        <v>8</v>
      </c>
      <c r="I14" s="18">
        <v>0</v>
      </c>
      <c r="J14" s="18">
        <v>0</v>
      </c>
      <c r="K14" s="18">
        <v>0</v>
      </c>
      <c r="L14" s="18">
        <v>40.5</v>
      </c>
      <c r="M14" s="18">
        <v>22</v>
      </c>
      <c r="N14" s="20">
        <f t="shared" si="1"/>
        <v>59.616071428571431</v>
      </c>
      <c r="O14" s="18" t="str">
        <f t="shared" si="0"/>
        <v>D+</v>
      </c>
      <c r="S14" t="str">
        <f t="shared" ref="S14:T16" si="3">M73</f>
        <v>Mean</v>
      </c>
      <c r="T14">
        <f t="shared" si="3"/>
        <v>69.110714285714295</v>
      </c>
    </row>
    <row r="15" spans="1:20">
      <c r="A15" s="18" t="s">
        <v>101</v>
      </c>
      <c r="B15" s="18" t="s">
        <v>102</v>
      </c>
      <c r="C15" s="18">
        <v>7</v>
      </c>
      <c r="D15" s="18">
        <v>8.5</v>
      </c>
      <c r="E15" s="18">
        <v>8.5</v>
      </c>
      <c r="F15" s="18">
        <v>8.5</v>
      </c>
      <c r="G15" s="18">
        <v>8.5</v>
      </c>
      <c r="H15" s="18">
        <v>8</v>
      </c>
      <c r="I15" s="18">
        <v>7</v>
      </c>
      <c r="J15" s="18">
        <v>8</v>
      </c>
      <c r="K15" s="18">
        <v>7</v>
      </c>
      <c r="L15" s="18">
        <v>64</v>
      </c>
      <c r="M15" s="18">
        <v>27</v>
      </c>
      <c r="N15" s="20">
        <f t="shared" si="1"/>
        <v>70.571428571428569</v>
      </c>
      <c r="O15" s="18" t="str">
        <f t="shared" si="0"/>
        <v>B</v>
      </c>
      <c r="S15" t="str">
        <f t="shared" si="3"/>
        <v>Max</v>
      </c>
      <c r="T15">
        <f t="shared" si="3"/>
        <v>82.383928571428569</v>
      </c>
    </row>
    <row r="16" spans="1:20">
      <c r="A16" s="18" t="s">
        <v>19</v>
      </c>
      <c r="B16" s="18" t="s">
        <v>20</v>
      </c>
      <c r="C16" s="18">
        <v>7</v>
      </c>
      <c r="D16" s="18">
        <v>8.5</v>
      </c>
      <c r="E16" s="18">
        <v>7</v>
      </c>
      <c r="F16" s="18">
        <v>8.5</v>
      </c>
      <c r="G16" s="18">
        <v>8.5</v>
      </c>
      <c r="H16" s="18">
        <v>8</v>
      </c>
      <c r="I16" s="18">
        <v>0</v>
      </c>
      <c r="J16" s="18">
        <v>0</v>
      </c>
      <c r="K16" s="18">
        <v>0</v>
      </c>
      <c r="L16" s="18">
        <v>40.5</v>
      </c>
      <c r="M16" s="18">
        <v>12</v>
      </c>
      <c r="N16" s="20">
        <f t="shared" si="1"/>
        <v>55.330357142857146</v>
      </c>
      <c r="O16" s="18" t="str">
        <f t="shared" si="0"/>
        <v>D+</v>
      </c>
      <c r="S16" t="str">
        <f t="shared" si="3"/>
        <v>Min</v>
      </c>
      <c r="T16">
        <f t="shared" si="3"/>
        <v>50.053571428571431</v>
      </c>
    </row>
    <row r="17" spans="1:15">
      <c r="A17" s="18" t="s">
        <v>21</v>
      </c>
      <c r="B17" s="18" t="s">
        <v>22</v>
      </c>
      <c r="C17" s="18">
        <v>7</v>
      </c>
      <c r="D17" s="18">
        <v>8.5</v>
      </c>
      <c r="E17" s="18">
        <v>7</v>
      </c>
      <c r="F17" s="18">
        <v>8.5</v>
      </c>
      <c r="G17" s="18">
        <v>8.5</v>
      </c>
      <c r="H17" s="18">
        <v>8</v>
      </c>
      <c r="I17" s="18">
        <v>0</v>
      </c>
      <c r="J17" s="18">
        <v>0</v>
      </c>
      <c r="K17" s="18">
        <v>0</v>
      </c>
      <c r="L17" s="18">
        <v>40.5</v>
      </c>
      <c r="M17" s="18">
        <v>13</v>
      </c>
      <c r="N17" s="20">
        <f t="shared" si="1"/>
        <v>55.758928571428569</v>
      </c>
      <c r="O17" s="18" t="str">
        <f t="shared" si="0"/>
        <v>D+</v>
      </c>
    </row>
    <row r="18" spans="1:15">
      <c r="A18" s="18" t="s">
        <v>160</v>
      </c>
      <c r="B18" s="18" t="s">
        <v>159</v>
      </c>
      <c r="C18" s="18">
        <v>2</v>
      </c>
      <c r="D18" s="18">
        <v>8.5</v>
      </c>
      <c r="E18" s="18">
        <v>8.5</v>
      </c>
      <c r="F18" s="18">
        <v>8.5</v>
      </c>
      <c r="G18" s="18">
        <v>8.5</v>
      </c>
      <c r="H18" s="18">
        <v>6</v>
      </c>
      <c r="I18" s="18">
        <v>8</v>
      </c>
      <c r="J18" s="18">
        <v>7</v>
      </c>
      <c r="K18" s="18">
        <v>8</v>
      </c>
      <c r="L18" s="18">
        <v>63</v>
      </c>
      <c r="M18" s="18">
        <v>41</v>
      </c>
      <c r="N18" s="20">
        <f t="shared" si="1"/>
        <v>51.196428571428569</v>
      </c>
      <c r="O18" s="18" t="str">
        <f t="shared" si="0"/>
        <v>D</v>
      </c>
    </row>
    <row r="19" spans="1:15">
      <c r="A19" s="18" t="s">
        <v>31</v>
      </c>
      <c r="B19" s="18" t="s">
        <v>32</v>
      </c>
      <c r="C19" s="18">
        <v>7</v>
      </c>
      <c r="D19" s="18">
        <v>7</v>
      </c>
      <c r="E19" s="18">
        <v>7</v>
      </c>
      <c r="F19" s="18">
        <v>8.5</v>
      </c>
      <c r="G19" s="18">
        <v>8.5</v>
      </c>
      <c r="H19" s="18">
        <v>8</v>
      </c>
      <c r="I19" s="18">
        <v>8</v>
      </c>
      <c r="J19" s="18">
        <v>8</v>
      </c>
      <c r="K19" s="18">
        <v>0</v>
      </c>
      <c r="L19" s="18">
        <v>55</v>
      </c>
      <c r="M19" s="18">
        <v>15</v>
      </c>
      <c r="N19" s="20">
        <f t="shared" si="1"/>
        <v>62.053571428571431</v>
      </c>
      <c r="O19" s="18" t="str">
        <f t="shared" si="0"/>
        <v>C</v>
      </c>
    </row>
    <row r="20" spans="1:15">
      <c r="A20" s="18" t="s">
        <v>23</v>
      </c>
      <c r="B20" s="18" t="s">
        <v>24</v>
      </c>
      <c r="C20" s="18">
        <v>4</v>
      </c>
      <c r="D20" s="18">
        <v>8.5</v>
      </c>
      <c r="E20" s="18">
        <v>8.5</v>
      </c>
      <c r="F20" s="18">
        <v>8.5</v>
      </c>
      <c r="G20" s="18">
        <v>8.5</v>
      </c>
      <c r="H20" s="18">
        <v>6</v>
      </c>
      <c r="I20" s="18">
        <v>8</v>
      </c>
      <c r="J20" s="18">
        <v>7</v>
      </c>
      <c r="K20" s="18">
        <v>8</v>
      </c>
      <c r="L20" s="18">
        <v>63</v>
      </c>
      <c r="M20" s="18">
        <v>15</v>
      </c>
      <c r="N20" s="20">
        <f t="shared" si="1"/>
        <v>50.053571428571431</v>
      </c>
      <c r="O20" s="18" t="str">
        <f t="shared" si="0"/>
        <v>D</v>
      </c>
    </row>
    <row r="21" spans="1:15">
      <c r="A21" s="18" t="s">
        <v>103</v>
      </c>
      <c r="B21" s="18" t="s">
        <v>104</v>
      </c>
      <c r="C21" s="18">
        <v>7</v>
      </c>
      <c r="D21" s="18">
        <v>7</v>
      </c>
      <c r="E21" s="18">
        <v>7</v>
      </c>
      <c r="F21" s="18">
        <v>8.5</v>
      </c>
      <c r="G21" s="18">
        <v>8.5</v>
      </c>
      <c r="H21" s="18">
        <v>8</v>
      </c>
      <c r="I21" s="18">
        <v>8</v>
      </c>
      <c r="J21" s="18">
        <v>8</v>
      </c>
      <c r="K21" s="18">
        <v>7</v>
      </c>
      <c r="L21" s="18">
        <v>62</v>
      </c>
      <c r="M21" s="18">
        <v>10</v>
      </c>
      <c r="N21" s="20">
        <f t="shared" si="1"/>
        <v>62.535714285714285</v>
      </c>
      <c r="O21" s="18" t="str">
        <f t="shared" si="0"/>
        <v>C</v>
      </c>
    </row>
    <row r="22" spans="1:15">
      <c r="A22" s="18" t="s">
        <v>25</v>
      </c>
      <c r="B22" s="18" t="s">
        <v>26</v>
      </c>
      <c r="C22" s="18">
        <v>7</v>
      </c>
      <c r="D22" s="18">
        <v>8.5</v>
      </c>
      <c r="E22" s="18">
        <v>8.5</v>
      </c>
      <c r="F22" s="18">
        <v>8.5</v>
      </c>
      <c r="G22" s="18">
        <v>8.5</v>
      </c>
      <c r="H22" s="18">
        <v>6</v>
      </c>
      <c r="I22" s="18">
        <v>8</v>
      </c>
      <c r="J22" s="18">
        <v>7</v>
      </c>
      <c r="K22" s="18">
        <v>8</v>
      </c>
      <c r="L22" s="18">
        <v>63</v>
      </c>
      <c r="M22" s="18">
        <v>36</v>
      </c>
      <c r="N22" s="20">
        <f t="shared" si="1"/>
        <v>74.053571428571431</v>
      </c>
      <c r="O22" s="18" t="str">
        <f t="shared" si="0"/>
        <v>B</v>
      </c>
    </row>
    <row r="23" spans="1:15">
      <c r="A23" s="18" t="s">
        <v>85</v>
      </c>
      <c r="B23" s="18" t="s">
        <v>86</v>
      </c>
      <c r="C23" s="18">
        <v>7</v>
      </c>
      <c r="D23" s="18">
        <v>8.5</v>
      </c>
      <c r="E23" s="18">
        <v>8.5</v>
      </c>
      <c r="F23" s="18">
        <v>8.5</v>
      </c>
      <c r="G23" s="18">
        <v>8.5</v>
      </c>
      <c r="H23" s="18">
        <v>8</v>
      </c>
      <c r="I23" s="18">
        <v>8</v>
      </c>
      <c r="J23" s="18">
        <v>8</v>
      </c>
      <c r="K23" s="18">
        <v>8</v>
      </c>
      <c r="L23" s="18">
        <v>66</v>
      </c>
      <c r="M23" s="18">
        <v>20</v>
      </c>
      <c r="N23" s="20">
        <f t="shared" si="1"/>
        <v>68.321428571428569</v>
      </c>
      <c r="O23" s="18" t="str">
        <f t="shared" si="0"/>
        <v>C+</v>
      </c>
    </row>
    <row r="24" spans="1:15">
      <c r="A24" s="18" t="s">
        <v>33</v>
      </c>
      <c r="B24" s="18" t="s">
        <v>34</v>
      </c>
      <c r="C24" s="18">
        <v>7</v>
      </c>
      <c r="D24" s="18">
        <v>7</v>
      </c>
      <c r="E24" s="18">
        <v>7</v>
      </c>
      <c r="F24" s="18">
        <v>8.5</v>
      </c>
      <c r="G24" s="18">
        <v>8.5</v>
      </c>
      <c r="H24" s="18">
        <v>8</v>
      </c>
      <c r="I24" s="18">
        <v>8</v>
      </c>
      <c r="J24" s="18">
        <v>8</v>
      </c>
      <c r="K24" s="18">
        <v>0</v>
      </c>
      <c r="L24" s="18">
        <v>55</v>
      </c>
      <c r="M24" s="18">
        <v>17</v>
      </c>
      <c r="N24" s="20">
        <f t="shared" si="1"/>
        <v>62.910714285714285</v>
      </c>
      <c r="O24" s="18" t="str">
        <f t="shared" si="0"/>
        <v>C</v>
      </c>
    </row>
    <row r="25" spans="1:15">
      <c r="A25" s="18" t="s">
        <v>35</v>
      </c>
      <c r="B25" s="18" t="s">
        <v>36</v>
      </c>
      <c r="C25" s="18">
        <v>7</v>
      </c>
      <c r="D25" s="18">
        <v>7</v>
      </c>
      <c r="E25" s="18">
        <v>7</v>
      </c>
      <c r="F25" s="18">
        <v>8.5</v>
      </c>
      <c r="G25" s="18">
        <v>8.5</v>
      </c>
      <c r="H25" s="18">
        <v>8</v>
      </c>
      <c r="I25" s="18">
        <v>8</v>
      </c>
      <c r="J25" s="18">
        <v>8</v>
      </c>
      <c r="K25" s="18">
        <v>8</v>
      </c>
      <c r="L25" s="18">
        <v>63</v>
      </c>
      <c r="M25" s="18">
        <v>33</v>
      </c>
      <c r="N25" s="20">
        <f t="shared" si="1"/>
        <v>72.767857142857139</v>
      </c>
      <c r="O25" s="18" t="str">
        <f t="shared" si="0"/>
        <v>B</v>
      </c>
    </row>
    <row r="26" spans="1:15">
      <c r="A26" s="18" t="s">
        <v>37</v>
      </c>
      <c r="B26" s="18" t="s">
        <v>38</v>
      </c>
      <c r="C26" s="18">
        <v>7</v>
      </c>
      <c r="D26" s="18">
        <v>7</v>
      </c>
      <c r="E26" s="18">
        <v>7</v>
      </c>
      <c r="F26" s="18">
        <v>8.5</v>
      </c>
      <c r="G26" s="18">
        <v>8.5</v>
      </c>
      <c r="H26" s="18">
        <v>8</v>
      </c>
      <c r="I26" s="18">
        <v>8</v>
      </c>
      <c r="J26" s="18">
        <v>8</v>
      </c>
      <c r="K26" s="18">
        <v>8</v>
      </c>
      <c r="L26" s="18">
        <v>63</v>
      </c>
      <c r="M26" s="18">
        <v>31</v>
      </c>
      <c r="N26" s="20">
        <f t="shared" si="1"/>
        <v>71.910714285714292</v>
      </c>
      <c r="O26" s="18" t="str">
        <f t="shared" si="0"/>
        <v>B</v>
      </c>
    </row>
    <row r="27" spans="1:15">
      <c r="A27" s="18" t="s">
        <v>39</v>
      </c>
      <c r="B27" s="18" t="s">
        <v>40</v>
      </c>
      <c r="C27" s="18">
        <v>7</v>
      </c>
      <c r="D27" s="18">
        <v>7</v>
      </c>
      <c r="E27" s="18">
        <v>7</v>
      </c>
      <c r="F27" s="18">
        <v>8.5</v>
      </c>
      <c r="G27" s="18">
        <v>8.5</v>
      </c>
      <c r="H27" s="18">
        <v>8</v>
      </c>
      <c r="I27" s="18">
        <v>8</v>
      </c>
      <c r="J27" s="18">
        <v>8</v>
      </c>
      <c r="K27" s="18">
        <v>8</v>
      </c>
      <c r="L27" s="18">
        <v>63</v>
      </c>
      <c r="M27" s="18">
        <v>10</v>
      </c>
      <c r="N27" s="20">
        <f t="shared" si="1"/>
        <v>62.910714285714285</v>
      </c>
      <c r="O27" s="18" t="str">
        <f t="shared" si="0"/>
        <v>C</v>
      </c>
    </row>
    <row r="28" spans="1:15">
      <c r="A28" s="18" t="s">
        <v>105</v>
      </c>
      <c r="B28" s="18" t="s">
        <v>106</v>
      </c>
      <c r="C28" s="18">
        <v>7</v>
      </c>
      <c r="D28" s="18">
        <v>7</v>
      </c>
      <c r="E28" s="18">
        <v>7</v>
      </c>
      <c r="F28" s="18">
        <v>8.5</v>
      </c>
      <c r="G28" s="18">
        <v>8.5</v>
      </c>
      <c r="H28" s="18">
        <v>8</v>
      </c>
      <c r="I28" s="18">
        <v>8</v>
      </c>
      <c r="J28" s="18">
        <v>8</v>
      </c>
      <c r="K28" s="18">
        <v>7</v>
      </c>
      <c r="L28" s="18">
        <v>62</v>
      </c>
      <c r="M28" s="18">
        <v>31</v>
      </c>
      <c r="N28" s="20">
        <f t="shared" si="1"/>
        <v>71.535714285714292</v>
      </c>
      <c r="O28" s="18" t="str">
        <f t="shared" si="0"/>
        <v>B</v>
      </c>
    </row>
    <row r="29" spans="1:15">
      <c r="A29" s="18" t="s">
        <v>41</v>
      </c>
      <c r="B29" s="18" t="s">
        <v>42</v>
      </c>
      <c r="C29" s="18">
        <v>7</v>
      </c>
      <c r="D29" s="18">
        <v>8.5</v>
      </c>
      <c r="E29" s="18">
        <v>8.5</v>
      </c>
      <c r="F29" s="18">
        <v>8.5</v>
      </c>
      <c r="G29" s="18">
        <v>8.5</v>
      </c>
      <c r="H29" s="18">
        <v>6</v>
      </c>
      <c r="I29" s="18">
        <v>7</v>
      </c>
      <c r="J29" s="18">
        <v>7</v>
      </c>
      <c r="K29" s="18">
        <v>8</v>
      </c>
      <c r="L29" s="18">
        <v>62</v>
      </c>
      <c r="M29" s="18">
        <v>23</v>
      </c>
      <c r="N29" s="20">
        <f t="shared" si="1"/>
        <v>68.107142857142861</v>
      </c>
      <c r="O29" s="18" t="str">
        <f t="shared" si="0"/>
        <v>C+</v>
      </c>
    </row>
    <row r="30" spans="1:15">
      <c r="A30" s="18" t="s">
        <v>107</v>
      </c>
      <c r="B30" s="18" t="s">
        <v>108</v>
      </c>
      <c r="C30" s="18">
        <v>7</v>
      </c>
      <c r="D30" s="18">
        <v>7</v>
      </c>
      <c r="E30" s="18">
        <v>7</v>
      </c>
      <c r="F30" s="18">
        <v>8.5</v>
      </c>
      <c r="G30" s="18">
        <v>8.5</v>
      </c>
      <c r="H30" s="18">
        <v>8</v>
      </c>
      <c r="I30" s="18">
        <v>8</v>
      </c>
      <c r="J30" s="18">
        <v>8</v>
      </c>
      <c r="K30" s="18">
        <v>7</v>
      </c>
      <c r="L30" s="18">
        <v>62</v>
      </c>
      <c r="M30" s="18">
        <v>25</v>
      </c>
      <c r="N30" s="20">
        <f t="shared" si="1"/>
        <v>68.964285714285708</v>
      </c>
      <c r="O30" s="18" t="str">
        <f t="shared" si="0"/>
        <v>C+</v>
      </c>
    </row>
    <row r="31" spans="1:15">
      <c r="A31" s="18" t="s">
        <v>87</v>
      </c>
      <c r="B31" s="18" t="s">
        <v>88</v>
      </c>
      <c r="C31" s="18">
        <v>7</v>
      </c>
      <c r="D31" s="18">
        <v>8.5</v>
      </c>
      <c r="E31" s="18">
        <v>8.5</v>
      </c>
      <c r="F31" s="18">
        <v>8.5</v>
      </c>
      <c r="G31" s="18">
        <v>8.5</v>
      </c>
      <c r="H31" s="18">
        <v>8</v>
      </c>
      <c r="I31" s="18">
        <v>8</v>
      </c>
      <c r="J31" s="18">
        <v>8</v>
      </c>
      <c r="K31" s="18">
        <v>8</v>
      </c>
      <c r="L31" s="18">
        <v>66</v>
      </c>
      <c r="M31" s="18">
        <v>30</v>
      </c>
      <c r="N31" s="20">
        <f t="shared" si="1"/>
        <v>72.607142857142861</v>
      </c>
      <c r="O31" s="18" t="str">
        <f t="shared" si="0"/>
        <v>B</v>
      </c>
    </row>
    <row r="32" spans="1:15">
      <c r="A32" s="18" t="s">
        <v>43</v>
      </c>
      <c r="B32" s="18" t="s">
        <v>44</v>
      </c>
      <c r="C32" s="18">
        <v>7</v>
      </c>
      <c r="D32" s="18">
        <v>8.5</v>
      </c>
      <c r="E32" s="18">
        <v>8.5</v>
      </c>
      <c r="F32" s="18">
        <v>8.5</v>
      </c>
      <c r="G32" s="18">
        <v>8.5</v>
      </c>
      <c r="H32" s="18">
        <v>6</v>
      </c>
      <c r="I32" s="18">
        <v>7</v>
      </c>
      <c r="J32" s="18">
        <v>7</v>
      </c>
      <c r="K32" s="18">
        <v>8</v>
      </c>
      <c r="L32" s="18">
        <v>62</v>
      </c>
      <c r="M32" s="18">
        <v>52</v>
      </c>
      <c r="N32" s="20">
        <f t="shared" si="1"/>
        <v>80.535714285714278</v>
      </c>
      <c r="O32" s="18" t="str">
        <f t="shared" si="0"/>
        <v>A</v>
      </c>
    </row>
    <row r="33" spans="1:15">
      <c r="A33" s="18" t="s">
        <v>45</v>
      </c>
      <c r="B33" s="18" t="s">
        <v>46</v>
      </c>
      <c r="C33" s="18">
        <v>7</v>
      </c>
      <c r="D33" s="18">
        <v>8.5</v>
      </c>
      <c r="E33" s="18">
        <v>8.5</v>
      </c>
      <c r="F33" s="18">
        <v>8.5</v>
      </c>
      <c r="G33" s="18">
        <v>8.5</v>
      </c>
      <c r="H33" s="18">
        <v>6</v>
      </c>
      <c r="I33" s="18">
        <v>7</v>
      </c>
      <c r="J33" s="18">
        <v>7</v>
      </c>
      <c r="K33" s="18">
        <v>8</v>
      </c>
      <c r="L33" s="18">
        <v>62</v>
      </c>
      <c r="M33" s="18">
        <v>12</v>
      </c>
      <c r="N33" s="20">
        <f t="shared" si="1"/>
        <v>63.392857142857146</v>
      </c>
      <c r="O33" s="18" t="str">
        <f t="shared" si="0"/>
        <v>C</v>
      </c>
    </row>
    <row r="34" spans="1:15">
      <c r="A34" s="18" t="s">
        <v>109</v>
      </c>
      <c r="B34" s="18" t="s">
        <v>110</v>
      </c>
      <c r="C34" s="18">
        <v>7</v>
      </c>
      <c r="D34" s="18">
        <v>8.5</v>
      </c>
      <c r="E34" s="18">
        <v>8.5</v>
      </c>
      <c r="F34" s="18">
        <v>8.5</v>
      </c>
      <c r="G34" s="18">
        <v>8.5</v>
      </c>
      <c r="H34" s="18">
        <v>8</v>
      </c>
      <c r="I34" s="18">
        <v>8</v>
      </c>
      <c r="J34" s="18">
        <v>8</v>
      </c>
      <c r="K34" s="18">
        <v>8</v>
      </c>
      <c r="L34" s="18">
        <v>66</v>
      </c>
      <c r="M34" s="18">
        <v>21</v>
      </c>
      <c r="N34" s="20">
        <f t="shared" si="1"/>
        <v>68.75</v>
      </c>
      <c r="O34" s="18" t="str">
        <f t="shared" ref="O34:O65" si="4">VLOOKUP(N34,grades,2)</f>
        <v>C+</v>
      </c>
    </row>
    <row r="35" spans="1:15">
      <c r="A35" s="18" t="s">
        <v>111</v>
      </c>
      <c r="B35" s="18" t="s">
        <v>112</v>
      </c>
      <c r="C35" s="18">
        <v>7</v>
      </c>
      <c r="D35" s="18">
        <v>8.5</v>
      </c>
      <c r="E35" s="18">
        <v>8.5</v>
      </c>
      <c r="F35" s="18">
        <v>8.5</v>
      </c>
      <c r="G35" s="18">
        <v>8.5</v>
      </c>
      <c r="H35" s="18">
        <v>8</v>
      </c>
      <c r="I35" s="18">
        <v>8</v>
      </c>
      <c r="J35" s="18">
        <v>8</v>
      </c>
      <c r="K35" s="18">
        <v>8</v>
      </c>
      <c r="L35" s="18">
        <v>66</v>
      </c>
      <c r="M35" s="18">
        <v>26</v>
      </c>
      <c r="N35" s="20">
        <f t="shared" si="1"/>
        <v>70.892857142857139</v>
      </c>
      <c r="O35" s="18" t="str">
        <f t="shared" si="4"/>
        <v>B</v>
      </c>
    </row>
    <row r="36" spans="1:15">
      <c r="A36" s="18" t="s">
        <v>47</v>
      </c>
      <c r="B36" s="18" t="s">
        <v>48</v>
      </c>
      <c r="C36" s="18">
        <v>7</v>
      </c>
      <c r="D36" s="18">
        <v>7</v>
      </c>
      <c r="E36" s="18">
        <v>8.5</v>
      </c>
      <c r="F36" s="18">
        <v>8.5</v>
      </c>
      <c r="G36" s="18">
        <v>8.5</v>
      </c>
      <c r="H36" s="18">
        <v>8</v>
      </c>
      <c r="I36" s="18">
        <v>8</v>
      </c>
      <c r="J36" s="18">
        <v>8</v>
      </c>
      <c r="K36" s="18">
        <v>7</v>
      </c>
      <c r="L36" s="18">
        <v>63.5</v>
      </c>
      <c r="M36" s="18">
        <v>36</v>
      </c>
      <c r="N36" s="20">
        <f t="shared" si="1"/>
        <v>74.241071428571431</v>
      </c>
      <c r="O36" s="18" t="str">
        <f t="shared" si="4"/>
        <v>B</v>
      </c>
    </row>
    <row r="37" spans="1:15">
      <c r="A37" s="18" t="s">
        <v>49</v>
      </c>
      <c r="B37" s="18" t="s">
        <v>50</v>
      </c>
      <c r="C37" s="18">
        <v>7</v>
      </c>
      <c r="D37" s="18">
        <v>7</v>
      </c>
      <c r="E37" s="18">
        <v>8.5</v>
      </c>
      <c r="F37" s="18">
        <v>8.5</v>
      </c>
      <c r="G37" s="18">
        <v>8.5</v>
      </c>
      <c r="H37" s="18">
        <v>8</v>
      </c>
      <c r="I37" s="18">
        <v>8</v>
      </c>
      <c r="J37" s="18">
        <v>8</v>
      </c>
      <c r="K37" s="18">
        <v>7</v>
      </c>
      <c r="L37" s="18">
        <v>63.5</v>
      </c>
      <c r="M37" s="18">
        <v>29</v>
      </c>
      <c r="N37" s="20">
        <f t="shared" si="1"/>
        <v>71.241071428571431</v>
      </c>
      <c r="O37" s="18" t="str">
        <f t="shared" si="4"/>
        <v>B</v>
      </c>
    </row>
    <row r="38" spans="1:15">
      <c r="A38" s="18" t="s">
        <v>51</v>
      </c>
      <c r="B38" s="18" t="s">
        <v>52</v>
      </c>
      <c r="C38" s="18">
        <v>7</v>
      </c>
      <c r="D38" s="18">
        <v>7</v>
      </c>
      <c r="E38" s="18">
        <v>8.5</v>
      </c>
      <c r="F38" s="18">
        <v>8.5</v>
      </c>
      <c r="G38" s="18">
        <v>8.5</v>
      </c>
      <c r="H38" s="18">
        <v>8</v>
      </c>
      <c r="I38" s="18">
        <v>8</v>
      </c>
      <c r="J38" s="18">
        <v>8</v>
      </c>
      <c r="K38" s="18">
        <v>7</v>
      </c>
      <c r="L38" s="18">
        <v>63.5</v>
      </c>
      <c r="M38" s="18">
        <v>27</v>
      </c>
      <c r="N38" s="20">
        <f t="shared" si="1"/>
        <v>70.383928571428569</v>
      </c>
      <c r="O38" s="18" t="str">
        <f t="shared" si="4"/>
        <v>B</v>
      </c>
    </row>
    <row r="39" spans="1:15">
      <c r="A39" s="18" t="s">
        <v>53</v>
      </c>
      <c r="B39" s="18" t="s">
        <v>54</v>
      </c>
      <c r="C39" s="18">
        <v>7</v>
      </c>
      <c r="D39" s="18">
        <v>7</v>
      </c>
      <c r="E39" s="18">
        <v>7</v>
      </c>
      <c r="F39" s="18">
        <v>8.5</v>
      </c>
      <c r="G39" s="18">
        <v>8.5</v>
      </c>
      <c r="H39" s="18">
        <v>8</v>
      </c>
      <c r="I39" s="18">
        <v>8</v>
      </c>
      <c r="J39" s="18">
        <v>8</v>
      </c>
      <c r="K39" s="18">
        <v>8</v>
      </c>
      <c r="L39" s="18">
        <v>63</v>
      </c>
      <c r="M39" s="18">
        <v>15</v>
      </c>
      <c r="N39" s="20">
        <f t="shared" si="1"/>
        <v>65.053571428571431</v>
      </c>
      <c r="O39" s="18" t="str">
        <f t="shared" si="4"/>
        <v>C+</v>
      </c>
    </row>
    <row r="40" spans="1:15">
      <c r="A40" s="18" t="s">
        <v>55</v>
      </c>
      <c r="B40" s="18" t="s">
        <v>56</v>
      </c>
      <c r="C40" s="18">
        <v>7</v>
      </c>
      <c r="D40" s="18">
        <v>7</v>
      </c>
      <c r="E40" s="18">
        <v>7</v>
      </c>
      <c r="F40" s="18">
        <v>8.5</v>
      </c>
      <c r="G40" s="18">
        <v>8.5</v>
      </c>
      <c r="H40" s="18">
        <v>8</v>
      </c>
      <c r="I40" s="18">
        <v>8</v>
      </c>
      <c r="J40" s="18">
        <v>8</v>
      </c>
      <c r="K40" s="18">
        <v>8</v>
      </c>
      <c r="L40" s="18">
        <v>63</v>
      </c>
      <c r="M40" s="18">
        <v>29</v>
      </c>
      <c r="N40" s="20">
        <f t="shared" si="1"/>
        <v>71.053571428571431</v>
      </c>
      <c r="O40" s="18" t="str">
        <f t="shared" si="4"/>
        <v>B</v>
      </c>
    </row>
    <row r="41" spans="1:15">
      <c r="A41" s="18" t="s">
        <v>57</v>
      </c>
      <c r="B41" s="18" t="s">
        <v>58</v>
      </c>
      <c r="C41" s="18">
        <v>7</v>
      </c>
      <c r="D41" s="18">
        <v>7</v>
      </c>
      <c r="E41" s="18">
        <v>7</v>
      </c>
      <c r="F41" s="18">
        <v>8.5</v>
      </c>
      <c r="G41" s="18">
        <v>8.5</v>
      </c>
      <c r="H41" s="18">
        <v>8</v>
      </c>
      <c r="I41" s="18">
        <v>8</v>
      </c>
      <c r="J41" s="18">
        <v>8</v>
      </c>
      <c r="K41" s="18">
        <v>8</v>
      </c>
      <c r="L41" s="18">
        <v>63</v>
      </c>
      <c r="M41" s="18">
        <v>31</v>
      </c>
      <c r="N41" s="20">
        <f t="shared" si="1"/>
        <v>71.910714285714292</v>
      </c>
      <c r="O41" s="18" t="str">
        <f t="shared" si="4"/>
        <v>B</v>
      </c>
    </row>
    <row r="42" spans="1:15">
      <c r="A42" s="18" t="s">
        <v>113</v>
      </c>
      <c r="B42" s="18" t="s">
        <v>114</v>
      </c>
      <c r="C42" s="18">
        <v>7</v>
      </c>
      <c r="D42" s="18">
        <v>8.5</v>
      </c>
      <c r="E42" s="18">
        <v>8.5</v>
      </c>
      <c r="F42" s="18">
        <v>8.5</v>
      </c>
      <c r="G42" s="18">
        <v>8.5</v>
      </c>
      <c r="H42" s="18">
        <v>8</v>
      </c>
      <c r="I42" s="18">
        <v>8</v>
      </c>
      <c r="J42" s="18">
        <v>8</v>
      </c>
      <c r="K42" s="18">
        <v>8</v>
      </c>
      <c r="L42" s="18">
        <v>66</v>
      </c>
      <c r="M42" s="18">
        <v>32</v>
      </c>
      <c r="N42" s="20">
        <f t="shared" si="1"/>
        <v>73.464285714285708</v>
      </c>
      <c r="O42" s="18" t="str">
        <f t="shared" si="4"/>
        <v>B</v>
      </c>
    </row>
    <row r="43" spans="1:15">
      <c r="A43" s="18" t="s">
        <v>115</v>
      </c>
      <c r="B43" s="18" t="s">
        <v>116</v>
      </c>
      <c r="C43" s="18">
        <v>7</v>
      </c>
      <c r="D43" s="18">
        <v>8.5</v>
      </c>
      <c r="E43" s="18">
        <v>7</v>
      </c>
      <c r="F43" s="18">
        <v>8.5</v>
      </c>
      <c r="G43" s="18">
        <v>8.5</v>
      </c>
      <c r="H43" s="18">
        <v>6</v>
      </c>
      <c r="I43" s="18">
        <v>8</v>
      </c>
      <c r="J43" s="18">
        <v>8</v>
      </c>
      <c r="K43" s="18">
        <v>8</v>
      </c>
      <c r="L43" s="18">
        <v>62.5</v>
      </c>
      <c r="M43" s="18">
        <v>25</v>
      </c>
      <c r="N43" s="20">
        <f t="shared" si="1"/>
        <v>69.151785714285708</v>
      </c>
      <c r="O43" s="18" t="str">
        <f t="shared" si="4"/>
        <v>C+</v>
      </c>
    </row>
    <row r="44" spans="1:15">
      <c r="A44" s="18" t="s">
        <v>59</v>
      </c>
      <c r="B44" s="18" t="s">
        <v>60</v>
      </c>
      <c r="C44" s="18">
        <v>7</v>
      </c>
      <c r="D44" s="18">
        <v>8.5</v>
      </c>
      <c r="E44" s="18">
        <v>7</v>
      </c>
      <c r="F44" s="18">
        <v>8.5</v>
      </c>
      <c r="G44" s="18">
        <v>8.5</v>
      </c>
      <c r="H44" s="18">
        <v>8</v>
      </c>
      <c r="I44" s="18">
        <v>8</v>
      </c>
      <c r="J44" s="18">
        <v>8</v>
      </c>
      <c r="K44" s="18">
        <v>8</v>
      </c>
      <c r="L44" s="18">
        <v>64.5</v>
      </c>
      <c r="M44" s="18">
        <v>26</v>
      </c>
      <c r="N44" s="20">
        <f t="shared" si="1"/>
        <v>70.330357142857139</v>
      </c>
      <c r="O44" s="18" t="str">
        <f t="shared" si="4"/>
        <v>B</v>
      </c>
    </row>
    <row r="45" spans="1:15">
      <c r="A45" s="18" t="s">
        <v>61</v>
      </c>
      <c r="B45" s="18" t="s">
        <v>62</v>
      </c>
      <c r="C45" s="18">
        <v>7</v>
      </c>
      <c r="D45" s="18">
        <v>8.5</v>
      </c>
      <c r="E45" s="18">
        <v>7</v>
      </c>
      <c r="F45" s="18">
        <v>8.5</v>
      </c>
      <c r="G45" s="18">
        <v>8.5</v>
      </c>
      <c r="H45" s="18">
        <v>8</v>
      </c>
      <c r="I45" s="18">
        <v>8</v>
      </c>
      <c r="J45" s="18">
        <v>8</v>
      </c>
      <c r="K45" s="18">
        <v>8</v>
      </c>
      <c r="L45" s="18">
        <v>64.5</v>
      </c>
      <c r="M45" s="18">
        <v>23</v>
      </c>
      <c r="N45" s="20">
        <f t="shared" si="1"/>
        <v>69.044642857142861</v>
      </c>
      <c r="O45" s="18" t="str">
        <f t="shared" si="4"/>
        <v>C+</v>
      </c>
    </row>
    <row r="46" spans="1:15">
      <c r="A46" s="18" t="s">
        <v>117</v>
      </c>
      <c r="B46" s="18" t="s">
        <v>118</v>
      </c>
      <c r="C46" s="18">
        <v>7</v>
      </c>
      <c r="D46" s="18">
        <v>8.5</v>
      </c>
      <c r="E46" s="18">
        <v>7</v>
      </c>
      <c r="F46" s="18">
        <v>8.5</v>
      </c>
      <c r="G46" s="18">
        <v>8.5</v>
      </c>
      <c r="H46" s="18">
        <v>6</v>
      </c>
      <c r="I46" s="18">
        <v>8</v>
      </c>
      <c r="J46" s="18">
        <v>8</v>
      </c>
      <c r="K46" s="18">
        <v>8</v>
      </c>
      <c r="L46" s="18">
        <v>62.5</v>
      </c>
      <c r="M46" s="18">
        <v>38</v>
      </c>
      <c r="N46" s="20">
        <f t="shared" si="1"/>
        <v>74.723214285714278</v>
      </c>
      <c r="O46" s="18" t="str">
        <f t="shared" si="4"/>
        <v>B</v>
      </c>
    </row>
    <row r="47" spans="1:15">
      <c r="A47" s="18" t="s">
        <v>119</v>
      </c>
      <c r="B47" s="18" t="s">
        <v>120</v>
      </c>
      <c r="C47" s="18">
        <v>7</v>
      </c>
      <c r="D47" s="18">
        <v>8.5</v>
      </c>
      <c r="E47" s="18">
        <v>7</v>
      </c>
      <c r="F47" s="18">
        <v>8.5</v>
      </c>
      <c r="G47" s="18">
        <v>8.5</v>
      </c>
      <c r="H47" s="18">
        <v>6</v>
      </c>
      <c r="I47" s="18">
        <v>8</v>
      </c>
      <c r="J47" s="18">
        <v>8</v>
      </c>
      <c r="K47" s="18">
        <v>8</v>
      </c>
      <c r="L47" s="18">
        <v>62.5</v>
      </c>
      <c r="M47" s="18">
        <v>28</v>
      </c>
      <c r="N47" s="20">
        <f t="shared" si="1"/>
        <v>70.4375</v>
      </c>
      <c r="O47" s="18" t="str">
        <f t="shared" si="4"/>
        <v>B</v>
      </c>
    </row>
    <row r="48" spans="1:15">
      <c r="A48" s="18" t="s">
        <v>63</v>
      </c>
      <c r="B48" s="18" t="s">
        <v>64</v>
      </c>
      <c r="C48" s="18">
        <v>7</v>
      </c>
      <c r="D48" s="18">
        <v>8.5</v>
      </c>
      <c r="E48" s="18">
        <v>7</v>
      </c>
      <c r="F48" s="18">
        <v>8.5</v>
      </c>
      <c r="G48" s="18">
        <v>8.5</v>
      </c>
      <c r="H48" s="18">
        <v>8</v>
      </c>
      <c r="I48" s="18">
        <v>8</v>
      </c>
      <c r="J48" s="18">
        <v>8</v>
      </c>
      <c r="K48" s="18">
        <v>8</v>
      </c>
      <c r="L48" s="18">
        <v>64.5</v>
      </c>
      <c r="M48" s="18">
        <v>20</v>
      </c>
      <c r="N48" s="20">
        <f t="shared" si="1"/>
        <v>67.758928571428569</v>
      </c>
      <c r="O48" s="18" t="str">
        <f t="shared" si="4"/>
        <v>C+</v>
      </c>
    </row>
    <row r="49" spans="1:15">
      <c r="A49" s="18" t="s">
        <v>65</v>
      </c>
      <c r="B49" s="18" t="s">
        <v>66</v>
      </c>
      <c r="C49" s="18">
        <v>7</v>
      </c>
      <c r="D49" s="18">
        <v>7</v>
      </c>
      <c r="E49" s="18">
        <v>8.5</v>
      </c>
      <c r="F49" s="18">
        <v>8.5</v>
      </c>
      <c r="G49" s="18">
        <v>8.5</v>
      </c>
      <c r="H49" s="18">
        <v>8</v>
      </c>
      <c r="I49" s="18">
        <v>8</v>
      </c>
      <c r="J49" s="18">
        <v>8</v>
      </c>
      <c r="K49" s="18">
        <v>8</v>
      </c>
      <c r="L49" s="18">
        <v>64.5</v>
      </c>
      <c r="M49" s="18">
        <v>13</v>
      </c>
      <c r="N49" s="20">
        <f t="shared" si="1"/>
        <v>64.758928571428569</v>
      </c>
      <c r="O49" s="18" t="str">
        <f t="shared" si="4"/>
        <v>C</v>
      </c>
    </row>
    <row r="50" spans="1:15">
      <c r="A50" s="18" t="s">
        <v>67</v>
      </c>
      <c r="B50" s="18" t="s">
        <v>68</v>
      </c>
      <c r="C50" s="18">
        <v>7</v>
      </c>
      <c r="D50" s="18">
        <v>7</v>
      </c>
      <c r="E50" s="18">
        <v>8.5</v>
      </c>
      <c r="F50" s="18">
        <v>8.5</v>
      </c>
      <c r="G50" s="18">
        <v>8.5</v>
      </c>
      <c r="H50" s="18">
        <v>8</v>
      </c>
      <c r="I50" s="18">
        <v>8</v>
      </c>
      <c r="J50" s="18">
        <v>8</v>
      </c>
      <c r="K50" s="18">
        <v>8</v>
      </c>
      <c r="L50" s="18">
        <v>64.5</v>
      </c>
      <c r="M50" s="18">
        <v>26</v>
      </c>
      <c r="N50" s="20">
        <f t="shared" si="1"/>
        <v>70.330357142857139</v>
      </c>
      <c r="O50" s="18" t="str">
        <f t="shared" si="4"/>
        <v>B</v>
      </c>
    </row>
    <row r="51" spans="1:15">
      <c r="A51" s="18" t="s">
        <v>69</v>
      </c>
      <c r="B51" s="18" t="s">
        <v>70</v>
      </c>
      <c r="C51" s="18">
        <v>7</v>
      </c>
      <c r="D51" s="18">
        <v>7</v>
      </c>
      <c r="E51" s="18">
        <v>8.5</v>
      </c>
      <c r="F51" s="18">
        <v>8.5</v>
      </c>
      <c r="G51" s="18">
        <v>8.5</v>
      </c>
      <c r="H51" s="18">
        <v>8</v>
      </c>
      <c r="I51" s="18">
        <v>8</v>
      </c>
      <c r="J51" s="18">
        <v>8</v>
      </c>
      <c r="K51" s="18">
        <v>8</v>
      </c>
      <c r="L51" s="18">
        <v>64.5</v>
      </c>
      <c r="M51" s="18">
        <v>27</v>
      </c>
      <c r="N51" s="20">
        <f t="shared" si="1"/>
        <v>70.758928571428569</v>
      </c>
      <c r="O51" s="18" t="str">
        <f t="shared" si="4"/>
        <v>B</v>
      </c>
    </row>
    <row r="52" spans="1:15">
      <c r="A52" s="18" t="s">
        <v>121</v>
      </c>
      <c r="B52" s="18" t="s">
        <v>122</v>
      </c>
      <c r="C52" s="18">
        <v>7</v>
      </c>
      <c r="D52" s="18">
        <v>8.5</v>
      </c>
      <c r="E52" s="18">
        <v>8.5</v>
      </c>
      <c r="F52" s="18">
        <v>8.5</v>
      </c>
      <c r="G52" s="18">
        <v>8.5</v>
      </c>
      <c r="H52" s="18">
        <v>8</v>
      </c>
      <c r="I52" s="18">
        <v>8</v>
      </c>
      <c r="J52" s="18">
        <v>8</v>
      </c>
      <c r="K52" s="18">
        <v>8</v>
      </c>
      <c r="L52" s="18">
        <v>66</v>
      </c>
      <c r="M52" s="18">
        <v>18</v>
      </c>
      <c r="N52" s="20">
        <f t="shared" si="1"/>
        <v>67.464285714285708</v>
      </c>
      <c r="O52" s="18" t="str">
        <f t="shared" si="4"/>
        <v>C+</v>
      </c>
    </row>
    <row r="53" spans="1:15">
      <c r="A53" s="18" t="s">
        <v>123</v>
      </c>
      <c r="B53" s="18" t="s">
        <v>124</v>
      </c>
      <c r="C53" s="18">
        <v>7</v>
      </c>
      <c r="D53" s="18">
        <v>8.5</v>
      </c>
      <c r="E53" s="18">
        <v>8.5</v>
      </c>
      <c r="F53" s="18">
        <v>8.5</v>
      </c>
      <c r="G53" s="18">
        <v>8.5</v>
      </c>
      <c r="H53" s="18">
        <v>8</v>
      </c>
      <c r="I53" s="18">
        <v>8</v>
      </c>
      <c r="J53" s="18">
        <v>8</v>
      </c>
      <c r="K53" s="18">
        <v>8</v>
      </c>
      <c r="L53" s="18">
        <v>66</v>
      </c>
      <c r="M53" s="18">
        <v>17</v>
      </c>
      <c r="N53" s="20">
        <f t="shared" si="1"/>
        <v>67.035714285714292</v>
      </c>
      <c r="O53" s="18" t="str">
        <f t="shared" si="4"/>
        <v>C+</v>
      </c>
    </row>
    <row r="54" spans="1:15">
      <c r="A54" s="18" t="s">
        <v>125</v>
      </c>
      <c r="B54" s="18" t="s">
        <v>126</v>
      </c>
      <c r="C54" s="18">
        <v>7</v>
      </c>
      <c r="D54" s="18">
        <v>8.5</v>
      </c>
      <c r="E54" s="18">
        <v>8.5</v>
      </c>
      <c r="F54" s="18">
        <v>8.5</v>
      </c>
      <c r="G54" s="18">
        <v>8.5</v>
      </c>
      <c r="H54" s="18">
        <v>8</v>
      </c>
      <c r="I54" s="18">
        <v>8</v>
      </c>
      <c r="J54" s="18">
        <v>8</v>
      </c>
      <c r="K54" s="18">
        <v>8</v>
      </c>
      <c r="L54" s="18">
        <v>66</v>
      </c>
      <c r="M54" s="18">
        <v>25</v>
      </c>
      <c r="N54" s="20">
        <f t="shared" si="1"/>
        <v>70.464285714285708</v>
      </c>
      <c r="O54" s="18" t="str">
        <f t="shared" si="4"/>
        <v>B</v>
      </c>
    </row>
    <row r="55" spans="1:15">
      <c r="A55" s="18" t="s">
        <v>71</v>
      </c>
      <c r="B55" s="18" t="s">
        <v>72</v>
      </c>
      <c r="C55" s="18">
        <v>7</v>
      </c>
      <c r="D55" s="18">
        <v>7</v>
      </c>
      <c r="E55" s="18">
        <v>8.5</v>
      </c>
      <c r="F55" s="18">
        <v>8.5</v>
      </c>
      <c r="G55" s="18">
        <v>8.5</v>
      </c>
      <c r="H55" s="18">
        <v>8</v>
      </c>
      <c r="I55" s="18">
        <v>8</v>
      </c>
      <c r="J55" s="18">
        <v>8</v>
      </c>
      <c r="K55" s="18">
        <v>7</v>
      </c>
      <c r="L55" s="18">
        <v>63.5</v>
      </c>
      <c r="M55" s="18">
        <v>18</v>
      </c>
      <c r="N55" s="20">
        <f t="shared" si="1"/>
        <v>66.526785714285708</v>
      </c>
      <c r="O55" s="18" t="str">
        <f t="shared" si="4"/>
        <v>C+</v>
      </c>
    </row>
    <row r="56" spans="1:15">
      <c r="A56" s="18" t="s">
        <v>73</v>
      </c>
      <c r="B56" s="18" t="s">
        <v>74</v>
      </c>
      <c r="C56" s="18">
        <v>7</v>
      </c>
      <c r="D56" s="18">
        <v>7</v>
      </c>
      <c r="E56" s="18">
        <v>8.5</v>
      </c>
      <c r="F56" s="18">
        <v>8.5</v>
      </c>
      <c r="G56" s="18">
        <v>8.5</v>
      </c>
      <c r="H56" s="18">
        <v>8</v>
      </c>
      <c r="I56" s="18">
        <v>8</v>
      </c>
      <c r="J56" s="18">
        <v>8</v>
      </c>
      <c r="K56" s="18">
        <v>7</v>
      </c>
      <c r="L56" s="18">
        <v>63.5</v>
      </c>
      <c r="M56" s="18">
        <v>35</v>
      </c>
      <c r="N56" s="20">
        <f t="shared" si="1"/>
        <v>73.8125</v>
      </c>
      <c r="O56" s="18" t="str">
        <f t="shared" si="4"/>
        <v>B</v>
      </c>
    </row>
    <row r="57" spans="1:15">
      <c r="A57" s="18" t="s">
        <v>127</v>
      </c>
      <c r="B57" s="18" t="s">
        <v>128</v>
      </c>
      <c r="C57" s="18">
        <v>7</v>
      </c>
      <c r="D57" s="18">
        <v>8.5</v>
      </c>
      <c r="E57" s="18">
        <v>8.5</v>
      </c>
      <c r="F57" s="18">
        <v>8.5</v>
      </c>
      <c r="G57" s="18">
        <v>8.5</v>
      </c>
      <c r="H57" s="18">
        <v>8</v>
      </c>
      <c r="I57" s="18">
        <v>8</v>
      </c>
      <c r="J57" s="18">
        <v>8</v>
      </c>
      <c r="K57" s="18">
        <v>8</v>
      </c>
      <c r="L57" s="18">
        <v>66</v>
      </c>
      <c r="M57" s="18">
        <v>19</v>
      </c>
      <c r="N57" s="20">
        <f t="shared" si="1"/>
        <v>67.892857142857139</v>
      </c>
      <c r="O57" s="18" t="str">
        <f t="shared" si="4"/>
        <v>C+</v>
      </c>
    </row>
    <row r="58" spans="1:15">
      <c r="A58" s="18" t="s">
        <v>129</v>
      </c>
      <c r="B58" s="18" t="s">
        <v>130</v>
      </c>
      <c r="C58" s="18">
        <v>7</v>
      </c>
      <c r="D58" s="18">
        <v>8.5</v>
      </c>
      <c r="E58" s="18">
        <v>8.5</v>
      </c>
      <c r="F58" s="18">
        <v>8.5</v>
      </c>
      <c r="G58" s="18">
        <v>8.5</v>
      </c>
      <c r="H58" s="18">
        <v>8</v>
      </c>
      <c r="I58" s="18">
        <v>8</v>
      </c>
      <c r="J58" s="18">
        <v>8</v>
      </c>
      <c r="K58" s="18">
        <v>8</v>
      </c>
      <c r="L58" s="18">
        <v>66</v>
      </c>
      <c r="M58" s="18">
        <v>16</v>
      </c>
      <c r="N58" s="20">
        <f t="shared" si="1"/>
        <v>66.607142857142861</v>
      </c>
      <c r="O58" s="18" t="str">
        <f t="shared" si="4"/>
        <v>C+</v>
      </c>
    </row>
    <row r="59" spans="1:15">
      <c r="A59" s="18" t="s">
        <v>75</v>
      </c>
      <c r="B59" s="18" t="s">
        <v>76</v>
      </c>
      <c r="C59" s="18">
        <v>7</v>
      </c>
      <c r="D59" s="18">
        <v>7</v>
      </c>
      <c r="E59" s="18">
        <v>8.5</v>
      </c>
      <c r="F59" s="18">
        <v>8.5</v>
      </c>
      <c r="G59" s="18">
        <v>8.5</v>
      </c>
      <c r="H59" s="18">
        <v>8</v>
      </c>
      <c r="I59" s="18">
        <v>8</v>
      </c>
      <c r="J59" s="18">
        <v>8</v>
      </c>
      <c r="K59" s="18">
        <v>7</v>
      </c>
      <c r="L59" s="18">
        <v>63.5</v>
      </c>
      <c r="M59" s="18">
        <v>22</v>
      </c>
      <c r="N59" s="20">
        <f t="shared" si="1"/>
        <v>68.241071428571431</v>
      </c>
      <c r="O59" s="18" t="str">
        <f t="shared" si="4"/>
        <v>C+</v>
      </c>
    </row>
    <row r="60" spans="1:15">
      <c r="A60" s="18" t="s">
        <v>131</v>
      </c>
      <c r="B60" s="18" t="s">
        <v>132</v>
      </c>
      <c r="C60" s="18">
        <v>7</v>
      </c>
      <c r="D60" s="18">
        <v>8.5</v>
      </c>
      <c r="E60" s="18">
        <v>8.5</v>
      </c>
      <c r="F60" s="18">
        <v>8.5</v>
      </c>
      <c r="G60" s="18">
        <v>8.5</v>
      </c>
      <c r="H60" s="18">
        <v>8</v>
      </c>
      <c r="I60" s="18">
        <v>8</v>
      </c>
      <c r="J60" s="18">
        <v>8</v>
      </c>
      <c r="K60" s="18">
        <v>8</v>
      </c>
      <c r="L60" s="18">
        <v>66</v>
      </c>
      <c r="M60" s="18">
        <v>12</v>
      </c>
      <c r="N60" s="20">
        <f t="shared" si="1"/>
        <v>64.892857142857139</v>
      </c>
      <c r="O60" s="18" t="str">
        <f t="shared" si="4"/>
        <v>C</v>
      </c>
    </row>
    <row r="61" spans="1:15">
      <c r="A61" s="18" t="s">
        <v>89</v>
      </c>
      <c r="B61" s="18" t="s">
        <v>90</v>
      </c>
      <c r="C61" s="18">
        <v>7</v>
      </c>
      <c r="D61" s="18">
        <v>8.5</v>
      </c>
      <c r="E61" s="18">
        <v>8.5</v>
      </c>
      <c r="F61" s="18">
        <v>8.5</v>
      </c>
      <c r="G61" s="18">
        <v>8.5</v>
      </c>
      <c r="H61" s="18">
        <v>8</v>
      </c>
      <c r="I61" s="18">
        <v>8</v>
      </c>
      <c r="J61" s="18">
        <v>8</v>
      </c>
      <c r="K61" s="18">
        <v>8</v>
      </c>
      <c r="L61" s="18">
        <v>66</v>
      </c>
      <c r="M61" s="18">
        <v>16</v>
      </c>
      <c r="N61" s="20">
        <f t="shared" si="1"/>
        <v>66.607142857142861</v>
      </c>
      <c r="O61" s="18" t="str">
        <f t="shared" si="4"/>
        <v>C+</v>
      </c>
    </row>
    <row r="62" spans="1:15">
      <c r="A62" s="18" t="s">
        <v>133</v>
      </c>
      <c r="B62" s="18" t="s">
        <v>134</v>
      </c>
      <c r="C62" s="18">
        <v>7</v>
      </c>
      <c r="D62" s="18">
        <v>8.5</v>
      </c>
      <c r="E62" s="18">
        <v>8.5</v>
      </c>
      <c r="F62" s="18">
        <v>8.5</v>
      </c>
      <c r="G62" s="18">
        <v>8.5</v>
      </c>
      <c r="H62" s="18">
        <v>8</v>
      </c>
      <c r="I62" s="18">
        <v>8</v>
      </c>
      <c r="J62" s="18">
        <v>8</v>
      </c>
      <c r="K62" s="18">
        <v>8</v>
      </c>
      <c r="L62" s="18">
        <v>66</v>
      </c>
      <c r="M62" s="18">
        <v>48</v>
      </c>
      <c r="N62" s="20">
        <f t="shared" si="1"/>
        <v>80.321428571428569</v>
      </c>
      <c r="O62" s="18" t="str">
        <f t="shared" si="4"/>
        <v>A</v>
      </c>
    </row>
    <row r="63" spans="1:15">
      <c r="A63" s="18" t="s">
        <v>77</v>
      </c>
      <c r="B63" s="18" t="s">
        <v>78</v>
      </c>
      <c r="C63" s="18">
        <v>7</v>
      </c>
      <c r="D63" s="18">
        <v>7</v>
      </c>
      <c r="E63" s="18">
        <v>7</v>
      </c>
      <c r="F63" s="18">
        <v>8.5</v>
      </c>
      <c r="G63" s="18">
        <v>8.5</v>
      </c>
      <c r="H63" s="18">
        <v>8</v>
      </c>
      <c r="I63" s="18">
        <v>8</v>
      </c>
      <c r="J63" s="18">
        <v>8</v>
      </c>
      <c r="K63" s="18">
        <v>8</v>
      </c>
      <c r="L63" s="18">
        <v>63</v>
      </c>
      <c r="M63" s="18">
        <v>27</v>
      </c>
      <c r="N63" s="20">
        <f t="shared" si="1"/>
        <v>70.196428571428569</v>
      </c>
      <c r="O63" s="18" t="str">
        <f t="shared" si="4"/>
        <v>B</v>
      </c>
    </row>
    <row r="64" spans="1:15">
      <c r="A64" s="18" t="s">
        <v>135</v>
      </c>
      <c r="B64" s="18" t="s">
        <v>136</v>
      </c>
      <c r="C64" s="18">
        <v>7</v>
      </c>
      <c r="D64" s="18">
        <v>8.5</v>
      </c>
      <c r="E64" s="18">
        <v>8.5</v>
      </c>
      <c r="F64" s="18">
        <v>8.5</v>
      </c>
      <c r="G64" s="18">
        <v>8.5</v>
      </c>
      <c r="H64" s="18">
        <v>8</v>
      </c>
      <c r="I64" s="18">
        <v>8</v>
      </c>
      <c r="J64" s="18">
        <v>8</v>
      </c>
      <c r="K64" s="18">
        <v>8</v>
      </c>
      <c r="L64" s="18">
        <v>66</v>
      </c>
      <c r="M64" s="18">
        <v>20</v>
      </c>
      <c r="N64" s="20">
        <f t="shared" si="1"/>
        <v>68.321428571428569</v>
      </c>
      <c r="O64" s="18" t="str">
        <f t="shared" si="4"/>
        <v>C+</v>
      </c>
    </row>
    <row r="65" spans="1:15">
      <c r="A65" s="18" t="s">
        <v>79</v>
      </c>
      <c r="B65" s="18" t="s">
        <v>80</v>
      </c>
      <c r="C65" s="18">
        <v>7</v>
      </c>
      <c r="D65" s="18">
        <v>7</v>
      </c>
      <c r="E65" s="18">
        <v>7</v>
      </c>
      <c r="F65" s="18">
        <v>8.5</v>
      </c>
      <c r="G65" s="18">
        <v>8.5</v>
      </c>
      <c r="H65" s="18">
        <v>8</v>
      </c>
      <c r="I65" s="18">
        <v>8</v>
      </c>
      <c r="J65" s="18">
        <v>8</v>
      </c>
      <c r="K65" s="18">
        <v>8</v>
      </c>
      <c r="L65" s="18">
        <v>63</v>
      </c>
      <c r="M65" s="18">
        <v>28</v>
      </c>
      <c r="N65" s="20">
        <f t="shared" si="1"/>
        <v>70.625</v>
      </c>
      <c r="O65" s="18" t="str">
        <f t="shared" si="4"/>
        <v>B</v>
      </c>
    </row>
    <row r="66" spans="1:15">
      <c r="A66" s="18" t="s">
        <v>81</v>
      </c>
      <c r="B66" s="18" t="s">
        <v>82</v>
      </c>
      <c r="C66" s="18">
        <v>7</v>
      </c>
      <c r="D66" s="18">
        <v>7</v>
      </c>
      <c r="E66" s="18">
        <v>7</v>
      </c>
      <c r="F66" s="18">
        <v>8.5</v>
      </c>
      <c r="G66" s="18">
        <v>8.5</v>
      </c>
      <c r="H66" s="18">
        <v>8</v>
      </c>
      <c r="I66" s="18">
        <v>8</v>
      </c>
      <c r="J66" s="18">
        <v>8</v>
      </c>
      <c r="K66" s="18">
        <v>8</v>
      </c>
      <c r="L66" s="18">
        <v>63</v>
      </c>
      <c r="M66" s="18">
        <v>33</v>
      </c>
      <c r="N66" s="20">
        <f t="shared" si="1"/>
        <v>72.767857142857139</v>
      </c>
      <c r="O66" s="18" t="str">
        <f t="shared" ref="O66:O71" si="5">VLOOKUP(N66,grades,2)</f>
        <v>B</v>
      </c>
    </row>
    <row r="67" spans="1:15">
      <c r="A67" s="18" t="s">
        <v>137</v>
      </c>
      <c r="B67" s="18" t="s">
        <v>138</v>
      </c>
      <c r="C67" s="18">
        <v>7</v>
      </c>
      <c r="D67" s="18">
        <v>8.5</v>
      </c>
      <c r="E67" s="18">
        <v>8.5</v>
      </c>
      <c r="F67" s="18">
        <v>8.5</v>
      </c>
      <c r="G67" s="18">
        <v>8.5</v>
      </c>
      <c r="H67" s="18">
        <v>8</v>
      </c>
      <c r="I67" s="18">
        <v>8</v>
      </c>
      <c r="J67" s="18">
        <v>8</v>
      </c>
      <c r="K67" s="18">
        <v>8</v>
      </c>
      <c r="L67" s="18">
        <v>66</v>
      </c>
      <c r="M67" s="18">
        <v>42</v>
      </c>
      <c r="N67" s="20">
        <f t="shared" ref="N67:N71" si="6">(40*C67/8)+(30*L67/80)+(30*M67/70)</f>
        <v>77.75</v>
      </c>
      <c r="O67" s="18" t="str">
        <f t="shared" si="5"/>
        <v>B+</v>
      </c>
    </row>
    <row r="68" spans="1:15">
      <c r="A68" s="18" t="s">
        <v>27</v>
      </c>
      <c r="B68" s="18" t="s">
        <v>28</v>
      </c>
      <c r="C68" s="18">
        <v>7</v>
      </c>
      <c r="D68" s="18">
        <v>8.5</v>
      </c>
      <c r="E68" s="18">
        <v>8.5</v>
      </c>
      <c r="F68" s="18">
        <v>8.5</v>
      </c>
      <c r="G68" s="18">
        <v>8.5</v>
      </c>
      <c r="H68" s="18">
        <v>6</v>
      </c>
      <c r="I68" s="18">
        <v>8</v>
      </c>
      <c r="J68" s="18">
        <v>7</v>
      </c>
      <c r="K68" s="18">
        <v>8</v>
      </c>
      <c r="L68" s="18">
        <v>63</v>
      </c>
      <c r="M68" s="18">
        <v>30</v>
      </c>
      <c r="N68" s="20">
        <f t="shared" si="6"/>
        <v>71.482142857142861</v>
      </c>
      <c r="O68" s="18" t="str">
        <f t="shared" si="5"/>
        <v>B</v>
      </c>
    </row>
    <row r="69" spans="1:15">
      <c r="A69" s="18" t="s">
        <v>83</v>
      </c>
      <c r="B69" s="18" t="s">
        <v>84</v>
      </c>
      <c r="C69" s="18">
        <v>7</v>
      </c>
      <c r="D69" s="18">
        <v>7</v>
      </c>
      <c r="E69" s="18">
        <v>7</v>
      </c>
      <c r="F69" s="18">
        <v>8.5</v>
      </c>
      <c r="G69" s="18">
        <v>8.5</v>
      </c>
      <c r="H69" s="18">
        <v>8</v>
      </c>
      <c r="I69" s="18">
        <v>8</v>
      </c>
      <c r="J69" s="18">
        <v>8</v>
      </c>
      <c r="K69" s="18">
        <v>8</v>
      </c>
      <c r="L69" s="18">
        <v>63</v>
      </c>
      <c r="M69" s="18">
        <v>24</v>
      </c>
      <c r="N69" s="20">
        <f t="shared" si="6"/>
        <v>68.910714285714292</v>
      </c>
      <c r="O69" s="18" t="str">
        <f t="shared" si="5"/>
        <v>C+</v>
      </c>
    </row>
    <row r="70" spans="1:15">
      <c r="A70" s="18" t="s">
        <v>139</v>
      </c>
      <c r="B70" s="18" t="s">
        <v>140</v>
      </c>
      <c r="C70" s="18">
        <v>7</v>
      </c>
      <c r="D70" s="18">
        <v>8.5</v>
      </c>
      <c r="E70" s="18">
        <v>8.5</v>
      </c>
      <c r="F70" s="18">
        <v>8.5</v>
      </c>
      <c r="G70" s="18">
        <v>8.5</v>
      </c>
      <c r="H70" s="18">
        <v>8</v>
      </c>
      <c r="I70" s="18">
        <v>8</v>
      </c>
      <c r="J70" s="18">
        <v>8</v>
      </c>
      <c r="K70" s="18">
        <v>8</v>
      </c>
      <c r="L70" s="18">
        <v>66</v>
      </c>
      <c r="M70" s="18">
        <v>43</v>
      </c>
      <c r="N70" s="20">
        <f t="shared" si="6"/>
        <v>78.178571428571431</v>
      </c>
      <c r="O70" s="18" t="str">
        <f t="shared" si="5"/>
        <v>B+</v>
      </c>
    </row>
    <row r="71" spans="1:15">
      <c r="A71" s="18" t="s">
        <v>141</v>
      </c>
      <c r="B71" s="18" t="s">
        <v>142</v>
      </c>
      <c r="C71" s="18">
        <v>7</v>
      </c>
      <c r="D71" s="18">
        <v>8.5</v>
      </c>
      <c r="E71" s="18">
        <v>8.5</v>
      </c>
      <c r="F71" s="18">
        <v>8.5</v>
      </c>
      <c r="G71" s="18">
        <v>8.5</v>
      </c>
      <c r="H71" s="18">
        <v>8</v>
      </c>
      <c r="I71" s="18">
        <v>8</v>
      </c>
      <c r="J71" s="18">
        <v>8</v>
      </c>
      <c r="K71" s="18">
        <v>8</v>
      </c>
      <c r="L71" s="18">
        <v>66</v>
      </c>
      <c r="M71" s="18">
        <v>41</v>
      </c>
      <c r="N71" s="20">
        <f t="shared" si="6"/>
        <v>77.321428571428569</v>
      </c>
      <c r="O71" s="18" t="str">
        <f t="shared" si="5"/>
        <v>B+</v>
      </c>
    </row>
    <row r="73" spans="1:15">
      <c r="M73" t="s">
        <v>166</v>
      </c>
      <c r="N73" s="21">
        <f>AVERAGE(N2:N71)</f>
        <v>69.110714285714295</v>
      </c>
      <c r="O73" t="s">
        <v>166</v>
      </c>
    </row>
    <row r="74" spans="1:15">
      <c r="M74" t="s">
        <v>164</v>
      </c>
      <c r="N74" s="21">
        <f>MAX(N2:N71)</f>
        <v>82.383928571428569</v>
      </c>
      <c r="O74" t="s">
        <v>164</v>
      </c>
    </row>
    <row r="75" spans="1:15">
      <c r="M75" t="s">
        <v>165</v>
      </c>
      <c r="N75" s="21">
        <f>MIN(N2:N71)</f>
        <v>50.053571428571431</v>
      </c>
      <c r="O75" t="s">
        <v>165</v>
      </c>
    </row>
  </sheetData>
  <sortState ref="A2:K71">
    <sortCondition ref="A2"/>
  </sortState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กลุ่ม 1</vt:lpstr>
      <vt:lpstr>กลุ่ม 2</vt:lpstr>
      <vt:lpstr>กลุ่ม 4</vt:lpstr>
      <vt:lpstr>Grade</vt:lpstr>
      <vt:lpstr>allgrades</vt:lpstr>
      <vt:lpstr>grades</vt:lpstr>
      <vt:lpstr>Grade!Print_Area</vt:lpstr>
      <vt:lpstr>'กลุ่ม 1'!Print_Area</vt:lpstr>
      <vt:lpstr>'กลุ่ม 4'!Print_Area</vt:lpstr>
      <vt:lpstr>'กลุ่ม 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kikkee</dc:creator>
  <cp:lastModifiedBy>Rujchai</cp:lastModifiedBy>
  <cp:lastPrinted>2012-03-02T03:32:52Z</cp:lastPrinted>
  <dcterms:created xsi:type="dcterms:W3CDTF">2011-06-20T02:10:56Z</dcterms:created>
  <dcterms:modified xsi:type="dcterms:W3CDTF">2012-03-02T03:35:20Z</dcterms:modified>
</cp:coreProperties>
</file>