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95" windowHeight="11475" activeTab="7"/>
  </bookViews>
  <sheets>
    <sheet name="มือถือ+e-mail" sheetId="1" r:id="rId1"/>
    <sheet name="ตารางLab" sheetId="2" r:id="rId2"/>
    <sheet name="รายชื่อ" sheetId="4" r:id="rId3"/>
    <sheet name="เข้าเรียน" sheetId="5" r:id="rId4"/>
    <sheet name="รายงาน" sheetId="6" r:id="rId5"/>
    <sheet name="น.น.คะแนน" sheetId="7" r:id="rId6"/>
    <sheet name="ใบเซ็นชื่อเข้าสอบ" sheetId="8" r:id="rId7"/>
    <sheet name="All" sheetId="9" r:id="rId8"/>
  </sheets>
  <definedNames>
    <definedName name="_xlnm.Print_Area" localSheetId="7">All!$A$1:$K$98</definedName>
    <definedName name="_xlnm.Print_Area" localSheetId="3">เข้าเรียน!$A$1:$P$97</definedName>
    <definedName name="_xlnm.Print_Titles" localSheetId="7">All!$1:$2</definedName>
    <definedName name="_xlnm.Print_Titles" localSheetId="3">เข้าเรียน!$1:$1</definedName>
    <definedName name="_xlnm.Print_Titles" localSheetId="6">ใบเซ็นชื่อเข้าสอบ!$1:$1</definedName>
    <definedName name="_xlnm.Print_Titles" localSheetId="0">'มือถือ+e-mail'!$1:$1</definedName>
    <definedName name="_xlnm.Print_Titles" localSheetId="4">รายงาน!$1:$2</definedName>
    <definedName name="_xlnm.Print_Titles" localSheetId="2">รายชื่อ!$1:$1</definedName>
  </definedNames>
  <calcPr calcId="125725"/>
</workbook>
</file>

<file path=xl/calcChain.xml><?xml version="1.0" encoding="utf-8"?>
<calcChain xmlns="http://schemas.openxmlformats.org/spreadsheetml/2006/main">
  <c r="K74" i="9"/>
  <c r="K73"/>
  <c r="K72"/>
  <c r="K71"/>
  <c r="K70"/>
  <c r="K69"/>
  <c r="K68"/>
  <c r="K75" s="1"/>
  <c r="K62"/>
  <c r="K61"/>
  <c r="K60"/>
  <c r="K59"/>
  <c r="K58"/>
  <c r="K57"/>
  <c r="K56"/>
  <c r="K63" s="1"/>
  <c r="K43"/>
  <c r="K42"/>
  <c r="K41"/>
  <c r="K40"/>
  <c r="K39"/>
  <c r="K38"/>
  <c r="K37"/>
  <c r="K44" s="1"/>
  <c r="K20"/>
  <c r="K19"/>
  <c r="K18"/>
  <c r="K17"/>
  <c r="K16"/>
  <c r="K15"/>
  <c r="K14"/>
  <c r="K21" s="1"/>
  <c r="K10"/>
  <c r="K9"/>
  <c r="K8"/>
  <c r="K7"/>
  <c r="K6"/>
  <c r="K5"/>
  <c r="K4"/>
  <c r="K11" s="1"/>
  <c r="K76" l="1"/>
  <c r="K64"/>
  <c r="K45"/>
  <c r="K22"/>
  <c r="K12"/>
  <c r="G80" l="1"/>
  <c r="G79"/>
  <c r="G78"/>
  <c r="G77"/>
  <c r="I7" i="6"/>
  <c r="I6"/>
  <c r="F76" i="9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O92" i="6"/>
  <c r="O91"/>
  <c r="O90"/>
  <c r="O89"/>
  <c r="O88"/>
  <c r="O87"/>
  <c r="O86"/>
  <c r="O85"/>
  <c r="O84"/>
  <c r="O83"/>
  <c r="O80"/>
  <c r="O79"/>
  <c r="O78"/>
  <c r="O77"/>
  <c r="O76"/>
  <c r="O75"/>
  <c r="O68"/>
  <c r="O67"/>
  <c r="O66"/>
  <c r="O65"/>
  <c r="O64"/>
  <c r="O61"/>
  <c r="O60"/>
  <c r="O59"/>
  <c r="O58"/>
  <c r="O57"/>
  <c r="O56"/>
  <c r="O55"/>
  <c r="O54"/>
  <c r="O53"/>
  <c r="O52"/>
  <c r="O51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0"/>
  <c r="O19"/>
  <c r="O18"/>
  <c r="O17"/>
  <c r="O16"/>
  <c r="O15"/>
  <c r="O14"/>
  <c r="O13"/>
  <c r="O12"/>
  <c r="O11"/>
  <c r="O10"/>
  <c r="O9"/>
  <c r="O8"/>
  <c r="O5"/>
  <c r="O4"/>
  <c r="O3"/>
  <c r="K102"/>
  <c r="J102"/>
  <c r="K101"/>
  <c r="J101"/>
  <c r="K100"/>
  <c r="J100"/>
  <c r="K99"/>
  <c r="J99"/>
  <c r="E76" i="9"/>
  <c r="H76" s="1"/>
  <c r="E75"/>
  <c r="H75" s="1"/>
  <c r="E74"/>
  <c r="H74" s="1"/>
  <c r="E73"/>
  <c r="H73" s="1"/>
  <c r="E72"/>
  <c r="H72" s="1"/>
  <c r="E71"/>
  <c r="H71" s="1"/>
  <c r="E70"/>
  <c r="H70" s="1"/>
  <c r="E69"/>
  <c r="H69" s="1"/>
  <c r="E68"/>
  <c r="H68" s="1"/>
  <c r="E67"/>
  <c r="H67" s="1"/>
  <c r="E66"/>
  <c r="H66" s="1"/>
  <c r="E65"/>
  <c r="H65" s="1"/>
  <c r="E64"/>
  <c r="H64" s="1"/>
  <c r="E63"/>
  <c r="H63" s="1"/>
  <c r="E62"/>
  <c r="H62" s="1"/>
  <c r="E61"/>
  <c r="H61" s="1"/>
  <c r="E60"/>
  <c r="H60" s="1"/>
  <c r="E59"/>
  <c r="E58"/>
  <c r="E57"/>
  <c r="H57" s="1"/>
  <c r="E56"/>
  <c r="H56" s="1"/>
  <c r="E55"/>
  <c r="H55" s="1"/>
  <c r="E54"/>
  <c r="H54" s="1"/>
  <c r="E53"/>
  <c r="H53" s="1"/>
  <c r="E52"/>
  <c r="H52" s="1"/>
  <c r="E51"/>
  <c r="H51" s="1"/>
  <c r="E50"/>
  <c r="H50" s="1"/>
  <c r="E49"/>
  <c r="H49" s="1"/>
  <c r="E48"/>
  <c r="H48" s="1"/>
  <c r="E47"/>
  <c r="H47" s="1"/>
  <c r="E46"/>
  <c r="H46" s="1"/>
  <c r="E45"/>
  <c r="E44"/>
  <c r="H44" s="1"/>
  <c r="E43"/>
  <c r="H43" s="1"/>
  <c r="E42"/>
  <c r="H42" s="1"/>
  <c r="E41"/>
  <c r="H41" s="1"/>
  <c r="E40"/>
  <c r="H40" s="1"/>
  <c r="E39"/>
  <c r="H39" s="1"/>
  <c r="E38"/>
  <c r="H38" s="1"/>
  <c r="E37"/>
  <c r="E36"/>
  <c r="H36" s="1"/>
  <c r="E35"/>
  <c r="H35" s="1"/>
  <c r="E34"/>
  <c r="H34" s="1"/>
  <c r="E33"/>
  <c r="H33" s="1"/>
  <c r="E32"/>
  <c r="H32" s="1"/>
  <c r="E31"/>
  <c r="H31" s="1"/>
  <c r="E30"/>
  <c r="H30" s="1"/>
  <c r="E29"/>
  <c r="H29" s="1"/>
  <c r="E28"/>
  <c r="H28" s="1"/>
  <c r="E27"/>
  <c r="H27" s="1"/>
  <c r="E26"/>
  <c r="H26" s="1"/>
  <c r="E25"/>
  <c r="H25" s="1"/>
  <c r="E24"/>
  <c r="H24" s="1"/>
  <c r="E23"/>
  <c r="H23" s="1"/>
  <c r="E22"/>
  <c r="H22" s="1"/>
  <c r="E21"/>
  <c r="H21" s="1"/>
  <c r="E20"/>
  <c r="H20" s="1"/>
  <c r="E19"/>
  <c r="H19" s="1"/>
  <c r="E18"/>
  <c r="H18" s="1"/>
  <c r="E17"/>
  <c r="H17" s="1"/>
  <c r="E16"/>
  <c r="H16" s="1"/>
  <c r="E15"/>
  <c r="H15" s="1"/>
  <c r="E14"/>
  <c r="H14" s="1"/>
  <c r="E13"/>
  <c r="H13" s="1"/>
  <c r="E12"/>
  <c r="H12" s="1"/>
  <c r="E11"/>
  <c r="H11" s="1"/>
  <c r="E10"/>
  <c r="H10" s="1"/>
  <c r="E9"/>
  <c r="H9" s="1"/>
  <c r="E8"/>
  <c r="H8" s="1"/>
  <c r="E7"/>
  <c r="H7" s="1"/>
  <c r="E6"/>
  <c r="H6" s="1"/>
  <c r="E5"/>
  <c r="H5" s="1"/>
  <c r="E4"/>
  <c r="H4" s="1"/>
  <c r="E3"/>
  <c r="H2"/>
  <c r="M102" i="6"/>
  <c r="L102"/>
  <c r="M101"/>
  <c r="L101"/>
  <c r="M100"/>
  <c r="L100"/>
  <c r="M99"/>
  <c r="L99"/>
  <c r="I102"/>
  <c r="H102"/>
  <c r="G102"/>
  <c r="F102"/>
  <c r="I101"/>
  <c r="H101"/>
  <c r="G101"/>
  <c r="F101"/>
  <c r="I100"/>
  <c r="H100"/>
  <c r="G100"/>
  <c r="F100"/>
  <c r="I99"/>
  <c r="H99"/>
  <c r="G99"/>
  <c r="F99"/>
  <c r="N92"/>
  <c r="N91"/>
  <c r="N90"/>
  <c r="N89"/>
  <c r="N88"/>
  <c r="N87"/>
  <c r="N86"/>
  <c r="N85"/>
  <c r="N84"/>
  <c r="N83"/>
  <c r="N82"/>
  <c r="O82" s="1"/>
  <c r="N81"/>
  <c r="O81" s="1"/>
  <c r="N80"/>
  <c r="N79"/>
  <c r="N78"/>
  <c r="N77"/>
  <c r="N76"/>
  <c r="N75"/>
  <c r="N68"/>
  <c r="N67"/>
  <c r="N66"/>
  <c r="N65"/>
  <c r="N64"/>
  <c r="N63"/>
  <c r="O63" s="1"/>
  <c r="N62"/>
  <c r="O62" s="1"/>
  <c r="N61"/>
  <c r="N60"/>
  <c r="N59"/>
  <c r="N58"/>
  <c r="N57"/>
  <c r="N56"/>
  <c r="N55"/>
  <c r="N54"/>
  <c r="N53"/>
  <c r="N52"/>
  <c r="N51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0"/>
  <c r="N19"/>
  <c r="N18"/>
  <c r="N17"/>
  <c r="N16"/>
  <c r="N15"/>
  <c r="N14"/>
  <c r="N13"/>
  <c r="N12"/>
  <c r="N11"/>
  <c r="N10"/>
  <c r="N9"/>
  <c r="N8"/>
  <c r="N7"/>
  <c r="O7" s="1"/>
  <c r="N6"/>
  <c r="O6" s="1"/>
  <c r="F80"/>
  <c r="F79"/>
  <c r="G92"/>
  <c r="F92"/>
  <c r="G90"/>
  <c r="F90"/>
  <c r="G87"/>
  <c r="G88" s="1"/>
  <c r="F87"/>
  <c r="F88" s="1"/>
  <c r="G84"/>
  <c r="G85" s="1"/>
  <c r="F84"/>
  <c r="F85" s="1"/>
  <c r="G82"/>
  <c r="F82"/>
  <c r="G76"/>
  <c r="G77" s="1"/>
  <c r="F76"/>
  <c r="F77" s="1"/>
  <c r="G67"/>
  <c r="G68" s="1"/>
  <c r="F67"/>
  <c r="F68" s="1"/>
  <c r="G65"/>
  <c r="F65"/>
  <c r="G63"/>
  <c r="F63"/>
  <c r="G60"/>
  <c r="G61" s="1"/>
  <c r="F60"/>
  <c r="F61" s="1"/>
  <c r="G58"/>
  <c r="F58"/>
  <c r="G55"/>
  <c r="G56" s="1"/>
  <c r="F55"/>
  <c r="F56" s="1"/>
  <c r="G52"/>
  <c r="G53" s="1"/>
  <c r="F52"/>
  <c r="F53" s="1"/>
  <c r="G45"/>
  <c r="G46" s="1"/>
  <c r="F45"/>
  <c r="F46" s="1"/>
  <c r="G42"/>
  <c r="G43" s="1"/>
  <c r="F42"/>
  <c r="F43" s="1"/>
  <c r="G39"/>
  <c r="G40" s="1"/>
  <c r="F39"/>
  <c r="F40" s="1"/>
  <c r="G36"/>
  <c r="G37" s="1"/>
  <c r="F36"/>
  <c r="F37" s="1"/>
  <c r="G33"/>
  <c r="G34" s="1"/>
  <c r="F33"/>
  <c r="F34" s="1"/>
  <c r="G31"/>
  <c r="F31"/>
  <c r="G28"/>
  <c r="G29" s="1"/>
  <c r="F28"/>
  <c r="F29" s="1"/>
  <c r="G19"/>
  <c r="G20" s="1"/>
  <c r="F19"/>
  <c r="F20" s="1"/>
  <c r="G16"/>
  <c r="G17" s="1"/>
  <c r="F16"/>
  <c r="F17" s="1"/>
  <c r="G14"/>
  <c r="F14"/>
  <c r="G12"/>
  <c r="F12"/>
  <c r="G9"/>
  <c r="G10" s="1"/>
  <c r="F9"/>
  <c r="F10" s="1"/>
  <c r="G7"/>
  <c r="F7"/>
  <c r="N5"/>
  <c r="N4"/>
  <c r="N3"/>
  <c r="G5"/>
  <c r="G4"/>
  <c r="F5"/>
  <c r="F4"/>
  <c r="B4" i="7"/>
  <c r="P91" i="5"/>
  <c r="P90"/>
  <c r="P89"/>
  <c r="P88"/>
  <c r="P87"/>
  <c r="P86"/>
  <c r="P85"/>
  <c r="P84"/>
  <c r="P83"/>
  <c r="P82"/>
  <c r="P81"/>
  <c r="P80"/>
  <c r="P79"/>
  <c r="P78"/>
  <c r="P77"/>
  <c r="P76"/>
  <c r="P75"/>
  <c r="P74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19"/>
  <c r="P18"/>
  <c r="P17"/>
  <c r="P16"/>
  <c r="P15"/>
  <c r="P14"/>
  <c r="P13"/>
  <c r="P12"/>
  <c r="P11"/>
  <c r="P10"/>
  <c r="P9"/>
  <c r="P8"/>
  <c r="P7"/>
  <c r="P6"/>
  <c r="P5"/>
  <c r="P4"/>
  <c r="P3"/>
  <c r="P2"/>
  <c r="N2" i="6"/>
  <c r="D98"/>
  <c r="A98"/>
  <c r="D97"/>
  <c r="A97"/>
  <c r="D96"/>
  <c r="A96"/>
  <c r="D95"/>
  <c r="A95"/>
  <c r="D94"/>
  <c r="A94"/>
  <c r="D93"/>
  <c r="A93"/>
  <c r="E92"/>
  <c r="D92"/>
  <c r="C92"/>
  <c r="B92"/>
  <c r="A92"/>
  <c r="E91"/>
  <c r="D91"/>
  <c r="C91"/>
  <c r="B91"/>
  <c r="A91"/>
  <c r="E90"/>
  <c r="D90"/>
  <c r="C90"/>
  <c r="B90"/>
  <c r="A90"/>
  <c r="E89"/>
  <c r="D89"/>
  <c r="C89"/>
  <c r="B89"/>
  <c r="A89"/>
  <c r="E88"/>
  <c r="D88"/>
  <c r="C88"/>
  <c r="B88"/>
  <c r="A88"/>
  <c r="E87"/>
  <c r="D87"/>
  <c r="C87"/>
  <c r="B87"/>
  <c r="A87"/>
  <c r="E86"/>
  <c r="D86"/>
  <c r="C86"/>
  <c r="B86"/>
  <c r="A86"/>
  <c r="E85"/>
  <c r="D85"/>
  <c r="C85"/>
  <c r="B85"/>
  <c r="A85"/>
  <c r="E84"/>
  <c r="D84"/>
  <c r="C84"/>
  <c r="B84"/>
  <c r="A84"/>
  <c r="E83"/>
  <c r="D83"/>
  <c r="C83"/>
  <c r="B83"/>
  <c r="A83"/>
  <c r="E82"/>
  <c r="D82"/>
  <c r="C82"/>
  <c r="B82"/>
  <c r="A82"/>
  <c r="E81"/>
  <c r="D81"/>
  <c r="C81"/>
  <c r="B81"/>
  <c r="A81"/>
  <c r="E80"/>
  <c r="D80"/>
  <c r="C80"/>
  <c r="B80"/>
  <c r="A80"/>
  <c r="E79"/>
  <c r="D79"/>
  <c r="C79"/>
  <c r="B79"/>
  <c r="A79"/>
  <c r="E78"/>
  <c r="D78"/>
  <c r="C78"/>
  <c r="B78"/>
  <c r="A78"/>
  <c r="E77"/>
  <c r="D77"/>
  <c r="C77"/>
  <c r="B77"/>
  <c r="A77"/>
  <c r="E76"/>
  <c r="D76"/>
  <c r="C76"/>
  <c r="B76"/>
  <c r="A76"/>
  <c r="E75"/>
  <c r="D75"/>
  <c r="C75"/>
  <c r="B75"/>
  <c r="A75"/>
  <c r="D74"/>
  <c r="A74"/>
  <c r="D73"/>
  <c r="A73"/>
  <c r="D72"/>
  <c r="A72"/>
  <c r="D71"/>
  <c r="A71"/>
  <c r="D70"/>
  <c r="A70"/>
  <c r="D69"/>
  <c r="A69"/>
  <c r="E68"/>
  <c r="D68"/>
  <c r="C68"/>
  <c r="B68"/>
  <c r="A68"/>
  <c r="E67"/>
  <c r="D67"/>
  <c r="C67"/>
  <c r="B67"/>
  <c r="A67"/>
  <c r="E66"/>
  <c r="D66"/>
  <c r="C66"/>
  <c r="B66"/>
  <c r="A66"/>
  <c r="E65"/>
  <c r="D65"/>
  <c r="C65"/>
  <c r="B65"/>
  <c r="A65"/>
  <c r="E64"/>
  <c r="D64"/>
  <c r="C64"/>
  <c r="B64"/>
  <c r="A64"/>
  <c r="E63"/>
  <c r="D63"/>
  <c r="C63"/>
  <c r="B63"/>
  <c r="A63"/>
  <c r="E62"/>
  <c r="D62"/>
  <c r="C62"/>
  <c r="B62"/>
  <c r="A62"/>
  <c r="E61"/>
  <c r="D61"/>
  <c r="C61"/>
  <c r="B61"/>
  <c r="A61"/>
  <c r="E60"/>
  <c r="D60"/>
  <c r="C60"/>
  <c r="B60"/>
  <c r="A60"/>
  <c r="E59"/>
  <c r="D59"/>
  <c r="C59"/>
  <c r="B59"/>
  <c r="A59"/>
  <c r="E58"/>
  <c r="D58"/>
  <c r="C58"/>
  <c r="B58"/>
  <c r="A58"/>
  <c r="E57"/>
  <c r="D57"/>
  <c r="C57"/>
  <c r="B57"/>
  <c r="A57"/>
  <c r="E56"/>
  <c r="D56"/>
  <c r="C56"/>
  <c r="B56"/>
  <c r="A56"/>
  <c r="E55"/>
  <c r="D55"/>
  <c r="C55"/>
  <c r="B55"/>
  <c r="A55"/>
  <c r="E54"/>
  <c r="D54"/>
  <c r="C54"/>
  <c r="B54"/>
  <c r="A54"/>
  <c r="E53"/>
  <c r="D53"/>
  <c r="C53"/>
  <c r="B53"/>
  <c r="A53"/>
  <c r="E52"/>
  <c r="D52"/>
  <c r="C52"/>
  <c r="B52"/>
  <c r="A52"/>
  <c r="E51"/>
  <c r="D51"/>
  <c r="C51"/>
  <c r="B51"/>
  <c r="A51"/>
  <c r="D50"/>
  <c r="A50"/>
  <c r="D49"/>
  <c r="A49"/>
  <c r="D48"/>
  <c r="A48"/>
  <c r="D47"/>
  <c r="A47"/>
  <c r="E46"/>
  <c r="D46"/>
  <c r="C46"/>
  <c r="B46"/>
  <c r="A46"/>
  <c r="E45"/>
  <c r="D45"/>
  <c r="C45"/>
  <c r="B45"/>
  <c r="A45"/>
  <c r="E44"/>
  <c r="D44"/>
  <c r="C44"/>
  <c r="B44"/>
  <c r="A44"/>
  <c r="E43"/>
  <c r="D43"/>
  <c r="C43"/>
  <c r="B43"/>
  <c r="A43"/>
  <c r="E42"/>
  <c r="D42"/>
  <c r="C42"/>
  <c r="B42"/>
  <c r="A42"/>
  <c r="E41"/>
  <c r="D41"/>
  <c r="C41"/>
  <c r="B41"/>
  <c r="A41"/>
  <c r="E40"/>
  <c r="D40"/>
  <c r="C40"/>
  <c r="B40"/>
  <c r="A40"/>
  <c r="E39"/>
  <c r="D39"/>
  <c r="C39"/>
  <c r="B39"/>
  <c r="A39"/>
  <c r="E38"/>
  <c r="D38"/>
  <c r="C38"/>
  <c r="B38"/>
  <c r="A38"/>
  <c r="E37"/>
  <c r="D37"/>
  <c r="C37"/>
  <c r="B37"/>
  <c r="A37"/>
  <c r="E36"/>
  <c r="D36"/>
  <c r="C36"/>
  <c r="B36"/>
  <c r="A36"/>
  <c r="E35"/>
  <c r="D35"/>
  <c r="C35"/>
  <c r="B35"/>
  <c r="A35"/>
  <c r="E34"/>
  <c r="D34"/>
  <c r="C34"/>
  <c r="B34"/>
  <c r="A34"/>
  <c r="E33"/>
  <c r="D33"/>
  <c r="C33"/>
  <c r="B33"/>
  <c r="A33"/>
  <c r="E32"/>
  <c r="D32"/>
  <c r="C32"/>
  <c r="B32"/>
  <c r="A32"/>
  <c r="E31"/>
  <c r="D31"/>
  <c r="C31"/>
  <c r="B31"/>
  <c r="A31"/>
  <c r="E30"/>
  <c r="D30"/>
  <c r="C30"/>
  <c r="B30"/>
  <c r="A30"/>
  <c r="E29"/>
  <c r="D29"/>
  <c r="C29"/>
  <c r="B29"/>
  <c r="A29"/>
  <c r="E28"/>
  <c r="D28"/>
  <c r="C28"/>
  <c r="B28"/>
  <c r="A28"/>
  <c r="E27"/>
  <c r="D27"/>
  <c r="C27"/>
  <c r="B27"/>
  <c r="A27"/>
  <c r="D26"/>
  <c r="C26"/>
  <c r="B26"/>
  <c r="A26"/>
  <c r="D25"/>
  <c r="C25"/>
  <c r="B25"/>
  <c r="A25"/>
  <c r="D24"/>
  <c r="C24"/>
  <c r="B24"/>
  <c r="A24"/>
  <c r="D23"/>
  <c r="A23"/>
  <c r="D22"/>
  <c r="A22"/>
  <c r="D21"/>
  <c r="A21"/>
  <c r="E20"/>
  <c r="D20"/>
  <c r="C20"/>
  <c r="B20"/>
  <c r="A20"/>
  <c r="E19"/>
  <c r="D19"/>
  <c r="C19"/>
  <c r="B19"/>
  <c r="A19"/>
  <c r="E18"/>
  <c r="D18"/>
  <c r="C18"/>
  <c r="B18"/>
  <c r="A18"/>
  <c r="E17"/>
  <c r="D17"/>
  <c r="C17"/>
  <c r="B17"/>
  <c r="A17"/>
  <c r="E16"/>
  <c r="D16"/>
  <c r="C16"/>
  <c r="B16"/>
  <c r="A16"/>
  <c r="E15"/>
  <c r="D15"/>
  <c r="C15"/>
  <c r="B15"/>
  <c r="A15"/>
  <c r="E14"/>
  <c r="D14"/>
  <c r="C14"/>
  <c r="B14"/>
  <c r="A14"/>
  <c r="E13"/>
  <c r="D13"/>
  <c r="C13"/>
  <c r="B13"/>
  <c r="A13"/>
  <c r="E12"/>
  <c r="D12"/>
  <c r="C12"/>
  <c r="B12"/>
  <c r="A12"/>
  <c r="E11"/>
  <c r="D11"/>
  <c r="C11"/>
  <c r="B11"/>
  <c r="A11"/>
  <c r="E10"/>
  <c r="D10"/>
  <c r="C10"/>
  <c r="B10"/>
  <c r="A10"/>
  <c r="E9"/>
  <c r="D9"/>
  <c r="C9"/>
  <c r="B9"/>
  <c r="A9"/>
  <c r="E8"/>
  <c r="D8"/>
  <c r="C8"/>
  <c r="B8"/>
  <c r="A8"/>
  <c r="E7"/>
  <c r="D7"/>
  <c r="C7"/>
  <c r="B7"/>
  <c r="A7"/>
  <c r="E6"/>
  <c r="D6"/>
  <c r="C6"/>
  <c r="B6"/>
  <c r="A6"/>
  <c r="E5"/>
  <c r="D5"/>
  <c r="C5"/>
  <c r="B5"/>
  <c r="A5"/>
  <c r="E4"/>
  <c r="D4"/>
  <c r="C4"/>
  <c r="B4"/>
  <c r="A4"/>
  <c r="E3"/>
  <c r="D3"/>
  <c r="C3"/>
  <c r="B3"/>
  <c r="A3"/>
  <c r="E2"/>
  <c r="D2"/>
  <c r="C2"/>
  <c r="B2"/>
  <c r="E97" i="5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1"/>
  <c r="D97"/>
  <c r="A97"/>
  <c r="D96"/>
  <c r="A96"/>
  <c r="D95"/>
  <c r="A95"/>
  <c r="D94"/>
  <c r="A94"/>
  <c r="D93"/>
  <c r="A93"/>
  <c r="D92"/>
  <c r="A92"/>
  <c r="D91"/>
  <c r="C91"/>
  <c r="B91"/>
  <c r="A91"/>
  <c r="D90"/>
  <c r="C90"/>
  <c r="B90"/>
  <c r="A90"/>
  <c r="D89"/>
  <c r="C89"/>
  <c r="B89"/>
  <c r="A89"/>
  <c r="D88"/>
  <c r="C88"/>
  <c r="B88"/>
  <c r="A88"/>
  <c r="D87"/>
  <c r="C87"/>
  <c r="B87"/>
  <c r="A87"/>
  <c r="D86"/>
  <c r="C86"/>
  <c r="B86"/>
  <c r="A86"/>
  <c r="D85"/>
  <c r="C85"/>
  <c r="B85"/>
  <c r="A85"/>
  <c r="D84"/>
  <c r="C84"/>
  <c r="B84"/>
  <c r="A84"/>
  <c r="D83"/>
  <c r="C83"/>
  <c r="B83"/>
  <c r="A83"/>
  <c r="D82"/>
  <c r="C82"/>
  <c r="B82"/>
  <c r="A82"/>
  <c r="D81"/>
  <c r="C81"/>
  <c r="B81"/>
  <c r="A81"/>
  <c r="D80"/>
  <c r="C80"/>
  <c r="B80"/>
  <c r="A80"/>
  <c r="D79"/>
  <c r="C79"/>
  <c r="B79"/>
  <c r="A79"/>
  <c r="D78"/>
  <c r="C78"/>
  <c r="B78"/>
  <c r="A78"/>
  <c r="D77"/>
  <c r="C77"/>
  <c r="B77"/>
  <c r="A77"/>
  <c r="D76"/>
  <c r="C76"/>
  <c r="B76"/>
  <c r="A76"/>
  <c r="D75"/>
  <c r="C75"/>
  <c r="B75"/>
  <c r="A75"/>
  <c r="D74"/>
  <c r="C74"/>
  <c r="B74"/>
  <c r="A74"/>
  <c r="D73"/>
  <c r="A73"/>
  <c r="D72"/>
  <c r="A72"/>
  <c r="D71"/>
  <c r="A71"/>
  <c r="D70"/>
  <c r="A70"/>
  <c r="D69"/>
  <c r="A69"/>
  <c r="D68"/>
  <c r="A68"/>
  <c r="D67"/>
  <c r="C67"/>
  <c r="B67"/>
  <c r="A67"/>
  <c r="D66"/>
  <c r="C66"/>
  <c r="B66"/>
  <c r="A66"/>
  <c r="D65"/>
  <c r="C65"/>
  <c r="B65"/>
  <c r="A65"/>
  <c r="D64"/>
  <c r="C64"/>
  <c r="B64"/>
  <c r="A64"/>
  <c r="D63"/>
  <c r="C63"/>
  <c r="B63"/>
  <c r="A63"/>
  <c r="D62"/>
  <c r="C62"/>
  <c r="B62"/>
  <c r="A62"/>
  <c r="D61"/>
  <c r="C61"/>
  <c r="B61"/>
  <c r="A61"/>
  <c r="D60"/>
  <c r="C60"/>
  <c r="B60"/>
  <c r="A60"/>
  <c r="D59"/>
  <c r="C59"/>
  <c r="B59"/>
  <c r="A59"/>
  <c r="D58"/>
  <c r="C58"/>
  <c r="B58"/>
  <c r="A58"/>
  <c r="D57"/>
  <c r="C57"/>
  <c r="B57"/>
  <c r="A57"/>
  <c r="D56"/>
  <c r="C56"/>
  <c r="B56"/>
  <c r="A56"/>
  <c r="D55"/>
  <c r="C55"/>
  <c r="B55"/>
  <c r="A55"/>
  <c r="D54"/>
  <c r="C54"/>
  <c r="B54"/>
  <c r="A54"/>
  <c r="D53"/>
  <c r="C53"/>
  <c r="B53"/>
  <c r="A53"/>
  <c r="D52"/>
  <c r="C52"/>
  <c r="B52"/>
  <c r="A52"/>
  <c r="D51"/>
  <c r="C51"/>
  <c r="B51"/>
  <c r="A51"/>
  <c r="D50"/>
  <c r="C50"/>
  <c r="B50"/>
  <c r="A50"/>
  <c r="D49"/>
  <c r="A49"/>
  <c r="D48"/>
  <c r="A48"/>
  <c r="D47"/>
  <c r="A47"/>
  <c r="D46"/>
  <c r="A46"/>
  <c r="D45"/>
  <c r="C45"/>
  <c r="B45"/>
  <c r="A45"/>
  <c r="D44"/>
  <c r="C44"/>
  <c r="B44"/>
  <c r="A44"/>
  <c r="D43"/>
  <c r="C43"/>
  <c r="B43"/>
  <c r="A43"/>
  <c r="D42"/>
  <c r="C42"/>
  <c r="B42"/>
  <c r="A42"/>
  <c r="D41"/>
  <c r="C41"/>
  <c r="B41"/>
  <c r="A41"/>
  <c r="D40"/>
  <c r="C40"/>
  <c r="B40"/>
  <c r="A40"/>
  <c r="D39"/>
  <c r="C39"/>
  <c r="B39"/>
  <c r="A39"/>
  <c r="D38"/>
  <c r="C38"/>
  <c r="B38"/>
  <c r="A38"/>
  <c r="D37"/>
  <c r="C37"/>
  <c r="B37"/>
  <c r="A37"/>
  <c r="D36"/>
  <c r="C36"/>
  <c r="B36"/>
  <c r="A36"/>
  <c r="D35"/>
  <c r="C35"/>
  <c r="B35"/>
  <c r="A35"/>
  <c r="D34"/>
  <c r="C34"/>
  <c r="B34"/>
  <c r="A34"/>
  <c r="D33"/>
  <c r="C33"/>
  <c r="B33"/>
  <c r="A33"/>
  <c r="D32"/>
  <c r="C32"/>
  <c r="B32"/>
  <c r="A32"/>
  <c r="D31"/>
  <c r="C31"/>
  <c r="B31"/>
  <c r="A31"/>
  <c r="D30"/>
  <c r="C30"/>
  <c r="B30"/>
  <c r="A30"/>
  <c r="D29"/>
  <c r="C29"/>
  <c r="B29"/>
  <c r="A29"/>
  <c r="D28"/>
  <c r="C28"/>
  <c r="B28"/>
  <c r="A28"/>
  <c r="D27"/>
  <c r="C27"/>
  <c r="B27"/>
  <c r="A27"/>
  <c r="D26"/>
  <c r="C26"/>
  <c r="B26"/>
  <c r="A26"/>
  <c r="D25"/>
  <c r="C25"/>
  <c r="B25"/>
  <c r="A25"/>
  <c r="D24"/>
  <c r="C24"/>
  <c r="B24"/>
  <c r="A24"/>
  <c r="D23"/>
  <c r="C23"/>
  <c r="B23"/>
  <c r="A23"/>
  <c r="D22"/>
  <c r="A22"/>
  <c r="D21"/>
  <c r="A21"/>
  <c r="D20"/>
  <c r="A20"/>
  <c r="D19"/>
  <c r="C19"/>
  <c r="B19"/>
  <c r="A19"/>
  <c r="D18"/>
  <c r="C18"/>
  <c r="B18"/>
  <c r="A18"/>
  <c r="D17"/>
  <c r="C17"/>
  <c r="B17"/>
  <c r="A17"/>
  <c r="D16"/>
  <c r="C16"/>
  <c r="B16"/>
  <c r="A16"/>
  <c r="D15"/>
  <c r="C15"/>
  <c r="B15"/>
  <c r="A15"/>
  <c r="D14"/>
  <c r="C14"/>
  <c r="B14"/>
  <c r="A14"/>
  <c r="D13"/>
  <c r="C13"/>
  <c r="B13"/>
  <c r="A13"/>
  <c r="D12"/>
  <c r="C12"/>
  <c r="B12"/>
  <c r="A12"/>
  <c r="D11"/>
  <c r="C11"/>
  <c r="B11"/>
  <c r="A11"/>
  <c r="D10"/>
  <c r="C10"/>
  <c r="B10"/>
  <c r="A10"/>
  <c r="D9"/>
  <c r="C9"/>
  <c r="B9"/>
  <c r="A9"/>
  <c r="D8"/>
  <c r="C8"/>
  <c r="B8"/>
  <c r="A8"/>
  <c r="D7"/>
  <c r="C7"/>
  <c r="B7"/>
  <c r="A7"/>
  <c r="D6"/>
  <c r="C6"/>
  <c r="B6"/>
  <c r="A6"/>
  <c r="D5"/>
  <c r="C5"/>
  <c r="B5"/>
  <c r="A5"/>
  <c r="D4"/>
  <c r="C4"/>
  <c r="B4"/>
  <c r="A4"/>
  <c r="D3"/>
  <c r="C3"/>
  <c r="B3"/>
  <c r="A3"/>
  <c r="D2"/>
  <c r="C2"/>
  <c r="B2"/>
  <c r="A2"/>
  <c r="D1"/>
  <c r="C1"/>
  <c r="B1"/>
  <c r="E20" i="2"/>
  <c r="F20" s="1"/>
  <c r="G20" s="1"/>
  <c r="H20" s="1"/>
  <c r="B21" s="1"/>
  <c r="C21" s="1"/>
  <c r="D21" s="1"/>
  <c r="E21" s="1"/>
  <c r="F21" s="1"/>
  <c r="G21" s="1"/>
  <c r="H21" s="1"/>
  <c r="B22" s="1"/>
  <c r="C22" s="1"/>
  <c r="D22" s="1"/>
  <c r="E22" s="1"/>
  <c r="F22" s="1"/>
  <c r="G22" s="1"/>
  <c r="H22" s="1"/>
  <c r="B15"/>
  <c r="C15" s="1"/>
  <c r="D15" s="1"/>
  <c r="E15" s="1"/>
  <c r="F15" s="1"/>
  <c r="G15" s="1"/>
  <c r="H15" s="1"/>
  <c r="B16" s="1"/>
  <c r="C16" s="1"/>
  <c r="D16" s="1"/>
  <c r="E16" s="1"/>
  <c r="F16" s="1"/>
  <c r="G16" s="1"/>
  <c r="H16" s="1"/>
  <c r="B17" s="1"/>
  <c r="C17" s="1"/>
  <c r="D17" s="1"/>
  <c r="E17" s="1"/>
  <c r="F17" s="1"/>
  <c r="G17" s="1"/>
  <c r="H17" s="1"/>
  <c r="B18" s="1"/>
  <c r="C18" s="1"/>
  <c r="D18" s="1"/>
  <c r="E18" s="1"/>
  <c r="F18" s="1"/>
  <c r="G18" s="1"/>
  <c r="H18" s="1"/>
  <c r="B19" s="1"/>
  <c r="C19" s="1"/>
  <c r="F9"/>
  <c r="G9" s="1"/>
  <c r="H9" s="1"/>
  <c r="B10" s="1"/>
  <c r="C10" s="1"/>
  <c r="D10" s="1"/>
  <c r="E10" s="1"/>
  <c r="F10" s="1"/>
  <c r="G10" s="1"/>
  <c r="H10" s="1"/>
  <c r="B11" s="1"/>
  <c r="C11" s="1"/>
  <c r="D11" s="1"/>
  <c r="E11" s="1"/>
  <c r="F11" s="1"/>
  <c r="G11" s="1"/>
  <c r="H11" s="1"/>
  <c r="B12" s="1"/>
  <c r="C12" s="1"/>
  <c r="D12" s="1"/>
  <c r="E12" s="1"/>
  <c r="F12" s="1"/>
  <c r="G12" s="1"/>
  <c r="H12" s="1"/>
  <c r="B13" s="1"/>
  <c r="C13" s="1"/>
  <c r="D13" s="1"/>
  <c r="E13" s="1"/>
  <c r="F13" s="1"/>
  <c r="G13" s="1"/>
  <c r="D4"/>
  <c r="E4" s="1"/>
  <c r="F4" s="1"/>
  <c r="G4" s="1"/>
  <c r="H4" s="1"/>
  <c r="B5" s="1"/>
  <c r="C5" s="1"/>
  <c r="D5" s="1"/>
  <c r="E5" s="1"/>
  <c r="F5" s="1"/>
  <c r="G5" s="1"/>
  <c r="H5" s="1"/>
  <c r="B6" s="1"/>
  <c r="C6" s="1"/>
  <c r="D6" s="1"/>
  <c r="E6" s="1"/>
  <c r="F6" s="1"/>
  <c r="G6" s="1"/>
  <c r="H6" s="1"/>
  <c r="B7" s="1"/>
  <c r="C7" s="1"/>
  <c r="D7" s="1"/>
  <c r="E7" s="1"/>
  <c r="F7" s="1"/>
  <c r="G7" s="1"/>
  <c r="H7" s="1"/>
  <c r="B8" s="1"/>
  <c r="C8" s="1"/>
  <c r="D8" s="1"/>
  <c r="C2"/>
  <c r="D2"/>
  <c r="E2" s="1"/>
  <c r="F2" s="1"/>
  <c r="G2" s="1"/>
  <c r="H2" s="1"/>
  <c r="B3" s="1"/>
  <c r="E80" i="9" l="1"/>
  <c r="H58"/>
  <c r="F80"/>
  <c r="F79"/>
  <c r="H59"/>
  <c r="H3"/>
  <c r="E77"/>
  <c r="E78"/>
  <c r="E79"/>
  <c r="F77"/>
  <c r="H45"/>
  <c r="H37"/>
  <c r="F78"/>
  <c r="O102" i="6"/>
  <c r="O100"/>
  <c r="O101"/>
  <c r="O99"/>
  <c r="N102"/>
  <c r="N99"/>
  <c r="N101"/>
  <c r="N100"/>
  <c r="H79" i="9" l="1"/>
  <c r="H77"/>
  <c r="M3" a="1"/>
  <c r="H80"/>
  <c r="H78"/>
  <c r="M3" l="1"/>
  <c r="M4"/>
  <c r="M8"/>
  <c r="M12"/>
  <c r="M16"/>
  <c r="M20"/>
  <c r="M24"/>
  <c r="M28"/>
  <c r="M32"/>
  <c r="M36"/>
  <c r="M40"/>
  <c r="M44"/>
  <c r="M48"/>
  <c r="M52"/>
  <c r="M56"/>
  <c r="M60"/>
  <c r="M64"/>
  <c r="M68"/>
  <c r="M72"/>
  <c r="M6"/>
  <c r="M10"/>
  <c r="M14"/>
  <c r="M18"/>
  <c r="M22"/>
  <c r="M26"/>
  <c r="M30"/>
  <c r="M34"/>
  <c r="M38"/>
  <c r="M42"/>
  <c r="M46"/>
  <c r="M50"/>
  <c r="M54"/>
  <c r="M58"/>
  <c r="M62"/>
  <c r="M66"/>
  <c r="M70"/>
  <c r="M71"/>
  <c r="M67"/>
  <c r="M63"/>
  <c r="M59"/>
  <c r="M55"/>
  <c r="M51"/>
  <c r="M47"/>
  <c r="M43"/>
  <c r="M39"/>
  <c r="M35"/>
  <c r="M31"/>
  <c r="M27"/>
  <c r="M23"/>
  <c r="M19"/>
  <c r="M15"/>
  <c r="M11"/>
  <c r="M7"/>
  <c r="M73"/>
  <c r="M69"/>
  <c r="M65"/>
  <c r="M61"/>
  <c r="M57"/>
  <c r="M53"/>
  <c r="M49"/>
  <c r="M45"/>
  <c r="M41"/>
  <c r="M37"/>
  <c r="M33"/>
  <c r="M29"/>
  <c r="M25"/>
  <c r="M21"/>
  <c r="M17"/>
  <c r="M13"/>
  <c r="M9"/>
  <c r="M5"/>
</calcChain>
</file>

<file path=xl/sharedStrings.xml><?xml version="1.0" encoding="utf-8"?>
<sst xmlns="http://schemas.openxmlformats.org/spreadsheetml/2006/main" count="1642" uniqueCount="390">
  <si>
    <t>รหัส</t>
  </si>
  <si>
    <t>ชื่อ-นามสกุล</t>
  </si>
  <si>
    <t>Sec</t>
  </si>
  <si>
    <t>503040231-3</t>
  </si>
  <si>
    <t>นายธนวัฒน์ วัฒนราช</t>
  </si>
  <si>
    <t>523040483-8</t>
  </si>
  <si>
    <t>นายจักรกฤษณ์ จุนรัชฎ์</t>
  </si>
  <si>
    <t>523040492-7</t>
  </si>
  <si>
    <t>นายณรงค์ อินทร์ธิรักษ์</t>
  </si>
  <si>
    <t>523040494-3</t>
  </si>
  <si>
    <t>นางสาวณัฐกานต์ ศรีสุราช</t>
  </si>
  <si>
    <t>523040511-9</t>
  </si>
  <si>
    <t>นายนรินทร์ คุณาเศรษฐ</t>
  </si>
  <si>
    <t>523040517-7</t>
  </si>
  <si>
    <t>นางสาวปานดาว แก้วมณี</t>
  </si>
  <si>
    <t>523040520-8</t>
  </si>
  <si>
    <t>นางสาวพัชราภรณ์ จิตรามาศ</t>
  </si>
  <si>
    <t>523040527-4</t>
  </si>
  <si>
    <t>นายภัทรวิน เจริญผล</t>
  </si>
  <si>
    <t>523040549-4</t>
  </si>
  <si>
    <t>นายสุกฤษฎิ์วิชญ์ ธวัชวิเชียร</t>
  </si>
  <si>
    <t>523040558-3</t>
  </si>
  <si>
    <t>นายญาณวุฒิ อุทัยกรณ์</t>
  </si>
  <si>
    <t>523040616-5</t>
  </si>
  <si>
    <t>นายปราชญ์ ฮอมณี</t>
  </si>
  <si>
    <t>523041180-1</t>
  </si>
  <si>
    <t>นายกรกฎ จริงจิตร</t>
  </si>
  <si>
    <t>523041188-5</t>
  </si>
  <si>
    <t>นางสาวณัฐกานต์ ครองยุติ</t>
  </si>
  <si>
    <t>523041197-4</t>
  </si>
  <si>
    <t>นางสาวน้ำฝน จิตเย็น</t>
  </si>
  <si>
    <t>523041205-1</t>
  </si>
  <si>
    <t>นายมธุกร ไชยรส</t>
  </si>
  <si>
    <t>523041219-0</t>
  </si>
  <si>
    <t>นายอภิสิทธิ์ นาคีสินธุ์</t>
  </si>
  <si>
    <t/>
  </si>
  <si>
    <t>523040485-4</t>
  </si>
  <si>
    <t>นายจีระยุทธ พรหมนาม</t>
  </si>
  <si>
    <t>523040493-5</t>
  </si>
  <si>
    <t>นายณัฏฐพล เหมือนชาติ</t>
  </si>
  <si>
    <t>523040508-8</t>
  </si>
  <si>
    <t>นายธีรวุฒิ ศิริเมธีกุล</t>
  </si>
  <si>
    <t>523040515-1</t>
  </si>
  <si>
    <t>นายประวิทย์ บัวใหญ่</t>
  </si>
  <si>
    <t>523040522-4</t>
  </si>
  <si>
    <t>นางสาวพิรุฬห์ มีอภิรักษ์</t>
  </si>
  <si>
    <t>523040523-2</t>
  </si>
  <si>
    <t>นายพิษณุ จักษุดำ</t>
  </si>
  <si>
    <t>523040525-8</t>
  </si>
  <si>
    <t>นางสาวฟ้าใส มัครมย์</t>
  </si>
  <si>
    <t>523040554-1</t>
  </si>
  <si>
    <t>นายอติศักดิ์ ซึงมะนูจวงการ</t>
  </si>
  <si>
    <t>523040555-9</t>
  </si>
  <si>
    <t>นายอนุรักษ์ น้อยวิเศษ</t>
  </si>
  <si>
    <t>523040569-8</t>
  </si>
  <si>
    <t>นายปฏิภาณ ศรีมีชัย</t>
  </si>
  <si>
    <t>523041179-6</t>
  </si>
  <si>
    <t>นางสาวกนกพร วิเศษแก้ว</t>
  </si>
  <si>
    <t>523041199-0</t>
  </si>
  <si>
    <t>นางสาวปิยเนตร อินทยารักษ์</t>
  </si>
  <si>
    <t>523041213-2</t>
  </si>
  <si>
    <t>นายวีรชาติ โยธาศิริ</t>
  </si>
  <si>
    <t>523041218-2</t>
  </si>
  <si>
    <t>นางสาวอภิญญา พิมพิศาล</t>
  </si>
  <si>
    <t>523041220-5</t>
  </si>
  <si>
    <t>นายอมรเดช ศรีสวัสดิ์</t>
  </si>
  <si>
    <t>523040478-1</t>
  </si>
  <si>
    <t>นายกวิน วิริยะประสพสุข</t>
  </si>
  <si>
    <t>523040499-3</t>
  </si>
  <si>
    <t>นายทศพล ทองเพ็ชร</t>
  </si>
  <si>
    <t>523040502-0</t>
  </si>
  <si>
    <t>นายธนวัฒน์ ไตรรัตนศิริชัย</t>
  </si>
  <si>
    <t>523040506-2</t>
  </si>
  <si>
    <t>นายธีรพงศ์ จิรวัชรเดช</t>
  </si>
  <si>
    <t>523040530-5</t>
  </si>
  <si>
    <t>นายภูมิ ยุติธรรม</t>
  </si>
  <si>
    <t>523040532-1</t>
  </si>
  <si>
    <t>นายมติชน แสนสิงห์</t>
  </si>
  <si>
    <t>523040536-3</t>
  </si>
  <si>
    <t>นายวิภาส จารุพรรธน์</t>
  </si>
  <si>
    <t>523040542-8</t>
  </si>
  <si>
    <t>นายศุภกร อธิวิทวัส</t>
  </si>
  <si>
    <t>523040570-3</t>
  </si>
  <si>
    <t>นายเมธัส แก้วทรายขาว</t>
  </si>
  <si>
    <t>523040614-9</t>
  </si>
  <si>
    <t>นายกิตติพงศ์ เกียรติวิชชุกุล</t>
  </si>
  <si>
    <t>523040617-3</t>
  </si>
  <si>
    <t>นายปุณยวีร์ รัตนพิทย์</t>
  </si>
  <si>
    <t>523041191-6</t>
  </si>
  <si>
    <t>นายธนวัฒน์ เสรีรัตนาคร</t>
  </si>
  <si>
    <t>523041192-4</t>
  </si>
  <si>
    <t>นายธีรภัทร จันทรทิพย์</t>
  </si>
  <si>
    <t>523041193-2</t>
  </si>
  <si>
    <t>นายธีรวัฒน์ โชติมัศยา</t>
  </si>
  <si>
    <t>523041201-9</t>
  </si>
  <si>
    <t>นางสาวพัชรา รักบุญ</t>
  </si>
  <si>
    <t>523041202-7</t>
  </si>
  <si>
    <t>นางสาวพิมลรัตน์ แซ่พัว</t>
  </si>
  <si>
    <t>523041204-3</t>
  </si>
  <si>
    <t>นายมงคลชัย บุญชาติ</t>
  </si>
  <si>
    <t>523041223-9</t>
  </si>
  <si>
    <t>นายอานุภาพ ศิลปรัศมี</t>
  </si>
  <si>
    <t>523040479-9</t>
  </si>
  <si>
    <t>นายกษม คูเจริญ</t>
  </si>
  <si>
    <t>523040509-6</t>
  </si>
  <si>
    <t>นายนพ ภูมิไธสง</t>
  </si>
  <si>
    <t>523040516-9</t>
  </si>
  <si>
    <t>นายปรีติสุต กระแสเสน</t>
  </si>
  <si>
    <t>523040521-6</t>
  </si>
  <si>
    <t>นายพิพัฒน์ นาขุนทด</t>
  </si>
  <si>
    <t>523040526-6</t>
  </si>
  <si>
    <t>นายภัทรจุฬ จันทรมนตรี</t>
  </si>
  <si>
    <t>523040528-2</t>
  </si>
  <si>
    <t>นายภาคภูมิ พฤฒิศาสตร์</t>
  </si>
  <si>
    <t>523040535-5</t>
  </si>
  <si>
    <t>นายวิฑูรย์ ศรีคำบ่อ</t>
  </si>
  <si>
    <t>523040559-1</t>
  </si>
  <si>
    <t>นางสาวอัจฉรา นีรนาทสมบัติ</t>
  </si>
  <si>
    <t>523040583-4</t>
  </si>
  <si>
    <t>นายเศรษฐโชค แสนนาม</t>
  </si>
  <si>
    <t>523041187-7</t>
  </si>
  <si>
    <t>นางสาวณราพร ดวงศรี</t>
  </si>
  <si>
    <t>523041209-3</t>
  </si>
  <si>
    <t>นายรัชพล จันทนา</t>
  </si>
  <si>
    <t>523041210-8</t>
  </si>
  <si>
    <t>นางสาวรัฐภรณ์ ฟองทอง</t>
  </si>
  <si>
    <t>513041187-6</t>
  </si>
  <si>
    <t>นายธนิพัฒน์ โรจน์วิบูลย์ชัย</t>
  </si>
  <si>
    <t>523040541-0</t>
  </si>
  <si>
    <t>นายศิวารุจ พรรคชัย</t>
  </si>
  <si>
    <t>523040513-5</t>
  </si>
  <si>
    <t>นายบุรินทร์ ประดิษฐพจน์</t>
  </si>
  <si>
    <t>523040543-6</t>
  </si>
  <si>
    <t>นายศุภกฤต นวนโพธิ์</t>
  </si>
  <si>
    <t>523041222-1</t>
  </si>
  <si>
    <t>นายอัศวฉัตร บุณยชาตนันท์</t>
  </si>
  <si>
    <t>503040780-0</t>
  </si>
  <si>
    <t>นายภูมิจิตติ โทแก้ว</t>
  </si>
  <si>
    <t>523040491-9</t>
  </si>
  <si>
    <t>นายเชษฐา พิลาฤทธิ์</t>
  </si>
  <si>
    <t>523040497-7</t>
  </si>
  <si>
    <t>นายณัฐพล สุวรรณนัง</t>
  </si>
  <si>
    <t>523040537-1</t>
  </si>
  <si>
    <t>นายวุฒิพล ปาปะโถ</t>
  </si>
  <si>
    <t>Su</t>
  </si>
  <si>
    <t>Mo</t>
  </si>
  <si>
    <t>Tu</t>
  </si>
  <si>
    <t>We</t>
  </si>
  <si>
    <t>Th</t>
  </si>
  <si>
    <t>Fr</t>
  </si>
  <si>
    <t>Sa</t>
  </si>
  <si>
    <t>Oct</t>
  </si>
  <si>
    <t>Nov</t>
  </si>
  <si>
    <t>Dec</t>
  </si>
  <si>
    <t>Jan</t>
  </si>
  <si>
    <t>Feb</t>
  </si>
  <si>
    <t>Lab1</t>
  </si>
  <si>
    <t>Lab2</t>
  </si>
  <si>
    <t>Lab3</t>
  </si>
  <si>
    <t>Lab4</t>
  </si>
  <si>
    <t>Lab5</t>
  </si>
  <si>
    <t>Lab7</t>
  </si>
  <si>
    <t>งด</t>
  </si>
  <si>
    <t>สอบกลางภาค</t>
  </si>
  <si>
    <t>Lab8</t>
  </si>
  <si>
    <t>Lab9</t>
  </si>
  <si>
    <t>AEL-01  การตอบสนองของวงจร Passive อย่างง่าย</t>
  </si>
  <si>
    <t>AEL-02  ไดโอดและการใช้งานเบื้องต้น</t>
  </si>
  <si>
    <t>AEL-03  วงจรควบคุมแรงดันอย่างง่าย</t>
  </si>
  <si>
    <t>AEL-04  การทํางานของทรานซิสเตอร์ประเภท BJT เบื้องต้น</t>
  </si>
  <si>
    <t>AEL-05  การไบอัสทรานซิสเตอร์ประเภท BJT</t>
  </si>
  <si>
    <t>AEL-06  วงจรขยายที่ใช้ทรานซิสเตอร์ประเภท BJT</t>
  </si>
  <si>
    <t>AEL-07  การไบอัส JFET และวงจรขยายที่ใช้ JFET</t>
  </si>
  <si>
    <t>AEL-08  วงจร Op-Amp (1)</t>
  </si>
  <si>
    <t>AEL-09  วงจร Op-Amp (2)</t>
  </si>
  <si>
    <t>Lab6-1</t>
  </si>
  <si>
    <t>Lab6-2</t>
  </si>
  <si>
    <t>AEL-06(ต่อ)</t>
  </si>
  <si>
    <t>สอบปลายภาค</t>
  </si>
  <si>
    <t>หัวข้อ</t>
  </si>
  <si>
    <t>Lab No.</t>
  </si>
  <si>
    <t>523040504-6</t>
  </si>
  <si>
    <t>นายธนวัฒน์ หงษ์ไทย</t>
  </si>
  <si>
    <t>523040619-9</t>
  </si>
  <si>
    <t>นายสุพศิน รัตนนาคินทร์</t>
  </si>
  <si>
    <t>503040768-0</t>
  </si>
  <si>
    <t>นายดำรง รัตนเมธาธร</t>
  </si>
  <si>
    <t>523040482-0</t>
  </si>
  <si>
    <t>นายขันธพงษ์ ผาคำ</t>
  </si>
  <si>
    <t>0824822168</t>
  </si>
  <si>
    <t>u_suck_18@hotmail.com</t>
  </si>
  <si>
    <t>0817082322</t>
  </si>
  <si>
    <t>Tp_underline@hotmail.com</t>
  </si>
  <si>
    <t>0854169205</t>
  </si>
  <si>
    <t>poomjitti@hotmail.com</t>
  </si>
  <si>
    <t>0894435854</t>
  </si>
  <si>
    <t>Blinkar_Bas@hotmail.com</t>
  </si>
  <si>
    <t>0850123222</t>
  </si>
  <si>
    <t>bouroo@gmail.com</t>
  </si>
  <si>
    <t>0815454655</t>
  </si>
  <si>
    <t>yondaime_11@hotmail.com</t>
  </si>
  <si>
    <t>0827466307</t>
  </si>
  <si>
    <t>extra_of_heart@hotmail.com</t>
  </si>
  <si>
    <t>0845119845</t>
  </si>
  <si>
    <t>ball_vong_yo_gh@hotmail.com</t>
  </si>
  <si>
    <t>0828530414</t>
  </si>
  <si>
    <t>p_j_engineer@hotmail.com</t>
  </si>
  <si>
    <t>0801854368</t>
  </si>
  <si>
    <t>kku_tam@hotmail.com</t>
  </si>
  <si>
    <t>0824838215</t>
  </si>
  <si>
    <t>narong_nongs@hotmail.com</t>
  </si>
  <si>
    <t>0854108698</t>
  </si>
  <si>
    <t>detective_ter@hotmail.com</t>
  </si>
  <si>
    <t>0849536546</t>
  </si>
  <si>
    <t>angelmind_noonz@hotmail.com</t>
  </si>
  <si>
    <t>0874345901</t>
  </si>
  <si>
    <t>eduu03@hotmail.com</t>
  </si>
  <si>
    <t>0850014741</t>
  </si>
  <si>
    <t>sangkang191@hotmail.com</t>
  </si>
  <si>
    <t>0850072587</t>
  </si>
  <si>
    <t>RoudPrug_FinalLove@hotmail.com</t>
  </si>
  <si>
    <t>0877766943</t>
  </si>
  <si>
    <t>oropher_falassion@hotmail.com</t>
  </si>
  <si>
    <t>0896274477</t>
  </si>
  <si>
    <t>poinzettia@hotmail.com</t>
  </si>
  <si>
    <t>0801972468</t>
  </si>
  <si>
    <t>boom_dotaallstars@hotmail.com</t>
  </si>
  <si>
    <t>0812788438</t>
  </si>
  <si>
    <t>mayaseven@hotmail.com</t>
  </si>
  <si>
    <t>0834172868</t>
  </si>
  <si>
    <t>wingless10@hotmail.com</t>
  </si>
  <si>
    <t>0828590884</t>
  </si>
  <si>
    <t>burin_fom@hotmail.com</t>
  </si>
  <si>
    <t>0811493990</t>
  </si>
  <si>
    <t>charisma.prawit@gmail.com</t>
  </si>
  <si>
    <t>0874535374</t>
  </si>
  <si>
    <t>krasaesen_preeti@hotmail.com</t>
  </si>
  <si>
    <t>0831494292</t>
  </si>
  <si>
    <t>pan_kshinichi@hotmail.com</t>
  </si>
  <si>
    <t>0866428570</t>
  </si>
  <si>
    <t>nutt_poc@hotmail.com</t>
  </si>
  <si>
    <t>0822517908</t>
  </si>
  <si>
    <t>nongnat_jung@hotmail.com</t>
  </si>
  <si>
    <t>0895700200</t>
  </si>
  <si>
    <t>maxlovely_155@hotmail.com</t>
  </si>
  <si>
    <t>0831934295</t>
  </si>
  <si>
    <t>nervarch_npj@hotmail.com</t>
  </si>
  <si>
    <t>0837698933</t>
  </si>
  <si>
    <t>nammfa@hotmail.com</t>
  </si>
  <si>
    <t>0894268963</t>
  </si>
  <si>
    <t>master.cerzz@gmail.com</t>
  </si>
  <si>
    <t>0862532769</t>
  </si>
  <si>
    <t>Z_a_L_L_a_D@hotmail.com</t>
  </si>
  <si>
    <t>0854945694</t>
  </si>
  <si>
    <t>pakpoom75@hotmail.com</t>
  </si>
  <si>
    <t>0828566065</t>
  </si>
  <si>
    <t>poom_140@hotmail.com</t>
  </si>
  <si>
    <t>0827428445</t>
  </si>
  <si>
    <t>matichon_san@hotmail.com</t>
  </si>
  <si>
    <t>0805598311</t>
  </si>
  <si>
    <t>withoon_007@hotmail.com</t>
  </si>
  <si>
    <t>0812658320</t>
  </si>
  <si>
    <t>mosterdong_mdk@hotmail.com</t>
  </si>
  <si>
    <t>0856463991</t>
  </si>
  <si>
    <t>maximum_demond@hotmail.com</t>
  </si>
  <si>
    <t>0804000156</t>
  </si>
  <si>
    <t>darkmaroon@hotmail.com</t>
  </si>
  <si>
    <t>0817994844</t>
  </si>
  <si>
    <t>zergy.s28@gmail.com</t>
  </si>
  <si>
    <t>0896259052</t>
  </si>
  <si>
    <t>prolife.am@hotmail.com</t>
  </si>
  <si>
    <t>0823167703</t>
  </si>
  <si>
    <t>kitikoon1@hotmail.com</t>
  </si>
  <si>
    <t>0818798645</t>
  </si>
  <si>
    <t>ton.boom.ssk@hotmail.com</t>
  </si>
  <si>
    <t>0833774513</t>
  </si>
  <si>
    <t>feen123@windowslive.com</t>
  </si>
  <si>
    <t>0837436957</t>
  </si>
  <si>
    <t>yanawut009@gmail.com</t>
  </si>
  <si>
    <t>0842718486</t>
  </si>
  <si>
    <t>slim_serzaa@hotmail.com</t>
  </si>
  <si>
    <t>0824847078</t>
  </si>
  <si>
    <t>int.mathics@gmail.com</t>
  </si>
  <si>
    <t>0836695443</t>
  </si>
  <si>
    <t>style_zaa@hotmail.com</t>
  </si>
  <si>
    <t>0879601805</t>
  </si>
  <si>
    <t>settachok@live.com</t>
  </si>
  <si>
    <t>0878495355</t>
  </si>
  <si>
    <t>paevirus@hotmail.com</t>
  </si>
  <si>
    <t>0824976939</t>
  </si>
  <si>
    <t>flash_basta@hotmail.com</t>
  </si>
  <si>
    <t>0834134239</t>
  </si>
  <si>
    <t>gsh_green@hotmail.com</t>
  </si>
  <si>
    <t>0828530477</t>
  </si>
  <si>
    <t>dreak_weaver@hotmail.com</t>
  </si>
  <si>
    <t>0868509028</t>
  </si>
  <si>
    <t>fon_harry@hotmail.com</t>
  </si>
  <si>
    <t>0827459974</t>
  </si>
  <si>
    <t>korrakodhme@hotmail.com</t>
  </si>
  <si>
    <t>0879573103</t>
  </si>
  <si>
    <t>hareluya_vin_ds@hotmail.com</t>
  </si>
  <si>
    <t>0843929794</t>
  </si>
  <si>
    <t>the_prince_eve@hotmail.com</t>
  </si>
  <si>
    <t>0833678342</t>
  </si>
  <si>
    <t>tanawat_ou@hotmail.com</t>
  </si>
  <si>
    <t>0861214404</t>
  </si>
  <si>
    <t>theerapat_nui@hotmail.com</t>
  </si>
  <si>
    <t>chotematsaya@hotmail.com</t>
  </si>
  <si>
    <t>0853046325</t>
  </si>
  <si>
    <t>i_nfour673@hotmail.com</t>
  </si>
  <si>
    <t>0872796441</t>
  </si>
  <si>
    <t>aum_l@hotmail.com</t>
  </si>
  <si>
    <t>0806812917</t>
  </si>
  <si>
    <t>phatchara_dog@hotmail.com</t>
  </si>
  <si>
    <t>0870796017</t>
  </si>
  <si>
    <t>sweet_heart_pp@hotmail.com</t>
  </si>
  <si>
    <t>0819654982</t>
  </si>
  <si>
    <t>g_siwon_g@hotmail.com</t>
  </si>
  <si>
    <t>0849562320</t>
  </si>
  <si>
    <t>nobodybutu18@gmail.com</t>
  </si>
  <si>
    <t>0898401037</t>
  </si>
  <si>
    <t>merlin_wind@hotmail.com</t>
  </si>
  <si>
    <t>0851132188</t>
  </si>
  <si>
    <t>lunytoon007@hotmail.com</t>
  </si>
  <si>
    <t>0823048842</t>
  </si>
  <si>
    <t>tappabut_morno@hotmail.com</t>
  </si>
  <si>
    <t>0878583828</t>
  </si>
  <si>
    <t>hamtaro_ttz@windowslive.com</t>
  </si>
  <si>
    <t>0845265943</t>
  </si>
  <si>
    <t>lingkung_23@hotmail.com</t>
  </si>
  <si>
    <t>0831538460</t>
  </si>
  <si>
    <t>dj.idol.kun@hotmail.com</t>
  </si>
  <si>
    <t>0873611565</t>
  </si>
  <si>
    <t>nik_zaaaa@hotmail.com</t>
  </si>
  <si>
    <t>0868565161</t>
  </si>
  <si>
    <t>golf_bear3@hotmail.com</t>
  </si>
  <si>
    <t>โทรศัพท์</t>
  </si>
  <si>
    <t>E-mail</t>
  </si>
  <si>
    <t>25 ม.ค. วันสถาปนามหาวิทยาลัย</t>
  </si>
  <si>
    <t>นายภูมิจิตติ โทแก้ว*</t>
  </si>
  <si>
    <t>นายธนวัฒน์ หงษ์ไทย*</t>
  </si>
  <si>
    <t>นายนพ ภูมิไธสง*</t>
  </si>
  <si>
    <t>นายปรีติสุต กระแสเสน*</t>
  </si>
  <si>
    <t>นางสาวฟ้าใส มัครมย์*</t>
  </si>
  <si>
    <t>นายสุพศิน รัตนนาคินทร์*</t>
  </si>
  <si>
    <t>นางสาวปิยเนตร อินทยารักษ์*</t>
  </si>
  <si>
    <t>นางสาวพัชรา รักบุญ*</t>
  </si>
  <si>
    <t>*ย้ายมาจาก sec. อื่น</t>
  </si>
  <si>
    <t>กลุ่ม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</si>
  <si>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</si>
  <si>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</si>
  <si>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</si>
  <si>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</si>
  <si>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</si>
  <si>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</si>
  <si>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</si>
  <si>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</si>
  <si>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</si>
  <si>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#6-1</t>
  </si>
  <si>
    <t>#6-2</t>
  </si>
  <si>
    <t>รวม</t>
  </si>
  <si>
    <t>ส</t>
  </si>
  <si>
    <t>ข</t>
  </si>
  <si>
    <t>-</t>
  </si>
  <si>
    <t>เข้าทำ Lab</t>
  </si>
  <si>
    <t>รายงาน</t>
  </si>
  <si>
    <t>สอบ</t>
  </si>
  <si>
    <t>%</t>
  </si>
  <si>
    <t>ลายเซ็น</t>
  </si>
  <si>
    <t>Avg</t>
  </si>
  <si>
    <t>Stdev</t>
  </si>
  <si>
    <t>Min</t>
  </si>
  <si>
    <t>Max</t>
  </si>
  <si>
    <t>เข้าเรียน</t>
  </si>
  <si>
    <t>สะสม</t>
  </si>
  <si>
    <t>80%</t>
  </si>
  <si>
    <t>เกรด</t>
  </si>
  <si>
    <t>A</t>
  </si>
  <si>
    <t>B+</t>
  </si>
  <si>
    <t>B</t>
  </si>
  <si>
    <t>C+</t>
  </si>
  <si>
    <t>C</t>
  </si>
  <si>
    <t>D+</t>
  </si>
  <si>
    <t>D</t>
  </si>
  <si>
    <t>Sec. 1</t>
  </si>
  <si>
    <t>ClssAvg</t>
  </si>
  <si>
    <t>Sec. 2</t>
  </si>
  <si>
    <t>Sec. 3</t>
  </si>
  <si>
    <t>Sec. 4</t>
  </si>
  <si>
    <t>All</t>
  </si>
</sst>
</file>

<file path=xl/styles.xml><?xml version="1.0" encoding="utf-8"?>
<styleSheet xmlns="http://schemas.openxmlformats.org/spreadsheetml/2006/main">
  <numFmts count="1">
    <numFmt numFmtId="187" formatCode="0.0"/>
  </numFmts>
  <fonts count="4">
    <font>
      <sz val="10"/>
      <color theme="1"/>
      <name val="Tahoma"/>
      <family val="2"/>
      <charset val="222"/>
    </font>
    <font>
      <sz val="10"/>
      <name val="Tahoma"/>
      <family val="2"/>
      <charset val="222"/>
    </font>
    <font>
      <sz val="10"/>
      <color rgb="FFFF0000"/>
      <name val="Tahoma"/>
      <family val="2"/>
      <charset val="222"/>
    </font>
    <font>
      <sz val="10"/>
      <color theme="7"/>
      <name val="Tahoma"/>
      <family val="2"/>
      <charset val="22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/>
    <xf numFmtId="0" fontId="1" fillId="0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87" fontId="0" fillId="0" borderId="1" xfId="0" applyNumberFormat="1" applyBorder="1"/>
    <xf numFmtId="0" fontId="0" fillId="3" borderId="1" xfId="0" applyFill="1" applyBorder="1" applyAlignment="1">
      <alignment horizontal="center"/>
    </xf>
    <xf numFmtId="187" fontId="0" fillId="0" borderId="1" xfId="0" applyNumberFormat="1" applyBorder="1" applyAlignment="1">
      <alignment horizontal="right"/>
    </xf>
    <xf numFmtId="187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187" fontId="0" fillId="3" borderId="5" xfId="0" applyNumberFormat="1" applyFill="1" applyBorder="1" applyAlignment="1">
      <alignment vertical="center"/>
    </xf>
    <xf numFmtId="187" fontId="0" fillId="3" borderId="7" xfId="0" applyNumberFormat="1" applyFill="1" applyBorder="1" applyAlignment="1">
      <alignment vertical="center"/>
    </xf>
    <xf numFmtId="187" fontId="0" fillId="3" borderId="6" xfId="0" applyNumberFormat="1" applyFill="1" applyBorder="1" applyAlignment="1">
      <alignment vertical="center"/>
    </xf>
    <xf numFmtId="187" fontId="0" fillId="0" borderId="5" xfId="0" applyNumberFormat="1" applyBorder="1" applyAlignment="1">
      <alignment vertical="center"/>
    </xf>
    <xf numFmtId="187" fontId="0" fillId="0" borderId="7" xfId="0" applyNumberFormat="1" applyBorder="1" applyAlignment="1">
      <alignment vertical="center"/>
    </xf>
    <xf numFmtId="187" fontId="0" fillId="0" borderId="6" xfId="0" applyNumberFormat="1" applyBorder="1" applyAlignment="1">
      <alignment vertical="center"/>
    </xf>
    <xf numFmtId="187" fontId="2" fillId="7" borderId="5" xfId="0" applyNumberFormat="1" applyFont="1" applyFill="1" applyBorder="1" applyAlignment="1">
      <alignment vertical="center"/>
    </xf>
    <xf numFmtId="187" fontId="2" fillId="7" borderId="7" xfId="0" applyNumberFormat="1" applyFont="1" applyFill="1" applyBorder="1" applyAlignment="1">
      <alignment vertical="center"/>
    </xf>
    <xf numFmtId="187" fontId="2" fillId="7" borderId="6" xfId="0" applyNumberFormat="1" applyFont="1" applyFill="1" applyBorder="1" applyAlignment="1">
      <alignment vertical="center"/>
    </xf>
    <xf numFmtId="187" fontId="0" fillId="3" borderId="5" xfId="0" applyNumberFormat="1" applyFill="1" applyBorder="1" applyAlignment="1">
      <alignment horizontal="center" vertical="center"/>
    </xf>
    <xf numFmtId="187" fontId="0" fillId="3" borderId="6" xfId="0" applyNumberFormat="1" applyFill="1" applyBorder="1" applyAlignment="1">
      <alignment horizontal="center" vertical="center"/>
    </xf>
    <xf numFmtId="187" fontId="0" fillId="3" borderId="7" xfId="0" applyNumberFormat="1" applyFill="1" applyBorder="1" applyAlignment="1">
      <alignment horizontal="center" vertical="center"/>
    </xf>
    <xf numFmtId="187" fontId="0" fillId="0" borderId="5" xfId="0" applyNumberFormat="1" applyBorder="1" applyAlignment="1">
      <alignment horizontal="center" vertical="center"/>
    </xf>
    <xf numFmtId="187" fontId="0" fillId="0" borderId="0" xfId="0" applyNumberFormat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87" fontId="0" fillId="0" borderId="1" xfId="0" applyNumberFormat="1" applyFill="1" applyBorder="1"/>
    <xf numFmtId="187" fontId="0" fillId="0" borderId="1" xfId="0" applyNumberFormat="1" applyBorder="1" applyAlignment="1">
      <alignment horizontal="center"/>
    </xf>
    <xf numFmtId="187" fontId="0" fillId="0" borderId="6" xfId="0" applyNumberFormat="1" applyBorder="1" applyAlignment="1">
      <alignment horizontal="center" vertical="center"/>
    </xf>
    <xf numFmtId="187" fontId="0" fillId="0" borderId="0" xfId="0" applyNumberFormat="1" applyBorder="1"/>
    <xf numFmtId="187" fontId="0" fillId="3" borderId="5" xfId="0" quotePrefix="1" applyNumberFormat="1" applyFill="1" applyBorder="1" applyAlignment="1">
      <alignment vertical="center"/>
    </xf>
    <xf numFmtId="9" fontId="0" fillId="0" borderId="1" xfId="0" quotePrefix="1" applyNumberFormat="1" applyBorder="1" applyAlignment="1">
      <alignment horizontal="center"/>
    </xf>
    <xf numFmtId="187" fontId="0" fillId="0" borderId="0" xfId="0" applyNumberFormat="1" applyFill="1" applyBorder="1"/>
    <xf numFmtId="187" fontId="2" fillId="3" borderId="5" xfId="0" applyNumberFormat="1" applyFont="1" applyFill="1" applyBorder="1" applyAlignment="1">
      <alignment horizontal="right" vertical="center"/>
    </xf>
    <xf numFmtId="187" fontId="2" fillId="3" borderId="6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/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h-TH"/>
  <c:chart>
    <c:plotArea>
      <c:layout/>
      <c:barChart>
        <c:barDir val="col"/>
        <c:grouping val="clustered"/>
        <c:ser>
          <c:idx val="1"/>
          <c:order val="0"/>
          <c:cat>
            <c:numRef>
              <c:f>All!$L$3:$L$73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All!$M$3:$M$73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8</c:v>
                </c:pt>
                <c:pt idx="50">
                  <c:v>4</c:v>
                </c:pt>
                <c:pt idx="51">
                  <c:v>3</c:v>
                </c:pt>
                <c:pt idx="52">
                  <c:v>6</c:v>
                </c:pt>
                <c:pt idx="53">
                  <c:v>0</c:v>
                </c:pt>
                <c:pt idx="54">
                  <c:v>8</c:v>
                </c:pt>
                <c:pt idx="55">
                  <c:v>4</c:v>
                </c:pt>
                <c:pt idx="56">
                  <c:v>4</c:v>
                </c:pt>
                <c:pt idx="57">
                  <c:v>2</c:v>
                </c:pt>
                <c:pt idx="58">
                  <c:v>5</c:v>
                </c:pt>
                <c:pt idx="59">
                  <c:v>3</c:v>
                </c:pt>
                <c:pt idx="60">
                  <c:v>5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</c:ser>
        <c:axId val="51793920"/>
        <c:axId val="52166656"/>
      </c:barChart>
      <c:catAx>
        <c:axId val="51793920"/>
        <c:scaling>
          <c:orientation val="minMax"/>
        </c:scaling>
        <c:axPos val="b"/>
        <c:numFmt formatCode="General" sourceLinked="1"/>
        <c:tickLblPos val="nextTo"/>
        <c:crossAx val="52166656"/>
        <c:crosses val="autoZero"/>
        <c:auto val="1"/>
        <c:lblAlgn val="ctr"/>
        <c:lblOffset val="100"/>
        <c:tickLblSkip val="5"/>
      </c:catAx>
      <c:valAx>
        <c:axId val="52166656"/>
        <c:scaling>
          <c:orientation val="minMax"/>
        </c:scaling>
        <c:axPos val="l"/>
        <c:majorGridlines/>
        <c:numFmt formatCode="General" sourceLinked="1"/>
        <c:tickLblPos val="nextTo"/>
        <c:crossAx val="51793920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80</xdr:row>
      <xdr:rowOff>76200</xdr:rowOff>
    </xdr:from>
    <xdr:to>
      <xdr:col>10</xdr:col>
      <xdr:colOff>228599</xdr:colOff>
      <xdr:row>97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opLeftCell="A70" zoomScaleNormal="100" workbookViewId="0">
      <selection activeCell="F99" sqref="F99:F105"/>
    </sheetView>
  </sheetViews>
  <sheetFormatPr defaultRowHeight="12.75"/>
  <cols>
    <col min="1" max="1" width="3" bestFit="1" customWidth="1"/>
    <col min="2" max="2" width="11.7109375" bestFit="1" customWidth="1"/>
    <col min="3" max="3" width="22.7109375" bestFit="1" customWidth="1"/>
    <col min="4" max="4" width="4" style="3" bestFit="1" customWidth="1"/>
    <col min="5" max="5" width="11" style="3" customWidth="1"/>
    <col min="6" max="6" width="29.85546875" bestFit="1" customWidth="1"/>
    <col min="8" max="8" width="11.7109375" bestFit="1" customWidth="1"/>
    <col min="9" max="9" width="22.5703125" bestFit="1" customWidth="1"/>
  </cols>
  <sheetData>
    <row r="1" spans="1:10" ht="14.1" customHeight="1">
      <c r="A1" s="4"/>
      <c r="B1" s="1" t="s">
        <v>0</v>
      </c>
      <c r="C1" s="1" t="s">
        <v>1</v>
      </c>
      <c r="D1" s="2" t="s">
        <v>2</v>
      </c>
      <c r="E1" s="2" t="s">
        <v>336</v>
      </c>
      <c r="F1" s="1" t="s">
        <v>337</v>
      </c>
    </row>
    <row r="2" spans="1:10" ht="14.1" customHeight="1">
      <c r="A2" s="4">
        <v>1</v>
      </c>
      <c r="B2" s="4" t="s">
        <v>3</v>
      </c>
      <c r="C2" s="4" t="s">
        <v>4</v>
      </c>
      <c r="D2" s="1">
        <v>1</v>
      </c>
      <c r="E2" s="4" t="s">
        <v>189</v>
      </c>
      <c r="F2" s="4" t="s">
        <v>190</v>
      </c>
      <c r="G2" s="22"/>
      <c r="H2" s="22"/>
      <c r="I2" s="22"/>
      <c r="J2" s="22"/>
    </row>
    <row r="3" spans="1:10" ht="14.1" customHeight="1">
      <c r="A3" s="4">
        <v>2</v>
      </c>
      <c r="B3" s="4" t="s">
        <v>185</v>
      </c>
      <c r="C3" s="4" t="s">
        <v>186</v>
      </c>
      <c r="D3" s="1">
        <v>1</v>
      </c>
      <c r="E3" s="4" t="s">
        <v>191</v>
      </c>
      <c r="F3" s="4" t="s">
        <v>192</v>
      </c>
      <c r="G3" s="22"/>
      <c r="H3" s="22"/>
      <c r="I3" s="22"/>
      <c r="J3" s="22"/>
    </row>
    <row r="4" spans="1:10" ht="14.1" customHeight="1">
      <c r="A4" s="4">
        <v>3</v>
      </c>
      <c r="B4" s="4" t="s">
        <v>187</v>
      </c>
      <c r="C4" s="4" t="s">
        <v>188</v>
      </c>
      <c r="D4" s="1">
        <v>1</v>
      </c>
      <c r="E4" s="4" t="s">
        <v>201</v>
      </c>
      <c r="F4" s="4" t="s">
        <v>202</v>
      </c>
      <c r="G4" s="22"/>
      <c r="H4" s="22"/>
      <c r="I4" s="22"/>
      <c r="J4" s="22"/>
    </row>
    <row r="5" spans="1:10" ht="14.1" customHeight="1">
      <c r="A5" s="4">
        <v>4</v>
      </c>
      <c r="B5" s="4" t="s">
        <v>13</v>
      </c>
      <c r="C5" s="4" t="s">
        <v>14</v>
      </c>
      <c r="D5" s="1">
        <v>1</v>
      </c>
      <c r="E5" s="4" t="s">
        <v>237</v>
      </c>
      <c r="F5" s="4" t="s">
        <v>238</v>
      </c>
      <c r="G5" s="22"/>
      <c r="H5" s="22"/>
      <c r="I5" s="22"/>
      <c r="J5" s="22"/>
    </row>
    <row r="6" spans="1:10" ht="14.1" customHeight="1">
      <c r="A6" s="4">
        <v>5</v>
      </c>
      <c r="B6" s="4" t="s">
        <v>15</v>
      </c>
      <c r="C6" s="4" t="s">
        <v>16</v>
      </c>
      <c r="D6" s="1">
        <v>1</v>
      </c>
      <c r="E6" s="4" t="s">
        <v>239</v>
      </c>
      <c r="F6" s="4" t="s">
        <v>240</v>
      </c>
      <c r="G6" s="22"/>
      <c r="H6" s="22"/>
      <c r="I6" s="22"/>
      <c r="J6" s="22"/>
    </row>
    <row r="7" spans="1:10" ht="14.1" customHeight="1">
      <c r="A7" s="4">
        <v>6</v>
      </c>
      <c r="B7" s="4" t="s">
        <v>112</v>
      </c>
      <c r="C7" s="4" t="s">
        <v>113</v>
      </c>
      <c r="D7" s="1">
        <v>1</v>
      </c>
      <c r="E7" s="4" t="s">
        <v>253</v>
      </c>
      <c r="F7" s="4" t="s">
        <v>254</v>
      </c>
      <c r="G7" s="22"/>
      <c r="H7" s="22"/>
      <c r="I7" s="22"/>
      <c r="J7" s="22"/>
    </row>
    <row r="8" spans="1:10" ht="14.1" customHeight="1">
      <c r="A8" s="4">
        <v>7</v>
      </c>
      <c r="B8" s="4" t="s">
        <v>19</v>
      </c>
      <c r="C8" s="4" t="s">
        <v>20</v>
      </c>
      <c r="D8" s="1">
        <v>1</v>
      </c>
      <c r="E8" s="4" t="s">
        <v>271</v>
      </c>
      <c r="F8" s="4" t="s">
        <v>272</v>
      </c>
      <c r="G8" s="22"/>
      <c r="H8" s="22"/>
      <c r="I8" s="22"/>
      <c r="J8" s="22"/>
    </row>
    <row r="9" spans="1:10" ht="14.1" customHeight="1">
      <c r="A9" s="4">
        <v>8</v>
      </c>
      <c r="B9" s="4" t="s">
        <v>27</v>
      </c>
      <c r="C9" s="4" t="s">
        <v>28</v>
      </c>
      <c r="D9" s="1">
        <v>1</v>
      </c>
      <c r="E9" s="4" t="s">
        <v>301</v>
      </c>
      <c r="F9" s="4" t="s">
        <v>302</v>
      </c>
      <c r="G9" s="22"/>
      <c r="H9" s="22"/>
      <c r="I9" s="22"/>
      <c r="J9" s="22"/>
    </row>
    <row r="10" spans="1:10" ht="14.1" customHeight="1">
      <c r="A10" s="4">
        <v>9</v>
      </c>
      <c r="B10" s="4" t="s">
        <v>122</v>
      </c>
      <c r="C10" s="4" t="s">
        <v>123</v>
      </c>
      <c r="D10" s="1">
        <v>1</v>
      </c>
      <c r="E10" s="4" t="s">
        <v>320</v>
      </c>
      <c r="F10" s="4" t="s">
        <v>321</v>
      </c>
      <c r="G10" s="22"/>
      <c r="H10" s="22"/>
      <c r="I10" s="22"/>
      <c r="J10" s="22"/>
    </row>
    <row r="11" spans="1:10" ht="14.1" customHeight="1">
      <c r="A11" s="4">
        <v>10</v>
      </c>
      <c r="B11" s="4" t="s">
        <v>33</v>
      </c>
      <c r="C11" s="4" t="s">
        <v>34</v>
      </c>
      <c r="D11" s="1">
        <v>1</v>
      </c>
      <c r="E11" s="4" t="s">
        <v>328</v>
      </c>
      <c r="F11" s="4" t="s">
        <v>329</v>
      </c>
      <c r="G11" s="22"/>
      <c r="H11" s="22"/>
      <c r="I11" s="22"/>
      <c r="J11" s="22"/>
    </row>
    <row r="12" spans="1:10" ht="14.1" customHeight="1">
      <c r="A12" s="4">
        <v>11</v>
      </c>
      <c r="B12" s="33" t="s">
        <v>48</v>
      </c>
      <c r="C12" s="33" t="s">
        <v>343</v>
      </c>
      <c r="D12" s="34">
        <v>2</v>
      </c>
      <c r="E12" s="40" t="s">
        <v>247</v>
      </c>
      <c r="F12" s="40" t="s">
        <v>248</v>
      </c>
      <c r="G12" s="84" t="s">
        <v>347</v>
      </c>
      <c r="H12" s="22"/>
      <c r="I12" s="22"/>
      <c r="J12" s="22"/>
    </row>
    <row r="13" spans="1:10" ht="14.1" customHeight="1">
      <c r="A13" s="4">
        <v>12</v>
      </c>
      <c r="B13" s="33" t="s">
        <v>58</v>
      </c>
      <c r="C13" s="33" t="s">
        <v>345</v>
      </c>
      <c r="D13" s="34">
        <v>2</v>
      </c>
      <c r="E13" s="40" t="s">
        <v>310</v>
      </c>
      <c r="F13" s="40" t="s">
        <v>311</v>
      </c>
      <c r="G13" s="84"/>
      <c r="H13" s="22"/>
      <c r="I13" s="22"/>
      <c r="J13" s="22"/>
    </row>
    <row r="14" spans="1:10" ht="14.1" customHeight="1">
      <c r="A14" s="4">
        <v>13</v>
      </c>
      <c r="B14" s="33" t="s">
        <v>94</v>
      </c>
      <c r="C14" s="33" t="s">
        <v>346</v>
      </c>
      <c r="D14" s="34">
        <v>2</v>
      </c>
      <c r="E14" s="40" t="s">
        <v>312</v>
      </c>
      <c r="F14" s="40" t="s">
        <v>313</v>
      </c>
      <c r="G14" s="84"/>
      <c r="H14" s="22"/>
      <c r="I14" s="22"/>
      <c r="J14" s="22"/>
    </row>
    <row r="15" spans="1:10" ht="14.1" customHeight="1">
      <c r="A15" s="4">
        <v>14</v>
      </c>
      <c r="B15" s="33" t="s">
        <v>136</v>
      </c>
      <c r="C15" s="33" t="s">
        <v>339</v>
      </c>
      <c r="D15" s="34">
        <v>3</v>
      </c>
      <c r="E15" s="40" t="s">
        <v>193</v>
      </c>
      <c r="F15" s="40" t="s">
        <v>194</v>
      </c>
      <c r="G15" s="84"/>
      <c r="H15" s="22"/>
      <c r="I15" s="22"/>
      <c r="J15" s="22"/>
    </row>
    <row r="16" spans="1:10" ht="14.1" customHeight="1">
      <c r="A16" s="4">
        <v>15</v>
      </c>
      <c r="B16" s="33" t="s">
        <v>181</v>
      </c>
      <c r="C16" s="33" t="s">
        <v>340</v>
      </c>
      <c r="D16" s="34">
        <v>4</v>
      </c>
      <c r="E16" s="40" t="s">
        <v>221</v>
      </c>
      <c r="F16" s="40" t="s">
        <v>222</v>
      </c>
      <c r="G16" s="84"/>
      <c r="H16" s="22"/>
      <c r="I16" s="22"/>
      <c r="J16" s="22"/>
    </row>
    <row r="17" spans="1:10" ht="14.1" customHeight="1">
      <c r="A17" s="4">
        <v>16</v>
      </c>
      <c r="B17" s="33" t="s">
        <v>104</v>
      </c>
      <c r="C17" s="33" t="s">
        <v>341</v>
      </c>
      <c r="D17" s="34">
        <v>4</v>
      </c>
      <c r="E17" s="40" t="s">
        <v>227</v>
      </c>
      <c r="F17" s="40" t="s">
        <v>228</v>
      </c>
      <c r="G17" s="84"/>
      <c r="H17" s="22"/>
      <c r="I17" s="22"/>
      <c r="J17" s="22"/>
    </row>
    <row r="18" spans="1:10" ht="14.1" customHeight="1">
      <c r="A18" s="4">
        <v>17</v>
      </c>
      <c r="B18" s="33" t="s">
        <v>106</v>
      </c>
      <c r="C18" s="33" t="s">
        <v>342</v>
      </c>
      <c r="D18" s="34">
        <v>4</v>
      </c>
      <c r="E18" s="40" t="s">
        <v>235</v>
      </c>
      <c r="F18" s="40" t="s">
        <v>236</v>
      </c>
      <c r="G18" s="84"/>
      <c r="H18" s="22"/>
      <c r="I18" s="22"/>
      <c r="J18" s="22"/>
    </row>
    <row r="19" spans="1:10" ht="14.1" customHeight="1">
      <c r="A19" s="4">
        <v>18</v>
      </c>
      <c r="B19" s="33" t="s">
        <v>183</v>
      </c>
      <c r="C19" s="33" t="s">
        <v>344</v>
      </c>
      <c r="D19" s="34">
        <v>4</v>
      </c>
      <c r="E19" s="40" t="s">
        <v>293</v>
      </c>
      <c r="F19" s="40" t="s">
        <v>294</v>
      </c>
      <c r="G19" s="84"/>
      <c r="H19" s="22"/>
      <c r="I19" s="22"/>
      <c r="J19" s="22"/>
    </row>
    <row r="20" spans="1:10" ht="14.1" customHeight="1">
      <c r="A20" s="4">
        <v>19</v>
      </c>
      <c r="B20" s="31"/>
      <c r="C20" s="31"/>
      <c r="D20" s="1">
        <v>1</v>
      </c>
      <c r="E20" s="4"/>
      <c r="F20" s="4"/>
      <c r="G20" s="22"/>
      <c r="H20" s="22"/>
      <c r="I20" s="22"/>
      <c r="J20" s="22"/>
    </row>
    <row r="21" spans="1:10" ht="14.1" customHeight="1">
      <c r="A21" s="4">
        <v>20</v>
      </c>
      <c r="B21" s="31"/>
      <c r="C21" s="31"/>
      <c r="D21" s="1">
        <v>1</v>
      </c>
      <c r="E21" s="4"/>
      <c r="F21" s="4"/>
      <c r="G21" s="22"/>
      <c r="H21" s="22"/>
      <c r="I21" s="22"/>
      <c r="J21" s="22"/>
    </row>
    <row r="22" spans="1:10" ht="14.1" customHeight="1">
      <c r="A22" s="4">
        <v>21</v>
      </c>
      <c r="B22" s="31"/>
      <c r="C22" s="31"/>
      <c r="D22" s="1">
        <v>1</v>
      </c>
      <c r="E22" s="4"/>
      <c r="F22" s="4"/>
      <c r="G22" s="22"/>
      <c r="H22" s="22"/>
      <c r="I22" s="22"/>
      <c r="J22" s="22"/>
    </row>
    <row r="23" spans="1:10" ht="14.1" customHeight="1">
      <c r="A23" s="4">
        <v>22</v>
      </c>
      <c r="B23" s="31" t="s">
        <v>35</v>
      </c>
      <c r="C23" s="31" t="s">
        <v>35</v>
      </c>
      <c r="D23" s="1">
        <v>1</v>
      </c>
      <c r="E23" s="4"/>
      <c r="F23" s="4"/>
      <c r="G23" s="22"/>
      <c r="H23" s="22"/>
      <c r="I23" s="22"/>
      <c r="J23" s="22"/>
    </row>
    <row r="24" spans="1:10" ht="14.1" customHeight="1">
      <c r="A24" s="4">
        <v>23</v>
      </c>
      <c r="B24" s="31" t="s">
        <v>35</v>
      </c>
      <c r="C24" s="31" t="s">
        <v>35</v>
      </c>
      <c r="D24" s="1">
        <v>1</v>
      </c>
      <c r="E24" s="4"/>
      <c r="F24" s="4"/>
      <c r="G24" s="22"/>
      <c r="H24" s="22"/>
      <c r="I24" s="22"/>
      <c r="J24" s="22"/>
    </row>
    <row r="25" spans="1:10" ht="14.1" customHeight="1">
      <c r="A25" s="4">
        <v>24</v>
      </c>
      <c r="B25" s="31" t="s">
        <v>35</v>
      </c>
      <c r="C25" s="31" t="s">
        <v>35</v>
      </c>
      <c r="D25" s="1">
        <v>1</v>
      </c>
      <c r="E25" s="4"/>
      <c r="F25" s="4"/>
      <c r="G25" s="22"/>
      <c r="H25" s="22"/>
      <c r="I25" s="22"/>
      <c r="J25" s="22"/>
    </row>
    <row r="26" spans="1:10" ht="14.1" customHeight="1">
      <c r="A26" s="4">
        <v>1</v>
      </c>
      <c r="B26" s="4" t="s">
        <v>36</v>
      </c>
      <c r="C26" s="4" t="s">
        <v>37</v>
      </c>
      <c r="D26" s="1">
        <v>2</v>
      </c>
      <c r="E26" s="4" t="s">
        <v>205</v>
      </c>
      <c r="F26" s="4" t="s">
        <v>206</v>
      </c>
      <c r="G26" s="22"/>
      <c r="H26" s="22"/>
      <c r="I26" s="22"/>
      <c r="J26" s="22"/>
    </row>
    <row r="27" spans="1:10" ht="14.1" customHeight="1">
      <c r="A27" s="4">
        <v>2</v>
      </c>
      <c r="B27" s="18" t="s">
        <v>38</v>
      </c>
      <c r="C27" s="18" t="s">
        <v>39</v>
      </c>
      <c r="D27" s="19">
        <v>2</v>
      </c>
      <c r="E27" s="4" t="s">
        <v>211</v>
      </c>
      <c r="F27" s="4" t="s">
        <v>212</v>
      </c>
      <c r="G27" s="22"/>
      <c r="H27" s="22"/>
      <c r="I27" s="22"/>
      <c r="J27" s="22"/>
    </row>
    <row r="28" spans="1:10" ht="14.1" customHeight="1">
      <c r="A28" s="4">
        <v>3</v>
      </c>
      <c r="B28" s="18" t="s">
        <v>9</v>
      </c>
      <c r="C28" s="18" t="s">
        <v>10</v>
      </c>
      <c r="D28" s="19">
        <v>2</v>
      </c>
      <c r="E28" s="4" t="s">
        <v>213</v>
      </c>
      <c r="F28" s="4" t="s">
        <v>214</v>
      </c>
      <c r="G28" s="22"/>
      <c r="H28" s="22"/>
      <c r="I28" s="22"/>
      <c r="J28" s="22"/>
    </row>
    <row r="29" spans="1:10" ht="14.1" customHeight="1">
      <c r="A29" s="4">
        <v>4</v>
      </c>
      <c r="B29" s="18" t="s">
        <v>40</v>
      </c>
      <c r="C29" s="18" t="s">
        <v>41</v>
      </c>
      <c r="D29" s="19">
        <v>2</v>
      </c>
      <c r="E29" s="4" t="s">
        <v>225</v>
      </c>
      <c r="F29" s="4" t="s">
        <v>226</v>
      </c>
      <c r="G29" s="22"/>
      <c r="H29" s="22"/>
      <c r="I29" s="22"/>
      <c r="J29" s="22"/>
    </row>
    <row r="30" spans="1:10" ht="14.1" customHeight="1">
      <c r="A30" s="4">
        <v>5</v>
      </c>
      <c r="B30" s="25" t="s">
        <v>130</v>
      </c>
      <c r="C30" s="25" t="s">
        <v>131</v>
      </c>
      <c r="D30" s="26">
        <v>2</v>
      </c>
      <c r="E30" s="4" t="s">
        <v>231</v>
      </c>
      <c r="F30" s="4" t="s">
        <v>232</v>
      </c>
      <c r="G30" s="22"/>
      <c r="H30" s="22"/>
      <c r="I30" s="22"/>
      <c r="J30" s="22"/>
    </row>
    <row r="31" spans="1:10" ht="14.1" customHeight="1">
      <c r="A31" s="4">
        <v>6</v>
      </c>
      <c r="B31" s="25" t="s">
        <v>42</v>
      </c>
      <c r="C31" s="25" t="s">
        <v>43</v>
      </c>
      <c r="D31" s="26">
        <v>2</v>
      </c>
      <c r="E31" s="4" t="s">
        <v>233</v>
      </c>
      <c r="F31" s="4" t="s">
        <v>234</v>
      </c>
      <c r="G31" s="22"/>
      <c r="H31" s="22"/>
      <c r="I31" s="22"/>
      <c r="J31" s="22"/>
    </row>
    <row r="32" spans="1:10" ht="14.1" customHeight="1">
      <c r="A32" s="4">
        <v>7</v>
      </c>
      <c r="B32" s="25" t="s">
        <v>44</v>
      </c>
      <c r="C32" s="25" t="s">
        <v>45</v>
      </c>
      <c r="D32" s="26">
        <v>2</v>
      </c>
      <c r="E32" s="4" t="s">
        <v>243</v>
      </c>
      <c r="F32" s="4" t="s">
        <v>244</v>
      </c>
      <c r="G32" s="22"/>
      <c r="H32" s="22"/>
      <c r="I32" s="22"/>
      <c r="J32" s="22"/>
    </row>
    <row r="33" spans="1:10" ht="14.1" customHeight="1">
      <c r="A33" s="4">
        <v>8</v>
      </c>
      <c r="B33" s="25" t="s">
        <v>46</v>
      </c>
      <c r="C33" s="25" t="s">
        <v>47</v>
      </c>
      <c r="D33" s="26">
        <v>2</v>
      </c>
      <c r="E33" s="4" t="s">
        <v>245</v>
      </c>
      <c r="F33" s="4" t="s">
        <v>246</v>
      </c>
      <c r="G33" s="22"/>
      <c r="H33" s="22"/>
      <c r="I33" s="22"/>
      <c r="J33" s="22"/>
    </row>
    <row r="34" spans="1:10" ht="14.1" customHeight="1">
      <c r="A34" s="4">
        <v>9</v>
      </c>
      <c r="B34" s="20" t="s">
        <v>48</v>
      </c>
      <c r="C34" s="20" t="s">
        <v>49</v>
      </c>
      <c r="D34" s="21">
        <v>2</v>
      </c>
      <c r="E34" s="4" t="s">
        <v>247</v>
      </c>
      <c r="F34" s="4" t="s">
        <v>248</v>
      </c>
      <c r="G34" s="22"/>
      <c r="H34" s="22"/>
      <c r="I34" s="22"/>
      <c r="J34" s="22"/>
    </row>
    <row r="35" spans="1:10" ht="14.1" customHeight="1">
      <c r="A35" s="4">
        <v>10</v>
      </c>
      <c r="B35" s="25" t="s">
        <v>50</v>
      </c>
      <c r="C35" s="25" t="s">
        <v>51</v>
      </c>
      <c r="D35" s="26">
        <v>2</v>
      </c>
      <c r="E35" s="4" t="s">
        <v>273</v>
      </c>
      <c r="F35" s="4" t="s">
        <v>274</v>
      </c>
      <c r="G35" s="22"/>
      <c r="H35" s="22"/>
      <c r="I35" s="22"/>
      <c r="J35" s="22"/>
    </row>
    <row r="36" spans="1:10" ht="14.1" customHeight="1">
      <c r="A36" s="4">
        <v>11</v>
      </c>
      <c r="B36" s="25" t="s">
        <v>52</v>
      </c>
      <c r="C36" s="25" t="s">
        <v>53</v>
      </c>
      <c r="D36" s="26">
        <v>2</v>
      </c>
      <c r="E36" s="4" t="s">
        <v>275</v>
      </c>
      <c r="F36" s="4" t="s">
        <v>276</v>
      </c>
      <c r="G36" s="22"/>
      <c r="H36" s="22"/>
      <c r="I36" s="22"/>
      <c r="J36" s="22"/>
    </row>
    <row r="37" spans="1:10" ht="14.1" customHeight="1">
      <c r="A37" s="4">
        <v>12</v>
      </c>
      <c r="B37" s="25" t="s">
        <v>116</v>
      </c>
      <c r="C37" s="25" t="s">
        <v>117</v>
      </c>
      <c r="D37" s="26">
        <v>2</v>
      </c>
      <c r="E37" s="4" t="s">
        <v>279</v>
      </c>
      <c r="F37" s="4" t="s">
        <v>280</v>
      </c>
      <c r="G37" s="22"/>
      <c r="H37" s="22"/>
      <c r="I37" s="22"/>
      <c r="J37" s="22"/>
    </row>
    <row r="38" spans="1:10" ht="14.1" customHeight="1">
      <c r="A38" s="4">
        <v>13</v>
      </c>
      <c r="B38" s="18" t="s">
        <v>56</v>
      </c>
      <c r="C38" s="18" t="s">
        <v>57</v>
      </c>
      <c r="D38" s="19">
        <v>2</v>
      </c>
      <c r="E38" s="4" t="s">
        <v>295</v>
      </c>
      <c r="F38" s="4" t="s">
        <v>296</v>
      </c>
      <c r="G38" s="22"/>
      <c r="H38" s="22"/>
      <c r="I38" s="22"/>
      <c r="J38" s="22"/>
    </row>
    <row r="39" spans="1:10" ht="14.1" customHeight="1">
      <c r="A39" s="4">
        <v>14</v>
      </c>
      <c r="B39" s="18" t="s">
        <v>29</v>
      </c>
      <c r="C39" s="18" t="s">
        <v>30</v>
      </c>
      <c r="D39" s="19">
        <v>2</v>
      </c>
      <c r="E39" s="4" t="s">
        <v>308</v>
      </c>
      <c r="F39" s="4" t="s">
        <v>309</v>
      </c>
      <c r="G39" s="22"/>
      <c r="H39" s="22"/>
      <c r="I39" s="22"/>
      <c r="J39" s="22"/>
    </row>
    <row r="40" spans="1:10" ht="14.1" customHeight="1">
      <c r="A40" s="4">
        <v>15</v>
      </c>
      <c r="B40" s="20" t="s">
        <v>58</v>
      </c>
      <c r="C40" s="20" t="s">
        <v>59</v>
      </c>
      <c r="D40" s="21">
        <v>2</v>
      </c>
      <c r="E40" s="4" t="s">
        <v>310</v>
      </c>
      <c r="F40" s="4" t="s">
        <v>311</v>
      </c>
      <c r="G40" s="22"/>
      <c r="H40" s="22"/>
      <c r="I40" s="22"/>
      <c r="J40" s="22"/>
    </row>
    <row r="41" spans="1:10" ht="14.1" customHeight="1">
      <c r="A41" s="4">
        <v>16</v>
      </c>
      <c r="B41" s="20" t="s">
        <v>94</v>
      </c>
      <c r="C41" s="20" t="s">
        <v>95</v>
      </c>
      <c r="D41" s="21">
        <v>2</v>
      </c>
      <c r="E41" s="4" t="s">
        <v>312</v>
      </c>
      <c r="F41" s="4" t="s">
        <v>313</v>
      </c>
      <c r="G41" s="22"/>
      <c r="H41" s="22"/>
      <c r="I41" s="22"/>
      <c r="J41" s="22"/>
    </row>
    <row r="42" spans="1:10" ht="14.1" customHeight="1">
      <c r="A42" s="4">
        <v>17</v>
      </c>
      <c r="B42" s="18" t="s">
        <v>96</v>
      </c>
      <c r="C42" s="18" t="s">
        <v>97</v>
      </c>
      <c r="D42" s="19">
        <v>2</v>
      </c>
      <c r="E42" s="4" t="s">
        <v>314</v>
      </c>
      <c r="F42" s="4" t="s">
        <v>315</v>
      </c>
      <c r="G42" s="22"/>
      <c r="H42" s="22"/>
      <c r="I42" s="22"/>
      <c r="J42" s="22"/>
    </row>
    <row r="43" spans="1:10" ht="14.1" customHeight="1">
      <c r="A43" s="4">
        <v>18</v>
      </c>
      <c r="B43" s="18" t="s">
        <v>98</v>
      </c>
      <c r="C43" s="18" t="s">
        <v>99</v>
      </c>
      <c r="D43" s="19">
        <v>2</v>
      </c>
      <c r="E43" s="4" t="s">
        <v>316</v>
      </c>
      <c r="F43" s="4" t="s">
        <v>317</v>
      </c>
      <c r="G43" s="22"/>
      <c r="H43" s="22"/>
      <c r="I43" s="22"/>
      <c r="J43" s="22"/>
    </row>
    <row r="44" spans="1:10" ht="14.1" customHeight="1">
      <c r="A44" s="4">
        <v>19</v>
      </c>
      <c r="B44" t="s">
        <v>31</v>
      </c>
      <c r="C44" t="s">
        <v>32</v>
      </c>
      <c r="D44" s="19">
        <v>2</v>
      </c>
      <c r="E44" s="4" t="s">
        <v>318</v>
      </c>
      <c r="F44" s="4" t="s">
        <v>319</v>
      </c>
      <c r="G44" s="22"/>
      <c r="H44" s="22"/>
      <c r="I44" s="22"/>
      <c r="J44" s="22"/>
    </row>
    <row r="45" spans="1:10" ht="14.1" customHeight="1">
      <c r="A45" s="4">
        <v>20</v>
      </c>
      <c r="B45" s="18" t="s">
        <v>60</v>
      </c>
      <c r="C45" s="18" t="s">
        <v>61</v>
      </c>
      <c r="D45" s="19">
        <v>2</v>
      </c>
      <c r="E45" s="4" t="s">
        <v>324</v>
      </c>
      <c r="F45" s="4" t="s">
        <v>325</v>
      </c>
      <c r="G45" s="22"/>
      <c r="H45" s="22"/>
      <c r="I45" s="22"/>
      <c r="J45" s="22"/>
    </row>
    <row r="46" spans="1:10" ht="14.1" customHeight="1">
      <c r="A46" s="4">
        <v>21</v>
      </c>
      <c r="B46" s="18" t="s">
        <v>62</v>
      </c>
      <c r="C46" s="18" t="s">
        <v>63</v>
      </c>
      <c r="D46" s="19">
        <v>2</v>
      </c>
      <c r="E46" s="4" t="s">
        <v>326</v>
      </c>
      <c r="F46" s="4" t="s">
        <v>327</v>
      </c>
      <c r="G46" s="22"/>
      <c r="H46" s="22"/>
      <c r="I46" s="22"/>
      <c r="J46" s="22"/>
    </row>
    <row r="47" spans="1:10" ht="14.1" customHeight="1">
      <c r="A47" s="4">
        <v>22</v>
      </c>
      <c r="B47" s="18" t="s">
        <v>64</v>
      </c>
      <c r="C47" s="18" t="s">
        <v>65</v>
      </c>
      <c r="D47" s="19">
        <v>2</v>
      </c>
      <c r="E47" s="4" t="s">
        <v>330</v>
      </c>
      <c r="F47" s="4" t="s">
        <v>331</v>
      </c>
      <c r="G47" s="22"/>
      <c r="H47" s="22"/>
      <c r="I47" s="22"/>
      <c r="J47" s="22"/>
    </row>
    <row r="48" spans="1:10" ht="14.1" customHeight="1">
      <c r="A48" s="4">
        <v>23</v>
      </c>
      <c r="B48" s="4" t="s">
        <v>134</v>
      </c>
      <c r="C48" s="4" t="s">
        <v>135</v>
      </c>
      <c r="D48" s="1">
        <v>2</v>
      </c>
      <c r="E48" s="4" t="s">
        <v>332</v>
      </c>
      <c r="F48" s="4" t="s">
        <v>333</v>
      </c>
      <c r="G48" s="22"/>
      <c r="H48" s="22"/>
      <c r="I48" s="22"/>
      <c r="J48" s="22"/>
    </row>
    <row r="49" spans="1:10" ht="14.1" customHeight="1">
      <c r="A49" s="4">
        <v>24</v>
      </c>
      <c r="B49" s="4"/>
      <c r="C49" s="4"/>
      <c r="D49" s="1">
        <v>2</v>
      </c>
      <c r="E49" s="4"/>
      <c r="F49" s="4"/>
      <c r="G49" s="22"/>
      <c r="H49" s="22"/>
      <c r="I49" s="22"/>
      <c r="J49" s="22"/>
    </row>
    <row r="50" spans="1:10" ht="14.1" customHeight="1">
      <c r="A50" s="4">
        <v>1</v>
      </c>
      <c r="B50" s="12" t="s">
        <v>136</v>
      </c>
      <c r="C50" s="12" t="s">
        <v>137</v>
      </c>
      <c r="D50" s="10">
        <v>3</v>
      </c>
      <c r="E50" s="4" t="s">
        <v>193</v>
      </c>
      <c r="F50" s="4" t="s">
        <v>194</v>
      </c>
      <c r="G50" s="22"/>
      <c r="H50" s="22"/>
      <c r="I50" s="22"/>
      <c r="J50" s="22"/>
    </row>
    <row r="51" spans="1:10" ht="14.1" customHeight="1">
      <c r="A51" s="4">
        <v>2</v>
      </c>
      <c r="B51" s="31" t="s">
        <v>126</v>
      </c>
      <c r="C51" s="31" t="s">
        <v>127</v>
      </c>
      <c r="D51" s="32">
        <v>3</v>
      </c>
      <c r="E51" s="4" t="s">
        <v>195</v>
      </c>
      <c r="F51" s="4" t="s">
        <v>196</v>
      </c>
      <c r="G51" s="22"/>
      <c r="H51" s="22"/>
      <c r="I51" s="22"/>
      <c r="J51" s="22"/>
    </row>
    <row r="52" spans="1:10" ht="14.1" customHeight="1">
      <c r="A52" s="4">
        <v>3</v>
      </c>
      <c r="B52" s="4" t="s">
        <v>102</v>
      </c>
      <c r="C52" s="4" t="s">
        <v>103</v>
      </c>
      <c r="D52" s="1">
        <v>3</v>
      </c>
      <c r="E52" s="4" t="s">
        <v>199</v>
      </c>
      <c r="F52" s="4" t="s">
        <v>200</v>
      </c>
      <c r="G52" s="22"/>
      <c r="H52" s="22"/>
      <c r="I52" s="22"/>
      <c r="J52" s="22"/>
    </row>
    <row r="53" spans="1:10" ht="14.1" customHeight="1">
      <c r="A53" s="4">
        <v>4</v>
      </c>
      <c r="B53" s="31" t="s">
        <v>5</v>
      </c>
      <c r="C53" s="31" t="s">
        <v>6</v>
      </c>
      <c r="D53" s="32">
        <v>3</v>
      </c>
      <c r="E53" s="4" t="s">
        <v>203</v>
      </c>
      <c r="F53" s="4" t="s">
        <v>204</v>
      </c>
      <c r="G53" s="22"/>
      <c r="H53" s="22"/>
      <c r="I53" s="22"/>
      <c r="J53" s="22"/>
    </row>
    <row r="54" spans="1:10" ht="14.1" customHeight="1">
      <c r="A54" s="4">
        <v>5</v>
      </c>
      <c r="B54" s="4" t="s">
        <v>70</v>
      </c>
      <c r="C54" s="4" t="s">
        <v>71</v>
      </c>
      <c r="D54" s="1">
        <v>3</v>
      </c>
      <c r="E54" s="4" t="s">
        <v>219</v>
      </c>
      <c r="F54" s="4" t="s">
        <v>220</v>
      </c>
      <c r="G54" s="22"/>
      <c r="H54" s="22"/>
      <c r="I54" s="22"/>
      <c r="J54" s="22"/>
    </row>
    <row r="55" spans="1:10" ht="14.1" customHeight="1">
      <c r="A55" s="4">
        <v>6</v>
      </c>
      <c r="B55" s="4" t="s">
        <v>72</v>
      </c>
      <c r="C55" s="4" t="s">
        <v>73</v>
      </c>
      <c r="D55" s="1">
        <v>3</v>
      </c>
      <c r="E55" s="4" t="s">
        <v>223</v>
      </c>
      <c r="F55" s="4" t="s">
        <v>224</v>
      </c>
      <c r="G55" s="22"/>
      <c r="H55" s="22"/>
      <c r="I55" s="22"/>
      <c r="J55" s="22"/>
    </row>
    <row r="56" spans="1:10" ht="14.1" customHeight="1">
      <c r="A56" s="4">
        <v>7</v>
      </c>
      <c r="B56" s="4" t="s">
        <v>11</v>
      </c>
      <c r="C56" s="4" t="s">
        <v>12</v>
      </c>
      <c r="D56" s="1">
        <v>3</v>
      </c>
      <c r="E56" s="4" t="s">
        <v>229</v>
      </c>
      <c r="F56" s="4" t="s">
        <v>230</v>
      </c>
      <c r="G56" s="22"/>
      <c r="H56" s="22"/>
      <c r="I56" s="22"/>
      <c r="J56" s="22"/>
    </row>
    <row r="57" spans="1:10" ht="14.1" customHeight="1">
      <c r="A57" s="4">
        <v>8</v>
      </c>
      <c r="B57" s="4" t="s">
        <v>76</v>
      </c>
      <c r="C57" s="4" t="s">
        <v>77</v>
      </c>
      <c r="D57" s="1">
        <v>3</v>
      </c>
      <c r="E57" s="4" t="s">
        <v>257</v>
      </c>
      <c r="F57" s="4" t="s">
        <v>258</v>
      </c>
      <c r="G57" s="22"/>
      <c r="H57" s="22"/>
      <c r="I57" s="22"/>
      <c r="J57" s="22"/>
    </row>
    <row r="58" spans="1:10" ht="14.1" customHeight="1">
      <c r="A58" s="4">
        <v>9</v>
      </c>
      <c r="B58" s="4" t="s">
        <v>78</v>
      </c>
      <c r="C58" s="4" t="s">
        <v>79</v>
      </c>
      <c r="D58" s="1">
        <v>3</v>
      </c>
      <c r="E58" s="4" t="s">
        <v>261</v>
      </c>
      <c r="F58" s="4" t="s">
        <v>262</v>
      </c>
      <c r="G58" s="22"/>
      <c r="H58" s="22"/>
      <c r="I58" s="22"/>
      <c r="J58" s="22"/>
    </row>
    <row r="59" spans="1:10" ht="14.1" customHeight="1">
      <c r="A59" s="4">
        <v>10</v>
      </c>
      <c r="B59" s="31" t="s">
        <v>128</v>
      </c>
      <c r="C59" s="31" t="s">
        <v>129</v>
      </c>
      <c r="D59" s="32">
        <v>3</v>
      </c>
      <c r="E59" s="4" t="s">
        <v>265</v>
      </c>
      <c r="F59" s="4" t="s">
        <v>266</v>
      </c>
      <c r="G59" s="22"/>
      <c r="H59" s="22"/>
      <c r="I59" s="22"/>
      <c r="J59" s="22"/>
    </row>
    <row r="60" spans="1:10" ht="14.1" customHeight="1">
      <c r="A60" s="4">
        <v>11</v>
      </c>
      <c r="B60" s="4" t="s">
        <v>80</v>
      </c>
      <c r="C60" s="4" t="s">
        <v>81</v>
      </c>
      <c r="D60" s="1">
        <v>3</v>
      </c>
      <c r="E60" s="4" t="s">
        <v>267</v>
      </c>
      <c r="F60" s="4" t="s">
        <v>268</v>
      </c>
      <c r="G60" s="22"/>
      <c r="H60" s="22"/>
      <c r="I60" s="22"/>
      <c r="J60" s="22"/>
    </row>
    <row r="61" spans="1:10" ht="14.1" customHeight="1">
      <c r="A61" s="4">
        <v>12</v>
      </c>
      <c r="B61" s="4" t="s">
        <v>54</v>
      </c>
      <c r="C61" s="4" t="s">
        <v>55</v>
      </c>
      <c r="D61" s="1">
        <v>3</v>
      </c>
      <c r="E61" s="4" t="s">
        <v>281</v>
      </c>
      <c r="F61" s="4" t="s">
        <v>282</v>
      </c>
      <c r="G61" s="22"/>
      <c r="H61" s="22"/>
      <c r="I61" s="22"/>
      <c r="J61" s="22"/>
    </row>
    <row r="62" spans="1:10" ht="14.1" customHeight="1">
      <c r="A62" s="4">
        <v>13</v>
      </c>
      <c r="B62" s="4" t="s">
        <v>23</v>
      </c>
      <c r="C62" s="4" t="s">
        <v>24</v>
      </c>
      <c r="D62" s="1">
        <v>3</v>
      </c>
      <c r="E62" s="4" t="s">
        <v>289</v>
      </c>
      <c r="F62" s="4" t="s">
        <v>290</v>
      </c>
      <c r="G62" s="22"/>
      <c r="H62" s="22"/>
      <c r="I62" s="22"/>
      <c r="J62" s="22"/>
    </row>
    <row r="63" spans="1:10" ht="14.1" customHeight="1">
      <c r="A63" s="4">
        <v>14</v>
      </c>
      <c r="B63" s="4" t="s">
        <v>86</v>
      </c>
      <c r="C63" s="4" t="s">
        <v>87</v>
      </c>
      <c r="D63" s="1">
        <v>3</v>
      </c>
      <c r="E63" s="4" t="s">
        <v>291</v>
      </c>
      <c r="F63" s="4" t="s">
        <v>292</v>
      </c>
      <c r="G63" s="22"/>
      <c r="H63" s="22"/>
      <c r="I63" s="22"/>
      <c r="J63" s="22"/>
    </row>
    <row r="64" spans="1:10" ht="14.1" customHeight="1">
      <c r="A64" s="4">
        <v>15</v>
      </c>
      <c r="B64" s="4" t="s">
        <v>25</v>
      </c>
      <c r="C64" s="4" t="s">
        <v>26</v>
      </c>
      <c r="D64" s="1">
        <v>3</v>
      </c>
      <c r="E64" s="4" t="s">
        <v>297</v>
      </c>
      <c r="F64" s="4" t="s">
        <v>298</v>
      </c>
      <c r="G64" s="22"/>
      <c r="H64" s="22"/>
      <c r="I64" s="22"/>
      <c r="J64" s="22"/>
    </row>
    <row r="65" spans="1:10" ht="14.1" customHeight="1">
      <c r="A65" s="4">
        <v>16</v>
      </c>
      <c r="B65" s="4" t="s">
        <v>88</v>
      </c>
      <c r="C65" s="4" t="s">
        <v>89</v>
      </c>
      <c r="D65" s="1">
        <v>3</v>
      </c>
      <c r="E65" s="4" t="s">
        <v>303</v>
      </c>
      <c r="F65" s="4" t="s">
        <v>304</v>
      </c>
      <c r="G65" s="22"/>
      <c r="H65" s="22"/>
      <c r="I65" s="22"/>
      <c r="J65" s="22"/>
    </row>
    <row r="66" spans="1:10" ht="14.1" customHeight="1">
      <c r="A66" s="4">
        <v>17</v>
      </c>
      <c r="B66" s="4" t="s">
        <v>90</v>
      </c>
      <c r="C66" s="4" t="s">
        <v>91</v>
      </c>
      <c r="D66" s="1">
        <v>3</v>
      </c>
      <c r="E66" s="4" t="s">
        <v>305</v>
      </c>
      <c r="F66" s="4" t="s">
        <v>306</v>
      </c>
      <c r="G66" s="22"/>
      <c r="H66" s="22"/>
      <c r="I66" s="22"/>
      <c r="J66" s="22"/>
    </row>
    <row r="67" spans="1:10" ht="14.1" customHeight="1">
      <c r="A67" s="4">
        <v>18</v>
      </c>
      <c r="B67" s="4" t="s">
        <v>92</v>
      </c>
      <c r="C67" s="4" t="s">
        <v>93</v>
      </c>
      <c r="D67" s="1">
        <v>3</v>
      </c>
      <c r="E67" s="4" t="s">
        <v>305</v>
      </c>
      <c r="F67" s="4" t="s">
        <v>307</v>
      </c>
      <c r="G67" s="22"/>
      <c r="H67" s="22"/>
      <c r="I67" s="22"/>
      <c r="J67" s="22"/>
    </row>
    <row r="68" spans="1:10" ht="14.1" customHeight="1">
      <c r="A68" s="4">
        <v>19</v>
      </c>
      <c r="B68" s="4" t="s">
        <v>100</v>
      </c>
      <c r="C68" s="4" t="s">
        <v>101</v>
      </c>
      <c r="D68" s="1">
        <v>3</v>
      </c>
      <c r="E68" s="4" t="s">
        <v>334</v>
      </c>
      <c r="F68" s="4" t="s">
        <v>335</v>
      </c>
      <c r="G68" s="22"/>
      <c r="H68" s="22"/>
      <c r="I68" s="22"/>
      <c r="J68" s="22"/>
    </row>
    <row r="69" spans="1:10" ht="14.1" customHeight="1">
      <c r="A69" s="4">
        <v>20</v>
      </c>
      <c r="B69" s="4"/>
      <c r="C69" s="4"/>
      <c r="D69" s="1">
        <v>3</v>
      </c>
      <c r="E69" s="4"/>
      <c r="F69" s="4"/>
      <c r="G69" s="22"/>
      <c r="H69" s="22"/>
      <c r="I69" s="22"/>
      <c r="J69" s="22"/>
    </row>
    <row r="70" spans="1:10" ht="14.1" customHeight="1">
      <c r="A70" s="4">
        <v>21</v>
      </c>
      <c r="B70" s="4" t="s">
        <v>35</v>
      </c>
      <c r="C70" s="4" t="s">
        <v>35</v>
      </c>
      <c r="D70" s="1">
        <v>3</v>
      </c>
      <c r="E70" s="4"/>
      <c r="F70" s="4"/>
      <c r="G70" s="22"/>
      <c r="H70" s="22"/>
      <c r="I70" s="22"/>
      <c r="J70" s="22"/>
    </row>
    <row r="71" spans="1:10" ht="14.1" customHeight="1">
      <c r="A71" s="4">
        <v>22</v>
      </c>
      <c r="B71" s="4"/>
      <c r="C71" s="4"/>
      <c r="D71" s="1">
        <v>3</v>
      </c>
      <c r="E71" s="4"/>
      <c r="F71" s="4"/>
      <c r="G71" s="22"/>
      <c r="H71" s="22"/>
      <c r="I71" s="22"/>
      <c r="J71" s="22"/>
    </row>
    <row r="72" spans="1:10" ht="14.1" customHeight="1">
      <c r="A72" s="4">
        <v>23</v>
      </c>
      <c r="B72" s="4"/>
      <c r="C72" s="4"/>
      <c r="D72" s="1">
        <v>3</v>
      </c>
      <c r="E72" s="4"/>
      <c r="F72" s="4"/>
      <c r="G72" s="22"/>
      <c r="H72" s="22"/>
      <c r="I72" s="22"/>
      <c r="J72" s="22"/>
    </row>
    <row r="73" spans="1:10" ht="14.1" customHeight="1">
      <c r="A73" s="4">
        <v>24</v>
      </c>
      <c r="B73" s="4"/>
      <c r="C73" s="4"/>
      <c r="D73" s="1">
        <v>3</v>
      </c>
      <c r="E73" s="4"/>
      <c r="F73" s="4"/>
      <c r="G73" s="22"/>
      <c r="H73" s="22"/>
      <c r="I73" s="22"/>
      <c r="J73" s="22"/>
    </row>
    <row r="74" spans="1:10" ht="14.1" customHeight="1">
      <c r="A74" s="4">
        <v>1</v>
      </c>
      <c r="B74" s="4" t="s">
        <v>66</v>
      </c>
      <c r="C74" s="4" t="s">
        <v>67</v>
      </c>
      <c r="D74" s="1">
        <v>4</v>
      </c>
      <c r="E74" s="4" t="s">
        <v>197</v>
      </c>
      <c r="F74" s="4" t="s">
        <v>198</v>
      </c>
      <c r="G74" s="22"/>
      <c r="H74" s="22"/>
      <c r="I74" s="22"/>
      <c r="J74" s="22"/>
    </row>
    <row r="75" spans="1:10" ht="14.1" customHeight="1">
      <c r="A75" s="4">
        <v>2</v>
      </c>
      <c r="B75" s="4" t="s">
        <v>138</v>
      </c>
      <c r="C75" s="4" t="s">
        <v>139</v>
      </c>
      <c r="D75" s="1">
        <v>4</v>
      </c>
      <c r="E75" s="4" t="s">
        <v>207</v>
      </c>
      <c r="F75" s="4" t="s">
        <v>208</v>
      </c>
      <c r="G75" s="22"/>
      <c r="H75" s="22"/>
      <c r="I75" s="22"/>
      <c r="J75" s="22"/>
    </row>
    <row r="76" spans="1:10" ht="14.1" customHeight="1">
      <c r="A76" s="4">
        <v>3</v>
      </c>
      <c r="B76" s="4" t="s">
        <v>7</v>
      </c>
      <c r="C76" s="4" t="s">
        <v>8</v>
      </c>
      <c r="D76" s="1">
        <v>4</v>
      </c>
      <c r="E76" s="4" t="s">
        <v>209</v>
      </c>
      <c r="F76" s="4" t="s">
        <v>210</v>
      </c>
      <c r="G76" s="22"/>
      <c r="H76" s="22"/>
      <c r="I76" s="22"/>
      <c r="J76" s="22"/>
    </row>
    <row r="77" spans="1:10" ht="14.1" customHeight="1">
      <c r="A77" s="4">
        <v>4</v>
      </c>
      <c r="B77" s="4" t="s">
        <v>140</v>
      </c>
      <c r="C77" s="4" t="s">
        <v>141</v>
      </c>
      <c r="D77" s="1">
        <v>4</v>
      </c>
      <c r="E77" s="4" t="s">
        <v>215</v>
      </c>
      <c r="F77" s="4" t="s">
        <v>216</v>
      </c>
      <c r="G77" s="22"/>
      <c r="H77" s="22"/>
      <c r="I77" s="22"/>
      <c r="J77" s="22"/>
    </row>
    <row r="78" spans="1:10" ht="14.1" customHeight="1">
      <c r="A78" s="4">
        <v>5</v>
      </c>
      <c r="B78" s="4" t="s">
        <v>68</v>
      </c>
      <c r="C78" s="4" t="s">
        <v>69</v>
      </c>
      <c r="D78" s="1">
        <v>4</v>
      </c>
      <c r="E78" s="4" t="s">
        <v>217</v>
      </c>
      <c r="F78" s="4" t="s">
        <v>218</v>
      </c>
      <c r="G78" s="22"/>
      <c r="H78" s="22"/>
      <c r="I78" s="22"/>
      <c r="J78" s="22"/>
    </row>
    <row r="79" spans="1:10" ht="14.1" customHeight="1">
      <c r="A79" s="4">
        <v>6</v>
      </c>
      <c r="B79" s="12" t="s">
        <v>181</v>
      </c>
      <c r="C79" s="12" t="s">
        <v>182</v>
      </c>
      <c r="D79" s="10">
        <v>4</v>
      </c>
      <c r="E79" s="4" t="s">
        <v>221</v>
      </c>
      <c r="F79" s="4" t="s">
        <v>222</v>
      </c>
      <c r="G79" s="22"/>
      <c r="H79" s="22"/>
      <c r="I79" s="22"/>
      <c r="J79" s="22"/>
    </row>
    <row r="80" spans="1:10" ht="14.1" customHeight="1">
      <c r="A80" s="4">
        <v>7</v>
      </c>
      <c r="B80" s="12" t="s">
        <v>104</v>
      </c>
      <c r="C80" s="12" t="s">
        <v>105</v>
      </c>
      <c r="D80" s="10">
        <v>4</v>
      </c>
      <c r="E80" s="4" t="s">
        <v>227</v>
      </c>
      <c r="F80" s="4" t="s">
        <v>228</v>
      </c>
      <c r="G80" s="22"/>
      <c r="H80" s="22"/>
      <c r="I80" s="22"/>
      <c r="J80" s="22"/>
    </row>
    <row r="81" spans="1:10" ht="14.1" customHeight="1">
      <c r="A81" s="4">
        <v>8</v>
      </c>
      <c r="B81" s="12" t="s">
        <v>106</v>
      </c>
      <c r="C81" s="12" t="s">
        <v>107</v>
      </c>
      <c r="D81" s="10">
        <v>4</v>
      </c>
      <c r="E81" s="4" t="s">
        <v>235</v>
      </c>
      <c r="F81" s="4" t="s">
        <v>236</v>
      </c>
      <c r="G81" s="22"/>
      <c r="H81" s="22"/>
      <c r="I81" s="22"/>
      <c r="J81" s="22"/>
    </row>
    <row r="82" spans="1:10" ht="14.1" customHeight="1">
      <c r="A82" s="4">
        <v>9</v>
      </c>
      <c r="B82" s="4" t="s">
        <v>108</v>
      </c>
      <c r="C82" s="4" t="s">
        <v>109</v>
      </c>
      <c r="D82" s="1">
        <v>4</v>
      </c>
      <c r="E82" s="4" t="s">
        <v>241</v>
      </c>
      <c r="F82" s="4" t="s">
        <v>242</v>
      </c>
      <c r="G82" s="22"/>
      <c r="H82" s="22"/>
      <c r="I82" s="22"/>
      <c r="J82" s="22"/>
    </row>
    <row r="83" spans="1:10" ht="14.1" customHeight="1">
      <c r="A83" s="4">
        <v>10</v>
      </c>
      <c r="B83" s="4" t="s">
        <v>110</v>
      </c>
      <c r="C83" s="4" t="s">
        <v>111</v>
      </c>
      <c r="D83" s="1">
        <v>4</v>
      </c>
      <c r="E83" s="4" t="s">
        <v>249</v>
      </c>
      <c r="F83" s="4" t="s">
        <v>250</v>
      </c>
      <c r="G83" s="22"/>
      <c r="H83" s="22"/>
      <c r="I83" s="22"/>
      <c r="J83" s="22"/>
    </row>
    <row r="84" spans="1:10" ht="14.1" customHeight="1">
      <c r="A84" s="4">
        <v>11</v>
      </c>
      <c r="B84" s="4" t="s">
        <v>17</v>
      </c>
      <c r="C84" s="4" t="s">
        <v>18</v>
      </c>
      <c r="D84" s="1">
        <v>4</v>
      </c>
      <c r="E84" s="4" t="s">
        <v>251</v>
      </c>
      <c r="F84" s="4" t="s">
        <v>252</v>
      </c>
      <c r="G84" s="22"/>
      <c r="H84" s="22"/>
      <c r="I84" s="22"/>
      <c r="J84" s="22"/>
    </row>
    <row r="85" spans="1:10" ht="14.1" customHeight="1">
      <c r="A85" s="4">
        <v>12</v>
      </c>
      <c r="B85" s="4" t="s">
        <v>74</v>
      </c>
      <c r="C85" s="4" t="s">
        <v>75</v>
      </c>
      <c r="D85" s="1">
        <v>4</v>
      </c>
      <c r="E85" s="4" t="s">
        <v>255</v>
      </c>
      <c r="F85" s="4" t="s">
        <v>256</v>
      </c>
    </row>
    <row r="86" spans="1:10">
      <c r="A86" s="4">
        <v>13</v>
      </c>
      <c r="B86" s="4" t="s">
        <v>114</v>
      </c>
      <c r="C86" s="4" t="s">
        <v>115</v>
      </c>
      <c r="D86" s="1">
        <v>4</v>
      </c>
      <c r="E86" s="4" t="s">
        <v>259</v>
      </c>
      <c r="F86" s="4" t="s">
        <v>260</v>
      </c>
    </row>
    <row r="87" spans="1:10">
      <c r="A87" s="4">
        <v>14</v>
      </c>
      <c r="B87" s="4" t="s">
        <v>142</v>
      </c>
      <c r="C87" s="4" t="s">
        <v>143</v>
      </c>
      <c r="D87" s="1">
        <v>4</v>
      </c>
      <c r="E87" s="4" t="s">
        <v>263</v>
      </c>
      <c r="F87" s="4" t="s">
        <v>264</v>
      </c>
    </row>
    <row r="88" spans="1:10">
      <c r="A88" s="4">
        <v>15</v>
      </c>
      <c r="B88" s="4" t="s">
        <v>132</v>
      </c>
      <c r="C88" s="4" t="s">
        <v>133</v>
      </c>
      <c r="D88" s="1">
        <v>4</v>
      </c>
      <c r="E88" s="4" t="s">
        <v>269</v>
      </c>
      <c r="F88" s="4" t="s">
        <v>270</v>
      </c>
    </row>
    <row r="89" spans="1:10">
      <c r="A89" s="4">
        <v>16</v>
      </c>
      <c r="B89" s="4" t="s">
        <v>21</v>
      </c>
      <c r="C89" s="4" t="s">
        <v>22</v>
      </c>
      <c r="D89" s="1">
        <v>4</v>
      </c>
      <c r="E89" s="4" t="s">
        <v>277</v>
      </c>
      <c r="F89" s="4" t="s">
        <v>278</v>
      </c>
    </row>
    <row r="90" spans="1:10">
      <c r="A90" s="4">
        <v>17</v>
      </c>
      <c r="B90" s="4" t="s">
        <v>82</v>
      </c>
      <c r="C90" s="4" t="s">
        <v>83</v>
      </c>
      <c r="D90" s="1">
        <v>4</v>
      </c>
      <c r="E90" s="4" t="s">
        <v>283</v>
      </c>
      <c r="F90" s="4" t="s">
        <v>284</v>
      </c>
    </row>
    <row r="91" spans="1:10">
      <c r="A91" s="4">
        <v>18</v>
      </c>
      <c r="B91" s="4" t="s">
        <v>118</v>
      </c>
      <c r="C91" s="4" t="s">
        <v>119</v>
      </c>
      <c r="D91" s="1">
        <v>4</v>
      </c>
      <c r="E91" s="4" t="s">
        <v>285</v>
      </c>
      <c r="F91" s="4" t="s">
        <v>286</v>
      </c>
    </row>
    <row r="92" spans="1:10">
      <c r="A92" s="4">
        <v>19</v>
      </c>
      <c r="B92" s="4" t="s">
        <v>84</v>
      </c>
      <c r="C92" s="4" t="s">
        <v>85</v>
      </c>
      <c r="D92" s="1">
        <v>4</v>
      </c>
      <c r="E92" s="4" t="s">
        <v>287</v>
      </c>
      <c r="F92" s="4" t="s">
        <v>288</v>
      </c>
    </row>
    <row r="93" spans="1:10">
      <c r="A93" s="4">
        <v>20</v>
      </c>
      <c r="B93" s="12" t="s">
        <v>183</v>
      </c>
      <c r="C93" s="12" t="s">
        <v>184</v>
      </c>
      <c r="D93" s="10">
        <v>4</v>
      </c>
      <c r="E93" s="4" t="s">
        <v>293</v>
      </c>
      <c r="F93" s="4" t="s">
        <v>294</v>
      </c>
    </row>
    <row r="94" spans="1:10">
      <c r="A94" s="4">
        <v>21</v>
      </c>
      <c r="B94" s="4" t="s">
        <v>120</v>
      </c>
      <c r="C94" s="4" t="s">
        <v>121</v>
      </c>
      <c r="D94" s="1">
        <v>4</v>
      </c>
      <c r="E94" s="4" t="s">
        <v>299</v>
      </c>
      <c r="F94" s="4" t="s">
        <v>300</v>
      </c>
    </row>
    <row r="95" spans="1:10">
      <c r="A95" s="4">
        <v>22</v>
      </c>
      <c r="B95" s="4" t="s">
        <v>124</v>
      </c>
      <c r="C95" s="4" t="s">
        <v>125</v>
      </c>
      <c r="D95" s="1">
        <v>4</v>
      </c>
      <c r="E95" s="4" t="s">
        <v>322</v>
      </c>
      <c r="F95" s="4" t="s">
        <v>323</v>
      </c>
    </row>
    <row r="96" spans="1:10">
      <c r="A96" s="4">
        <v>23</v>
      </c>
      <c r="B96" s="4"/>
      <c r="C96" s="4"/>
      <c r="D96" s="1">
        <v>4</v>
      </c>
      <c r="E96" s="4"/>
      <c r="F96" s="4"/>
    </row>
    <row r="97" spans="1:6">
      <c r="A97" s="4">
        <v>24</v>
      </c>
      <c r="B97" s="4"/>
      <c r="C97" s="4"/>
      <c r="D97" s="1">
        <v>4</v>
      </c>
      <c r="E97" s="4"/>
      <c r="F97" s="4"/>
    </row>
    <row r="98" spans="1:6">
      <c r="B98" s="35"/>
    </row>
    <row r="99" spans="1:6">
      <c r="A99" s="22"/>
      <c r="B99" s="22"/>
      <c r="C99" s="22"/>
      <c r="F99" s="4" t="s">
        <v>254</v>
      </c>
    </row>
    <row r="100" spans="1:6">
      <c r="A100" s="22"/>
      <c r="B100" s="22"/>
      <c r="C100" s="22"/>
      <c r="F100" s="4" t="s">
        <v>272</v>
      </c>
    </row>
    <row r="101" spans="1:6">
      <c r="A101" s="22"/>
      <c r="B101" s="27"/>
      <c r="C101" s="27"/>
      <c r="D101" s="28"/>
      <c r="F101" s="4" t="s">
        <v>329</v>
      </c>
    </row>
    <row r="102" spans="1:6">
      <c r="A102" s="22"/>
      <c r="B102" s="23"/>
      <c r="C102" s="23"/>
      <c r="D102" s="24"/>
      <c r="F102" s="4" t="s">
        <v>196</v>
      </c>
    </row>
    <row r="103" spans="1:6">
      <c r="A103" s="22"/>
      <c r="B103" s="22"/>
      <c r="C103" s="22"/>
      <c r="F103" s="4" t="s">
        <v>266</v>
      </c>
    </row>
    <row r="104" spans="1:6">
      <c r="A104" s="22"/>
      <c r="B104" s="27"/>
      <c r="C104" s="27"/>
      <c r="D104" s="28"/>
      <c r="F104" s="4" t="s">
        <v>216</v>
      </c>
    </row>
    <row r="105" spans="1:6">
      <c r="A105" s="22"/>
      <c r="B105" s="27"/>
      <c r="C105" s="27"/>
      <c r="D105" s="28"/>
      <c r="F105" s="4" t="s">
        <v>218</v>
      </c>
    </row>
    <row r="106" spans="1:6">
      <c r="A106" s="22"/>
      <c r="B106" s="22"/>
      <c r="C106" s="22"/>
    </row>
    <row r="107" spans="1:6">
      <c r="A107" s="22"/>
      <c r="B107" s="22"/>
      <c r="C107" s="22"/>
    </row>
    <row r="108" spans="1:6">
      <c r="A108" s="22"/>
      <c r="B108" s="29"/>
      <c r="C108" s="29"/>
      <c r="D108" s="30"/>
    </row>
    <row r="109" spans="1:6">
      <c r="A109" s="22"/>
      <c r="B109" s="29"/>
      <c r="C109" s="29"/>
      <c r="D109" s="30"/>
    </row>
    <row r="110" spans="1:6">
      <c r="A110" s="22"/>
      <c r="B110" s="22"/>
      <c r="C110" s="22"/>
    </row>
    <row r="111" spans="1:6">
      <c r="A111" s="22"/>
      <c r="B111" s="22"/>
      <c r="C111" s="22"/>
    </row>
    <row r="112" spans="1:6">
      <c r="A112" s="22"/>
      <c r="B112" s="22"/>
      <c r="C112" s="22"/>
    </row>
    <row r="113" spans="1:3">
      <c r="A113" s="22"/>
      <c r="B113" s="22"/>
      <c r="C113" s="22"/>
    </row>
    <row r="114" spans="1:3">
      <c r="A114" s="22"/>
      <c r="B114" s="22"/>
      <c r="C114" s="22"/>
    </row>
  </sheetData>
  <mergeCells count="1">
    <mergeCell ref="G12:G19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&amp;C188212 Analog Electronics Laboratory</oddHeader>
  </headerFooter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K16" sqref="K16"/>
    </sheetView>
  </sheetViews>
  <sheetFormatPr defaultRowHeight="12.75"/>
  <cols>
    <col min="1" max="1" width="4" style="7" bestFit="1" customWidth="1"/>
    <col min="2" max="2" width="3.140625" style="8" bestFit="1" customWidth="1"/>
    <col min="3" max="3" width="3.42578125" bestFit="1" customWidth="1"/>
    <col min="4" max="4" width="3.140625" bestFit="1" customWidth="1"/>
    <col min="5" max="5" width="3.7109375" bestFit="1" customWidth="1"/>
    <col min="6" max="6" width="3.140625" bestFit="1" customWidth="1"/>
    <col min="7" max="7" width="3" bestFit="1" customWidth="1"/>
    <col min="8" max="8" width="3.140625" bestFit="1" customWidth="1"/>
    <col min="9" max="9" width="7.140625" style="6" customWidth="1"/>
    <col min="10" max="10" width="45.28515625" style="14" customWidth="1"/>
  </cols>
  <sheetData>
    <row r="1" spans="1:10" s="5" customFormat="1">
      <c r="A1" s="9"/>
      <c r="B1" s="10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1" t="s">
        <v>150</v>
      </c>
      <c r="I1" s="6"/>
      <c r="J1" s="14"/>
    </row>
    <row r="2" spans="1:10">
      <c r="A2" s="85" t="s">
        <v>151</v>
      </c>
      <c r="B2" s="12">
        <v>24</v>
      </c>
      <c r="C2" s="4">
        <f t="shared" ref="C2:H2" si="0">B2+1</f>
        <v>25</v>
      </c>
      <c r="D2" s="4">
        <f t="shared" si="0"/>
        <v>26</v>
      </c>
      <c r="E2" s="4">
        <f t="shared" si="0"/>
        <v>27</v>
      </c>
      <c r="F2" s="4">
        <f t="shared" si="0"/>
        <v>28</v>
      </c>
      <c r="G2" s="4">
        <f t="shared" si="0"/>
        <v>29</v>
      </c>
      <c r="H2" s="13">
        <f t="shared" si="0"/>
        <v>30</v>
      </c>
    </row>
    <row r="3" spans="1:10">
      <c r="A3" s="85"/>
      <c r="B3" s="12">
        <f>H2+1</f>
        <v>31</v>
      </c>
      <c r="C3" s="4"/>
      <c r="D3" s="4"/>
      <c r="E3" s="4"/>
      <c r="F3" s="4"/>
      <c r="G3" s="4"/>
      <c r="H3" s="13"/>
    </row>
    <row r="4" spans="1:10">
      <c r="A4" s="86" t="s">
        <v>152</v>
      </c>
      <c r="B4" s="12"/>
      <c r="C4" s="4">
        <v>1</v>
      </c>
      <c r="D4" s="4">
        <f t="shared" ref="D4:H5" si="1">C4+1</f>
        <v>2</v>
      </c>
      <c r="E4" s="4">
        <f t="shared" si="1"/>
        <v>3</v>
      </c>
      <c r="F4" s="4">
        <f t="shared" si="1"/>
        <v>4</v>
      </c>
      <c r="G4" s="4">
        <f t="shared" si="1"/>
        <v>5</v>
      </c>
      <c r="H4" s="13">
        <f t="shared" si="1"/>
        <v>6</v>
      </c>
      <c r="I4" s="9" t="s">
        <v>180</v>
      </c>
      <c r="J4" s="9" t="s">
        <v>179</v>
      </c>
    </row>
    <row r="5" spans="1:10">
      <c r="A5" s="86"/>
      <c r="B5" s="12">
        <f>H4+1</f>
        <v>7</v>
      </c>
      <c r="C5" s="4">
        <f>B5+1</f>
        <v>8</v>
      </c>
      <c r="D5" s="4">
        <f t="shared" si="1"/>
        <v>9</v>
      </c>
      <c r="E5" s="4">
        <f t="shared" si="1"/>
        <v>10</v>
      </c>
      <c r="F5" s="4">
        <f t="shared" si="1"/>
        <v>11</v>
      </c>
      <c r="G5" s="4">
        <f t="shared" si="1"/>
        <v>12</v>
      </c>
      <c r="H5" s="13">
        <f t="shared" si="1"/>
        <v>13</v>
      </c>
      <c r="I5" s="9" t="s">
        <v>156</v>
      </c>
      <c r="J5" s="16" t="s">
        <v>166</v>
      </c>
    </row>
    <row r="6" spans="1:10">
      <c r="A6" s="86"/>
      <c r="B6" s="12">
        <f>H5+1</f>
        <v>14</v>
      </c>
      <c r="C6" s="4">
        <f t="shared" ref="C6:H6" si="2">B6+1</f>
        <v>15</v>
      </c>
      <c r="D6" s="4">
        <f t="shared" si="2"/>
        <v>16</v>
      </c>
      <c r="E6" s="4">
        <f t="shared" si="2"/>
        <v>17</v>
      </c>
      <c r="F6" s="4">
        <f t="shared" si="2"/>
        <v>18</v>
      </c>
      <c r="G6" s="4">
        <f t="shared" si="2"/>
        <v>19</v>
      </c>
      <c r="H6" s="13">
        <f t="shared" si="2"/>
        <v>20</v>
      </c>
      <c r="I6" s="9" t="s">
        <v>157</v>
      </c>
      <c r="J6" s="16" t="s">
        <v>167</v>
      </c>
    </row>
    <row r="7" spans="1:10">
      <c r="A7" s="86"/>
      <c r="B7" s="12">
        <f>H6+1</f>
        <v>21</v>
      </c>
      <c r="C7" s="4">
        <f t="shared" ref="C7:H8" si="3">B7+1</f>
        <v>22</v>
      </c>
      <c r="D7" s="4">
        <f t="shared" si="3"/>
        <v>23</v>
      </c>
      <c r="E7" s="4">
        <f t="shared" si="3"/>
        <v>24</v>
      </c>
      <c r="F7" s="4">
        <f t="shared" si="3"/>
        <v>25</v>
      </c>
      <c r="G7" s="4">
        <f t="shared" si="3"/>
        <v>26</v>
      </c>
      <c r="H7" s="13">
        <f t="shared" si="3"/>
        <v>27</v>
      </c>
      <c r="I7" s="9" t="s">
        <v>158</v>
      </c>
      <c r="J7" s="16" t="s">
        <v>168</v>
      </c>
    </row>
    <row r="8" spans="1:10">
      <c r="A8" s="86"/>
      <c r="B8" s="12">
        <f>H7+1</f>
        <v>28</v>
      </c>
      <c r="C8" s="4">
        <f t="shared" si="3"/>
        <v>29</v>
      </c>
      <c r="D8" s="4">
        <f t="shared" si="3"/>
        <v>30</v>
      </c>
      <c r="E8" s="4"/>
      <c r="F8" s="4"/>
      <c r="G8" s="4"/>
      <c r="H8" s="13"/>
      <c r="I8" s="92" t="s">
        <v>159</v>
      </c>
      <c r="J8" s="97" t="s">
        <v>169</v>
      </c>
    </row>
    <row r="9" spans="1:10">
      <c r="A9" s="87" t="s">
        <v>153</v>
      </c>
      <c r="B9" s="12"/>
      <c r="C9" s="4"/>
      <c r="D9" s="4"/>
      <c r="E9" s="4">
        <v>1</v>
      </c>
      <c r="F9" s="4">
        <f>E9+1</f>
        <v>2</v>
      </c>
      <c r="G9" s="4">
        <f>F9+1</f>
        <v>3</v>
      </c>
      <c r="H9" s="13">
        <f>G9+1</f>
        <v>4</v>
      </c>
      <c r="I9" s="92"/>
      <c r="J9" s="97"/>
    </row>
    <row r="10" spans="1:10">
      <c r="A10" s="87"/>
      <c r="B10" s="12">
        <f>H9+1</f>
        <v>5</v>
      </c>
      <c r="C10" s="12">
        <f t="shared" ref="C10:H10" si="4">B10+1</f>
        <v>6</v>
      </c>
      <c r="D10" s="4">
        <f t="shared" si="4"/>
        <v>7</v>
      </c>
      <c r="E10" s="4">
        <f t="shared" si="4"/>
        <v>8</v>
      </c>
      <c r="F10" s="4">
        <f t="shared" si="4"/>
        <v>9</v>
      </c>
      <c r="G10" s="12">
        <f t="shared" si="4"/>
        <v>10</v>
      </c>
      <c r="H10" s="13">
        <f t="shared" si="4"/>
        <v>11</v>
      </c>
      <c r="I10" s="17" t="s">
        <v>162</v>
      </c>
      <c r="J10" s="16"/>
    </row>
    <row r="11" spans="1:10">
      <c r="A11" s="87"/>
      <c r="B11" s="12">
        <f>H10+1</f>
        <v>12</v>
      </c>
      <c r="C11" s="4">
        <f t="shared" ref="C11:H11" si="5">B11+1</f>
        <v>13</v>
      </c>
      <c r="D11" s="4">
        <f t="shared" si="5"/>
        <v>14</v>
      </c>
      <c r="E11" s="4">
        <f t="shared" si="5"/>
        <v>15</v>
      </c>
      <c r="F11" s="4">
        <f t="shared" si="5"/>
        <v>16</v>
      </c>
      <c r="G11" s="4">
        <f t="shared" si="5"/>
        <v>17</v>
      </c>
      <c r="H11" s="13">
        <f t="shared" si="5"/>
        <v>18</v>
      </c>
      <c r="I11" s="9" t="s">
        <v>160</v>
      </c>
      <c r="J11" s="16" t="s">
        <v>170</v>
      </c>
    </row>
    <row r="12" spans="1:10">
      <c r="A12" s="87"/>
      <c r="B12" s="12">
        <f>H11+1</f>
        <v>19</v>
      </c>
      <c r="C12" s="15">
        <f t="shared" ref="C12:H13" si="6">B12+1</f>
        <v>20</v>
      </c>
      <c r="D12" s="15">
        <f t="shared" si="6"/>
        <v>21</v>
      </c>
      <c r="E12" s="15">
        <f t="shared" si="6"/>
        <v>22</v>
      </c>
      <c r="F12" s="15">
        <f t="shared" si="6"/>
        <v>23</v>
      </c>
      <c r="G12" s="15">
        <f t="shared" si="6"/>
        <v>24</v>
      </c>
      <c r="H12" s="13">
        <f t="shared" si="6"/>
        <v>25</v>
      </c>
      <c r="I12" s="90" t="s">
        <v>163</v>
      </c>
      <c r="J12" s="91"/>
    </row>
    <row r="13" spans="1:10">
      <c r="A13" s="87"/>
      <c r="B13" s="12">
        <f>H12+1</f>
        <v>26</v>
      </c>
      <c r="C13" s="4">
        <f t="shared" si="6"/>
        <v>27</v>
      </c>
      <c r="D13" s="4">
        <f t="shared" si="6"/>
        <v>28</v>
      </c>
      <c r="E13" s="4">
        <f t="shared" si="6"/>
        <v>29</v>
      </c>
      <c r="F13" s="4">
        <f t="shared" si="6"/>
        <v>30</v>
      </c>
      <c r="G13" s="12">
        <f t="shared" si="6"/>
        <v>31</v>
      </c>
      <c r="H13" s="13"/>
      <c r="I13" s="9" t="s">
        <v>175</v>
      </c>
      <c r="J13" s="16" t="s">
        <v>171</v>
      </c>
    </row>
    <row r="14" spans="1:10">
      <c r="A14" s="88" t="s">
        <v>154</v>
      </c>
      <c r="B14" s="12"/>
      <c r="C14" s="4"/>
      <c r="D14" s="4"/>
      <c r="E14" s="4"/>
      <c r="F14" s="4"/>
      <c r="G14" s="4"/>
      <c r="H14" s="13">
        <v>1</v>
      </c>
      <c r="I14" s="9"/>
      <c r="J14" s="16"/>
    </row>
    <row r="15" spans="1:10">
      <c r="A15" s="88"/>
      <c r="B15" s="12">
        <f>H14+1</f>
        <v>2</v>
      </c>
      <c r="C15" s="12">
        <f t="shared" ref="C15:H15" si="7">B15+1</f>
        <v>3</v>
      </c>
      <c r="D15" s="4">
        <f t="shared" si="7"/>
        <v>4</v>
      </c>
      <c r="E15" s="4">
        <f t="shared" si="7"/>
        <v>5</v>
      </c>
      <c r="F15" s="4">
        <f t="shared" si="7"/>
        <v>6</v>
      </c>
      <c r="G15" s="4">
        <f t="shared" si="7"/>
        <v>7</v>
      </c>
      <c r="H15" s="13">
        <f t="shared" si="7"/>
        <v>8</v>
      </c>
      <c r="I15" s="42" t="s">
        <v>175</v>
      </c>
      <c r="J15" s="16" t="s">
        <v>177</v>
      </c>
    </row>
    <row r="16" spans="1:10">
      <c r="A16" s="88"/>
      <c r="B16" s="12">
        <f>H15+1</f>
        <v>9</v>
      </c>
      <c r="C16" s="4">
        <f t="shared" ref="C16:H16" si="8">B16+1</f>
        <v>10</v>
      </c>
      <c r="D16" s="4">
        <f t="shared" si="8"/>
        <v>11</v>
      </c>
      <c r="E16" s="4">
        <f t="shared" si="8"/>
        <v>12</v>
      </c>
      <c r="F16" s="4">
        <f t="shared" si="8"/>
        <v>13</v>
      </c>
      <c r="G16" s="4">
        <f t="shared" si="8"/>
        <v>14</v>
      </c>
      <c r="H16" s="13">
        <f t="shared" si="8"/>
        <v>15</v>
      </c>
      <c r="I16" s="42" t="s">
        <v>176</v>
      </c>
      <c r="J16" s="43" t="s">
        <v>177</v>
      </c>
    </row>
    <row r="17" spans="1:10">
      <c r="A17" s="88"/>
      <c r="B17" s="12">
        <f>H16+1</f>
        <v>16</v>
      </c>
      <c r="C17" s="4">
        <f t="shared" ref="C17:H17" si="9">B17+1</f>
        <v>17</v>
      </c>
      <c r="D17" s="4">
        <f t="shared" si="9"/>
        <v>18</v>
      </c>
      <c r="E17" s="4">
        <f t="shared" si="9"/>
        <v>19</v>
      </c>
      <c r="F17" s="4">
        <f t="shared" si="9"/>
        <v>20</v>
      </c>
      <c r="G17" s="4">
        <f t="shared" si="9"/>
        <v>21</v>
      </c>
      <c r="H17" s="13">
        <f t="shared" si="9"/>
        <v>22</v>
      </c>
      <c r="I17" s="9" t="s">
        <v>161</v>
      </c>
      <c r="J17" s="16" t="s">
        <v>172</v>
      </c>
    </row>
    <row r="18" spans="1:10">
      <c r="A18" s="88"/>
      <c r="B18" s="12">
        <f>H17+1</f>
        <v>23</v>
      </c>
      <c r="C18" s="4">
        <f t="shared" ref="C18:H19" si="10">B18+1</f>
        <v>24</v>
      </c>
      <c r="D18" s="12">
        <f t="shared" si="10"/>
        <v>25</v>
      </c>
      <c r="E18" s="4">
        <f t="shared" si="10"/>
        <v>26</v>
      </c>
      <c r="F18" s="4">
        <f t="shared" si="10"/>
        <v>27</v>
      </c>
      <c r="G18" s="4">
        <f t="shared" si="10"/>
        <v>28</v>
      </c>
      <c r="H18" s="13">
        <f t="shared" si="10"/>
        <v>29</v>
      </c>
      <c r="I18" s="17" t="s">
        <v>162</v>
      </c>
      <c r="J18" s="39" t="s">
        <v>338</v>
      </c>
    </row>
    <row r="19" spans="1:10">
      <c r="A19" s="88"/>
      <c r="B19" s="12">
        <f>H18+1</f>
        <v>30</v>
      </c>
      <c r="C19" s="4">
        <f t="shared" si="10"/>
        <v>31</v>
      </c>
      <c r="D19" s="4"/>
      <c r="E19" s="4"/>
      <c r="F19" s="4"/>
      <c r="G19" s="4"/>
      <c r="H19" s="13"/>
      <c r="I19" s="93" t="s">
        <v>164</v>
      </c>
      <c r="J19" s="95" t="s">
        <v>173</v>
      </c>
    </row>
    <row r="20" spans="1:10">
      <c r="A20" s="89" t="s">
        <v>155</v>
      </c>
      <c r="B20" s="12"/>
      <c r="C20" s="4"/>
      <c r="D20" s="4">
        <v>1</v>
      </c>
      <c r="E20" s="4">
        <f>D20+1</f>
        <v>2</v>
      </c>
      <c r="F20" s="4">
        <f>E20+1</f>
        <v>3</v>
      </c>
      <c r="G20" s="4">
        <f>F20+1</f>
        <v>4</v>
      </c>
      <c r="H20" s="13">
        <f>G20+1</f>
        <v>5</v>
      </c>
      <c r="I20" s="94"/>
      <c r="J20" s="96"/>
    </row>
    <row r="21" spans="1:10">
      <c r="A21" s="89"/>
      <c r="B21" s="12">
        <f>H20+1</f>
        <v>6</v>
      </c>
      <c r="C21" s="4">
        <f t="shared" ref="C21:H21" si="11">B21+1</f>
        <v>7</v>
      </c>
      <c r="D21" s="4">
        <f t="shared" si="11"/>
        <v>8</v>
      </c>
      <c r="E21" s="4">
        <f t="shared" si="11"/>
        <v>9</v>
      </c>
      <c r="F21" s="4">
        <f t="shared" si="11"/>
        <v>10</v>
      </c>
      <c r="G21" s="4">
        <f t="shared" si="11"/>
        <v>11</v>
      </c>
      <c r="H21" s="13">
        <f t="shared" si="11"/>
        <v>12</v>
      </c>
      <c r="I21" s="42" t="s">
        <v>165</v>
      </c>
      <c r="J21" s="43" t="s">
        <v>174</v>
      </c>
    </row>
    <row r="22" spans="1:10">
      <c r="A22" s="89"/>
      <c r="B22" s="12">
        <f>H21+1</f>
        <v>13</v>
      </c>
      <c r="C22" s="15">
        <f t="shared" ref="C22:H22" si="12">B22+1</f>
        <v>14</v>
      </c>
      <c r="D22" s="15">
        <f t="shared" si="12"/>
        <v>15</v>
      </c>
      <c r="E22" s="15">
        <f t="shared" si="12"/>
        <v>16</v>
      </c>
      <c r="F22" s="15">
        <f t="shared" si="12"/>
        <v>17</v>
      </c>
      <c r="G22" s="15">
        <f t="shared" si="12"/>
        <v>18</v>
      </c>
      <c r="H22" s="13">
        <f t="shared" si="12"/>
        <v>19</v>
      </c>
      <c r="I22" s="90" t="s">
        <v>178</v>
      </c>
      <c r="J22" s="91"/>
    </row>
  </sheetData>
  <mergeCells count="11">
    <mergeCell ref="I22:J22"/>
    <mergeCell ref="I8:I9"/>
    <mergeCell ref="I19:I20"/>
    <mergeCell ref="J19:J20"/>
    <mergeCell ref="J8:J9"/>
    <mergeCell ref="I12:J12"/>
    <mergeCell ref="A2:A3"/>
    <mergeCell ref="A4:A8"/>
    <mergeCell ref="A9:A13"/>
    <mergeCell ref="A14:A19"/>
    <mergeCell ref="A20:A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0"/>
  <sheetViews>
    <sheetView zoomScaleNormal="100" workbookViewId="0">
      <selection activeCell="A99" sqref="A99:E108"/>
    </sheetView>
  </sheetViews>
  <sheetFormatPr defaultRowHeight="12.75"/>
  <cols>
    <col min="1" max="1" width="3" bestFit="1" customWidth="1"/>
    <col min="2" max="2" width="11.7109375" bestFit="1" customWidth="1"/>
    <col min="3" max="3" width="22.7109375" bestFit="1" customWidth="1"/>
    <col min="4" max="4" width="4" bestFit="1" customWidth="1"/>
    <col min="5" max="5" width="4.42578125" style="5" bestFit="1" customWidth="1"/>
    <col min="6" max="6" width="11" style="5" hidden="1" customWidth="1"/>
    <col min="7" max="7" width="27.85546875" style="5" hidden="1" customWidth="1"/>
    <col min="8" max="9" width="21.7109375" customWidth="1"/>
    <col min="11" max="11" width="11.7109375" bestFit="1" customWidth="1"/>
    <col min="12" max="12" width="23.85546875" bestFit="1" customWidth="1"/>
    <col min="13" max="13" width="2" customWidth="1"/>
    <col min="14" max="14" width="11" bestFit="1" customWidth="1"/>
    <col min="15" max="15" width="27.85546875" bestFit="1" customWidth="1"/>
  </cols>
  <sheetData>
    <row r="1" spans="1:9">
      <c r="A1" s="4"/>
      <c r="B1" s="1" t="s">
        <v>0</v>
      </c>
      <c r="C1" s="1" t="s">
        <v>1</v>
      </c>
      <c r="D1" s="2" t="s">
        <v>2</v>
      </c>
      <c r="E1" s="2" t="s">
        <v>348</v>
      </c>
      <c r="F1" s="2"/>
      <c r="G1" s="2"/>
      <c r="H1" s="1"/>
      <c r="I1" s="4"/>
    </row>
    <row r="2" spans="1:9">
      <c r="A2" s="4">
        <v>1</v>
      </c>
      <c r="B2" s="25" t="s">
        <v>106</v>
      </c>
      <c r="C2" s="25" t="s">
        <v>342</v>
      </c>
      <c r="D2" s="26">
        <v>4</v>
      </c>
      <c r="E2" s="1">
        <v>1</v>
      </c>
      <c r="F2" s="40" t="s">
        <v>235</v>
      </c>
      <c r="G2" s="40" t="s">
        <v>236</v>
      </c>
      <c r="H2" s="4"/>
      <c r="I2" s="4"/>
    </row>
    <row r="3" spans="1:9">
      <c r="A3" s="4">
        <v>2</v>
      </c>
      <c r="B3" s="25" t="s">
        <v>48</v>
      </c>
      <c r="C3" s="25" t="s">
        <v>343</v>
      </c>
      <c r="D3" s="26">
        <v>2</v>
      </c>
      <c r="E3" s="1">
        <v>1</v>
      </c>
      <c r="F3" s="40" t="s">
        <v>247</v>
      </c>
      <c r="G3" s="40" t="s">
        <v>248</v>
      </c>
      <c r="H3" s="4"/>
      <c r="I3" s="4"/>
    </row>
    <row r="4" spans="1:9">
      <c r="A4" s="4">
        <v>3</v>
      </c>
      <c r="B4" s="25" t="s">
        <v>183</v>
      </c>
      <c r="C4" s="25" t="s">
        <v>344</v>
      </c>
      <c r="D4" s="26">
        <v>4</v>
      </c>
      <c r="E4" s="1">
        <v>1</v>
      </c>
      <c r="F4" s="40" t="s">
        <v>293</v>
      </c>
      <c r="G4" s="40" t="s">
        <v>294</v>
      </c>
      <c r="H4" s="4"/>
      <c r="I4" s="4"/>
    </row>
    <row r="5" spans="1:9">
      <c r="A5" s="4">
        <v>4</v>
      </c>
      <c r="B5" s="25" t="s">
        <v>181</v>
      </c>
      <c r="C5" s="25" t="s">
        <v>340</v>
      </c>
      <c r="D5" s="26">
        <v>4</v>
      </c>
      <c r="E5" s="1">
        <v>2</v>
      </c>
      <c r="F5" s="40" t="s">
        <v>221</v>
      </c>
      <c r="G5" s="40" t="s">
        <v>222</v>
      </c>
      <c r="H5" s="4"/>
      <c r="I5" s="4"/>
    </row>
    <row r="6" spans="1:9">
      <c r="A6" s="4">
        <v>5</v>
      </c>
      <c r="B6" s="25" t="s">
        <v>104</v>
      </c>
      <c r="C6" s="25" t="s">
        <v>341</v>
      </c>
      <c r="D6" s="26">
        <v>4</v>
      </c>
      <c r="E6" s="1">
        <v>2</v>
      </c>
      <c r="F6" s="40" t="s">
        <v>227</v>
      </c>
      <c r="G6" s="40" t="s">
        <v>228</v>
      </c>
      <c r="H6" s="4"/>
      <c r="I6" s="4"/>
    </row>
    <row r="7" spans="1:9">
      <c r="A7" s="4">
        <v>6</v>
      </c>
      <c r="B7" s="4" t="s">
        <v>3</v>
      </c>
      <c r="C7" s="4" t="s">
        <v>4</v>
      </c>
      <c r="D7" s="1">
        <v>1</v>
      </c>
      <c r="E7" s="1">
        <v>3</v>
      </c>
      <c r="F7" s="4" t="s">
        <v>189</v>
      </c>
      <c r="G7" s="4" t="s">
        <v>190</v>
      </c>
      <c r="H7" s="4"/>
      <c r="I7" s="4"/>
    </row>
    <row r="8" spans="1:9">
      <c r="A8" s="4">
        <v>7</v>
      </c>
      <c r="B8" s="4" t="s">
        <v>185</v>
      </c>
      <c r="C8" s="4" t="s">
        <v>186</v>
      </c>
      <c r="D8" s="1">
        <v>1</v>
      </c>
      <c r="E8" s="1">
        <v>3</v>
      </c>
      <c r="F8" s="4" t="s">
        <v>191</v>
      </c>
      <c r="G8" s="4" t="s">
        <v>192</v>
      </c>
      <c r="H8" s="4"/>
      <c r="I8" s="4"/>
    </row>
    <row r="9" spans="1:9">
      <c r="A9" s="4">
        <v>8</v>
      </c>
      <c r="B9" s="25" t="s">
        <v>136</v>
      </c>
      <c r="C9" s="25" t="s">
        <v>339</v>
      </c>
      <c r="D9" s="26">
        <v>3</v>
      </c>
      <c r="E9" s="1">
        <v>3</v>
      </c>
      <c r="F9" s="40" t="s">
        <v>193</v>
      </c>
      <c r="G9" s="40" t="s">
        <v>194</v>
      </c>
      <c r="H9" s="4"/>
      <c r="I9" s="4"/>
    </row>
    <row r="10" spans="1:9">
      <c r="A10" s="4">
        <v>9</v>
      </c>
      <c r="B10" s="25" t="s">
        <v>187</v>
      </c>
      <c r="C10" s="25" t="s">
        <v>188</v>
      </c>
      <c r="D10" s="26">
        <v>1</v>
      </c>
      <c r="E10" s="1">
        <v>4</v>
      </c>
      <c r="F10" s="4" t="s">
        <v>201</v>
      </c>
      <c r="G10" s="4" t="s">
        <v>202</v>
      </c>
      <c r="H10" s="4"/>
      <c r="I10" s="4"/>
    </row>
    <row r="11" spans="1:9">
      <c r="A11" s="4">
        <v>10</v>
      </c>
      <c r="B11" s="18" t="s">
        <v>122</v>
      </c>
      <c r="C11" s="18" t="s">
        <v>123</v>
      </c>
      <c r="D11" s="19">
        <v>1</v>
      </c>
      <c r="E11" s="1">
        <v>4</v>
      </c>
      <c r="F11" s="4" t="s">
        <v>320</v>
      </c>
      <c r="G11" s="4" t="s">
        <v>321</v>
      </c>
      <c r="H11" s="4"/>
      <c r="I11" s="4"/>
    </row>
    <row r="12" spans="1:9">
      <c r="A12" s="4">
        <v>11</v>
      </c>
      <c r="B12" s="25" t="s">
        <v>58</v>
      </c>
      <c r="C12" s="25" t="s">
        <v>345</v>
      </c>
      <c r="D12" s="26">
        <v>2</v>
      </c>
      <c r="E12" s="1">
        <v>5</v>
      </c>
      <c r="F12" s="40" t="s">
        <v>310</v>
      </c>
      <c r="G12" s="40" t="s">
        <v>311</v>
      </c>
      <c r="H12" s="4"/>
      <c r="I12" s="4"/>
    </row>
    <row r="13" spans="1:9">
      <c r="A13" s="4">
        <v>12</v>
      </c>
      <c r="B13" s="25" t="s">
        <v>94</v>
      </c>
      <c r="C13" s="25" t="s">
        <v>346</v>
      </c>
      <c r="D13" s="26">
        <v>2</v>
      </c>
      <c r="E13" s="1">
        <v>5</v>
      </c>
      <c r="F13" s="40" t="s">
        <v>312</v>
      </c>
      <c r="G13" s="40" t="s">
        <v>313</v>
      </c>
      <c r="H13" s="4"/>
      <c r="I13" s="4"/>
    </row>
    <row r="14" spans="1:9">
      <c r="A14" s="4">
        <v>13</v>
      </c>
      <c r="B14" s="25" t="s">
        <v>112</v>
      </c>
      <c r="C14" s="25" t="s">
        <v>113</v>
      </c>
      <c r="D14" s="26">
        <v>1</v>
      </c>
      <c r="E14" s="1">
        <v>7</v>
      </c>
      <c r="F14" s="4" t="s">
        <v>253</v>
      </c>
      <c r="G14" s="4" t="s">
        <v>254</v>
      </c>
      <c r="H14" s="4"/>
      <c r="I14" s="4"/>
    </row>
    <row r="15" spans="1:9">
      <c r="A15" s="4">
        <v>14</v>
      </c>
      <c r="B15" s="25" t="s">
        <v>19</v>
      </c>
      <c r="C15" s="25" t="s">
        <v>20</v>
      </c>
      <c r="D15" s="26">
        <v>1</v>
      </c>
      <c r="E15" s="1">
        <v>7</v>
      </c>
      <c r="F15" s="4" t="s">
        <v>271</v>
      </c>
      <c r="G15" s="4" t="s">
        <v>272</v>
      </c>
      <c r="H15" s="4"/>
      <c r="I15" s="4"/>
    </row>
    <row r="16" spans="1:9">
      <c r="A16" s="4">
        <v>15</v>
      </c>
      <c r="B16" s="4" t="s">
        <v>33</v>
      </c>
      <c r="C16" s="4" t="s">
        <v>34</v>
      </c>
      <c r="D16" s="1">
        <v>1</v>
      </c>
      <c r="E16" s="1">
        <v>7</v>
      </c>
      <c r="F16" s="4" t="s">
        <v>328</v>
      </c>
      <c r="G16" s="4" t="s">
        <v>329</v>
      </c>
      <c r="H16" s="4"/>
      <c r="I16" s="4"/>
    </row>
    <row r="17" spans="1:9">
      <c r="A17" s="4">
        <v>16</v>
      </c>
      <c r="B17" s="25" t="s">
        <v>13</v>
      </c>
      <c r="C17" s="25" t="s">
        <v>14</v>
      </c>
      <c r="D17" s="26">
        <v>1</v>
      </c>
      <c r="E17" s="1">
        <v>8</v>
      </c>
      <c r="F17" s="4" t="s">
        <v>237</v>
      </c>
      <c r="G17" s="4" t="s">
        <v>238</v>
      </c>
      <c r="H17" s="4"/>
      <c r="I17" s="4"/>
    </row>
    <row r="18" spans="1:9">
      <c r="A18" s="4">
        <v>17</v>
      </c>
      <c r="B18" s="25" t="s">
        <v>15</v>
      </c>
      <c r="C18" s="25" t="s">
        <v>16</v>
      </c>
      <c r="D18" s="26">
        <v>1</v>
      </c>
      <c r="E18" s="1">
        <v>8</v>
      </c>
      <c r="F18" s="4" t="s">
        <v>239</v>
      </c>
      <c r="G18" s="4" t="s">
        <v>240</v>
      </c>
      <c r="H18" s="4"/>
      <c r="I18" s="4"/>
    </row>
    <row r="19" spans="1:9">
      <c r="A19" s="4">
        <v>18</v>
      </c>
      <c r="B19" s="25" t="s">
        <v>27</v>
      </c>
      <c r="C19" s="25" t="s">
        <v>28</v>
      </c>
      <c r="D19" s="26">
        <v>1</v>
      </c>
      <c r="E19" s="1">
        <v>8</v>
      </c>
      <c r="F19" s="4" t="s">
        <v>301</v>
      </c>
      <c r="G19" s="4" t="s">
        <v>302</v>
      </c>
      <c r="H19" s="4"/>
      <c r="I19" s="4"/>
    </row>
    <row r="20" spans="1:9">
      <c r="A20" s="4">
        <v>19</v>
      </c>
      <c r="B20" s="31"/>
      <c r="C20" s="31"/>
      <c r="D20" s="1">
        <v>1</v>
      </c>
      <c r="E20" s="1"/>
      <c r="F20" s="1"/>
      <c r="G20" s="1"/>
      <c r="H20" s="4"/>
      <c r="I20" s="4"/>
    </row>
    <row r="21" spans="1:9">
      <c r="A21" s="4">
        <v>20</v>
      </c>
      <c r="B21" s="31"/>
      <c r="C21" s="31"/>
      <c r="D21" s="1">
        <v>1</v>
      </c>
      <c r="E21" s="1"/>
      <c r="F21" s="1"/>
      <c r="G21" s="1"/>
      <c r="H21" s="4"/>
      <c r="I21" s="4"/>
    </row>
    <row r="22" spans="1:9">
      <c r="A22" s="4">
        <v>21</v>
      </c>
      <c r="B22" s="31"/>
      <c r="C22" s="31"/>
      <c r="D22" s="1">
        <v>1</v>
      </c>
      <c r="E22" s="1"/>
      <c r="F22" s="1"/>
      <c r="G22" s="1"/>
      <c r="H22" s="4"/>
      <c r="I22" s="4"/>
    </row>
    <row r="23" spans="1:9">
      <c r="A23" s="4">
        <v>22</v>
      </c>
      <c r="B23" s="31" t="s">
        <v>35</v>
      </c>
      <c r="C23" s="31" t="s">
        <v>35</v>
      </c>
      <c r="D23" s="1">
        <v>1</v>
      </c>
      <c r="E23" s="1"/>
      <c r="F23" s="1"/>
      <c r="G23" s="1"/>
      <c r="H23" s="4"/>
      <c r="I23" s="4"/>
    </row>
    <row r="24" spans="1:9">
      <c r="A24" s="4">
        <v>23</v>
      </c>
      <c r="B24" s="31" t="s">
        <v>35</v>
      </c>
      <c r="C24" s="31" t="s">
        <v>35</v>
      </c>
      <c r="D24" s="1">
        <v>1</v>
      </c>
      <c r="E24" s="1"/>
      <c r="F24" s="1"/>
      <c r="G24" s="1"/>
      <c r="H24" s="4"/>
      <c r="I24" s="4"/>
    </row>
    <row r="25" spans="1:9">
      <c r="A25" s="4">
        <v>24</v>
      </c>
      <c r="B25" s="31" t="s">
        <v>35</v>
      </c>
      <c r="C25" s="31" t="s">
        <v>35</v>
      </c>
      <c r="D25" s="1">
        <v>1</v>
      </c>
      <c r="E25" s="1"/>
      <c r="F25" s="1"/>
      <c r="G25" s="1"/>
      <c r="H25" s="4"/>
      <c r="I25" s="4"/>
    </row>
    <row r="26" spans="1:9">
      <c r="A26" s="4">
        <v>1</v>
      </c>
      <c r="B26" s="25" t="s">
        <v>52</v>
      </c>
      <c r="C26" s="25" t="s">
        <v>53</v>
      </c>
      <c r="D26" s="26">
        <v>2</v>
      </c>
      <c r="E26" s="1">
        <v>1</v>
      </c>
      <c r="F26" s="4" t="s">
        <v>275</v>
      </c>
      <c r="G26" s="4" t="s">
        <v>276</v>
      </c>
      <c r="H26" s="4"/>
      <c r="I26" s="4"/>
    </row>
    <row r="27" spans="1:9">
      <c r="A27" s="4">
        <v>2</v>
      </c>
      <c r="B27" s="18" t="s">
        <v>29</v>
      </c>
      <c r="C27" s="18" t="s">
        <v>30</v>
      </c>
      <c r="D27" s="19">
        <v>2</v>
      </c>
      <c r="E27" s="1">
        <v>1</v>
      </c>
      <c r="F27" s="4" t="s">
        <v>308</v>
      </c>
      <c r="G27" s="4" t="s">
        <v>309</v>
      </c>
      <c r="H27" s="4"/>
      <c r="I27" s="4"/>
    </row>
    <row r="28" spans="1:9">
      <c r="A28" s="4">
        <v>3</v>
      </c>
      <c r="B28" s="4" t="s">
        <v>31</v>
      </c>
      <c r="C28" s="4" t="s">
        <v>32</v>
      </c>
      <c r="D28" s="19">
        <v>2</v>
      </c>
      <c r="E28" s="1">
        <v>1</v>
      </c>
      <c r="F28" s="4" t="s">
        <v>318</v>
      </c>
      <c r="G28" s="4" t="s">
        <v>319</v>
      </c>
      <c r="H28" s="4"/>
      <c r="I28" s="4"/>
    </row>
    <row r="29" spans="1:9">
      <c r="A29" s="4">
        <v>4</v>
      </c>
      <c r="B29" s="18" t="s">
        <v>38</v>
      </c>
      <c r="C29" s="18" t="s">
        <v>39</v>
      </c>
      <c r="D29" s="19">
        <v>2</v>
      </c>
      <c r="E29" s="1">
        <v>2</v>
      </c>
      <c r="F29" s="4" t="s">
        <v>211</v>
      </c>
      <c r="G29" s="4" t="s">
        <v>212</v>
      </c>
      <c r="H29" s="4"/>
      <c r="I29" s="4"/>
    </row>
    <row r="30" spans="1:9">
      <c r="A30" s="4">
        <v>5</v>
      </c>
      <c r="B30" s="18" t="s">
        <v>40</v>
      </c>
      <c r="C30" s="18" t="s">
        <v>41</v>
      </c>
      <c r="D30" s="19">
        <v>2</v>
      </c>
      <c r="E30" s="1">
        <v>2</v>
      </c>
      <c r="F30" s="4" t="s">
        <v>225</v>
      </c>
      <c r="G30" s="4" t="s">
        <v>226</v>
      </c>
      <c r="H30" s="4"/>
      <c r="I30" s="4"/>
    </row>
    <row r="31" spans="1:9">
      <c r="A31" s="4">
        <v>6</v>
      </c>
      <c r="B31" s="18" t="s">
        <v>9</v>
      </c>
      <c r="C31" s="18" t="s">
        <v>10</v>
      </c>
      <c r="D31" s="19">
        <v>2</v>
      </c>
      <c r="E31" s="1">
        <v>3</v>
      </c>
      <c r="F31" s="4" t="s">
        <v>213</v>
      </c>
      <c r="G31" s="4" t="s">
        <v>214</v>
      </c>
      <c r="H31" s="4"/>
      <c r="I31" s="4"/>
    </row>
    <row r="32" spans="1:9">
      <c r="A32" s="4">
        <v>7</v>
      </c>
      <c r="B32" s="25" t="s">
        <v>44</v>
      </c>
      <c r="C32" s="25" t="s">
        <v>45</v>
      </c>
      <c r="D32" s="26">
        <v>2</v>
      </c>
      <c r="E32" s="1">
        <v>3</v>
      </c>
      <c r="F32" s="4" t="s">
        <v>243</v>
      </c>
      <c r="G32" s="4" t="s">
        <v>244</v>
      </c>
      <c r="H32" s="4"/>
      <c r="I32" s="4"/>
    </row>
    <row r="33" spans="1:9">
      <c r="A33" s="4">
        <v>8</v>
      </c>
      <c r="B33" s="25" t="s">
        <v>116</v>
      </c>
      <c r="C33" s="25" t="s">
        <v>117</v>
      </c>
      <c r="D33" s="26">
        <v>2</v>
      </c>
      <c r="E33" s="1">
        <v>3</v>
      </c>
      <c r="F33" s="4" t="s">
        <v>279</v>
      </c>
      <c r="G33" s="4" t="s">
        <v>280</v>
      </c>
      <c r="H33" s="4"/>
      <c r="I33" s="4"/>
    </row>
    <row r="34" spans="1:9">
      <c r="A34" s="4">
        <v>9</v>
      </c>
      <c r="B34" s="18" t="s">
        <v>56</v>
      </c>
      <c r="C34" s="18" t="s">
        <v>57</v>
      </c>
      <c r="D34" s="19">
        <v>2</v>
      </c>
      <c r="E34" s="1">
        <v>4</v>
      </c>
      <c r="F34" s="4" t="s">
        <v>295</v>
      </c>
      <c r="G34" s="4" t="s">
        <v>296</v>
      </c>
      <c r="H34" s="4"/>
      <c r="I34" s="4"/>
    </row>
    <row r="35" spans="1:9">
      <c r="A35" s="4">
        <v>10</v>
      </c>
      <c r="B35" s="18" t="s">
        <v>96</v>
      </c>
      <c r="C35" s="18" t="s">
        <v>97</v>
      </c>
      <c r="D35" s="19">
        <v>2</v>
      </c>
      <c r="E35" s="1">
        <v>4</v>
      </c>
      <c r="F35" s="4" t="s">
        <v>314</v>
      </c>
      <c r="G35" s="4" t="s">
        <v>315</v>
      </c>
      <c r="H35" s="4"/>
      <c r="I35" s="4"/>
    </row>
    <row r="36" spans="1:9">
      <c r="A36" s="4">
        <v>11</v>
      </c>
      <c r="B36" s="18" t="s">
        <v>62</v>
      </c>
      <c r="C36" s="18" t="s">
        <v>63</v>
      </c>
      <c r="D36" s="19">
        <v>2</v>
      </c>
      <c r="E36" s="1">
        <v>4</v>
      </c>
      <c r="F36" s="4" t="s">
        <v>326</v>
      </c>
      <c r="G36" s="4" t="s">
        <v>327</v>
      </c>
      <c r="H36" s="4"/>
      <c r="I36" s="4"/>
    </row>
    <row r="37" spans="1:9">
      <c r="A37" s="4">
        <v>12</v>
      </c>
      <c r="B37" s="4" t="s">
        <v>36</v>
      </c>
      <c r="C37" s="4" t="s">
        <v>37</v>
      </c>
      <c r="D37" s="1">
        <v>2</v>
      </c>
      <c r="E37" s="1">
        <v>5</v>
      </c>
      <c r="F37" s="4" t="s">
        <v>205</v>
      </c>
      <c r="G37" s="4" t="s">
        <v>206</v>
      </c>
      <c r="H37" s="4"/>
      <c r="I37" s="4"/>
    </row>
    <row r="38" spans="1:9">
      <c r="A38" s="4">
        <v>13</v>
      </c>
      <c r="B38" s="18" t="s">
        <v>98</v>
      </c>
      <c r="C38" s="18" t="s">
        <v>99</v>
      </c>
      <c r="D38" s="19">
        <v>2</v>
      </c>
      <c r="E38" s="1">
        <v>5</v>
      </c>
      <c r="F38" s="4" t="s">
        <v>316</v>
      </c>
      <c r="G38" s="4" t="s">
        <v>317</v>
      </c>
      <c r="H38" s="4"/>
      <c r="I38" s="4"/>
    </row>
    <row r="39" spans="1:9">
      <c r="A39" s="4">
        <v>14</v>
      </c>
      <c r="B39" s="18" t="s">
        <v>60</v>
      </c>
      <c r="C39" s="18" t="s">
        <v>61</v>
      </c>
      <c r="D39" s="19">
        <v>2</v>
      </c>
      <c r="E39" s="1">
        <v>5</v>
      </c>
      <c r="F39" s="4" t="s">
        <v>324</v>
      </c>
      <c r="G39" s="4" t="s">
        <v>325</v>
      </c>
      <c r="H39" s="4"/>
      <c r="I39" s="4"/>
    </row>
    <row r="40" spans="1:9">
      <c r="A40" s="4">
        <v>15</v>
      </c>
      <c r="B40" s="25" t="s">
        <v>130</v>
      </c>
      <c r="C40" s="25" t="s">
        <v>131</v>
      </c>
      <c r="D40" s="26">
        <v>2</v>
      </c>
      <c r="E40" s="1">
        <v>7</v>
      </c>
      <c r="F40" s="4" t="s">
        <v>231</v>
      </c>
      <c r="G40" s="4" t="s">
        <v>232</v>
      </c>
      <c r="H40" s="4"/>
      <c r="I40" s="4"/>
    </row>
    <row r="41" spans="1:9">
      <c r="A41" s="4">
        <v>16</v>
      </c>
      <c r="B41" s="41" t="s">
        <v>42</v>
      </c>
      <c r="C41" s="41" t="s">
        <v>43</v>
      </c>
      <c r="D41" s="26">
        <v>2</v>
      </c>
      <c r="E41" s="1">
        <v>7</v>
      </c>
      <c r="F41" s="4" t="s">
        <v>233</v>
      </c>
      <c r="G41" s="4" t="s">
        <v>234</v>
      </c>
      <c r="H41" s="4"/>
      <c r="I41" s="4"/>
    </row>
    <row r="42" spans="1:9">
      <c r="A42" s="4">
        <v>17</v>
      </c>
      <c r="B42" s="25" t="s">
        <v>46</v>
      </c>
      <c r="C42" s="25" t="s">
        <v>47</v>
      </c>
      <c r="D42" s="26">
        <v>2</v>
      </c>
      <c r="E42" s="1">
        <v>7</v>
      </c>
      <c r="F42" s="4" t="s">
        <v>245</v>
      </c>
      <c r="G42" s="4" t="s">
        <v>246</v>
      </c>
      <c r="H42" s="4"/>
      <c r="I42" s="4"/>
    </row>
    <row r="43" spans="1:9">
      <c r="A43" s="4">
        <v>18</v>
      </c>
      <c r="B43" s="25" t="s">
        <v>50</v>
      </c>
      <c r="C43" s="25" t="s">
        <v>51</v>
      </c>
      <c r="D43" s="26">
        <v>2</v>
      </c>
      <c r="E43" s="1">
        <v>8</v>
      </c>
      <c r="F43" s="4" t="s">
        <v>273</v>
      </c>
      <c r="G43" s="4" t="s">
        <v>274</v>
      </c>
      <c r="H43" s="4"/>
      <c r="I43" s="4"/>
    </row>
    <row r="44" spans="1:9">
      <c r="A44" s="4">
        <v>19</v>
      </c>
      <c r="B44" s="18" t="s">
        <v>64</v>
      </c>
      <c r="C44" s="18" t="s">
        <v>65</v>
      </c>
      <c r="D44" s="19">
        <v>2</v>
      </c>
      <c r="E44" s="1">
        <v>8</v>
      </c>
      <c r="F44" s="4" t="s">
        <v>330</v>
      </c>
      <c r="G44" s="4" t="s">
        <v>331</v>
      </c>
      <c r="H44" s="4"/>
      <c r="I44" s="4"/>
    </row>
    <row r="45" spans="1:9">
      <c r="A45" s="4">
        <v>20</v>
      </c>
      <c r="B45" s="4" t="s">
        <v>134</v>
      </c>
      <c r="C45" s="4" t="s">
        <v>135</v>
      </c>
      <c r="D45" s="1">
        <v>2</v>
      </c>
      <c r="E45" s="1">
        <v>8</v>
      </c>
      <c r="F45" s="4" t="s">
        <v>332</v>
      </c>
      <c r="G45" s="4" t="s">
        <v>333</v>
      </c>
      <c r="H45" s="4"/>
      <c r="I45" s="4"/>
    </row>
    <row r="46" spans="1:9">
      <c r="A46" s="4">
        <v>21</v>
      </c>
      <c r="B46" s="20"/>
      <c r="C46" s="20"/>
      <c r="D46" s="1">
        <v>2</v>
      </c>
      <c r="E46" s="1"/>
      <c r="F46" s="1"/>
      <c r="G46" s="1"/>
      <c r="H46" s="4"/>
      <c r="I46" s="4"/>
    </row>
    <row r="47" spans="1:9">
      <c r="A47" s="4">
        <v>22</v>
      </c>
      <c r="B47" s="20"/>
      <c r="C47" s="20"/>
      <c r="D47" s="1">
        <v>2</v>
      </c>
      <c r="E47" s="1"/>
      <c r="F47" s="1"/>
      <c r="G47" s="1"/>
      <c r="H47" s="4"/>
      <c r="I47" s="4"/>
    </row>
    <row r="48" spans="1:9">
      <c r="A48" s="4">
        <v>23</v>
      </c>
      <c r="B48" s="20"/>
      <c r="C48" s="20"/>
      <c r="D48" s="1">
        <v>2</v>
      </c>
      <c r="E48" s="1"/>
      <c r="F48" s="1"/>
      <c r="G48" s="1"/>
      <c r="H48" s="4"/>
      <c r="I48" s="4"/>
    </row>
    <row r="49" spans="1:9">
      <c r="A49" s="4">
        <v>24</v>
      </c>
      <c r="B49" s="4"/>
      <c r="C49" s="4"/>
      <c r="D49" s="1">
        <v>2</v>
      </c>
      <c r="E49" s="1"/>
      <c r="F49" s="1"/>
      <c r="G49" s="1"/>
      <c r="H49" s="4"/>
      <c r="I49" s="4"/>
    </row>
    <row r="50" spans="1:9">
      <c r="A50" s="4">
        <v>1</v>
      </c>
      <c r="B50" s="4" t="s">
        <v>102</v>
      </c>
      <c r="C50" s="4" t="s">
        <v>103</v>
      </c>
      <c r="D50" s="32">
        <v>3</v>
      </c>
      <c r="E50" s="1">
        <v>1</v>
      </c>
      <c r="F50" s="4" t="s">
        <v>199</v>
      </c>
      <c r="G50" s="4" t="s">
        <v>200</v>
      </c>
      <c r="H50" s="4"/>
      <c r="I50" s="4"/>
    </row>
    <row r="51" spans="1:9">
      <c r="A51" s="4">
        <v>2</v>
      </c>
      <c r="B51" s="4" t="s">
        <v>70</v>
      </c>
      <c r="C51" s="4" t="s">
        <v>71</v>
      </c>
      <c r="D51" s="32">
        <v>3</v>
      </c>
      <c r="E51" s="1">
        <v>1</v>
      </c>
      <c r="F51" s="4" t="s">
        <v>219</v>
      </c>
      <c r="G51" s="4" t="s">
        <v>220</v>
      </c>
      <c r="H51" s="4"/>
      <c r="I51" s="4"/>
    </row>
    <row r="52" spans="1:9">
      <c r="A52" s="4">
        <v>3</v>
      </c>
      <c r="B52" s="4" t="s">
        <v>80</v>
      </c>
      <c r="C52" s="4" t="s">
        <v>81</v>
      </c>
      <c r="D52" s="32">
        <v>3</v>
      </c>
      <c r="E52" s="1">
        <v>1</v>
      </c>
      <c r="F52" s="4" t="s">
        <v>267</v>
      </c>
      <c r="G52" s="4" t="s">
        <v>268</v>
      </c>
      <c r="H52" s="4"/>
      <c r="I52" s="4"/>
    </row>
    <row r="53" spans="1:9">
      <c r="A53" s="4">
        <v>4</v>
      </c>
      <c r="B53" s="31" t="s">
        <v>5</v>
      </c>
      <c r="C53" s="31" t="s">
        <v>6</v>
      </c>
      <c r="D53" s="1">
        <v>3</v>
      </c>
      <c r="E53" s="1">
        <v>2</v>
      </c>
      <c r="F53" s="4" t="s">
        <v>203</v>
      </c>
      <c r="G53" s="4" t="s">
        <v>204</v>
      </c>
      <c r="H53" s="4"/>
      <c r="I53" s="4"/>
    </row>
    <row r="54" spans="1:9">
      <c r="A54" s="4">
        <v>5</v>
      </c>
      <c r="B54" s="4" t="s">
        <v>11</v>
      </c>
      <c r="C54" s="4" t="s">
        <v>12</v>
      </c>
      <c r="D54" s="1">
        <v>3</v>
      </c>
      <c r="E54" s="1">
        <v>2</v>
      </c>
      <c r="F54" s="4" t="s">
        <v>229</v>
      </c>
      <c r="G54" s="4" t="s">
        <v>230</v>
      </c>
      <c r="H54" s="4"/>
      <c r="I54" s="4"/>
    </row>
    <row r="55" spans="1:9">
      <c r="A55" s="4">
        <v>6</v>
      </c>
      <c r="B55" s="4" t="s">
        <v>25</v>
      </c>
      <c r="C55" s="4" t="s">
        <v>26</v>
      </c>
      <c r="D55" s="1">
        <v>3</v>
      </c>
      <c r="E55" s="1">
        <v>2</v>
      </c>
      <c r="F55" s="4" t="s">
        <v>297</v>
      </c>
      <c r="G55" s="4" t="s">
        <v>298</v>
      </c>
      <c r="H55" s="4"/>
      <c r="I55" s="4"/>
    </row>
    <row r="56" spans="1:9">
      <c r="A56" s="4">
        <v>7</v>
      </c>
      <c r="B56" s="4" t="s">
        <v>78</v>
      </c>
      <c r="C56" s="4" t="s">
        <v>79</v>
      </c>
      <c r="D56" s="1">
        <v>3</v>
      </c>
      <c r="E56" s="1">
        <v>3</v>
      </c>
      <c r="F56" s="4" t="s">
        <v>261</v>
      </c>
      <c r="G56" s="4" t="s">
        <v>262</v>
      </c>
      <c r="H56" s="4"/>
      <c r="I56" s="4"/>
    </row>
    <row r="57" spans="1:9">
      <c r="A57" s="4">
        <v>8</v>
      </c>
      <c r="B57" s="4" t="s">
        <v>23</v>
      </c>
      <c r="C57" s="4" t="s">
        <v>24</v>
      </c>
      <c r="D57" s="1">
        <v>3</v>
      </c>
      <c r="E57" s="1">
        <v>3</v>
      </c>
      <c r="F57" s="4" t="s">
        <v>289</v>
      </c>
      <c r="G57" s="4" t="s">
        <v>290</v>
      </c>
      <c r="H57" s="4"/>
      <c r="I57" s="4"/>
    </row>
    <row r="58" spans="1:9">
      <c r="A58" s="4">
        <v>9</v>
      </c>
      <c r="B58" s="4" t="s">
        <v>54</v>
      </c>
      <c r="C58" s="4" t="s">
        <v>55</v>
      </c>
      <c r="D58" s="1">
        <v>3</v>
      </c>
      <c r="E58" s="1">
        <v>4</v>
      </c>
      <c r="F58" s="4" t="s">
        <v>281</v>
      </c>
      <c r="G58" s="4" t="s">
        <v>282</v>
      </c>
      <c r="H58" s="4"/>
      <c r="I58" s="4"/>
    </row>
    <row r="59" spans="1:9">
      <c r="A59" s="4">
        <v>10</v>
      </c>
      <c r="B59" s="4" t="s">
        <v>86</v>
      </c>
      <c r="C59" s="4" t="s">
        <v>87</v>
      </c>
      <c r="D59" s="1">
        <v>3</v>
      </c>
      <c r="E59" s="1">
        <v>4</v>
      </c>
      <c r="F59" s="4" t="s">
        <v>291</v>
      </c>
      <c r="G59" s="4" t="s">
        <v>292</v>
      </c>
      <c r="H59" s="4"/>
      <c r="I59" s="4"/>
    </row>
    <row r="60" spans="1:9">
      <c r="A60" s="4">
        <v>11</v>
      </c>
      <c r="B60" s="4" t="s">
        <v>100</v>
      </c>
      <c r="C60" s="4" t="s">
        <v>101</v>
      </c>
      <c r="D60" s="1">
        <v>3</v>
      </c>
      <c r="E60" s="1">
        <v>4</v>
      </c>
      <c r="F60" s="4" t="s">
        <v>334</v>
      </c>
      <c r="G60" s="4" t="s">
        <v>335</v>
      </c>
      <c r="H60" s="4"/>
      <c r="I60" s="4"/>
    </row>
    <row r="61" spans="1:9">
      <c r="A61" s="4">
        <v>12</v>
      </c>
      <c r="B61" s="31" t="s">
        <v>126</v>
      </c>
      <c r="C61" s="31" t="s">
        <v>127</v>
      </c>
      <c r="D61" s="32">
        <v>3</v>
      </c>
      <c r="E61" s="1">
        <v>5</v>
      </c>
      <c r="F61" s="4" t="s">
        <v>195</v>
      </c>
      <c r="G61" s="4" t="s">
        <v>196</v>
      </c>
      <c r="H61" s="4"/>
      <c r="I61" s="4"/>
    </row>
    <row r="62" spans="1:9">
      <c r="A62" s="4">
        <v>13</v>
      </c>
      <c r="B62" s="31" t="s">
        <v>128</v>
      </c>
      <c r="C62" s="31" t="s">
        <v>129</v>
      </c>
      <c r="D62" s="1">
        <v>3</v>
      </c>
      <c r="E62" s="1">
        <v>5</v>
      </c>
      <c r="F62" s="4" t="s">
        <v>265</v>
      </c>
      <c r="G62" s="4" t="s">
        <v>266</v>
      </c>
      <c r="H62" s="4"/>
      <c r="I62" s="4"/>
    </row>
    <row r="63" spans="1:9">
      <c r="A63" s="4">
        <v>14</v>
      </c>
      <c r="B63" s="4" t="s">
        <v>72</v>
      </c>
      <c r="C63" s="4" t="s">
        <v>73</v>
      </c>
      <c r="D63" s="1">
        <v>3</v>
      </c>
      <c r="E63" s="1">
        <v>7</v>
      </c>
      <c r="F63" s="4" t="s">
        <v>223</v>
      </c>
      <c r="G63" s="4" t="s">
        <v>224</v>
      </c>
      <c r="H63" s="4"/>
      <c r="I63" s="4"/>
    </row>
    <row r="64" spans="1:9">
      <c r="A64" s="4">
        <v>15</v>
      </c>
      <c r="B64" s="4" t="s">
        <v>76</v>
      </c>
      <c r="C64" s="4" t="s">
        <v>77</v>
      </c>
      <c r="D64" s="1">
        <v>3</v>
      </c>
      <c r="E64" s="1">
        <v>7</v>
      </c>
      <c r="F64" s="4" t="s">
        <v>257</v>
      </c>
      <c r="G64" s="4" t="s">
        <v>258</v>
      </c>
      <c r="H64" s="4"/>
      <c r="I64" s="4"/>
    </row>
    <row r="65" spans="1:9">
      <c r="A65" s="4">
        <v>16</v>
      </c>
      <c r="B65" s="4" t="s">
        <v>88</v>
      </c>
      <c r="C65" s="4" t="s">
        <v>89</v>
      </c>
      <c r="D65" s="1">
        <v>3</v>
      </c>
      <c r="E65" s="1">
        <v>8</v>
      </c>
      <c r="F65" s="4" t="s">
        <v>303</v>
      </c>
      <c r="G65" s="4" t="s">
        <v>304</v>
      </c>
      <c r="H65" s="4"/>
      <c r="I65" s="4"/>
    </row>
    <row r="66" spans="1:9">
      <c r="A66" s="4">
        <v>17</v>
      </c>
      <c r="B66" s="4" t="s">
        <v>90</v>
      </c>
      <c r="C66" s="4" t="s">
        <v>91</v>
      </c>
      <c r="D66" s="1">
        <v>3</v>
      </c>
      <c r="E66" s="1">
        <v>8</v>
      </c>
      <c r="F66" s="4" t="s">
        <v>305</v>
      </c>
      <c r="G66" s="4" t="s">
        <v>306</v>
      </c>
      <c r="H66" s="4"/>
      <c r="I66" s="4"/>
    </row>
    <row r="67" spans="1:9">
      <c r="A67" s="4">
        <v>18</v>
      </c>
      <c r="B67" s="4" t="s">
        <v>92</v>
      </c>
      <c r="C67" s="4" t="s">
        <v>93</v>
      </c>
      <c r="D67" s="1">
        <v>3</v>
      </c>
      <c r="E67" s="1">
        <v>8</v>
      </c>
      <c r="F67" s="4" t="s">
        <v>305</v>
      </c>
      <c r="G67" s="4" t="s">
        <v>307</v>
      </c>
      <c r="H67" s="4"/>
      <c r="I67" s="4"/>
    </row>
    <row r="68" spans="1:9">
      <c r="A68" s="4">
        <v>19</v>
      </c>
      <c r="B68" s="12"/>
      <c r="C68" s="12"/>
      <c r="D68" s="1">
        <v>3</v>
      </c>
      <c r="E68" s="1"/>
      <c r="F68" s="1"/>
      <c r="G68" s="1"/>
      <c r="H68" s="4"/>
      <c r="I68" s="4"/>
    </row>
    <row r="69" spans="1:9">
      <c r="A69" s="4">
        <v>20</v>
      </c>
      <c r="B69" s="4"/>
      <c r="C69" s="4"/>
      <c r="D69" s="1">
        <v>3</v>
      </c>
      <c r="E69" s="1"/>
      <c r="F69" s="1"/>
      <c r="G69" s="1"/>
      <c r="H69" s="4"/>
      <c r="I69" s="4"/>
    </row>
    <row r="70" spans="1:9">
      <c r="A70" s="4">
        <v>21</v>
      </c>
      <c r="B70" s="4" t="s">
        <v>35</v>
      </c>
      <c r="C70" s="4" t="s">
        <v>35</v>
      </c>
      <c r="D70" s="1">
        <v>3</v>
      </c>
      <c r="E70" s="1"/>
      <c r="F70" s="1"/>
      <c r="G70" s="1"/>
      <c r="H70" s="4"/>
      <c r="I70" s="4"/>
    </row>
    <row r="71" spans="1:9">
      <c r="A71" s="4">
        <v>22</v>
      </c>
      <c r="B71" s="4"/>
      <c r="C71" s="4"/>
      <c r="D71" s="1">
        <v>3</v>
      </c>
      <c r="E71" s="1"/>
      <c r="F71" s="1"/>
      <c r="G71" s="1"/>
      <c r="H71" s="4"/>
      <c r="I71" s="4"/>
    </row>
    <row r="72" spans="1:9">
      <c r="A72" s="4">
        <v>23</v>
      </c>
      <c r="B72" s="4"/>
      <c r="C72" s="4"/>
      <c r="D72" s="1">
        <v>3</v>
      </c>
      <c r="E72" s="1"/>
      <c r="F72" s="1"/>
      <c r="G72" s="1"/>
      <c r="H72" s="4"/>
      <c r="I72" s="4"/>
    </row>
    <row r="73" spans="1:9">
      <c r="A73" s="4">
        <v>24</v>
      </c>
      <c r="B73" s="4"/>
      <c r="C73" s="4"/>
      <c r="D73" s="1">
        <v>3</v>
      </c>
      <c r="E73" s="1"/>
      <c r="F73" s="1"/>
      <c r="G73" s="1"/>
      <c r="H73" s="4"/>
      <c r="I73" s="4"/>
    </row>
    <row r="74" spans="1:9">
      <c r="A74" s="4">
        <v>1</v>
      </c>
      <c r="B74" s="4" t="s">
        <v>138</v>
      </c>
      <c r="C74" s="4" t="s">
        <v>139</v>
      </c>
      <c r="D74" s="1">
        <v>4</v>
      </c>
      <c r="E74" s="1">
        <v>1</v>
      </c>
      <c r="F74" s="4" t="s">
        <v>207</v>
      </c>
      <c r="G74" s="4" t="s">
        <v>208</v>
      </c>
      <c r="H74" s="4"/>
      <c r="I74" s="4"/>
    </row>
    <row r="75" spans="1:9">
      <c r="A75" s="4">
        <v>2</v>
      </c>
      <c r="B75" s="4" t="s">
        <v>114</v>
      </c>
      <c r="C75" s="4" t="s">
        <v>115</v>
      </c>
      <c r="D75" s="1">
        <v>4</v>
      </c>
      <c r="E75" s="1">
        <v>1</v>
      </c>
      <c r="F75" s="4" t="s">
        <v>259</v>
      </c>
      <c r="G75" s="4" t="s">
        <v>260</v>
      </c>
      <c r="H75" s="4"/>
      <c r="I75" s="4"/>
    </row>
    <row r="76" spans="1:9">
      <c r="A76" s="4">
        <v>3</v>
      </c>
      <c r="B76" s="4" t="s">
        <v>132</v>
      </c>
      <c r="C76" s="4" t="s">
        <v>133</v>
      </c>
      <c r="D76" s="1">
        <v>4</v>
      </c>
      <c r="E76" s="1">
        <v>1</v>
      </c>
      <c r="F76" s="4" t="s">
        <v>269</v>
      </c>
      <c r="G76" s="4" t="s">
        <v>270</v>
      </c>
      <c r="H76" s="4"/>
      <c r="I76" s="4"/>
    </row>
    <row r="77" spans="1:9">
      <c r="A77" s="4">
        <v>4</v>
      </c>
      <c r="B77" s="4" t="s">
        <v>118</v>
      </c>
      <c r="C77" s="4" t="s">
        <v>119</v>
      </c>
      <c r="D77" s="1">
        <v>4</v>
      </c>
      <c r="E77" s="1">
        <v>2</v>
      </c>
      <c r="F77" s="4" t="s">
        <v>285</v>
      </c>
      <c r="G77" s="4" t="s">
        <v>286</v>
      </c>
      <c r="H77" s="4"/>
      <c r="I77" s="4"/>
    </row>
    <row r="78" spans="1:9">
      <c r="A78" s="4">
        <v>5</v>
      </c>
      <c r="B78" s="4" t="s">
        <v>84</v>
      </c>
      <c r="C78" s="4" t="s">
        <v>85</v>
      </c>
      <c r="D78" s="1">
        <v>4</v>
      </c>
      <c r="E78" s="1">
        <v>2</v>
      </c>
      <c r="F78" s="4" t="s">
        <v>287</v>
      </c>
      <c r="G78" s="4" t="s">
        <v>288</v>
      </c>
      <c r="H78" s="4"/>
      <c r="I78" s="4"/>
    </row>
    <row r="79" spans="1:9">
      <c r="A79" s="4">
        <v>6</v>
      </c>
      <c r="B79" s="4" t="s">
        <v>124</v>
      </c>
      <c r="C79" s="4" t="s">
        <v>125</v>
      </c>
      <c r="D79" s="1">
        <v>4</v>
      </c>
      <c r="E79" s="1">
        <v>2</v>
      </c>
      <c r="F79" s="4" t="s">
        <v>322</v>
      </c>
      <c r="G79" s="4" t="s">
        <v>323</v>
      </c>
      <c r="H79" s="4"/>
      <c r="I79" s="4"/>
    </row>
    <row r="80" spans="1:9">
      <c r="A80" s="4">
        <v>7</v>
      </c>
      <c r="B80" s="4" t="s">
        <v>140</v>
      </c>
      <c r="C80" s="4" t="s">
        <v>141</v>
      </c>
      <c r="D80" s="1">
        <v>4</v>
      </c>
      <c r="E80" s="1">
        <v>3</v>
      </c>
      <c r="F80" s="4" t="s">
        <v>215</v>
      </c>
      <c r="G80" s="4" t="s">
        <v>216</v>
      </c>
      <c r="H80" s="4"/>
      <c r="I80" s="4"/>
    </row>
    <row r="81" spans="1:9">
      <c r="A81" s="4">
        <v>8</v>
      </c>
      <c r="B81" s="4" t="s">
        <v>68</v>
      </c>
      <c r="C81" s="4" t="s">
        <v>69</v>
      </c>
      <c r="D81" s="1">
        <v>4</v>
      </c>
      <c r="E81" s="1">
        <v>3</v>
      </c>
      <c r="F81" s="4" t="s">
        <v>217</v>
      </c>
      <c r="G81" s="4" t="s">
        <v>218</v>
      </c>
      <c r="H81" s="4"/>
      <c r="I81" s="4"/>
    </row>
    <row r="82" spans="1:9">
      <c r="A82" s="4">
        <v>9</v>
      </c>
      <c r="B82" s="4" t="s">
        <v>66</v>
      </c>
      <c r="C82" s="4" t="s">
        <v>67</v>
      </c>
      <c r="D82" s="1">
        <v>4</v>
      </c>
      <c r="E82" s="1">
        <v>4</v>
      </c>
      <c r="F82" s="4" t="s">
        <v>197</v>
      </c>
      <c r="G82" s="4" t="s">
        <v>198</v>
      </c>
      <c r="H82" s="4"/>
      <c r="I82" s="4"/>
    </row>
    <row r="83" spans="1:9">
      <c r="A83" s="4">
        <v>10</v>
      </c>
      <c r="B83" s="4" t="s">
        <v>108</v>
      </c>
      <c r="C83" s="4" t="s">
        <v>109</v>
      </c>
      <c r="D83" s="1">
        <v>4</v>
      </c>
      <c r="E83" s="1">
        <v>4</v>
      </c>
      <c r="F83" s="4" t="s">
        <v>241</v>
      </c>
      <c r="G83" s="4" t="s">
        <v>242</v>
      </c>
      <c r="H83" s="4"/>
      <c r="I83" s="4"/>
    </row>
    <row r="84" spans="1:9">
      <c r="A84" s="4">
        <v>11</v>
      </c>
      <c r="B84" s="4" t="s">
        <v>110</v>
      </c>
      <c r="C84" s="4" t="s">
        <v>111</v>
      </c>
      <c r="D84" s="1">
        <v>4</v>
      </c>
      <c r="E84" s="1">
        <v>4</v>
      </c>
      <c r="F84" s="4" t="s">
        <v>249</v>
      </c>
      <c r="G84" s="4" t="s">
        <v>250</v>
      </c>
      <c r="H84" s="4"/>
      <c r="I84" s="4"/>
    </row>
    <row r="85" spans="1:9">
      <c r="A85" s="4">
        <v>12</v>
      </c>
      <c r="B85" s="4" t="s">
        <v>7</v>
      </c>
      <c r="C85" s="4" t="s">
        <v>8</v>
      </c>
      <c r="D85" s="1">
        <v>4</v>
      </c>
      <c r="E85" s="1">
        <v>5</v>
      </c>
      <c r="F85" s="4" t="s">
        <v>209</v>
      </c>
      <c r="G85" s="4" t="s">
        <v>210</v>
      </c>
      <c r="H85" s="4"/>
      <c r="I85" s="4"/>
    </row>
    <row r="86" spans="1:9">
      <c r="A86" s="4">
        <v>13</v>
      </c>
      <c r="B86" s="4" t="s">
        <v>17</v>
      </c>
      <c r="C86" s="4" t="s">
        <v>18</v>
      </c>
      <c r="D86" s="1">
        <v>4</v>
      </c>
      <c r="E86" s="1">
        <v>5</v>
      </c>
      <c r="F86" s="4" t="s">
        <v>251</v>
      </c>
      <c r="G86" s="4" t="s">
        <v>252</v>
      </c>
      <c r="H86" s="4"/>
      <c r="I86" s="4"/>
    </row>
    <row r="87" spans="1:9">
      <c r="A87" s="4">
        <v>14</v>
      </c>
      <c r="B87" s="4" t="s">
        <v>21</v>
      </c>
      <c r="C87" s="4" t="s">
        <v>22</v>
      </c>
      <c r="D87" s="1">
        <v>4</v>
      </c>
      <c r="E87" s="1">
        <v>5</v>
      </c>
      <c r="F87" s="4" t="s">
        <v>277</v>
      </c>
      <c r="G87" s="4" t="s">
        <v>278</v>
      </c>
      <c r="H87" s="4"/>
      <c r="I87" s="4"/>
    </row>
    <row r="88" spans="1:9">
      <c r="A88" s="4">
        <v>15</v>
      </c>
      <c r="B88" s="4" t="s">
        <v>74</v>
      </c>
      <c r="C88" s="4" t="s">
        <v>75</v>
      </c>
      <c r="D88" s="1">
        <v>4</v>
      </c>
      <c r="E88" s="1">
        <v>7</v>
      </c>
      <c r="F88" s="4" t="s">
        <v>255</v>
      </c>
      <c r="G88" s="4" t="s">
        <v>256</v>
      </c>
      <c r="H88" s="4"/>
      <c r="I88" s="4"/>
    </row>
    <row r="89" spans="1:9">
      <c r="A89" s="4">
        <v>16</v>
      </c>
      <c r="B89" s="4" t="s">
        <v>82</v>
      </c>
      <c r="C89" s="4" t="s">
        <v>83</v>
      </c>
      <c r="D89" s="1">
        <v>4</v>
      </c>
      <c r="E89" s="1">
        <v>7</v>
      </c>
      <c r="F89" s="4" t="s">
        <v>283</v>
      </c>
      <c r="G89" s="4" t="s">
        <v>284</v>
      </c>
      <c r="H89" s="4"/>
      <c r="I89" s="4"/>
    </row>
    <row r="90" spans="1:9">
      <c r="A90" s="4">
        <v>17</v>
      </c>
      <c r="B90" s="4" t="s">
        <v>142</v>
      </c>
      <c r="C90" s="4" t="s">
        <v>143</v>
      </c>
      <c r="D90" s="1">
        <v>4</v>
      </c>
      <c r="E90" s="1">
        <v>8</v>
      </c>
      <c r="F90" s="4" t="s">
        <v>263</v>
      </c>
      <c r="G90" s="4" t="s">
        <v>264</v>
      </c>
      <c r="H90" s="4"/>
      <c r="I90" s="4"/>
    </row>
    <row r="91" spans="1:9">
      <c r="A91" s="4">
        <v>18</v>
      </c>
      <c r="B91" s="4" t="s">
        <v>120</v>
      </c>
      <c r="C91" s="4" t="s">
        <v>121</v>
      </c>
      <c r="D91" s="1">
        <v>4</v>
      </c>
      <c r="E91" s="1">
        <v>8</v>
      </c>
      <c r="F91" s="4" t="s">
        <v>299</v>
      </c>
      <c r="G91" s="4" t="s">
        <v>300</v>
      </c>
      <c r="H91" s="4"/>
      <c r="I91" s="4"/>
    </row>
    <row r="92" spans="1:9">
      <c r="A92" s="4">
        <v>19</v>
      </c>
      <c r="B92" s="12"/>
      <c r="C92" s="12"/>
      <c r="D92" s="1">
        <v>4</v>
      </c>
      <c r="E92" s="1"/>
      <c r="F92" s="1"/>
      <c r="G92" s="1"/>
      <c r="H92" s="4"/>
      <c r="I92" s="4"/>
    </row>
    <row r="93" spans="1:9">
      <c r="A93" s="4">
        <v>20</v>
      </c>
      <c r="B93" s="12"/>
      <c r="C93" s="12"/>
      <c r="D93" s="1">
        <v>4</v>
      </c>
      <c r="E93" s="1"/>
      <c r="F93" s="1"/>
      <c r="G93" s="1"/>
      <c r="H93" s="4"/>
      <c r="I93" s="4"/>
    </row>
    <row r="94" spans="1:9">
      <c r="A94" s="4">
        <v>21</v>
      </c>
      <c r="B94" s="12"/>
      <c r="C94" s="12"/>
      <c r="D94" s="1">
        <v>4</v>
      </c>
      <c r="E94" s="1"/>
      <c r="F94" s="1"/>
      <c r="G94" s="1"/>
      <c r="H94" s="4"/>
      <c r="I94" s="4"/>
    </row>
    <row r="95" spans="1:9">
      <c r="A95" s="4">
        <v>22</v>
      </c>
      <c r="B95" s="12"/>
      <c r="C95" s="12"/>
      <c r="D95" s="1">
        <v>4</v>
      </c>
      <c r="E95" s="1"/>
      <c r="F95" s="1"/>
      <c r="G95" s="1"/>
      <c r="H95" s="4"/>
      <c r="I95" s="4"/>
    </row>
    <row r="96" spans="1:9">
      <c r="A96" s="4">
        <v>23</v>
      </c>
      <c r="B96" s="4"/>
      <c r="C96" s="4"/>
      <c r="D96" s="1">
        <v>4</v>
      </c>
      <c r="E96" s="1"/>
      <c r="F96" s="1"/>
      <c r="G96" s="1"/>
      <c r="H96" s="4"/>
      <c r="I96" s="4"/>
    </row>
    <row r="97" spans="1:9">
      <c r="A97" s="4">
        <v>24</v>
      </c>
      <c r="B97" s="4"/>
      <c r="C97" s="4"/>
      <c r="D97" s="1">
        <v>4</v>
      </c>
      <c r="E97" s="1"/>
      <c r="F97" s="1"/>
      <c r="G97" s="1"/>
      <c r="H97" s="4"/>
      <c r="I97" s="4"/>
    </row>
    <row r="98" spans="1:9">
      <c r="B98" s="35"/>
    </row>
    <row r="99" spans="1:9">
      <c r="A99" s="35"/>
      <c r="B99" s="35"/>
      <c r="C99" s="35"/>
      <c r="D99" s="36"/>
      <c r="E99" s="36"/>
      <c r="F99" s="36"/>
      <c r="G99" s="36"/>
      <c r="H99" s="35"/>
    </row>
    <row r="100" spans="1:9">
      <c r="A100" s="35"/>
      <c r="B100" s="35"/>
      <c r="C100" s="35"/>
      <c r="D100" s="36"/>
      <c r="E100" s="36"/>
      <c r="F100" s="4" t="s">
        <v>295</v>
      </c>
      <c r="G100" s="4" t="s">
        <v>296</v>
      </c>
      <c r="H100" s="35"/>
    </row>
    <row r="101" spans="1:9">
      <c r="A101" s="35"/>
      <c r="B101" s="35"/>
      <c r="C101" s="35"/>
      <c r="D101" s="36"/>
      <c r="E101" s="36"/>
      <c r="F101" s="4" t="s">
        <v>314</v>
      </c>
      <c r="G101" s="4" t="s">
        <v>315</v>
      </c>
      <c r="H101" s="35"/>
    </row>
    <row r="102" spans="1:9">
      <c r="A102" s="35"/>
      <c r="B102" s="35"/>
      <c r="C102" s="35"/>
      <c r="D102" s="36"/>
      <c r="E102" s="36"/>
      <c r="F102" s="4" t="s">
        <v>326</v>
      </c>
      <c r="G102" s="4" t="s">
        <v>327</v>
      </c>
      <c r="H102" s="35"/>
    </row>
    <row r="103" spans="1:9">
      <c r="A103" s="35"/>
      <c r="B103" s="35"/>
      <c r="C103" s="35"/>
      <c r="D103" s="36"/>
      <c r="E103" s="36"/>
      <c r="F103" s="4" t="s">
        <v>203</v>
      </c>
      <c r="G103" s="4" t="s">
        <v>204</v>
      </c>
      <c r="H103" s="35"/>
    </row>
    <row r="104" spans="1:9">
      <c r="A104" s="35"/>
      <c r="B104" s="35"/>
      <c r="C104" s="35"/>
      <c r="D104" s="36"/>
      <c r="E104" s="36"/>
      <c r="F104" s="4" t="s">
        <v>229</v>
      </c>
      <c r="G104" s="4" t="s">
        <v>230</v>
      </c>
      <c r="H104" s="35"/>
    </row>
    <row r="105" spans="1:9">
      <c r="A105" s="35"/>
      <c r="B105" s="29"/>
      <c r="C105" s="29"/>
      <c r="D105" s="30"/>
      <c r="E105" s="36"/>
      <c r="F105" s="4" t="s">
        <v>297</v>
      </c>
      <c r="G105" s="4" t="s">
        <v>298</v>
      </c>
      <c r="H105" s="35"/>
    </row>
    <row r="106" spans="1:9">
      <c r="A106" s="35"/>
      <c r="B106" s="29"/>
      <c r="C106" s="29"/>
      <c r="D106" s="30"/>
      <c r="E106" s="36"/>
      <c r="F106" s="4" t="s">
        <v>303</v>
      </c>
      <c r="G106" s="4" t="s">
        <v>304</v>
      </c>
      <c r="H106" s="35"/>
    </row>
    <row r="107" spans="1:9">
      <c r="A107" s="35"/>
      <c r="B107" s="29"/>
      <c r="C107" s="29"/>
      <c r="D107" s="30"/>
      <c r="E107" s="36"/>
      <c r="F107" s="4" t="s">
        <v>305</v>
      </c>
      <c r="G107" s="4" t="s">
        <v>306</v>
      </c>
      <c r="H107" s="35"/>
    </row>
    <row r="108" spans="1:9">
      <c r="A108" s="35"/>
      <c r="B108" s="29"/>
      <c r="C108" s="29"/>
      <c r="D108" s="30"/>
      <c r="E108" s="36"/>
      <c r="F108" s="4" t="s">
        <v>305</v>
      </c>
      <c r="G108" s="4" t="s">
        <v>307</v>
      </c>
      <c r="H108" s="35"/>
    </row>
    <row r="109" spans="1:9">
      <c r="A109" s="35"/>
      <c r="B109" s="29"/>
      <c r="C109" s="29"/>
      <c r="D109" s="30"/>
      <c r="E109" s="36"/>
      <c r="F109" s="36"/>
      <c r="G109" s="36"/>
      <c r="H109" s="35"/>
    </row>
    <row r="110" spans="1:9">
      <c r="A110" s="35"/>
      <c r="B110" s="29"/>
      <c r="C110" s="29"/>
      <c r="D110" s="30"/>
      <c r="E110" s="36"/>
      <c r="F110" s="36"/>
      <c r="G110" s="36"/>
      <c r="H110" s="35"/>
    </row>
    <row r="111" spans="1:9">
      <c r="A111" s="35"/>
      <c r="B111" s="29"/>
      <c r="C111" s="29"/>
      <c r="D111" s="30"/>
      <c r="E111" s="36"/>
      <c r="F111" s="36"/>
      <c r="G111" s="36"/>
      <c r="H111" s="35"/>
    </row>
    <row r="112" spans="1:9">
      <c r="A112" s="35"/>
      <c r="B112" s="35"/>
      <c r="C112" s="35"/>
      <c r="D112" s="36"/>
      <c r="E112" s="36"/>
      <c r="F112" s="36"/>
      <c r="G112" s="36"/>
      <c r="H112" s="35"/>
    </row>
    <row r="113" spans="1:8">
      <c r="A113" s="35"/>
      <c r="B113" s="35"/>
      <c r="C113" s="35"/>
      <c r="D113" s="36"/>
      <c r="E113" s="36"/>
      <c r="F113" s="36"/>
      <c r="G113" s="36"/>
      <c r="H113" s="35"/>
    </row>
    <row r="114" spans="1:8">
      <c r="A114" s="35"/>
      <c r="B114" s="35"/>
      <c r="C114" s="35"/>
      <c r="D114" s="36"/>
      <c r="E114" s="36"/>
      <c r="F114" s="36"/>
      <c r="G114" s="36"/>
      <c r="H114" s="35"/>
    </row>
    <row r="115" spans="1:8">
      <c r="A115" s="35"/>
      <c r="B115" s="35"/>
      <c r="C115" s="35"/>
      <c r="D115" s="36"/>
      <c r="E115" s="36"/>
      <c r="F115" s="36"/>
      <c r="G115" s="36"/>
      <c r="H115" s="35"/>
    </row>
    <row r="116" spans="1:8">
      <c r="A116" s="35"/>
      <c r="B116" s="35"/>
      <c r="C116" s="35"/>
      <c r="D116" s="36"/>
      <c r="E116" s="36"/>
      <c r="F116" s="36"/>
      <c r="G116" s="36"/>
      <c r="H116" s="35"/>
    </row>
    <row r="117" spans="1:8">
      <c r="A117" s="35"/>
      <c r="B117" s="35"/>
      <c r="C117" s="35"/>
      <c r="D117" s="36"/>
      <c r="E117" s="36"/>
      <c r="F117" s="36"/>
      <c r="G117" s="36"/>
      <c r="H117" s="35"/>
    </row>
    <row r="118" spans="1:8">
      <c r="A118" s="35"/>
      <c r="B118" s="35"/>
      <c r="C118" s="35"/>
      <c r="D118" s="36"/>
      <c r="E118" s="36"/>
      <c r="F118" s="36"/>
      <c r="G118" s="36"/>
      <c r="H118" s="35"/>
    </row>
    <row r="119" spans="1:8">
      <c r="A119" s="35"/>
      <c r="B119" s="35"/>
      <c r="C119" s="35"/>
      <c r="D119" s="36"/>
      <c r="E119" s="36"/>
      <c r="F119" s="36"/>
      <c r="G119" s="36"/>
      <c r="H119" s="35"/>
    </row>
    <row r="120" spans="1:8">
      <c r="A120" s="35"/>
      <c r="B120" s="35"/>
      <c r="C120" s="35"/>
      <c r="D120" s="36"/>
      <c r="E120" s="36"/>
      <c r="F120" s="36"/>
      <c r="G120" s="36"/>
      <c r="H120" s="35"/>
    </row>
    <row r="121" spans="1:8">
      <c r="A121" s="35"/>
      <c r="B121" s="35"/>
      <c r="C121" s="35"/>
      <c r="D121" s="36"/>
      <c r="E121" s="36"/>
      <c r="F121" s="36"/>
      <c r="G121" s="36"/>
      <c r="H121" s="35"/>
    </row>
    <row r="122" spans="1:8">
      <c r="A122" s="35"/>
      <c r="B122" s="35"/>
      <c r="C122" s="35"/>
      <c r="D122" s="36"/>
      <c r="E122" s="36"/>
      <c r="F122" s="36"/>
      <c r="G122" s="36"/>
      <c r="H122" s="35"/>
    </row>
    <row r="123" spans="1:8">
      <c r="A123" s="35"/>
      <c r="B123" s="37"/>
      <c r="C123" s="37"/>
      <c r="D123" s="38"/>
      <c r="E123" s="36"/>
      <c r="F123" s="36"/>
      <c r="G123" s="36"/>
      <c r="H123" s="35"/>
    </row>
    <row r="124" spans="1:8">
      <c r="A124" s="35"/>
      <c r="B124" s="37"/>
      <c r="C124" s="37"/>
      <c r="D124" s="38"/>
      <c r="E124" s="36"/>
      <c r="F124" s="36"/>
      <c r="G124" s="36"/>
      <c r="H124" s="35"/>
    </row>
    <row r="125" spans="1:8">
      <c r="A125" s="35"/>
      <c r="B125" s="37"/>
      <c r="C125" s="37"/>
      <c r="D125" s="38"/>
      <c r="E125" s="36"/>
      <c r="F125" s="36"/>
      <c r="G125" s="36"/>
      <c r="H125" s="35"/>
    </row>
    <row r="126" spans="1:8">
      <c r="A126" s="35"/>
      <c r="B126" s="37"/>
      <c r="C126" s="37"/>
      <c r="D126" s="38"/>
      <c r="E126" s="36"/>
      <c r="F126" s="36"/>
      <c r="G126" s="36"/>
      <c r="H126" s="35"/>
    </row>
    <row r="127" spans="1:8">
      <c r="A127" s="35"/>
      <c r="B127" s="29"/>
      <c r="C127" s="29"/>
      <c r="D127" s="30"/>
      <c r="E127" s="36"/>
      <c r="F127" s="36"/>
      <c r="G127" s="36"/>
      <c r="H127" s="35"/>
    </row>
    <row r="128" spans="1:8">
      <c r="A128" s="35"/>
      <c r="B128" s="37"/>
      <c r="C128" s="37"/>
      <c r="D128" s="38"/>
      <c r="E128" s="36"/>
      <c r="F128" s="36"/>
      <c r="G128" s="36"/>
      <c r="H128" s="35"/>
    </row>
    <row r="129" spans="1:8">
      <c r="A129" s="35"/>
      <c r="B129" s="37"/>
      <c r="C129" s="37"/>
      <c r="D129" s="38"/>
      <c r="E129" s="36"/>
      <c r="F129" s="36"/>
      <c r="G129" s="36"/>
      <c r="H129" s="35"/>
    </row>
    <row r="130" spans="1:8">
      <c r="A130" s="35"/>
      <c r="B130" s="37"/>
      <c r="C130" s="37"/>
      <c r="D130" s="38"/>
      <c r="E130" s="36"/>
      <c r="F130" s="36"/>
      <c r="G130" s="36"/>
      <c r="H130" s="35"/>
    </row>
    <row r="131" spans="1:8">
      <c r="A131" s="35"/>
      <c r="B131" s="35"/>
      <c r="C131" s="35"/>
      <c r="D131" s="36"/>
      <c r="E131" s="36"/>
      <c r="F131" s="36"/>
      <c r="G131" s="36"/>
      <c r="H131" s="35"/>
    </row>
    <row r="132" spans="1:8">
      <c r="A132" s="35"/>
      <c r="B132" s="35"/>
      <c r="C132" s="35"/>
      <c r="D132" s="36"/>
      <c r="E132" s="36"/>
      <c r="F132" s="36"/>
      <c r="G132" s="36"/>
      <c r="H132" s="35"/>
    </row>
    <row r="133" spans="1:8">
      <c r="A133" s="35"/>
      <c r="B133" s="29"/>
      <c r="C133" s="29"/>
      <c r="D133" s="30"/>
      <c r="E133" s="36"/>
      <c r="F133" s="36"/>
      <c r="G133" s="36"/>
      <c r="H133" s="35"/>
    </row>
    <row r="134" spans="1:8">
      <c r="A134" s="35"/>
      <c r="B134" s="29"/>
      <c r="C134" s="29"/>
      <c r="D134" s="30"/>
      <c r="E134" s="36"/>
      <c r="F134" s="36"/>
      <c r="G134" s="36"/>
      <c r="H134" s="35"/>
    </row>
    <row r="135" spans="1:8">
      <c r="A135" s="35"/>
      <c r="B135" s="35"/>
      <c r="C135" s="35"/>
      <c r="D135" s="36"/>
      <c r="E135" s="36"/>
      <c r="F135" s="36"/>
      <c r="G135" s="36"/>
      <c r="H135" s="35"/>
    </row>
    <row r="136" spans="1:8">
      <c r="A136" s="35"/>
      <c r="B136" s="35"/>
      <c r="C136" s="35"/>
      <c r="D136" s="36"/>
      <c r="E136" s="36"/>
      <c r="F136" s="36"/>
      <c r="G136" s="36"/>
      <c r="H136" s="35"/>
    </row>
    <row r="137" spans="1:8">
      <c r="A137" s="35"/>
      <c r="B137" s="35"/>
      <c r="C137" s="35"/>
      <c r="D137" s="36"/>
      <c r="E137" s="36"/>
      <c r="F137" s="36"/>
      <c r="G137" s="36"/>
      <c r="H137" s="35"/>
    </row>
    <row r="138" spans="1:8">
      <c r="A138" s="35"/>
      <c r="B138" s="35"/>
      <c r="C138" s="35"/>
      <c r="D138" s="36"/>
      <c r="E138" s="36"/>
      <c r="F138" s="36"/>
      <c r="G138" s="36"/>
      <c r="H138" s="35"/>
    </row>
    <row r="139" spans="1:8">
      <c r="A139" s="35"/>
      <c r="B139" s="35"/>
      <c r="C139" s="35"/>
      <c r="D139" s="36"/>
      <c r="E139" s="36"/>
      <c r="F139" s="36"/>
      <c r="G139" s="36"/>
      <c r="H139" s="35"/>
    </row>
    <row r="140" spans="1:8">
      <c r="A140" s="35"/>
      <c r="B140" s="35"/>
      <c r="C140" s="35"/>
      <c r="D140" s="36"/>
      <c r="E140" s="36"/>
      <c r="F140" s="36"/>
      <c r="G140" s="36"/>
      <c r="H140" s="35"/>
    </row>
    <row r="141" spans="1:8">
      <c r="A141" s="35"/>
      <c r="B141" s="35"/>
      <c r="C141" s="35"/>
      <c r="D141" s="36"/>
      <c r="E141" s="36"/>
      <c r="F141" s="36"/>
      <c r="G141" s="36"/>
      <c r="H141" s="35"/>
    </row>
    <row r="142" spans="1:8">
      <c r="A142" s="35"/>
      <c r="B142" s="35"/>
      <c r="C142" s="35"/>
      <c r="D142" s="36"/>
      <c r="E142" s="36"/>
      <c r="F142" s="36"/>
      <c r="G142" s="36"/>
      <c r="H142" s="35"/>
    </row>
    <row r="143" spans="1:8">
      <c r="A143" s="35"/>
      <c r="B143" s="29"/>
      <c r="C143" s="29"/>
      <c r="D143" s="30"/>
      <c r="E143" s="36"/>
      <c r="F143" s="36"/>
      <c r="G143" s="36"/>
      <c r="H143" s="35"/>
    </row>
    <row r="144" spans="1:8">
      <c r="A144" s="35"/>
      <c r="B144" s="37"/>
      <c r="C144" s="37"/>
      <c r="D144" s="38"/>
      <c r="E144" s="36"/>
      <c r="F144" s="36"/>
      <c r="G144" s="36"/>
      <c r="H144" s="35"/>
    </row>
    <row r="145" spans="1:8">
      <c r="A145" s="35"/>
      <c r="B145" s="35"/>
      <c r="C145" s="35"/>
      <c r="D145" s="36"/>
      <c r="E145" s="36"/>
      <c r="F145" s="36"/>
      <c r="G145" s="36"/>
      <c r="H145" s="35"/>
    </row>
    <row r="146" spans="1:8">
      <c r="A146" s="35"/>
      <c r="B146" s="37"/>
      <c r="C146" s="37"/>
      <c r="D146" s="38"/>
      <c r="E146" s="36"/>
      <c r="F146" s="36"/>
      <c r="G146" s="36"/>
      <c r="H146" s="35"/>
    </row>
    <row r="147" spans="1:8">
      <c r="A147" s="35"/>
      <c r="B147" s="35"/>
      <c r="C147" s="35"/>
      <c r="D147" s="36"/>
      <c r="E147" s="36"/>
      <c r="F147" s="36"/>
      <c r="G147" s="36"/>
      <c r="H147" s="35"/>
    </row>
    <row r="148" spans="1:8">
      <c r="A148" s="35"/>
      <c r="B148" s="35"/>
      <c r="C148" s="35"/>
      <c r="D148" s="36"/>
      <c r="E148" s="36"/>
      <c r="F148" s="36"/>
      <c r="G148" s="36"/>
      <c r="H148" s="35"/>
    </row>
    <row r="149" spans="1:8">
      <c r="A149" s="35"/>
      <c r="B149" s="35"/>
      <c r="C149" s="35"/>
      <c r="D149" s="36"/>
      <c r="E149" s="36"/>
      <c r="F149" s="36"/>
      <c r="G149" s="36"/>
      <c r="H149" s="35"/>
    </row>
    <row r="150" spans="1:8">
      <c r="A150" s="35"/>
      <c r="B150" s="35"/>
      <c r="C150" s="35"/>
      <c r="D150" s="36"/>
      <c r="E150" s="36"/>
      <c r="F150" s="36"/>
      <c r="G150" s="36"/>
      <c r="H150" s="35"/>
    </row>
    <row r="151" spans="1:8">
      <c r="A151" s="35"/>
      <c r="B151" s="35"/>
      <c r="C151" s="35"/>
      <c r="D151" s="36"/>
      <c r="E151" s="36"/>
      <c r="F151" s="36"/>
      <c r="G151" s="36"/>
      <c r="H151" s="35"/>
    </row>
    <row r="152" spans="1:8">
      <c r="A152" s="35"/>
      <c r="B152" s="37"/>
      <c r="C152" s="37"/>
      <c r="D152" s="38"/>
      <c r="E152" s="36"/>
      <c r="F152" s="36"/>
      <c r="G152" s="36"/>
      <c r="H152" s="35"/>
    </row>
    <row r="153" spans="1:8">
      <c r="A153" s="35"/>
      <c r="B153" s="35"/>
      <c r="C153" s="35"/>
      <c r="D153" s="36"/>
      <c r="E153" s="36"/>
      <c r="F153" s="36"/>
      <c r="G153" s="36"/>
      <c r="H153" s="35"/>
    </row>
    <row r="154" spans="1:8">
      <c r="A154" s="35"/>
      <c r="B154" s="35"/>
      <c r="C154" s="35"/>
      <c r="D154" s="36"/>
      <c r="E154" s="36"/>
      <c r="F154" s="36"/>
      <c r="G154" s="36"/>
      <c r="H154" s="35"/>
    </row>
    <row r="155" spans="1:8">
      <c r="A155" s="35"/>
      <c r="B155" s="35"/>
      <c r="C155" s="35"/>
      <c r="D155" s="36"/>
      <c r="E155" s="36"/>
      <c r="F155" s="36"/>
      <c r="G155" s="36"/>
      <c r="H155" s="35"/>
    </row>
    <row r="156" spans="1:8">
      <c r="A156" s="35"/>
      <c r="B156" s="35"/>
      <c r="C156" s="35"/>
      <c r="D156" s="36"/>
      <c r="E156" s="36"/>
      <c r="F156" s="36"/>
      <c r="G156" s="36"/>
      <c r="H156" s="35"/>
    </row>
    <row r="157" spans="1:8">
      <c r="A157" s="35"/>
      <c r="B157" s="35"/>
      <c r="C157" s="35"/>
      <c r="D157" s="36"/>
      <c r="E157" s="36"/>
      <c r="F157" s="36"/>
      <c r="G157" s="36"/>
      <c r="H157" s="35"/>
    </row>
    <row r="158" spans="1:8">
      <c r="A158" s="35"/>
      <c r="B158" s="35"/>
      <c r="C158" s="35"/>
      <c r="D158" s="36"/>
      <c r="E158" s="36"/>
      <c r="F158" s="36"/>
      <c r="G158" s="36"/>
      <c r="H158" s="35"/>
    </row>
    <row r="159" spans="1:8">
      <c r="A159" s="35"/>
      <c r="B159" s="35"/>
      <c r="C159" s="35"/>
      <c r="D159" s="36"/>
      <c r="E159" s="36"/>
      <c r="F159" s="36"/>
      <c r="G159" s="36"/>
      <c r="H159" s="35"/>
    </row>
    <row r="160" spans="1:8">
      <c r="A160" s="35"/>
      <c r="B160" s="35"/>
      <c r="C160" s="35"/>
      <c r="D160" s="36"/>
      <c r="E160" s="36"/>
      <c r="F160" s="36"/>
      <c r="G160" s="36"/>
      <c r="H160" s="35"/>
    </row>
    <row r="161" spans="1:8">
      <c r="A161" s="35"/>
      <c r="B161" s="35"/>
      <c r="C161" s="35"/>
      <c r="D161" s="36"/>
      <c r="E161" s="36"/>
      <c r="F161" s="36"/>
      <c r="G161" s="36"/>
      <c r="H161" s="35"/>
    </row>
    <row r="162" spans="1:8">
      <c r="A162" s="35"/>
      <c r="B162" s="35"/>
      <c r="C162" s="35"/>
      <c r="D162" s="36"/>
      <c r="E162" s="36"/>
      <c r="F162" s="36"/>
      <c r="G162" s="36"/>
      <c r="H162" s="35"/>
    </row>
    <row r="163" spans="1:8">
      <c r="A163" s="35"/>
      <c r="B163" s="35"/>
      <c r="C163" s="35"/>
      <c r="D163" s="36"/>
      <c r="E163" s="36"/>
      <c r="F163" s="36"/>
      <c r="G163" s="36"/>
      <c r="H163" s="35"/>
    </row>
    <row r="164" spans="1:8">
      <c r="A164" s="35"/>
      <c r="B164" s="35"/>
      <c r="C164" s="35"/>
      <c r="D164" s="36"/>
      <c r="E164" s="36"/>
      <c r="F164" s="36"/>
      <c r="G164" s="36"/>
      <c r="H164" s="35"/>
    </row>
    <row r="165" spans="1:8">
      <c r="A165" s="35"/>
      <c r="B165" s="35"/>
      <c r="C165" s="35"/>
      <c r="D165" s="36"/>
      <c r="E165" s="36"/>
      <c r="F165" s="36"/>
      <c r="G165" s="36"/>
      <c r="H165" s="35"/>
    </row>
    <row r="166" spans="1:8">
      <c r="A166" s="35"/>
      <c r="B166" s="35"/>
      <c r="C166" s="35"/>
      <c r="D166" s="36"/>
      <c r="E166" s="36"/>
      <c r="F166" s="36"/>
      <c r="G166" s="36"/>
      <c r="H166" s="35"/>
    </row>
    <row r="167" spans="1:8">
      <c r="A167" s="35"/>
      <c r="B167" s="35"/>
      <c r="C167" s="35"/>
      <c r="D167" s="36"/>
      <c r="E167" s="36"/>
      <c r="F167" s="36"/>
      <c r="G167" s="36"/>
      <c r="H167" s="35"/>
    </row>
    <row r="168" spans="1:8">
      <c r="A168" s="35"/>
      <c r="B168" s="35"/>
      <c r="C168" s="35"/>
      <c r="D168" s="36"/>
      <c r="E168" s="36"/>
      <c r="F168" s="36"/>
      <c r="G168" s="36"/>
      <c r="H168" s="35"/>
    </row>
    <row r="169" spans="1:8">
      <c r="A169" s="35"/>
      <c r="B169" s="35"/>
      <c r="C169" s="35"/>
      <c r="D169" s="36"/>
      <c r="E169" s="36"/>
      <c r="F169" s="36"/>
      <c r="G169" s="36"/>
      <c r="H169" s="35"/>
    </row>
    <row r="170" spans="1:8">
      <c r="A170" s="35"/>
      <c r="B170" s="35"/>
      <c r="C170" s="35"/>
      <c r="D170" s="36"/>
      <c r="E170" s="36"/>
      <c r="F170" s="36"/>
      <c r="G170" s="36"/>
      <c r="H170" s="35"/>
    </row>
    <row r="171" spans="1:8">
      <c r="A171" s="35"/>
      <c r="B171" s="35"/>
      <c r="C171" s="35"/>
      <c r="D171" s="36"/>
      <c r="E171" s="36"/>
      <c r="F171" s="36"/>
      <c r="G171" s="36"/>
      <c r="H171" s="35"/>
    </row>
    <row r="172" spans="1:8">
      <c r="A172" s="35"/>
      <c r="B172" s="35"/>
      <c r="C172" s="35"/>
      <c r="D172" s="36"/>
      <c r="E172" s="36"/>
      <c r="F172" s="36"/>
      <c r="G172" s="36"/>
      <c r="H172" s="35"/>
    </row>
    <row r="173" spans="1:8">
      <c r="A173" s="35"/>
      <c r="B173" s="35"/>
      <c r="C173" s="35"/>
      <c r="D173" s="36"/>
      <c r="E173" s="36"/>
      <c r="F173" s="36"/>
      <c r="G173" s="36"/>
      <c r="H173" s="35"/>
    </row>
    <row r="174" spans="1:8">
      <c r="A174" s="35"/>
      <c r="B174" s="35"/>
      <c r="C174" s="35"/>
      <c r="D174" s="36"/>
      <c r="E174" s="36"/>
      <c r="F174" s="36"/>
      <c r="G174" s="36"/>
      <c r="H174" s="35"/>
    </row>
    <row r="175" spans="1:8">
      <c r="A175" s="35"/>
      <c r="B175" s="35"/>
      <c r="C175" s="35"/>
      <c r="D175" s="36"/>
      <c r="E175" s="36"/>
      <c r="F175" s="36"/>
      <c r="G175" s="36"/>
      <c r="H175" s="35"/>
    </row>
    <row r="176" spans="1:8">
      <c r="A176" s="35"/>
      <c r="B176" s="35"/>
      <c r="C176" s="35"/>
      <c r="D176" s="36"/>
      <c r="E176" s="36"/>
      <c r="F176" s="36"/>
      <c r="G176" s="36"/>
      <c r="H176" s="35"/>
    </row>
    <row r="177" spans="1:8">
      <c r="A177" s="35"/>
      <c r="B177" s="35"/>
      <c r="C177" s="35"/>
      <c r="D177" s="36"/>
      <c r="E177" s="36"/>
      <c r="F177" s="36"/>
      <c r="G177" s="36"/>
      <c r="H177" s="35"/>
    </row>
    <row r="178" spans="1:8">
      <c r="A178" s="35"/>
      <c r="B178" s="35"/>
      <c r="C178" s="35"/>
      <c r="D178" s="36"/>
      <c r="E178" s="36"/>
      <c r="F178" s="36"/>
      <c r="G178" s="36"/>
      <c r="H178" s="35"/>
    </row>
    <row r="179" spans="1:8">
      <c r="A179" s="35"/>
      <c r="B179" s="35"/>
      <c r="C179" s="35"/>
      <c r="D179" s="36"/>
      <c r="E179" s="36"/>
      <c r="F179" s="36"/>
      <c r="G179" s="36"/>
      <c r="H179" s="35"/>
    </row>
    <row r="180" spans="1:8">
      <c r="A180" s="35"/>
      <c r="B180" s="35"/>
      <c r="C180" s="35"/>
      <c r="D180" s="36"/>
      <c r="E180" s="36"/>
      <c r="F180" s="36"/>
      <c r="G180" s="36"/>
      <c r="H180" s="35"/>
    </row>
    <row r="181" spans="1:8">
      <c r="A181" s="35"/>
      <c r="B181" s="35"/>
      <c r="C181" s="35"/>
      <c r="D181" s="36"/>
      <c r="E181" s="36"/>
      <c r="F181" s="36"/>
      <c r="G181" s="36"/>
      <c r="H181" s="35"/>
    </row>
    <row r="182" spans="1:8">
      <c r="A182" s="35"/>
      <c r="B182" s="35"/>
      <c r="C182" s="35"/>
      <c r="D182" s="36"/>
      <c r="E182" s="36"/>
      <c r="F182" s="36"/>
      <c r="G182" s="36"/>
      <c r="H182" s="35"/>
    </row>
    <row r="183" spans="1:8">
      <c r="A183" s="35"/>
      <c r="B183" s="35"/>
      <c r="C183" s="35"/>
      <c r="D183" s="36"/>
      <c r="E183" s="36"/>
      <c r="F183" s="36"/>
      <c r="G183" s="36"/>
      <c r="H183" s="35"/>
    </row>
    <row r="184" spans="1:8">
      <c r="A184" s="35"/>
      <c r="B184" s="35"/>
      <c r="C184" s="35"/>
      <c r="D184" s="36"/>
      <c r="E184" s="36"/>
      <c r="F184" s="36"/>
      <c r="G184" s="36"/>
      <c r="H184" s="35"/>
    </row>
    <row r="185" spans="1:8">
      <c r="A185" s="35"/>
      <c r="B185" s="35"/>
      <c r="C185" s="35"/>
      <c r="D185" s="36"/>
      <c r="E185" s="36"/>
      <c r="F185" s="36"/>
      <c r="G185" s="36"/>
      <c r="H185" s="35"/>
    </row>
    <row r="186" spans="1:8">
      <c r="A186" s="35"/>
      <c r="B186" s="35"/>
      <c r="C186" s="35"/>
      <c r="D186" s="36"/>
      <c r="E186" s="36"/>
      <c r="F186" s="36"/>
      <c r="G186" s="36"/>
      <c r="H186" s="35"/>
    </row>
    <row r="187" spans="1:8">
      <c r="A187" s="35"/>
      <c r="B187" s="35"/>
      <c r="C187" s="35"/>
      <c r="D187" s="36"/>
      <c r="E187" s="36"/>
      <c r="F187" s="36"/>
      <c r="G187" s="36"/>
      <c r="H187" s="35"/>
    </row>
    <row r="188" spans="1:8">
      <c r="A188" s="35"/>
      <c r="B188" s="35"/>
      <c r="C188" s="35"/>
      <c r="D188" s="36"/>
      <c r="E188" s="36"/>
      <c r="F188" s="36"/>
      <c r="G188" s="36"/>
      <c r="H188" s="35"/>
    </row>
    <row r="189" spans="1:8">
      <c r="A189" s="35"/>
      <c r="B189" s="35"/>
      <c r="C189" s="35"/>
      <c r="D189" s="36"/>
      <c r="E189" s="36"/>
      <c r="F189" s="36"/>
      <c r="G189" s="36"/>
      <c r="H189" s="35"/>
    </row>
    <row r="190" spans="1:8">
      <c r="A190" s="35"/>
      <c r="B190" s="35"/>
      <c r="C190" s="35"/>
      <c r="D190" s="36"/>
      <c r="E190" s="36"/>
      <c r="F190" s="36"/>
      <c r="G190" s="36"/>
      <c r="H190" s="35"/>
    </row>
    <row r="191" spans="1:8">
      <c r="F191" s="36"/>
      <c r="G191" s="36"/>
      <c r="H191" s="35"/>
    </row>
    <row r="192" spans="1:8">
      <c r="F192" s="36"/>
      <c r="G192" s="36"/>
      <c r="H192" s="35"/>
    </row>
    <row r="193" spans="6:8">
      <c r="F193" s="36"/>
      <c r="G193" s="36"/>
      <c r="H193" s="35"/>
    </row>
    <row r="194" spans="6:8">
      <c r="F194" s="36"/>
      <c r="G194" s="36"/>
      <c r="H194" s="35"/>
    </row>
    <row r="195" spans="6:8">
      <c r="F195" s="36"/>
      <c r="G195" s="36"/>
    </row>
    <row r="196" spans="6:8">
      <c r="F196" s="36"/>
      <c r="G196" s="36"/>
    </row>
    <row r="197" spans="6:8">
      <c r="F197" s="36"/>
      <c r="G197" s="36"/>
    </row>
    <row r="198" spans="6:8">
      <c r="F198" s="36"/>
      <c r="G198" s="36"/>
    </row>
    <row r="199" spans="6:8">
      <c r="F199" s="36"/>
      <c r="G199" s="36"/>
    </row>
    <row r="200" spans="6:8">
      <c r="F200" s="36"/>
      <c r="G200" s="36"/>
    </row>
  </sheetData>
  <sortState ref="A74:G91">
    <sortCondition ref="A74:A91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&amp;Cใบเซ็นชื่อวิชา 188212 Analog Electronics Lab.</oddHeader>
  </headerFooter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195"/>
  <sheetViews>
    <sheetView view="pageLayout" topLeftCell="A52" zoomScaleNormal="100" workbookViewId="0">
      <selection activeCell="L46" sqref="L46"/>
    </sheetView>
  </sheetViews>
  <sheetFormatPr defaultRowHeight="12.75"/>
  <cols>
    <col min="1" max="1" width="3" bestFit="1" customWidth="1"/>
    <col min="2" max="2" width="11.7109375" bestFit="1" customWidth="1"/>
    <col min="3" max="3" width="23.85546875" bestFit="1" customWidth="1"/>
    <col min="4" max="4" width="4" style="5" bestFit="1" customWidth="1"/>
    <col min="5" max="5" width="4.42578125" customWidth="1"/>
    <col min="6" max="10" width="3.7109375" customWidth="1"/>
    <col min="11" max="12" width="5" customWidth="1"/>
    <col min="13" max="15" width="3.7109375" customWidth="1"/>
    <col min="16" max="16" width="4.5703125" style="63" bestFit="1" customWidth="1"/>
  </cols>
  <sheetData>
    <row r="1" spans="1:16">
      <c r="A1" s="4"/>
      <c r="B1" s="1" t="str">
        <f>รายชื่อ!B1</f>
        <v>รหัส</v>
      </c>
      <c r="C1" s="1" t="str">
        <f>รายชื่อ!C1</f>
        <v>ชื่อ-นามสกุล</v>
      </c>
      <c r="D1" s="1" t="str">
        <f>รายชื่อ!D1</f>
        <v>Sec</v>
      </c>
      <c r="E1" s="1" t="str">
        <f>รายชื่อ!E1</f>
        <v>กลุ่ม</v>
      </c>
      <c r="F1" s="4" t="s">
        <v>349</v>
      </c>
      <c r="G1" s="40" t="s">
        <v>350</v>
      </c>
      <c r="H1" s="4" t="s">
        <v>351</v>
      </c>
      <c r="I1" s="40" t="s">
        <v>352</v>
      </c>
      <c r="J1" s="4" t="s">
        <v>353</v>
      </c>
      <c r="K1" s="40" t="s">
        <v>358</v>
      </c>
      <c r="L1" s="4" t="s">
        <v>359</v>
      </c>
      <c r="M1" s="40" t="s">
        <v>355</v>
      </c>
      <c r="N1" s="4" t="s">
        <v>356</v>
      </c>
      <c r="O1" s="40" t="s">
        <v>357</v>
      </c>
      <c r="P1" s="71" t="s">
        <v>360</v>
      </c>
    </row>
    <row r="2" spans="1:16">
      <c r="A2" s="4">
        <f>รายชื่อ!A2</f>
        <v>1</v>
      </c>
      <c r="B2" s="4" t="str">
        <f>รายชื่อ!B2</f>
        <v>523040516-9</v>
      </c>
      <c r="C2" s="4" t="str">
        <f>รายชื่อ!C2</f>
        <v>นายปรีติสุต กระแสเสน*</v>
      </c>
      <c r="D2" s="1">
        <f>รายชื่อ!D2</f>
        <v>4</v>
      </c>
      <c r="E2" s="1">
        <f>รายชื่อ!E2</f>
        <v>1</v>
      </c>
      <c r="F2" s="48">
        <v>1</v>
      </c>
      <c r="G2" s="49">
        <v>1</v>
      </c>
      <c r="H2" s="48">
        <v>1</v>
      </c>
      <c r="I2" s="49">
        <v>1</v>
      </c>
      <c r="J2" s="48">
        <v>1</v>
      </c>
      <c r="K2" s="49">
        <v>1</v>
      </c>
      <c r="L2" s="48">
        <v>1</v>
      </c>
      <c r="M2" s="49">
        <v>1</v>
      </c>
      <c r="N2" s="48">
        <v>1</v>
      </c>
      <c r="O2" s="49">
        <v>1</v>
      </c>
      <c r="P2" s="44">
        <f>SUM(F2:O2)+COUNTIF(F2:O2,"ส")*(0.6-0.1*(COUNTIF(F2:O2,"ส")+1)/2)</f>
        <v>10</v>
      </c>
    </row>
    <row r="3" spans="1:16">
      <c r="A3" s="4">
        <f>รายชื่อ!A3</f>
        <v>2</v>
      </c>
      <c r="B3" s="4" t="str">
        <f>รายชื่อ!B3</f>
        <v>523040525-8</v>
      </c>
      <c r="C3" s="4" t="str">
        <f>รายชื่อ!C3</f>
        <v>นางสาวฟ้าใส มัครมย์*</v>
      </c>
      <c r="D3" s="1">
        <f>รายชื่อ!D3</f>
        <v>2</v>
      </c>
      <c r="E3" s="1">
        <f>รายชื่อ!E3</f>
        <v>1</v>
      </c>
      <c r="F3" s="48">
        <v>1</v>
      </c>
      <c r="G3" s="49">
        <v>1</v>
      </c>
      <c r="H3" s="48">
        <v>1</v>
      </c>
      <c r="I3" s="49">
        <v>1</v>
      </c>
      <c r="J3" s="48">
        <v>1</v>
      </c>
      <c r="K3" s="49">
        <v>1</v>
      </c>
      <c r="L3" s="48">
        <v>1</v>
      </c>
      <c r="M3" s="49">
        <v>1</v>
      </c>
      <c r="N3" s="48">
        <v>1</v>
      </c>
      <c r="O3" s="49">
        <v>1</v>
      </c>
      <c r="P3" s="44">
        <f t="shared" ref="P3:P19" si="0">SUM(F3:O3)+COUNTIF(F3:O3,"ส")*(0.6-0.1*(COUNTIF(F3:O3,"ส")+1)/2)</f>
        <v>10</v>
      </c>
    </row>
    <row r="4" spans="1:16">
      <c r="A4" s="4">
        <f>รายชื่อ!A4</f>
        <v>3</v>
      </c>
      <c r="B4" s="4" t="str">
        <f>รายชื่อ!B4</f>
        <v>523040619-9</v>
      </c>
      <c r="C4" s="4" t="str">
        <f>รายชื่อ!C4</f>
        <v>นายสุพศิน รัตนนาคินทร์*</v>
      </c>
      <c r="D4" s="1">
        <f>รายชื่อ!D4</f>
        <v>4</v>
      </c>
      <c r="E4" s="1">
        <f>รายชื่อ!E4</f>
        <v>1</v>
      </c>
      <c r="F4" s="48">
        <v>1</v>
      </c>
      <c r="G4" s="49">
        <v>1</v>
      </c>
      <c r="H4" s="48">
        <v>1</v>
      </c>
      <c r="I4" s="49">
        <v>1</v>
      </c>
      <c r="J4" s="48">
        <v>1</v>
      </c>
      <c r="K4" s="49">
        <v>1</v>
      </c>
      <c r="L4" s="48">
        <v>1</v>
      </c>
      <c r="M4" s="49">
        <v>1</v>
      </c>
      <c r="N4" s="48">
        <v>1</v>
      </c>
      <c r="O4" s="49">
        <v>1</v>
      </c>
      <c r="P4" s="44">
        <f t="shared" si="0"/>
        <v>10</v>
      </c>
    </row>
    <row r="5" spans="1:16">
      <c r="A5" s="4">
        <f>รายชื่อ!A5</f>
        <v>4</v>
      </c>
      <c r="B5" s="4" t="str">
        <f>รายชื่อ!B5</f>
        <v>523040504-6</v>
      </c>
      <c r="C5" s="4" t="str">
        <f>รายชื่อ!C5</f>
        <v>นายธนวัฒน์ หงษ์ไทย*</v>
      </c>
      <c r="D5" s="1">
        <f>รายชื่อ!D5</f>
        <v>4</v>
      </c>
      <c r="E5" s="1">
        <f>รายชื่อ!E5</f>
        <v>2</v>
      </c>
      <c r="F5" s="48">
        <v>1</v>
      </c>
      <c r="G5" s="49" t="s">
        <v>361</v>
      </c>
      <c r="H5" s="48">
        <v>1</v>
      </c>
      <c r="I5" s="49">
        <v>1</v>
      </c>
      <c r="J5" s="48">
        <v>1</v>
      </c>
      <c r="K5" s="49">
        <v>1</v>
      </c>
      <c r="L5" s="48">
        <v>1</v>
      </c>
      <c r="M5" s="49">
        <v>1</v>
      </c>
      <c r="N5" s="48" t="s">
        <v>361</v>
      </c>
      <c r="O5" s="49" t="s">
        <v>361</v>
      </c>
      <c r="P5" s="44">
        <f t="shared" si="0"/>
        <v>8.1999999999999993</v>
      </c>
    </row>
    <row r="6" spans="1:16">
      <c r="A6" s="4">
        <f>รายชื่อ!A6</f>
        <v>5</v>
      </c>
      <c r="B6" s="4" t="str">
        <f>รายชื่อ!B6</f>
        <v>523040509-6</v>
      </c>
      <c r="C6" s="4" t="str">
        <f>รายชื่อ!C6</f>
        <v>นายนพ ภูมิไธสง*</v>
      </c>
      <c r="D6" s="1">
        <f>รายชื่อ!D6</f>
        <v>4</v>
      </c>
      <c r="E6" s="1">
        <f>รายชื่อ!E6</f>
        <v>2</v>
      </c>
      <c r="F6" s="48">
        <v>1</v>
      </c>
      <c r="G6" s="49" t="s">
        <v>361</v>
      </c>
      <c r="H6" s="48">
        <v>1</v>
      </c>
      <c r="I6" s="49">
        <v>1</v>
      </c>
      <c r="J6" s="48">
        <v>1</v>
      </c>
      <c r="K6" s="49">
        <v>1</v>
      </c>
      <c r="L6" s="48">
        <v>1</v>
      </c>
      <c r="M6" s="49">
        <v>1</v>
      </c>
      <c r="N6" s="48" t="s">
        <v>361</v>
      </c>
      <c r="O6" s="49" t="s">
        <v>361</v>
      </c>
      <c r="P6" s="44">
        <f t="shared" si="0"/>
        <v>8.1999999999999993</v>
      </c>
    </row>
    <row r="7" spans="1:16">
      <c r="A7" s="4">
        <f>รายชื่อ!A7</f>
        <v>6</v>
      </c>
      <c r="B7" s="4" t="str">
        <f>รายชื่อ!B7</f>
        <v>503040231-3</v>
      </c>
      <c r="C7" s="4" t="str">
        <f>รายชื่อ!C7</f>
        <v>นายธนวัฒน์ วัฒนราช</v>
      </c>
      <c r="D7" s="1">
        <f>รายชื่อ!D7</f>
        <v>1</v>
      </c>
      <c r="E7" s="1">
        <f>รายชื่อ!E7</f>
        <v>3</v>
      </c>
      <c r="F7" s="48">
        <v>1</v>
      </c>
      <c r="G7" s="49">
        <v>1</v>
      </c>
      <c r="H7" s="48">
        <v>1</v>
      </c>
      <c r="I7" s="49">
        <v>1</v>
      </c>
      <c r="J7" s="48">
        <v>1</v>
      </c>
      <c r="K7" s="49">
        <v>1</v>
      </c>
      <c r="L7" s="48">
        <v>1</v>
      </c>
      <c r="M7" s="49">
        <v>1</v>
      </c>
      <c r="N7" s="48">
        <v>1</v>
      </c>
      <c r="O7" s="49">
        <v>1</v>
      </c>
      <c r="P7" s="44">
        <f t="shared" si="0"/>
        <v>10</v>
      </c>
    </row>
    <row r="8" spans="1:16">
      <c r="A8" s="4">
        <f>รายชื่อ!A8</f>
        <v>7</v>
      </c>
      <c r="B8" s="4" t="str">
        <f>รายชื่อ!B8</f>
        <v>503040768-0</v>
      </c>
      <c r="C8" s="4" t="str">
        <f>รายชื่อ!C8</f>
        <v>นายดำรง รัตนเมธาธร</v>
      </c>
      <c r="D8" s="1">
        <f>รายชื่อ!D8</f>
        <v>1</v>
      </c>
      <c r="E8" s="1">
        <f>รายชื่อ!E8</f>
        <v>3</v>
      </c>
      <c r="F8" s="48">
        <v>1</v>
      </c>
      <c r="G8" s="49">
        <v>1</v>
      </c>
      <c r="H8" s="48">
        <v>1</v>
      </c>
      <c r="I8" s="49">
        <v>1</v>
      </c>
      <c r="J8" s="48">
        <v>1</v>
      </c>
      <c r="K8" s="49">
        <v>1</v>
      </c>
      <c r="L8" s="48">
        <v>1</v>
      </c>
      <c r="M8" s="49">
        <v>1</v>
      </c>
      <c r="N8" s="48">
        <v>1</v>
      </c>
      <c r="O8" s="49">
        <v>1</v>
      </c>
      <c r="P8" s="44">
        <f t="shared" si="0"/>
        <v>10</v>
      </c>
    </row>
    <row r="9" spans="1:16">
      <c r="A9" s="4">
        <f>รายชื่อ!A9</f>
        <v>8</v>
      </c>
      <c r="B9" s="4" t="str">
        <f>รายชื่อ!B9</f>
        <v>503040780-0</v>
      </c>
      <c r="C9" s="4" t="str">
        <f>รายชื่อ!C9</f>
        <v>นายภูมิจิตติ โทแก้ว*</v>
      </c>
      <c r="D9" s="1">
        <f>รายชื่อ!D9</f>
        <v>3</v>
      </c>
      <c r="E9" s="1">
        <f>รายชื่อ!E9</f>
        <v>3</v>
      </c>
      <c r="F9" s="48">
        <v>1</v>
      </c>
      <c r="G9" s="49">
        <v>1</v>
      </c>
      <c r="H9" s="48">
        <v>1</v>
      </c>
      <c r="I9" s="49">
        <v>1</v>
      </c>
      <c r="J9" s="48">
        <v>1</v>
      </c>
      <c r="K9" s="49">
        <v>1</v>
      </c>
      <c r="L9" s="48">
        <v>1</v>
      </c>
      <c r="M9" s="49">
        <v>1</v>
      </c>
      <c r="N9" s="48">
        <v>1</v>
      </c>
      <c r="O9" s="49">
        <v>1</v>
      </c>
      <c r="P9" s="44">
        <f t="shared" si="0"/>
        <v>10</v>
      </c>
    </row>
    <row r="10" spans="1:16">
      <c r="A10" s="4">
        <f>รายชื่อ!A10</f>
        <v>9</v>
      </c>
      <c r="B10" s="4" t="str">
        <f>รายชื่อ!B10</f>
        <v>523040482-0</v>
      </c>
      <c r="C10" s="4" t="str">
        <f>รายชื่อ!C10</f>
        <v>นายขันธพงษ์ ผาคำ</v>
      </c>
      <c r="D10" s="1">
        <f>รายชื่อ!D10</f>
        <v>1</v>
      </c>
      <c r="E10" s="1">
        <f>รายชื่อ!E10</f>
        <v>4</v>
      </c>
      <c r="F10" s="48">
        <v>1</v>
      </c>
      <c r="G10" s="49">
        <v>1</v>
      </c>
      <c r="H10" s="48">
        <v>1</v>
      </c>
      <c r="I10" s="49">
        <v>1</v>
      </c>
      <c r="J10" s="48">
        <v>1</v>
      </c>
      <c r="K10" s="49">
        <v>1</v>
      </c>
      <c r="L10" s="48">
        <v>1</v>
      </c>
      <c r="M10" s="49">
        <v>1</v>
      </c>
      <c r="N10" s="48">
        <v>1</v>
      </c>
      <c r="O10" s="49">
        <v>1</v>
      </c>
      <c r="P10" s="44">
        <f t="shared" si="0"/>
        <v>10</v>
      </c>
    </row>
    <row r="11" spans="1:16">
      <c r="A11" s="4">
        <f>รายชื่อ!A11</f>
        <v>10</v>
      </c>
      <c r="B11" s="4" t="str">
        <f>รายชื่อ!B11</f>
        <v>523041209-3</v>
      </c>
      <c r="C11" s="4" t="str">
        <f>รายชื่อ!C11</f>
        <v>นายรัชพล จันทนา</v>
      </c>
      <c r="D11" s="1">
        <f>รายชื่อ!D11</f>
        <v>1</v>
      </c>
      <c r="E11" s="1">
        <f>รายชื่อ!E11</f>
        <v>4</v>
      </c>
      <c r="F11" s="48">
        <v>1</v>
      </c>
      <c r="G11" s="49" t="s">
        <v>361</v>
      </c>
      <c r="H11" s="48">
        <v>1</v>
      </c>
      <c r="I11" s="49">
        <v>1</v>
      </c>
      <c r="J11" s="48">
        <v>1</v>
      </c>
      <c r="K11" s="49">
        <v>1</v>
      </c>
      <c r="L11" s="48">
        <v>1</v>
      </c>
      <c r="M11" s="49">
        <v>1</v>
      </c>
      <c r="N11" s="48">
        <v>1</v>
      </c>
      <c r="O11" s="49">
        <v>1</v>
      </c>
      <c r="P11" s="44">
        <f t="shared" si="0"/>
        <v>9.5</v>
      </c>
    </row>
    <row r="12" spans="1:16">
      <c r="A12" s="4">
        <f>รายชื่อ!A12</f>
        <v>11</v>
      </c>
      <c r="B12" s="4" t="str">
        <f>รายชื่อ!B12</f>
        <v>523041199-0</v>
      </c>
      <c r="C12" s="4" t="str">
        <f>รายชื่อ!C12</f>
        <v>นางสาวปิยเนตร อินทยารักษ์*</v>
      </c>
      <c r="D12" s="1">
        <f>รายชื่อ!D12</f>
        <v>2</v>
      </c>
      <c r="E12" s="1">
        <f>รายชื่อ!E12</f>
        <v>5</v>
      </c>
      <c r="F12" s="48">
        <v>1</v>
      </c>
      <c r="G12" s="49">
        <v>1</v>
      </c>
      <c r="H12" s="48">
        <v>1</v>
      </c>
      <c r="I12" s="49">
        <v>1</v>
      </c>
      <c r="J12" s="48">
        <v>1</v>
      </c>
      <c r="K12" s="49">
        <v>1</v>
      </c>
      <c r="L12" s="48">
        <v>1</v>
      </c>
      <c r="M12" s="49">
        <v>1</v>
      </c>
      <c r="N12" s="48">
        <v>1</v>
      </c>
      <c r="O12" s="49">
        <v>1</v>
      </c>
      <c r="P12" s="44">
        <f t="shared" si="0"/>
        <v>10</v>
      </c>
    </row>
    <row r="13" spans="1:16">
      <c r="A13" s="4">
        <f>รายชื่อ!A13</f>
        <v>12</v>
      </c>
      <c r="B13" s="4" t="str">
        <f>รายชื่อ!B13</f>
        <v>523041201-9</v>
      </c>
      <c r="C13" s="4" t="str">
        <f>รายชื่อ!C13</f>
        <v>นางสาวพัชรา รักบุญ*</v>
      </c>
      <c r="D13" s="1">
        <f>รายชื่อ!D13</f>
        <v>2</v>
      </c>
      <c r="E13" s="1">
        <f>รายชื่อ!E13</f>
        <v>5</v>
      </c>
      <c r="F13" s="48">
        <v>1</v>
      </c>
      <c r="G13" s="49">
        <v>1</v>
      </c>
      <c r="H13" s="48">
        <v>1</v>
      </c>
      <c r="I13" s="49">
        <v>1</v>
      </c>
      <c r="J13" s="48">
        <v>1</v>
      </c>
      <c r="K13" s="49">
        <v>1</v>
      </c>
      <c r="L13" s="48">
        <v>1</v>
      </c>
      <c r="M13" s="49">
        <v>1</v>
      </c>
      <c r="N13" s="48">
        <v>1</v>
      </c>
      <c r="O13" s="49">
        <v>1</v>
      </c>
      <c r="P13" s="44">
        <f t="shared" si="0"/>
        <v>10</v>
      </c>
    </row>
    <row r="14" spans="1:16">
      <c r="A14" s="4">
        <f>รายชื่อ!A14</f>
        <v>13</v>
      </c>
      <c r="B14" s="4" t="str">
        <f>รายชื่อ!B14</f>
        <v>523040528-2</v>
      </c>
      <c r="C14" s="4" t="str">
        <f>รายชื่อ!C14</f>
        <v>นายภาคภูมิ พฤฒิศาสตร์</v>
      </c>
      <c r="D14" s="1">
        <f>รายชื่อ!D14</f>
        <v>1</v>
      </c>
      <c r="E14" s="1">
        <f>รายชื่อ!E14</f>
        <v>7</v>
      </c>
      <c r="F14" s="48">
        <v>1</v>
      </c>
      <c r="G14" s="49" t="s">
        <v>361</v>
      </c>
      <c r="H14" s="48">
        <v>1</v>
      </c>
      <c r="I14" s="49">
        <v>1</v>
      </c>
      <c r="J14" s="48">
        <v>1</v>
      </c>
      <c r="K14" s="49">
        <v>1</v>
      </c>
      <c r="L14" s="48">
        <v>1</v>
      </c>
      <c r="M14" s="49">
        <v>1</v>
      </c>
      <c r="N14" s="48">
        <v>1</v>
      </c>
      <c r="O14" s="49">
        <v>1</v>
      </c>
      <c r="P14" s="44">
        <f t="shared" si="0"/>
        <v>9.5</v>
      </c>
    </row>
    <row r="15" spans="1:16">
      <c r="A15" s="4">
        <f>รายชื่อ!A15</f>
        <v>14</v>
      </c>
      <c r="B15" s="4" t="str">
        <f>รายชื่อ!B15</f>
        <v>523040549-4</v>
      </c>
      <c r="C15" s="4" t="str">
        <f>รายชื่อ!C15</f>
        <v>นายสุกฤษฎิ์วิชญ์ ธวัชวิเชียร</v>
      </c>
      <c r="D15" s="1">
        <f>รายชื่อ!D15</f>
        <v>1</v>
      </c>
      <c r="E15" s="1">
        <f>รายชื่อ!E15</f>
        <v>7</v>
      </c>
      <c r="F15" s="48">
        <v>1</v>
      </c>
      <c r="G15" s="49" t="s">
        <v>361</v>
      </c>
      <c r="H15" s="48">
        <v>1</v>
      </c>
      <c r="I15" s="49">
        <v>1</v>
      </c>
      <c r="J15" s="48">
        <v>1</v>
      </c>
      <c r="K15" s="49">
        <v>1</v>
      </c>
      <c r="L15" s="48" t="s">
        <v>361</v>
      </c>
      <c r="M15" s="49">
        <v>1</v>
      </c>
      <c r="N15" s="48">
        <v>1</v>
      </c>
      <c r="O15" s="49" t="s">
        <v>361</v>
      </c>
      <c r="P15" s="44">
        <f t="shared" si="0"/>
        <v>8.1999999999999993</v>
      </c>
    </row>
    <row r="16" spans="1:16">
      <c r="A16" s="4">
        <f>รายชื่อ!A16</f>
        <v>15</v>
      </c>
      <c r="B16" s="4" t="str">
        <f>รายชื่อ!B16</f>
        <v>523041219-0</v>
      </c>
      <c r="C16" s="4" t="str">
        <f>รายชื่อ!C16</f>
        <v>นายอภิสิทธิ์ นาคีสินธุ์</v>
      </c>
      <c r="D16" s="1">
        <f>รายชื่อ!D16</f>
        <v>1</v>
      </c>
      <c r="E16" s="1">
        <f>รายชื่อ!E16</f>
        <v>7</v>
      </c>
      <c r="F16" s="48">
        <v>1</v>
      </c>
      <c r="G16" s="49" t="s">
        <v>361</v>
      </c>
      <c r="H16" s="48">
        <v>1</v>
      </c>
      <c r="I16" s="49">
        <v>1</v>
      </c>
      <c r="J16" s="48">
        <v>1</v>
      </c>
      <c r="K16" s="49">
        <v>1</v>
      </c>
      <c r="L16" s="48">
        <v>1</v>
      </c>
      <c r="M16" s="49">
        <v>1</v>
      </c>
      <c r="N16" s="48">
        <v>1</v>
      </c>
      <c r="O16" s="49" t="s">
        <v>361</v>
      </c>
      <c r="P16" s="44">
        <f t="shared" si="0"/>
        <v>8.9</v>
      </c>
    </row>
    <row r="17" spans="1:16">
      <c r="A17" s="4">
        <f>รายชื่อ!A17</f>
        <v>16</v>
      </c>
      <c r="B17" s="4" t="str">
        <f>รายชื่อ!B17</f>
        <v>523040517-7</v>
      </c>
      <c r="C17" s="4" t="str">
        <f>รายชื่อ!C17</f>
        <v>นางสาวปานดาว แก้วมณี</v>
      </c>
      <c r="D17" s="1">
        <f>รายชื่อ!D17</f>
        <v>1</v>
      </c>
      <c r="E17" s="1">
        <f>รายชื่อ!E17</f>
        <v>8</v>
      </c>
      <c r="F17" s="48">
        <v>1</v>
      </c>
      <c r="G17" s="49">
        <v>1</v>
      </c>
      <c r="H17" s="48">
        <v>1</v>
      </c>
      <c r="I17" s="49">
        <v>1</v>
      </c>
      <c r="J17" s="48">
        <v>1</v>
      </c>
      <c r="K17" s="49">
        <v>1</v>
      </c>
      <c r="L17" s="48">
        <v>1</v>
      </c>
      <c r="M17" s="49">
        <v>1</v>
      </c>
      <c r="N17" s="48">
        <v>1</v>
      </c>
      <c r="O17" s="49" t="s">
        <v>361</v>
      </c>
      <c r="P17" s="44">
        <f t="shared" si="0"/>
        <v>9.5</v>
      </c>
    </row>
    <row r="18" spans="1:16">
      <c r="A18" s="4">
        <f>รายชื่อ!A18</f>
        <v>17</v>
      </c>
      <c r="B18" s="4" t="str">
        <f>รายชื่อ!B18</f>
        <v>523040520-8</v>
      </c>
      <c r="C18" s="4" t="str">
        <f>รายชื่อ!C18</f>
        <v>นางสาวพัชราภรณ์ จิตรามาศ</v>
      </c>
      <c r="D18" s="1">
        <f>รายชื่อ!D18</f>
        <v>1</v>
      </c>
      <c r="E18" s="1">
        <f>รายชื่อ!E18</f>
        <v>8</v>
      </c>
      <c r="F18" s="48">
        <v>1</v>
      </c>
      <c r="G18" s="49">
        <v>1</v>
      </c>
      <c r="H18" s="48">
        <v>1</v>
      </c>
      <c r="I18" s="49">
        <v>1</v>
      </c>
      <c r="J18" s="48">
        <v>1</v>
      </c>
      <c r="K18" s="49">
        <v>1</v>
      </c>
      <c r="L18" s="48">
        <v>1</v>
      </c>
      <c r="M18" s="49">
        <v>1</v>
      </c>
      <c r="N18" s="48">
        <v>1</v>
      </c>
      <c r="O18" s="49" t="s">
        <v>361</v>
      </c>
      <c r="P18" s="44">
        <f t="shared" si="0"/>
        <v>9.5</v>
      </c>
    </row>
    <row r="19" spans="1:16">
      <c r="A19" s="4">
        <f>รายชื่อ!A19</f>
        <v>18</v>
      </c>
      <c r="B19" s="4" t="str">
        <f>รายชื่อ!B19</f>
        <v>523041188-5</v>
      </c>
      <c r="C19" s="4" t="str">
        <f>รายชื่อ!C19</f>
        <v>นางสาวณัฐกานต์ ครองยุติ</v>
      </c>
      <c r="D19" s="1">
        <f>รายชื่อ!D19</f>
        <v>1</v>
      </c>
      <c r="E19" s="1">
        <f>รายชื่อ!E19</f>
        <v>8</v>
      </c>
      <c r="F19" s="48">
        <v>1</v>
      </c>
      <c r="G19" s="49">
        <v>1</v>
      </c>
      <c r="H19" s="48">
        <v>1</v>
      </c>
      <c r="I19" s="49">
        <v>1</v>
      </c>
      <c r="J19" s="48">
        <v>1</v>
      </c>
      <c r="K19" s="49">
        <v>1</v>
      </c>
      <c r="L19" s="48">
        <v>1</v>
      </c>
      <c r="M19" s="49">
        <v>1</v>
      </c>
      <c r="N19" s="48">
        <v>1</v>
      </c>
      <c r="O19" s="49" t="s">
        <v>361</v>
      </c>
      <c r="P19" s="44">
        <f t="shared" si="0"/>
        <v>9.5</v>
      </c>
    </row>
    <row r="20" spans="1:16">
      <c r="A20" s="4">
        <f>รายชื่อ!A20</f>
        <v>19</v>
      </c>
      <c r="B20" s="4"/>
      <c r="C20" s="4"/>
      <c r="D20" s="1">
        <f>รายชื่อ!D20</f>
        <v>1</v>
      </c>
      <c r="E20" s="1">
        <f>รายชื่อ!E20</f>
        <v>0</v>
      </c>
      <c r="F20" s="48"/>
      <c r="G20" s="49"/>
      <c r="H20" s="48"/>
      <c r="I20" s="49"/>
      <c r="J20" s="48"/>
      <c r="K20" s="49"/>
      <c r="L20" s="48"/>
      <c r="M20" s="49"/>
      <c r="N20" s="48"/>
      <c r="O20" s="49"/>
      <c r="P20" s="44"/>
    </row>
    <row r="21" spans="1:16">
      <c r="A21" s="4">
        <f>รายชื่อ!A21</f>
        <v>20</v>
      </c>
      <c r="B21" s="4"/>
      <c r="C21" s="4"/>
      <c r="D21" s="1">
        <f>รายชื่อ!D21</f>
        <v>1</v>
      </c>
      <c r="E21" s="1">
        <f>รายชื่อ!E21</f>
        <v>0</v>
      </c>
      <c r="F21" s="48"/>
      <c r="G21" s="49"/>
      <c r="H21" s="48"/>
      <c r="I21" s="49"/>
      <c r="J21" s="48"/>
      <c r="K21" s="49"/>
      <c r="L21" s="48"/>
      <c r="M21" s="49"/>
      <c r="N21" s="48"/>
      <c r="O21" s="49"/>
      <c r="P21" s="44"/>
    </row>
    <row r="22" spans="1:16">
      <c r="A22" s="4">
        <f>รายชื่อ!A22</f>
        <v>21</v>
      </c>
      <c r="B22" s="4"/>
      <c r="C22" s="4"/>
      <c r="D22" s="1">
        <f>รายชื่อ!D22</f>
        <v>1</v>
      </c>
      <c r="E22" s="1">
        <f>รายชื่อ!E22</f>
        <v>0</v>
      </c>
      <c r="F22" s="48"/>
      <c r="G22" s="49"/>
      <c r="H22" s="48"/>
      <c r="I22" s="49"/>
      <c r="J22" s="48"/>
      <c r="K22" s="49"/>
      <c r="L22" s="48"/>
      <c r="M22" s="49"/>
      <c r="N22" s="48"/>
      <c r="O22" s="49"/>
      <c r="P22" s="44"/>
    </row>
    <row r="23" spans="1:16">
      <c r="A23" s="4">
        <f>รายชื่อ!A23</f>
        <v>22</v>
      </c>
      <c r="B23" s="4" t="str">
        <f>รายชื่อ!B23</f>
        <v/>
      </c>
      <c r="C23" s="4" t="str">
        <f>รายชื่อ!C23</f>
        <v/>
      </c>
      <c r="D23" s="1">
        <f>รายชื่อ!D23</f>
        <v>1</v>
      </c>
      <c r="E23" s="1">
        <f>รายชื่อ!E23</f>
        <v>0</v>
      </c>
      <c r="F23" s="48"/>
      <c r="G23" s="49"/>
      <c r="H23" s="48"/>
      <c r="I23" s="49"/>
      <c r="J23" s="48"/>
      <c r="K23" s="49"/>
      <c r="L23" s="48"/>
      <c r="M23" s="49"/>
      <c r="N23" s="48"/>
      <c r="O23" s="49"/>
      <c r="P23" s="44"/>
    </row>
    <row r="24" spans="1:16">
      <c r="A24" s="4">
        <f>รายชื่อ!A24</f>
        <v>23</v>
      </c>
      <c r="B24" s="4" t="str">
        <f>รายชื่อ!B24</f>
        <v/>
      </c>
      <c r="C24" s="4" t="str">
        <f>รายชื่อ!C24</f>
        <v/>
      </c>
      <c r="D24" s="1">
        <f>รายชื่อ!D24</f>
        <v>1</v>
      </c>
      <c r="E24" s="1">
        <f>รายชื่อ!E24</f>
        <v>0</v>
      </c>
      <c r="F24" s="48"/>
      <c r="G24" s="49"/>
      <c r="H24" s="48"/>
      <c r="I24" s="49"/>
      <c r="J24" s="48"/>
      <c r="K24" s="49"/>
      <c r="L24" s="48"/>
      <c r="M24" s="49"/>
      <c r="N24" s="48"/>
      <c r="O24" s="49"/>
      <c r="P24" s="44"/>
    </row>
    <row r="25" spans="1:16">
      <c r="A25" s="4">
        <f>รายชื่อ!A25</f>
        <v>24</v>
      </c>
      <c r="B25" s="4" t="str">
        <f>รายชื่อ!B25</f>
        <v/>
      </c>
      <c r="C25" s="4" t="str">
        <f>รายชื่อ!C25</f>
        <v/>
      </c>
      <c r="D25" s="1">
        <f>รายชื่อ!D25</f>
        <v>1</v>
      </c>
      <c r="E25" s="1">
        <f>รายชื่อ!E25</f>
        <v>0</v>
      </c>
      <c r="F25" s="48"/>
      <c r="G25" s="49"/>
      <c r="H25" s="48"/>
      <c r="I25" s="49"/>
      <c r="J25" s="48"/>
      <c r="K25" s="49"/>
      <c r="L25" s="48"/>
      <c r="M25" s="49"/>
      <c r="N25" s="48"/>
      <c r="O25" s="49"/>
      <c r="P25" s="44"/>
    </row>
    <row r="26" spans="1:16">
      <c r="A26" s="4">
        <f>รายชื่อ!A26</f>
        <v>1</v>
      </c>
      <c r="B26" s="4" t="str">
        <f>รายชื่อ!B26</f>
        <v>523040555-9</v>
      </c>
      <c r="C26" s="4" t="str">
        <f>รายชื่อ!C26</f>
        <v>นายอนุรักษ์ น้อยวิเศษ</v>
      </c>
      <c r="D26" s="1">
        <f>รายชื่อ!D26</f>
        <v>2</v>
      </c>
      <c r="E26" s="1">
        <f>รายชื่อ!E26</f>
        <v>1</v>
      </c>
      <c r="F26" s="48">
        <v>1</v>
      </c>
      <c r="G26" s="49">
        <v>1</v>
      </c>
      <c r="H26" s="48">
        <v>1</v>
      </c>
      <c r="I26" s="49">
        <v>1</v>
      </c>
      <c r="J26" s="48">
        <v>1</v>
      </c>
      <c r="K26" s="49">
        <v>1</v>
      </c>
      <c r="L26" s="48">
        <v>1</v>
      </c>
      <c r="M26" s="49">
        <v>1</v>
      </c>
      <c r="N26" s="48">
        <v>1</v>
      </c>
      <c r="O26" s="49" t="s">
        <v>361</v>
      </c>
      <c r="P26" s="44">
        <f t="shared" ref="P26:P45" si="1">SUM(F26:O26)+COUNTIF(F26:O26,"ส")*(0.6-0.1*(COUNTIF(F26:O26,"ส")+1)/2)</f>
        <v>9.5</v>
      </c>
    </row>
    <row r="27" spans="1:16">
      <c r="A27" s="4">
        <f>รายชื่อ!A27</f>
        <v>2</v>
      </c>
      <c r="B27" s="4" t="str">
        <f>รายชื่อ!B27</f>
        <v>523041197-4</v>
      </c>
      <c r="C27" s="4" t="str">
        <f>รายชื่อ!C27</f>
        <v>นางสาวน้ำฝน จิตเย็น</v>
      </c>
      <c r="D27" s="1">
        <f>รายชื่อ!D27</f>
        <v>2</v>
      </c>
      <c r="E27" s="1">
        <f>รายชื่อ!E27</f>
        <v>1</v>
      </c>
      <c r="F27" s="48">
        <v>1</v>
      </c>
      <c r="G27" s="49">
        <v>1</v>
      </c>
      <c r="H27" s="48">
        <v>1</v>
      </c>
      <c r="I27" s="49">
        <v>1</v>
      </c>
      <c r="J27" s="48">
        <v>1</v>
      </c>
      <c r="K27" s="49">
        <v>1</v>
      </c>
      <c r="L27" s="48">
        <v>1</v>
      </c>
      <c r="M27" s="49">
        <v>1</v>
      </c>
      <c r="N27" s="48">
        <v>1</v>
      </c>
      <c r="O27" s="49">
        <v>1</v>
      </c>
      <c r="P27" s="44">
        <f t="shared" si="1"/>
        <v>10</v>
      </c>
    </row>
    <row r="28" spans="1:16">
      <c r="A28" s="4">
        <f>รายชื่อ!A28</f>
        <v>3</v>
      </c>
      <c r="B28" s="4" t="str">
        <f>รายชื่อ!B28</f>
        <v>523041205-1</v>
      </c>
      <c r="C28" s="4" t="str">
        <f>รายชื่อ!C28</f>
        <v>นายมธุกร ไชยรส</v>
      </c>
      <c r="D28" s="1">
        <f>รายชื่อ!D28</f>
        <v>2</v>
      </c>
      <c r="E28" s="1">
        <f>รายชื่อ!E28</f>
        <v>1</v>
      </c>
      <c r="F28" s="48">
        <v>1</v>
      </c>
      <c r="G28" s="49">
        <v>1</v>
      </c>
      <c r="H28" s="48">
        <v>1</v>
      </c>
      <c r="I28" s="49">
        <v>1</v>
      </c>
      <c r="J28" s="48">
        <v>1</v>
      </c>
      <c r="K28" s="49">
        <v>1</v>
      </c>
      <c r="L28" s="48">
        <v>1</v>
      </c>
      <c r="M28" s="49">
        <v>1</v>
      </c>
      <c r="N28" s="48">
        <v>1</v>
      </c>
      <c r="O28" s="49">
        <v>1</v>
      </c>
      <c r="P28" s="44">
        <f t="shared" si="1"/>
        <v>10</v>
      </c>
    </row>
    <row r="29" spans="1:16">
      <c r="A29" s="4">
        <f>รายชื่อ!A29</f>
        <v>4</v>
      </c>
      <c r="B29" s="4" t="str">
        <f>รายชื่อ!B29</f>
        <v>523040493-5</v>
      </c>
      <c r="C29" s="4" t="str">
        <f>รายชื่อ!C29</f>
        <v>นายณัฏฐพล เหมือนชาติ</v>
      </c>
      <c r="D29" s="1">
        <f>รายชื่อ!D29</f>
        <v>2</v>
      </c>
      <c r="E29" s="1">
        <f>รายชื่อ!E29</f>
        <v>2</v>
      </c>
      <c r="F29" s="48">
        <v>1</v>
      </c>
      <c r="G29" s="49">
        <v>1</v>
      </c>
      <c r="H29" s="48">
        <v>1</v>
      </c>
      <c r="I29" s="49">
        <v>1</v>
      </c>
      <c r="J29" s="48">
        <v>1</v>
      </c>
      <c r="K29" s="49">
        <v>1</v>
      </c>
      <c r="L29" s="48">
        <v>1</v>
      </c>
      <c r="M29" s="49">
        <v>1</v>
      </c>
      <c r="N29" s="48">
        <v>1</v>
      </c>
      <c r="O29" s="49">
        <v>1</v>
      </c>
      <c r="P29" s="44">
        <f t="shared" si="1"/>
        <v>10</v>
      </c>
    </row>
    <row r="30" spans="1:16">
      <c r="A30" s="4">
        <f>รายชื่อ!A30</f>
        <v>5</v>
      </c>
      <c r="B30" s="4" t="str">
        <f>รายชื่อ!B30</f>
        <v>523040508-8</v>
      </c>
      <c r="C30" s="4" t="str">
        <f>รายชื่อ!C30</f>
        <v>นายธีรวุฒิ ศิริเมธีกุล</v>
      </c>
      <c r="D30" s="1">
        <f>รายชื่อ!D30</f>
        <v>2</v>
      </c>
      <c r="E30" s="1">
        <f>รายชื่อ!E30</f>
        <v>2</v>
      </c>
      <c r="F30" s="48">
        <v>1</v>
      </c>
      <c r="G30" s="49">
        <v>1</v>
      </c>
      <c r="H30" s="48">
        <v>1</v>
      </c>
      <c r="I30" s="49">
        <v>1</v>
      </c>
      <c r="J30" s="48">
        <v>1</v>
      </c>
      <c r="K30" s="49">
        <v>1</v>
      </c>
      <c r="L30" s="48">
        <v>1</v>
      </c>
      <c r="M30" s="49">
        <v>1</v>
      </c>
      <c r="N30" s="48">
        <v>1</v>
      </c>
      <c r="O30" s="49">
        <v>1</v>
      </c>
      <c r="P30" s="44">
        <f t="shared" si="1"/>
        <v>10</v>
      </c>
    </row>
    <row r="31" spans="1:16">
      <c r="A31" s="4">
        <f>รายชื่อ!A31</f>
        <v>6</v>
      </c>
      <c r="B31" s="4" t="str">
        <f>รายชื่อ!B31</f>
        <v>523040494-3</v>
      </c>
      <c r="C31" s="4" t="str">
        <f>รายชื่อ!C31</f>
        <v>นางสาวณัฐกานต์ ศรีสุราช</v>
      </c>
      <c r="D31" s="1">
        <f>รายชื่อ!D31</f>
        <v>2</v>
      </c>
      <c r="E31" s="1">
        <f>รายชื่อ!E31</f>
        <v>3</v>
      </c>
      <c r="F31" s="48">
        <v>1</v>
      </c>
      <c r="G31" s="49">
        <v>1</v>
      </c>
      <c r="H31" s="48">
        <v>1</v>
      </c>
      <c r="I31" s="49">
        <v>1</v>
      </c>
      <c r="J31" s="48">
        <v>1</v>
      </c>
      <c r="K31" s="49">
        <v>1</v>
      </c>
      <c r="L31" s="48">
        <v>1</v>
      </c>
      <c r="M31" s="49">
        <v>1</v>
      </c>
      <c r="N31" s="48">
        <v>1</v>
      </c>
      <c r="O31" s="49">
        <v>1</v>
      </c>
      <c r="P31" s="44">
        <f t="shared" si="1"/>
        <v>10</v>
      </c>
    </row>
    <row r="32" spans="1:16">
      <c r="A32" s="4">
        <f>รายชื่อ!A32</f>
        <v>7</v>
      </c>
      <c r="B32" s="4" t="str">
        <f>รายชื่อ!B32</f>
        <v>523040522-4</v>
      </c>
      <c r="C32" s="4" t="str">
        <f>รายชื่อ!C32</f>
        <v>นางสาวพิรุฬห์ มีอภิรักษ์</v>
      </c>
      <c r="D32" s="1">
        <f>รายชื่อ!D32</f>
        <v>2</v>
      </c>
      <c r="E32" s="1">
        <f>รายชื่อ!E32</f>
        <v>3</v>
      </c>
      <c r="F32" s="48">
        <v>1</v>
      </c>
      <c r="G32" s="49">
        <v>1</v>
      </c>
      <c r="H32" s="48">
        <v>1</v>
      </c>
      <c r="I32" s="49">
        <v>1</v>
      </c>
      <c r="J32" s="48">
        <v>1</v>
      </c>
      <c r="K32" s="49">
        <v>1</v>
      </c>
      <c r="L32" s="48">
        <v>1</v>
      </c>
      <c r="M32" s="49">
        <v>1</v>
      </c>
      <c r="N32" s="48">
        <v>1</v>
      </c>
      <c r="O32" s="49">
        <v>1</v>
      </c>
      <c r="P32" s="44">
        <f t="shared" si="1"/>
        <v>10</v>
      </c>
    </row>
    <row r="33" spans="1:16">
      <c r="A33" s="4">
        <f>รายชื่อ!A33</f>
        <v>8</v>
      </c>
      <c r="B33" s="4" t="str">
        <f>รายชื่อ!B33</f>
        <v>523040559-1</v>
      </c>
      <c r="C33" s="4" t="str">
        <f>รายชื่อ!C33</f>
        <v>นางสาวอัจฉรา นีรนาทสมบัติ</v>
      </c>
      <c r="D33" s="1">
        <f>รายชื่อ!D33</f>
        <v>2</v>
      </c>
      <c r="E33" s="1">
        <f>รายชื่อ!E33</f>
        <v>3</v>
      </c>
      <c r="F33" s="48">
        <v>1</v>
      </c>
      <c r="G33" s="49">
        <v>1</v>
      </c>
      <c r="H33" s="48">
        <v>1</v>
      </c>
      <c r="I33" s="49">
        <v>1</v>
      </c>
      <c r="J33" s="48">
        <v>1</v>
      </c>
      <c r="K33" s="49">
        <v>1</v>
      </c>
      <c r="L33" s="48">
        <v>1</v>
      </c>
      <c r="M33" s="49">
        <v>1</v>
      </c>
      <c r="N33" s="48">
        <v>1</v>
      </c>
      <c r="O33" s="49">
        <v>1</v>
      </c>
      <c r="P33" s="44">
        <f t="shared" si="1"/>
        <v>10</v>
      </c>
    </row>
    <row r="34" spans="1:16">
      <c r="A34" s="4">
        <f>รายชื่อ!A34</f>
        <v>9</v>
      </c>
      <c r="B34" s="4" t="str">
        <f>รายชื่อ!B34</f>
        <v>523041179-6</v>
      </c>
      <c r="C34" s="4" t="str">
        <f>รายชื่อ!C34</f>
        <v>นางสาวกนกพร วิเศษแก้ว</v>
      </c>
      <c r="D34" s="1">
        <f>รายชื่อ!D34</f>
        <v>2</v>
      </c>
      <c r="E34" s="1">
        <f>รายชื่อ!E34</f>
        <v>4</v>
      </c>
      <c r="F34" s="48">
        <v>1</v>
      </c>
      <c r="G34" s="49">
        <v>1</v>
      </c>
      <c r="H34" s="48">
        <v>1</v>
      </c>
      <c r="I34" s="49">
        <v>1</v>
      </c>
      <c r="J34" s="48">
        <v>1</v>
      </c>
      <c r="K34" s="49">
        <v>1</v>
      </c>
      <c r="L34" s="48">
        <v>1</v>
      </c>
      <c r="M34" s="49">
        <v>1</v>
      </c>
      <c r="N34" s="48">
        <v>1</v>
      </c>
      <c r="O34" s="49">
        <v>1</v>
      </c>
      <c r="P34" s="44">
        <f t="shared" si="1"/>
        <v>10</v>
      </c>
    </row>
    <row r="35" spans="1:16">
      <c r="A35" s="4">
        <f>รายชื่อ!A35</f>
        <v>10</v>
      </c>
      <c r="B35" s="4" t="str">
        <f>รายชื่อ!B35</f>
        <v>523041202-7</v>
      </c>
      <c r="C35" s="4" t="str">
        <f>รายชื่อ!C35</f>
        <v>นางสาวพิมลรัตน์ แซ่พัว</v>
      </c>
      <c r="D35" s="1">
        <f>รายชื่อ!D35</f>
        <v>2</v>
      </c>
      <c r="E35" s="1">
        <f>รายชื่อ!E35</f>
        <v>4</v>
      </c>
      <c r="F35" s="48">
        <v>1</v>
      </c>
      <c r="G35" s="49">
        <v>1</v>
      </c>
      <c r="H35" s="48">
        <v>1</v>
      </c>
      <c r="I35" s="49">
        <v>1</v>
      </c>
      <c r="J35" s="48">
        <v>1</v>
      </c>
      <c r="K35" s="49">
        <v>1</v>
      </c>
      <c r="L35" s="48">
        <v>1</v>
      </c>
      <c r="M35" s="49">
        <v>1</v>
      </c>
      <c r="N35" s="48">
        <v>1</v>
      </c>
      <c r="O35" s="49">
        <v>1</v>
      </c>
      <c r="P35" s="44">
        <f t="shared" si="1"/>
        <v>10</v>
      </c>
    </row>
    <row r="36" spans="1:16">
      <c r="A36" s="4">
        <f>รายชื่อ!A36</f>
        <v>11</v>
      </c>
      <c r="B36" s="4" t="str">
        <f>รายชื่อ!B36</f>
        <v>523041218-2</v>
      </c>
      <c r="C36" s="4" t="str">
        <f>รายชื่อ!C36</f>
        <v>นางสาวอภิญญา พิมพิศาล</v>
      </c>
      <c r="D36" s="1">
        <f>รายชื่อ!D36</f>
        <v>2</v>
      </c>
      <c r="E36" s="1">
        <f>รายชื่อ!E36</f>
        <v>4</v>
      </c>
      <c r="F36" s="48">
        <v>1</v>
      </c>
      <c r="G36" s="49">
        <v>1</v>
      </c>
      <c r="H36" s="48">
        <v>1</v>
      </c>
      <c r="I36" s="49">
        <v>1</v>
      </c>
      <c r="J36" s="48">
        <v>1</v>
      </c>
      <c r="K36" s="49">
        <v>1</v>
      </c>
      <c r="L36" s="48">
        <v>1</v>
      </c>
      <c r="M36" s="49">
        <v>1</v>
      </c>
      <c r="N36" s="48">
        <v>1</v>
      </c>
      <c r="O36" s="49" t="s">
        <v>361</v>
      </c>
      <c r="P36" s="44">
        <f t="shared" si="1"/>
        <v>9.5</v>
      </c>
    </row>
    <row r="37" spans="1:16">
      <c r="A37" s="4">
        <f>รายชื่อ!A37</f>
        <v>12</v>
      </c>
      <c r="B37" s="4" t="str">
        <f>รายชื่อ!B37</f>
        <v>523040485-4</v>
      </c>
      <c r="C37" s="4" t="str">
        <f>รายชื่อ!C37</f>
        <v>นายจีระยุทธ พรหมนาม</v>
      </c>
      <c r="D37" s="1">
        <f>รายชื่อ!D37</f>
        <v>2</v>
      </c>
      <c r="E37" s="1">
        <f>รายชื่อ!E37</f>
        <v>5</v>
      </c>
      <c r="F37" s="48">
        <v>1</v>
      </c>
      <c r="G37" s="49" t="s">
        <v>361</v>
      </c>
      <c r="H37" s="48">
        <v>1</v>
      </c>
      <c r="I37" s="49">
        <v>1</v>
      </c>
      <c r="J37" s="48">
        <v>1</v>
      </c>
      <c r="K37" s="49" t="s">
        <v>362</v>
      </c>
      <c r="L37" s="48">
        <v>1</v>
      </c>
      <c r="M37" s="49">
        <v>1</v>
      </c>
      <c r="N37" s="48">
        <v>1</v>
      </c>
      <c r="O37" s="49" t="s">
        <v>361</v>
      </c>
      <c r="P37" s="44">
        <f t="shared" si="1"/>
        <v>7.9</v>
      </c>
    </row>
    <row r="38" spans="1:16">
      <c r="A38" s="4">
        <f>รายชื่อ!A38</f>
        <v>13</v>
      </c>
      <c r="B38" s="4" t="str">
        <f>รายชื่อ!B38</f>
        <v>523041204-3</v>
      </c>
      <c r="C38" s="4" t="str">
        <f>รายชื่อ!C38</f>
        <v>นายมงคลชัย บุญชาติ</v>
      </c>
      <c r="D38" s="1">
        <f>รายชื่อ!D38</f>
        <v>2</v>
      </c>
      <c r="E38" s="1">
        <f>รายชื่อ!E38</f>
        <v>5</v>
      </c>
      <c r="F38" s="48">
        <v>1</v>
      </c>
      <c r="G38" s="49">
        <v>1</v>
      </c>
      <c r="H38" s="48">
        <v>1</v>
      </c>
      <c r="I38" s="49">
        <v>1</v>
      </c>
      <c r="J38" s="48">
        <v>1</v>
      </c>
      <c r="K38" s="49">
        <v>1</v>
      </c>
      <c r="L38" s="48">
        <v>1</v>
      </c>
      <c r="M38" s="49">
        <v>1</v>
      </c>
      <c r="N38" s="48">
        <v>1</v>
      </c>
      <c r="O38" s="49">
        <v>1</v>
      </c>
      <c r="P38" s="44">
        <f t="shared" si="1"/>
        <v>10</v>
      </c>
    </row>
    <row r="39" spans="1:16">
      <c r="A39" s="4">
        <f>รายชื่อ!A39</f>
        <v>14</v>
      </c>
      <c r="B39" s="4" t="str">
        <f>รายชื่อ!B39</f>
        <v>523041213-2</v>
      </c>
      <c r="C39" s="4" t="str">
        <f>รายชื่อ!C39</f>
        <v>นายวีรชาติ โยธาศิริ</v>
      </c>
      <c r="D39" s="1">
        <f>รายชื่อ!D39</f>
        <v>2</v>
      </c>
      <c r="E39" s="1">
        <f>รายชื่อ!E39</f>
        <v>5</v>
      </c>
      <c r="F39" s="48">
        <v>1</v>
      </c>
      <c r="G39" s="49">
        <v>1</v>
      </c>
      <c r="H39" s="48">
        <v>1</v>
      </c>
      <c r="I39" s="49">
        <v>1</v>
      </c>
      <c r="J39" s="48">
        <v>1</v>
      </c>
      <c r="K39" s="49">
        <v>1</v>
      </c>
      <c r="L39" s="48">
        <v>1</v>
      </c>
      <c r="M39" s="49">
        <v>1</v>
      </c>
      <c r="N39" s="48">
        <v>1</v>
      </c>
      <c r="O39" s="49">
        <v>1</v>
      </c>
      <c r="P39" s="44">
        <f t="shared" si="1"/>
        <v>10</v>
      </c>
    </row>
    <row r="40" spans="1:16">
      <c r="A40" s="4">
        <f>รายชื่อ!A40</f>
        <v>15</v>
      </c>
      <c r="B40" s="4" t="str">
        <f>รายชื่อ!B40</f>
        <v>523040513-5</v>
      </c>
      <c r="C40" s="4" t="str">
        <f>รายชื่อ!C40</f>
        <v>นายบุรินทร์ ประดิษฐพจน์</v>
      </c>
      <c r="D40" s="1">
        <f>รายชื่อ!D40</f>
        <v>2</v>
      </c>
      <c r="E40" s="1">
        <f>รายชื่อ!E40</f>
        <v>7</v>
      </c>
      <c r="F40" s="48">
        <v>1</v>
      </c>
      <c r="G40" s="49">
        <v>1</v>
      </c>
      <c r="H40" s="48">
        <v>1</v>
      </c>
      <c r="I40" s="49">
        <v>1</v>
      </c>
      <c r="J40" s="48">
        <v>1</v>
      </c>
      <c r="K40" s="49">
        <v>1</v>
      </c>
      <c r="L40" s="48">
        <v>1</v>
      </c>
      <c r="M40" s="49">
        <v>1</v>
      </c>
      <c r="N40" s="48">
        <v>1</v>
      </c>
      <c r="O40" s="49" t="s">
        <v>361</v>
      </c>
      <c r="P40" s="44">
        <f t="shared" si="1"/>
        <v>9.5</v>
      </c>
    </row>
    <row r="41" spans="1:16">
      <c r="A41" s="4">
        <f>รายชื่อ!A41</f>
        <v>16</v>
      </c>
      <c r="B41" s="4" t="str">
        <f>รายชื่อ!B41</f>
        <v>523040515-1</v>
      </c>
      <c r="C41" s="4" t="str">
        <f>รายชื่อ!C41</f>
        <v>นายประวิทย์ บัวใหญ่</v>
      </c>
      <c r="D41" s="1">
        <f>รายชื่อ!D41</f>
        <v>2</v>
      </c>
      <c r="E41" s="1">
        <f>รายชื่อ!E41</f>
        <v>7</v>
      </c>
      <c r="F41" s="48">
        <v>1</v>
      </c>
      <c r="G41" s="49" t="s">
        <v>361</v>
      </c>
      <c r="H41" s="48">
        <v>1</v>
      </c>
      <c r="I41" s="49">
        <v>1</v>
      </c>
      <c r="J41" s="48">
        <v>1</v>
      </c>
      <c r="K41" s="49">
        <v>1</v>
      </c>
      <c r="L41" s="48">
        <v>1</v>
      </c>
      <c r="M41" s="49">
        <v>1</v>
      </c>
      <c r="N41" s="48">
        <v>1</v>
      </c>
      <c r="O41" s="49" t="s">
        <v>361</v>
      </c>
      <c r="P41" s="44">
        <f t="shared" si="1"/>
        <v>8.9</v>
      </c>
    </row>
    <row r="42" spans="1:16">
      <c r="A42" s="4">
        <f>รายชื่อ!A42</f>
        <v>17</v>
      </c>
      <c r="B42" s="4" t="str">
        <f>รายชื่อ!B42</f>
        <v>523040523-2</v>
      </c>
      <c r="C42" s="4" t="str">
        <f>รายชื่อ!C42</f>
        <v>นายพิษณุ จักษุดำ</v>
      </c>
      <c r="D42" s="1">
        <f>รายชื่อ!D42</f>
        <v>2</v>
      </c>
      <c r="E42" s="1">
        <f>รายชื่อ!E42</f>
        <v>7</v>
      </c>
      <c r="F42" s="48">
        <v>1</v>
      </c>
      <c r="G42" s="49" t="s">
        <v>361</v>
      </c>
      <c r="H42" s="48">
        <v>1</v>
      </c>
      <c r="I42" s="49">
        <v>1</v>
      </c>
      <c r="J42" s="48">
        <v>1</v>
      </c>
      <c r="K42" s="49">
        <v>1</v>
      </c>
      <c r="L42" s="48">
        <v>1</v>
      </c>
      <c r="M42" s="49">
        <v>1</v>
      </c>
      <c r="N42" s="48">
        <v>1</v>
      </c>
      <c r="O42" s="49" t="s">
        <v>361</v>
      </c>
      <c r="P42" s="44">
        <f t="shared" si="1"/>
        <v>8.9</v>
      </c>
    </row>
    <row r="43" spans="1:16">
      <c r="A43" s="4">
        <f>รายชื่อ!A43</f>
        <v>18</v>
      </c>
      <c r="B43" s="4" t="str">
        <f>รายชื่อ!B43</f>
        <v>523040554-1</v>
      </c>
      <c r="C43" s="4" t="str">
        <f>รายชื่อ!C43</f>
        <v>นายอติศักดิ์ ซึงมะนูจวงการ</v>
      </c>
      <c r="D43" s="1">
        <f>รายชื่อ!D43</f>
        <v>2</v>
      </c>
      <c r="E43" s="1">
        <f>รายชื่อ!E43</f>
        <v>8</v>
      </c>
      <c r="F43" s="48">
        <v>1</v>
      </c>
      <c r="G43" s="49">
        <v>1</v>
      </c>
      <c r="H43" s="48">
        <v>1</v>
      </c>
      <c r="I43" s="49">
        <v>1</v>
      </c>
      <c r="J43" s="48">
        <v>1</v>
      </c>
      <c r="K43" s="49">
        <v>1</v>
      </c>
      <c r="L43" s="48">
        <v>1</v>
      </c>
      <c r="M43" s="49">
        <v>1</v>
      </c>
      <c r="N43" s="48">
        <v>1</v>
      </c>
      <c r="O43" s="49">
        <v>1</v>
      </c>
      <c r="P43" s="44">
        <f t="shared" si="1"/>
        <v>10</v>
      </c>
    </row>
    <row r="44" spans="1:16">
      <c r="A44" s="4">
        <f>รายชื่อ!A44</f>
        <v>19</v>
      </c>
      <c r="B44" s="4" t="str">
        <f>รายชื่อ!B44</f>
        <v>523041220-5</v>
      </c>
      <c r="C44" s="4" t="str">
        <f>รายชื่อ!C44</f>
        <v>นายอมรเดช ศรีสวัสดิ์</v>
      </c>
      <c r="D44" s="1">
        <f>รายชื่อ!D44</f>
        <v>2</v>
      </c>
      <c r="E44" s="1">
        <f>รายชื่อ!E44</f>
        <v>8</v>
      </c>
      <c r="F44" s="48">
        <v>1</v>
      </c>
      <c r="G44" s="49">
        <v>1</v>
      </c>
      <c r="H44" s="48">
        <v>1</v>
      </c>
      <c r="I44" s="49">
        <v>1</v>
      </c>
      <c r="J44" s="48">
        <v>1</v>
      </c>
      <c r="K44" s="49">
        <v>1</v>
      </c>
      <c r="L44" s="48">
        <v>1</v>
      </c>
      <c r="M44" s="49">
        <v>1</v>
      </c>
      <c r="N44" s="48">
        <v>1</v>
      </c>
      <c r="O44" s="49">
        <v>1</v>
      </c>
      <c r="P44" s="44">
        <f t="shared" si="1"/>
        <v>10</v>
      </c>
    </row>
    <row r="45" spans="1:16">
      <c r="A45" s="4">
        <f>รายชื่อ!A45</f>
        <v>20</v>
      </c>
      <c r="B45" s="4" t="str">
        <f>รายชื่อ!B45</f>
        <v>523041222-1</v>
      </c>
      <c r="C45" s="4" t="str">
        <f>รายชื่อ!C45</f>
        <v>นายอัศวฉัตร บุณยชาตนันท์</v>
      </c>
      <c r="D45" s="1">
        <f>รายชื่อ!D45</f>
        <v>2</v>
      </c>
      <c r="E45" s="1">
        <f>รายชื่อ!E45</f>
        <v>8</v>
      </c>
      <c r="F45" s="48">
        <v>1</v>
      </c>
      <c r="G45" s="49">
        <v>1</v>
      </c>
      <c r="H45" s="48">
        <v>1</v>
      </c>
      <c r="I45" s="49">
        <v>1</v>
      </c>
      <c r="J45" s="48">
        <v>1</v>
      </c>
      <c r="K45" s="49">
        <v>1</v>
      </c>
      <c r="L45" s="48">
        <v>1</v>
      </c>
      <c r="M45" s="49">
        <v>1</v>
      </c>
      <c r="N45" s="48">
        <v>1</v>
      </c>
      <c r="O45" s="49" t="s">
        <v>361</v>
      </c>
      <c r="P45" s="44">
        <f t="shared" si="1"/>
        <v>9.5</v>
      </c>
    </row>
    <row r="46" spans="1:16">
      <c r="A46" s="4">
        <f>รายชื่อ!A46</f>
        <v>21</v>
      </c>
      <c r="B46" s="4"/>
      <c r="C46" s="4"/>
      <c r="D46" s="1">
        <f>รายชื่อ!D46</f>
        <v>2</v>
      </c>
      <c r="E46" s="1">
        <f>รายชื่อ!E46</f>
        <v>0</v>
      </c>
      <c r="F46" s="48"/>
      <c r="G46" s="49"/>
      <c r="H46" s="48"/>
      <c r="I46" s="49"/>
      <c r="J46" s="48"/>
      <c r="K46" s="49"/>
      <c r="L46" s="48"/>
      <c r="M46" s="49"/>
      <c r="N46" s="48"/>
      <c r="O46" s="49"/>
      <c r="P46" s="44"/>
    </row>
    <row r="47" spans="1:16">
      <c r="A47" s="4">
        <f>รายชื่อ!A47</f>
        <v>22</v>
      </c>
      <c r="B47" s="4"/>
      <c r="C47" s="4"/>
      <c r="D47" s="1">
        <f>รายชื่อ!D47</f>
        <v>2</v>
      </c>
      <c r="E47" s="1">
        <f>รายชื่อ!E47</f>
        <v>0</v>
      </c>
      <c r="F47" s="48"/>
      <c r="G47" s="49"/>
      <c r="H47" s="48"/>
      <c r="I47" s="49"/>
      <c r="J47" s="48"/>
      <c r="K47" s="49"/>
      <c r="L47" s="48"/>
      <c r="M47" s="49"/>
      <c r="N47" s="48"/>
      <c r="O47" s="49"/>
      <c r="P47" s="44"/>
    </row>
    <row r="48" spans="1:16">
      <c r="A48" s="4">
        <f>รายชื่อ!A48</f>
        <v>23</v>
      </c>
      <c r="B48" s="4"/>
      <c r="C48" s="4"/>
      <c r="D48" s="1">
        <f>รายชื่อ!D48</f>
        <v>2</v>
      </c>
      <c r="E48" s="1">
        <f>รายชื่อ!E48</f>
        <v>0</v>
      </c>
      <c r="F48" s="48"/>
      <c r="G48" s="49"/>
      <c r="H48" s="48"/>
      <c r="I48" s="49"/>
      <c r="J48" s="48"/>
      <c r="K48" s="49"/>
      <c r="L48" s="48"/>
      <c r="M48" s="49"/>
      <c r="N48" s="48"/>
      <c r="O48" s="49"/>
      <c r="P48" s="44"/>
    </row>
    <row r="49" spans="1:16">
      <c r="A49" s="4">
        <f>รายชื่อ!A49</f>
        <v>24</v>
      </c>
      <c r="B49" s="4"/>
      <c r="C49" s="4"/>
      <c r="D49" s="1">
        <f>รายชื่อ!D49</f>
        <v>2</v>
      </c>
      <c r="E49" s="1">
        <f>รายชื่อ!E49</f>
        <v>0</v>
      </c>
      <c r="F49" s="48"/>
      <c r="G49" s="49"/>
      <c r="H49" s="48"/>
      <c r="I49" s="49"/>
      <c r="J49" s="48"/>
      <c r="K49" s="49"/>
      <c r="L49" s="48"/>
      <c r="M49" s="49"/>
      <c r="N49" s="48"/>
      <c r="O49" s="49"/>
      <c r="P49" s="44"/>
    </row>
    <row r="50" spans="1:16">
      <c r="A50" s="4">
        <f>รายชื่อ!A50</f>
        <v>1</v>
      </c>
      <c r="B50" s="4" t="str">
        <f>รายชื่อ!B50</f>
        <v>523040479-9</v>
      </c>
      <c r="C50" s="4" t="str">
        <f>รายชื่อ!C50</f>
        <v>นายกษม คูเจริญ</v>
      </c>
      <c r="D50" s="1">
        <f>รายชื่อ!D50</f>
        <v>3</v>
      </c>
      <c r="E50" s="1">
        <f>รายชื่อ!E50</f>
        <v>1</v>
      </c>
      <c r="F50" s="48">
        <v>1</v>
      </c>
      <c r="G50" s="49">
        <v>1</v>
      </c>
      <c r="H50" s="48">
        <v>1</v>
      </c>
      <c r="I50" s="49">
        <v>1</v>
      </c>
      <c r="J50" s="48">
        <v>1</v>
      </c>
      <c r="K50" s="49">
        <v>1</v>
      </c>
      <c r="L50" s="48">
        <v>1</v>
      </c>
      <c r="M50" s="49" t="s">
        <v>361</v>
      </c>
      <c r="N50" s="48">
        <v>1</v>
      </c>
      <c r="O50" s="49">
        <v>1</v>
      </c>
      <c r="P50" s="44">
        <f t="shared" ref="P50:P67" si="2">SUM(F50:O50)+COUNTIF(F50:O50,"ส")*(0.6-0.1*(COUNTIF(F50:O50,"ส")+1)/2)</f>
        <v>9.5</v>
      </c>
    </row>
    <row r="51" spans="1:16">
      <c r="A51" s="4">
        <f>รายชื่อ!A51</f>
        <v>2</v>
      </c>
      <c r="B51" s="4" t="str">
        <f>รายชื่อ!B51</f>
        <v>523040502-0</v>
      </c>
      <c r="C51" s="4" t="str">
        <f>รายชื่อ!C51</f>
        <v>นายธนวัฒน์ ไตรรัตนศิริชัย</v>
      </c>
      <c r="D51" s="1">
        <f>รายชื่อ!D51</f>
        <v>3</v>
      </c>
      <c r="E51" s="1">
        <f>รายชื่อ!E51</f>
        <v>1</v>
      </c>
      <c r="F51" s="48">
        <v>1</v>
      </c>
      <c r="G51" s="49">
        <v>1</v>
      </c>
      <c r="H51" s="48">
        <v>1</v>
      </c>
      <c r="I51" s="49">
        <v>1</v>
      </c>
      <c r="J51" s="48">
        <v>1</v>
      </c>
      <c r="K51" s="49">
        <v>1</v>
      </c>
      <c r="L51" s="48">
        <v>1</v>
      </c>
      <c r="M51" s="49">
        <v>1</v>
      </c>
      <c r="N51" s="48">
        <v>1</v>
      </c>
      <c r="O51" s="49">
        <v>1</v>
      </c>
      <c r="P51" s="44">
        <f t="shared" si="2"/>
        <v>10</v>
      </c>
    </row>
    <row r="52" spans="1:16">
      <c r="A52" s="4">
        <f>รายชื่อ!A52</f>
        <v>3</v>
      </c>
      <c r="B52" s="4" t="str">
        <f>รายชื่อ!B52</f>
        <v>523040542-8</v>
      </c>
      <c r="C52" s="4" t="str">
        <f>รายชื่อ!C52</f>
        <v>นายศุภกร อธิวิทวัส</v>
      </c>
      <c r="D52" s="1">
        <f>รายชื่อ!D52</f>
        <v>3</v>
      </c>
      <c r="E52" s="1">
        <f>รายชื่อ!E52</f>
        <v>1</v>
      </c>
      <c r="F52" s="48">
        <v>1</v>
      </c>
      <c r="G52" s="49">
        <v>1</v>
      </c>
      <c r="H52" s="48">
        <v>1</v>
      </c>
      <c r="I52" s="49">
        <v>1</v>
      </c>
      <c r="J52" s="48">
        <v>1</v>
      </c>
      <c r="K52" s="49">
        <v>1</v>
      </c>
      <c r="L52" s="48">
        <v>1</v>
      </c>
      <c r="M52" s="49">
        <v>1</v>
      </c>
      <c r="N52" s="48">
        <v>1</v>
      </c>
      <c r="O52" s="49">
        <v>1</v>
      </c>
      <c r="P52" s="44">
        <f t="shared" si="2"/>
        <v>10</v>
      </c>
    </row>
    <row r="53" spans="1:16">
      <c r="A53" s="4">
        <f>รายชื่อ!A53</f>
        <v>4</v>
      </c>
      <c r="B53" s="4" t="str">
        <f>รายชื่อ!B53</f>
        <v>523040483-8</v>
      </c>
      <c r="C53" s="4" t="str">
        <f>รายชื่อ!C53</f>
        <v>นายจักรกฤษณ์ จุนรัชฎ์</v>
      </c>
      <c r="D53" s="1">
        <f>รายชื่อ!D53</f>
        <v>3</v>
      </c>
      <c r="E53" s="1">
        <f>รายชื่อ!E53</f>
        <v>2</v>
      </c>
      <c r="F53" s="48">
        <v>1</v>
      </c>
      <c r="G53" s="49">
        <v>1</v>
      </c>
      <c r="H53" s="48">
        <v>1</v>
      </c>
      <c r="I53" s="49">
        <v>1</v>
      </c>
      <c r="J53" s="48">
        <v>1</v>
      </c>
      <c r="K53" s="49">
        <v>1</v>
      </c>
      <c r="L53" s="48">
        <v>1</v>
      </c>
      <c r="M53" s="49">
        <v>1</v>
      </c>
      <c r="N53" s="48">
        <v>1</v>
      </c>
      <c r="O53" s="49">
        <v>1</v>
      </c>
      <c r="P53" s="44">
        <f t="shared" si="2"/>
        <v>10</v>
      </c>
    </row>
    <row r="54" spans="1:16">
      <c r="A54" s="4">
        <f>รายชื่อ!A54</f>
        <v>5</v>
      </c>
      <c r="B54" s="4" t="str">
        <f>รายชื่อ!B54</f>
        <v>523040511-9</v>
      </c>
      <c r="C54" s="4" t="str">
        <f>รายชื่อ!C54</f>
        <v>นายนรินทร์ คุณาเศรษฐ</v>
      </c>
      <c r="D54" s="1">
        <f>รายชื่อ!D54</f>
        <v>3</v>
      </c>
      <c r="E54" s="1">
        <f>รายชื่อ!E54</f>
        <v>2</v>
      </c>
      <c r="F54" s="48">
        <v>1</v>
      </c>
      <c r="G54" s="49">
        <v>1</v>
      </c>
      <c r="H54" s="48">
        <v>1</v>
      </c>
      <c r="I54" s="49">
        <v>1</v>
      </c>
      <c r="J54" s="48">
        <v>1</v>
      </c>
      <c r="K54" s="49">
        <v>1</v>
      </c>
      <c r="L54" s="48">
        <v>1</v>
      </c>
      <c r="M54" s="49">
        <v>1</v>
      </c>
      <c r="N54" s="48">
        <v>1</v>
      </c>
      <c r="O54" s="49">
        <v>1</v>
      </c>
      <c r="P54" s="44">
        <f t="shared" si="2"/>
        <v>10</v>
      </c>
    </row>
    <row r="55" spans="1:16">
      <c r="A55" s="4">
        <f>รายชื่อ!A55</f>
        <v>6</v>
      </c>
      <c r="B55" s="4" t="str">
        <f>รายชื่อ!B55</f>
        <v>523041180-1</v>
      </c>
      <c r="C55" s="4" t="str">
        <f>รายชื่อ!C55</f>
        <v>นายกรกฎ จริงจิตร</v>
      </c>
      <c r="D55" s="1">
        <f>รายชื่อ!D55</f>
        <v>3</v>
      </c>
      <c r="E55" s="1">
        <f>รายชื่อ!E55</f>
        <v>2</v>
      </c>
      <c r="F55" s="48">
        <v>1</v>
      </c>
      <c r="G55" s="49">
        <v>1</v>
      </c>
      <c r="H55" s="48">
        <v>1</v>
      </c>
      <c r="I55" s="49">
        <v>1</v>
      </c>
      <c r="J55" s="48">
        <v>1</v>
      </c>
      <c r="K55" s="49">
        <v>1</v>
      </c>
      <c r="L55" s="48">
        <v>1</v>
      </c>
      <c r="M55" s="49">
        <v>1</v>
      </c>
      <c r="N55" s="48">
        <v>1</v>
      </c>
      <c r="O55" s="49">
        <v>1</v>
      </c>
      <c r="P55" s="44">
        <f t="shared" si="2"/>
        <v>10</v>
      </c>
    </row>
    <row r="56" spans="1:16">
      <c r="A56" s="4">
        <f>รายชื่อ!A56</f>
        <v>7</v>
      </c>
      <c r="B56" s="4" t="str">
        <f>รายชื่อ!B56</f>
        <v>523040536-3</v>
      </c>
      <c r="C56" s="4" t="str">
        <f>รายชื่อ!C56</f>
        <v>นายวิภาส จารุพรรธน์</v>
      </c>
      <c r="D56" s="1">
        <f>รายชื่อ!D56</f>
        <v>3</v>
      </c>
      <c r="E56" s="1">
        <f>รายชื่อ!E56</f>
        <v>3</v>
      </c>
      <c r="F56" s="48">
        <v>1</v>
      </c>
      <c r="G56" s="49">
        <v>1</v>
      </c>
      <c r="H56" s="48">
        <v>1</v>
      </c>
      <c r="I56" s="49">
        <v>1</v>
      </c>
      <c r="J56" s="48">
        <v>1</v>
      </c>
      <c r="K56" s="49">
        <v>1</v>
      </c>
      <c r="L56" s="48">
        <v>1</v>
      </c>
      <c r="M56" s="49">
        <v>1</v>
      </c>
      <c r="N56" s="48">
        <v>1</v>
      </c>
      <c r="O56" s="49">
        <v>1</v>
      </c>
      <c r="P56" s="44">
        <f t="shared" si="2"/>
        <v>10</v>
      </c>
    </row>
    <row r="57" spans="1:16">
      <c r="A57" s="4">
        <f>รายชื่อ!A57</f>
        <v>8</v>
      </c>
      <c r="B57" s="4" t="str">
        <f>รายชื่อ!B57</f>
        <v>523040616-5</v>
      </c>
      <c r="C57" s="4" t="str">
        <f>รายชื่อ!C57</f>
        <v>นายปราชญ์ ฮอมณี</v>
      </c>
      <c r="D57" s="1">
        <f>รายชื่อ!D57</f>
        <v>3</v>
      </c>
      <c r="E57" s="1">
        <f>รายชื่อ!E57</f>
        <v>3</v>
      </c>
      <c r="F57" s="48">
        <v>1</v>
      </c>
      <c r="G57" s="49">
        <v>1</v>
      </c>
      <c r="H57" s="48">
        <v>1</v>
      </c>
      <c r="I57" s="49">
        <v>1</v>
      </c>
      <c r="J57" s="48">
        <v>1</v>
      </c>
      <c r="K57" s="49">
        <v>1</v>
      </c>
      <c r="L57" s="48">
        <v>1</v>
      </c>
      <c r="M57" s="49">
        <v>1</v>
      </c>
      <c r="N57" s="48">
        <v>1</v>
      </c>
      <c r="O57" s="49">
        <v>1</v>
      </c>
      <c r="P57" s="44">
        <f t="shared" si="2"/>
        <v>10</v>
      </c>
    </row>
    <row r="58" spans="1:16">
      <c r="A58" s="4">
        <f>รายชื่อ!A58</f>
        <v>9</v>
      </c>
      <c r="B58" s="4" t="str">
        <f>รายชื่อ!B58</f>
        <v>523040569-8</v>
      </c>
      <c r="C58" s="4" t="str">
        <f>รายชื่อ!C58</f>
        <v>นายปฏิภาณ ศรีมีชัย</v>
      </c>
      <c r="D58" s="1">
        <f>รายชื่อ!D58</f>
        <v>3</v>
      </c>
      <c r="E58" s="1">
        <f>รายชื่อ!E58</f>
        <v>4</v>
      </c>
      <c r="F58" s="48">
        <v>1</v>
      </c>
      <c r="G58" s="49">
        <v>1</v>
      </c>
      <c r="H58" s="48">
        <v>1</v>
      </c>
      <c r="I58" s="49">
        <v>1</v>
      </c>
      <c r="J58" s="48">
        <v>1</v>
      </c>
      <c r="K58" s="49">
        <v>1</v>
      </c>
      <c r="L58" s="48">
        <v>1</v>
      </c>
      <c r="M58" s="49" t="s">
        <v>361</v>
      </c>
      <c r="N58" s="48">
        <v>1</v>
      </c>
      <c r="O58" s="49">
        <v>1</v>
      </c>
      <c r="P58" s="44">
        <f t="shared" si="2"/>
        <v>9.5</v>
      </c>
    </row>
    <row r="59" spans="1:16">
      <c r="A59" s="4">
        <f>รายชื่อ!A59</f>
        <v>10</v>
      </c>
      <c r="B59" s="4" t="str">
        <f>รายชื่อ!B59</f>
        <v>523040617-3</v>
      </c>
      <c r="C59" s="4" t="str">
        <f>รายชื่อ!C59</f>
        <v>นายปุณยวีร์ รัตนพิทย์</v>
      </c>
      <c r="D59" s="1">
        <f>รายชื่อ!D59</f>
        <v>3</v>
      </c>
      <c r="E59" s="1">
        <f>รายชื่อ!E59</f>
        <v>4</v>
      </c>
      <c r="F59" s="48">
        <v>1</v>
      </c>
      <c r="G59" s="49">
        <v>1</v>
      </c>
      <c r="H59" s="48">
        <v>1</v>
      </c>
      <c r="I59" s="49">
        <v>1</v>
      </c>
      <c r="J59" s="48">
        <v>1</v>
      </c>
      <c r="K59" s="49">
        <v>1</v>
      </c>
      <c r="L59" s="48">
        <v>1</v>
      </c>
      <c r="M59" s="49">
        <v>1</v>
      </c>
      <c r="N59" s="48">
        <v>1</v>
      </c>
      <c r="O59" s="49">
        <v>1</v>
      </c>
      <c r="P59" s="44">
        <f t="shared" si="2"/>
        <v>10</v>
      </c>
    </row>
    <row r="60" spans="1:16">
      <c r="A60" s="4">
        <f>รายชื่อ!A60</f>
        <v>11</v>
      </c>
      <c r="B60" s="4" t="str">
        <f>รายชื่อ!B60</f>
        <v>523041223-9</v>
      </c>
      <c r="C60" s="4" t="str">
        <f>รายชื่อ!C60</f>
        <v>นายอานุภาพ ศิลปรัศมี</v>
      </c>
      <c r="D60" s="1">
        <f>รายชื่อ!D60</f>
        <v>3</v>
      </c>
      <c r="E60" s="1">
        <f>รายชื่อ!E60</f>
        <v>4</v>
      </c>
      <c r="F60" s="48">
        <v>1</v>
      </c>
      <c r="G60" s="49" t="s">
        <v>361</v>
      </c>
      <c r="H60" s="48">
        <v>1</v>
      </c>
      <c r="I60" s="49">
        <v>1</v>
      </c>
      <c r="J60" s="48" t="s">
        <v>361</v>
      </c>
      <c r="K60" s="49">
        <v>1</v>
      </c>
      <c r="L60" s="48">
        <v>1</v>
      </c>
      <c r="M60" s="49" t="s">
        <v>361</v>
      </c>
      <c r="N60" s="48">
        <v>1</v>
      </c>
      <c r="O60" s="49">
        <v>1</v>
      </c>
      <c r="P60" s="44">
        <f t="shared" si="2"/>
        <v>8.1999999999999993</v>
      </c>
    </row>
    <row r="61" spans="1:16">
      <c r="A61" s="4">
        <f>รายชื่อ!A61</f>
        <v>12</v>
      </c>
      <c r="B61" s="4" t="str">
        <f>รายชื่อ!B61</f>
        <v>513041187-6</v>
      </c>
      <c r="C61" s="4" t="str">
        <f>รายชื่อ!C61</f>
        <v>นายธนิพัฒน์ โรจน์วิบูลย์ชัย</v>
      </c>
      <c r="D61" s="1">
        <f>รายชื่อ!D61</f>
        <v>3</v>
      </c>
      <c r="E61" s="1">
        <f>รายชื่อ!E61</f>
        <v>5</v>
      </c>
      <c r="F61" s="48">
        <v>1</v>
      </c>
      <c r="G61" s="49">
        <v>1</v>
      </c>
      <c r="H61" s="48">
        <v>1</v>
      </c>
      <c r="I61" s="49">
        <v>1</v>
      </c>
      <c r="J61" s="48">
        <v>1</v>
      </c>
      <c r="K61" s="49">
        <v>1</v>
      </c>
      <c r="L61" s="48">
        <v>1</v>
      </c>
      <c r="M61" s="49">
        <v>1</v>
      </c>
      <c r="N61" s="48" t="s">
        <v>361</v>
      </c>
      <c r="O61" s="49">
        <v>1</v>
      </c>
      <c r="P61" s="44">
        <f t="shared" si="2"/>
        <v>9.5</v>
      </c>
    </row>
    <row r="62" spans="1:16">
      <c r="A62" s="4">
        <f>รายชื่อ!A62</f>
        <v>13</v>
      </c>
      <c r="B62" s="4" t="str">
        <f>รายชื่อ!B62</f>
        <v>523040541-0</v>
      </c>
      <c r="C62" s="4" t="str">
        <f>รายชื่อ!C62</f>
        <v>นายศิวารุจ พรรคชัย</v>
      </c>
      <c r="D62" s="1">
        <f>รายชื่อ!D62</f>
        <v>3</v>
      </c>
      <c r="E62" s="1">
        <f>รายชื่อ!E62</f>
        <v>5</v>
      </c>
      <c r="F62" s="48">
        <v>1</v>
      </c>
      <c r="G62" s="49" t="s">
        <v>361</v>
      </c>
      <c r="H62" s="48">
        <v>1</v>
      </c>
      <c r="I62" s="49">
        <v>1</v>
      </c>
      <c r="J62" s="48">
        <v>1</v>
      </c>
      <c r="K62" s="49">
        <v>1</v>
      </c>
      <c r="L62" s="48" t="s">
        <v>361</v>
      </c>
      <c r="M62" s="49">
        <v>1</v>
      </c>
      <c r="N62" s="48">
        <v>1</v>
      </c>
      <c r="O62" s="49">
        <v>1</v>
      </c>
      <c r="P62" s="44">
        <f t="shared" si="2"/>
        <v>8.9</v>
      </c>
    </row>
    <row r="63" spans="1:16">
      <c r="A63" s="4">
        <f>รายชื่อ!A63</f>
        <v>14</v>
      </c>
      <c r="B63" s="4" t="str">
        <f>รายชื่อ!B63</f>
        <v>523040506-2</v>
      </c>
      <c r="C63" s="4" t="str">
        <f>รายชื่อ!C63</f>
        <v>นายธีรพงศ์ จิรวัชรเดช</v>
      </c>
      <c r="D63" s="1">
        <f>รายชื่อ!D63</f>
        <v>3</v>
      </c>
      <c r="E63" s="1">
        <f>รายชื่อ!E63</f>
        <v>7</v>
      </c>
      <c r="F63" s="48">
        <v>1</v>
      </c>
      <c r="G63" s="49" t="s">
        <v>361</v>
      </c>
      <c r="H63" s="48">
        <v>1</v>
      </c>
      <c r="I63" s="49">
        <v>1</v>
      </c>
      <c r="J63" s="48" t="s">
        <v>361</v>
      </c>
      <c r="K63" s="49">
        <v>1</v>
      </c>
      <c r="L63" s="48">
        <v>1</v>
      </c>
      <c r="M63" s="49">
        <v>1</v>
      </c>
      <c r="N63" s="48">
        <v>1</v>
      </c>
      <c r="O63" s="49">
        <v>1</v>
      </c>
      <c r="P63" s="44">
        <f t="shared" si="2"/>
        <v>8.9</v>
      </c>
    </row>
    <row r="64" spans="1:16">
      <c r="A64" s="4">
        <f>รายชื่อ!A64</f>
        <v>15</v>
      </c>
      <c r="B64" s="4" t="str">
        <f>รายชื่อ!B64</f>
        <v>523040532-1</v>
      </c>
      <c r="C64" s="4" t="str">
        <f>รายชื่อ!C64</f>
        <v>นายมติชน แสนสิงห์</v>
      </c>
      <c r="D64" s="1">
        <f>รายชื่อ!D64</f>
        <v>3</v>
      </c>
      <c r="E64" s="1">
        <f>รายชื่อ!E64</f>
        <v>7</v>
      </c>
      <c r="F64" s="48">
        <v>1</v>
      </c>
      <c r="G64" s="49">
        <v>1</v>
      </c>
      <c r="H64" s="48">
        <v>1</v>
      </c>
      <c r="I64" s="49">
        <v>1</v>
      </c>
      <c r="J64" s="48">
        <v>1</v>
      </c>
      <c r="K64" s="49">
        <v>1</v>
      </c>
      <c r="L64" s="48">
        <v>1</v>
      </c>
      <c r="M64" s="49">
        <v>1</v>
      </c>
      <c r="N64" s="48">
        <v>1</v>
      </c>
      <c r="O64" s="49">
        <v>1</v>
      </c>
      <c r="P64" s="44">
        <f t="shared" si="2"/>
        <v>10</v>
      </c>
    </row>
    <row r="65" spans="1:16">
      <c r="A65" s="4">
        <f>รายชื่อ!A65</f>
        <v>16</v>
      </c>
      <c r="B65" s="4" t="str">
        <f>รายชื่อ!B65</f>
        <v>523041191-6</v>
      </c>
      <c r="C65" s="4" t="str">
        <f>รายชื่อ!C65</f>
        <v>นายธนวัฒน์ เสรีรัตนาคร</v>
      </c>
      <c r="D65" s="1">
        <f>รายชื่อ!D65</f>
        <v>3</v>
      </c>
      <c r="E65" s="1">
        <f>รายชื่อ!E65</f>
        <v>8</v>
      </c>
      <c r="F65" s="48">
        <v>1</v>
      </c>
      <c r="G65" s="49">
        <v>1</v>
      </c>
      <c r="H65" s="48">
        <v>1</v>
      </c>
      <c r="I65" s="49">
        <v>1</v>
      </c>
      <c r="J65" s="48">
        <v>1</v>
      </c>
      <c r="K65" s="49">
        <v>1</v>
      </c>
      <c r="L65" s="48">
        <v>1</v>
      </c>
      <c r="M65" s="49">
        <v>1</v>
      </c>
      <c r="N65" s="48">
        <v>1</v>
      </c>
      <c r="O65" s="49">
        <v>1</v>
      </c>
      <c r="P65" s="44">
        <f t="shared" si="2"/>
        <v>10</v>
      </c>
    </row>
    <row r="66" spans="1:16">
      <c r="A66" s="4">
        <f>รายชื่อ!A66</f>
        <v>17</v>
      </c>
      <c r="B66" s="4" t="str">
        <f>รายชื่อ!B66</f>
        <v>523041192-4</v>
      </c>
      <c r="C66" s="4" t="str">
        <f>รายชื่อ!C66</f>
        <v>นายธีรภัทร จันทรทิพย์</v>
      </c>
      <c r="D66" s="1">
        <f>รายชื่อ!D66</f>
        <v>3</v>
      </c>
      <c r="E66" s="1">
        <f>รายชื่อ!E66</f>
        <v>8</v>
      </c>
      <c r="F66" s="48">
        <v>1</v>
      </c>
      <c r="G66" s="49">
        <v>1</v>
      </c>
      <c r="H66" s="48">
        <v>1</v>
      </c>
      <c r="I66" s="49">
        <v>1</v>
      </c>
      <c r="J66" s="48">
        <v>1</v>
      </c>
      <c r="K66" s="49">
        <v>1</v>
      </c>
      <c r="L66" s="48">
        <v>1</v>
      </c>
      <c r="M66" s="49">
        <v>1</v>
      </c>
      <c r="N66" s="48">
        <v>1</v>
      </c>
      <c r="O66" s="49">
        <v>1</v>
      </c>
      <c r="P66" s="44">
        <f t="shared" si="2"/>
        <v>10</v>
      </c>
    </row>
    <row r="67" spans="1:16">
      <c r="A67" s="4">
        <f>รายชื่อ!A67</f>
        <v>18</v>
      </c>
      <c r="B67" s="4" t="str">
        <f>รายชื่อ!B67</f>
        <v>523041193-2</v>
      </c>
      <c r="C67" s="4" t="str">
        <f>รายชื่อ!C67</f>
        <v>นายธีรวัฒน์ โชติมัศยา</v>
      </c>
      <c r="D67" s="1">
        <f>รายชื่อ!D67</f>
        <v>3</v>
      </c>
      <c r="E67" s="1">
        <f>รายชื่อ!E67</f>
        <v>8</v>
      </c>
      <c r="F67" s="48">
        <v>1</v>
      </c>
      <c r="G67" s="49">
        <v>1</v>
      </c>
      <c r="H67" s="48">
        <v>1</v>
      </c>
      <c r="I67" s="49">
        <v>1</v>
      </c>
      <c r="J67" s="48">
        <v>1</v>
      </c>
      <c r="K67" s="49">
        <v>1</v>
      </c>
      <c r="L67" s="48">
        <v>1</v>
      </c>
      <c r="M67" s="49">
        <v>1</v>
      </c>
      <c r="N67" s="48">
        <v>1</v>
      </c>
      <c r="O67" s="49">
        <v>1</v>
      </c>
      <c r="P67" s="44">
        <f t="shared" si="2"/>
        <v>10</v>
      </c>
    </row>
    <row r="68" spans="1:16">
      <c r="A68" s="4">
        <f>รายชื่อ!A68</f>
        <v>19</v>
      </c>
      <c r="B68" s="4"/>
      <c r="C68" s="4"/>
      <c r="D68" s="1">
        <f>รายชื่อ!D68</f>
        <v>3</v>
      </c>
      <c r="E68" s="1">
        <f>รายชื่อ!E68</f>
        <v>0</v>
      </c>
      <c r="F68" s="48"/>
      <c r="G68" s="49"/>
      <c r="H68" s="48"/>
      <c r="I68" s="49"/>
      <c r="J68" s="48"/>
      <c r="K68" s="49"/>
      <c r="L68" s="48"/>
      <c r="M68" s="49"/>
      <c r="N68" s="48"/>
      <c r="O68" s="49"/>
      <c r="P68" s="44"/>
    </row>
    <row r="69" spans="1:16">
      <c r="A69" s="4">
        <f>รายชื่อ!A69</f>
        <v>20</v>
      </c>
      <c r="B69" s="4"/>
      <c r="C69" s="4"/>
      <c r="D69" s="1">
        <f>รายชื่อ!D69</f>
        <v>3</v>
      </c>
      <c r="E69" s="1">
        <f>รายชื่อ!E69</f>
        <v>0</v>
      </c>
      <c r="F69" s="48"/>
      <c r="G69" s="49"/>
      <c r="H69" s="48"/>
      <c r="I69" s="49"/>
      <c r="J69" s="48"/>
      <c r="K69" s="49"/>
      <c r="L69" s="48"/>
      <c r="M69" s="49"/>
      <c r="N69" s="48"/>
      <c r="O69" s="49"/>
      <c r="P69" s="44"/>
    </row>
    <row r="70" spans="1:16">
      <c r="A70" s="4">
        <f>รายชื่อ!A70</f>
        <v>21</v>
      </c>
      <c r="B70" s="4"/>
      <c r="C70" s="4"/>
      <c r="D70" s="1">
        <f>รายชื่อ!D70</f>
        <v>3</v>
      </c>
      <c r="E70" s="1">
        <f>รายชื่อ!E70</f>
        <v>0</v>
      </c>
      <c r="F70" s="48"/>
      <c r="G70" s="49"/>
      <c r="H70" s="48"/>
      <c r="I70" s="49"/>
      <c r="J70" s="48"/>
      <c r="K70" s="49"/>
      <c r="L70" s="48"/>
      <c r="M70" s="49"/>
      <c r="N70" s="48"/>
      <c r="O70" s="49"/>
      <c r="P70" s="44"/>
    </row>
    <row r="71" spans="1:16">
      <c r="A71" s="4">
        <f>รายชื่อ!A71</f>
        <v>22</v>
      </c>
      <c r="B71" s="4"/>
      <c r="C71" s="4"/>
      <c r="D71" s="1">
        <f>รายชื่อ!D71</f>
        <v>3</v>
      </c>
      <c r="E71" s="1">
        <f>รายชื่อ!E71</f>
        <v>0</v>
      </c>
      <c r="F71" s="48"/>
      <c r="G71" s="49"/>
      <c r="H71" s="48"/>
      <c r="I71" s="49"/>
      <c r="J71" s="48"/>
      <c r="K71" s="49"/>
      <c r="L71" s="48"/>
      <c r="M71" s="49"/>
      <c r="N71" s="48"/>
      <c r="O71" s="49"/>
      <c r="P71" s="44"/>
    </row>
    <row r="72" spans="1:16">
      <c r="A72" s="4">
        <f>รายชื่อ!A72</f>
        <v>23</v>
      </c>
      <c r="B72" s="4"/>
      <c r="C72" s="4"/>
      <c r="D72" s="1">
        <f>รายชื่อ!D72</f>
        <v>3</v>
      </c>
      <c r="E72" s="1">
        <f>รายชื่อ!E72</f>
        <v>0</v>
      </c>
      <c r="F72" s="48"/>
      <c r="G72" s="49"/>
      <c r="H72" s="48"/>
      <c r="I72" s="49"/>
      <c r="J72" s="48"/>
      <c r="K72" s="49"/>
      <c r="L72" s="48"/>
      <c r="M72" s="49"/>
      <c r="N72" s="48"/>
      <c r="O72" s="49"/>
      <c r="P72" s="44"/>
    </row>
    <row r="73" spans="1:16">
      <c r="A73" s="4">
        <f>รายชื่อ!A73</f>
        <v>24</v>
      </c>
      <c r="B73" s="4"/>
      <c r="C73" s="4"/>
      <c r="D73" s="1">
        <f>รายชื่อ!D73</f>
        <v>3</v>
      </c>
      <c r="E73" s="1">
        <f>รายชื่อ!E73</f>
        <v>0</v>
      </c>
      <c r="F73" s="48"/>
      <c r="G73" s="49"/>
      <c r="H73" s="48"/>
      <c r="I73" s="49"/>
      <c r="J73" s="48"/>
      <c r="K73" s="49"/>
      <c r="L73" s="48"/>
      <c r="M73" s="49"/>
      <c r="N73" s="48"/>
      <c r="O73" s="49"/>
      <c r="P73" s="44"/>
    </row>
    <row r="74" spans="1:16">
      <c r="A74" s="4">
        <f>รายชื่อ!A74</f>
        <v>1</v>
      </c>
      <c r="B74" s="4" t="str">
        <f>รายชื่อ!B74</f>
        <v>523040491-9</v>
      </c>
      <c r="C74" s="4" t="str">
        <f>รายชื่อ!C74</f>
        <v>นายเชษฐา พิลาฤทธิ์</v>
      </c>
      <c r="D74" s="1">
        <f>รายชื่อ!D74</f>
        <v>4</v>
      </c>
      <c r="E74" s="1">
        <f>รายชื่อ!E74</f>
        <v>1</v>
      </c>
      <c r="F74" s="48">
        <v>1</v>
      </c>
      <c r="G74" s="49">
        <v>1</v>
      </c>
      <c r="H74" s="48">
        <v>1</v>
      </c>
      <c r="I74" s="49">
        <v>1</v>
      </c>
      <c r="J74" s="48">
        <v>1</v>
      </c>
      <c r="K74" s="49">
        <v>1</v>
      </c>
      <c r="L74" s="48">
        <v>1</v>
      </c>
      <c r="M74" s="49">
        <v>1</v>
      </c>
      <c r="N74" s="48">
        <v>1</v>
      </c>
      <c r="O74" s="49">
        <v>1</v>
      </c>
      <c r="P74" s="44">
        <f t="shared" ref="P74:P91" si="3">SUM(F74:O74)+COUNTIF(F74:O74,"ส")*(0.6-0.1*(COUNTIF(F74:O74,"ส")+1)/2)</f>
        <v>10</v>
      </c>
    </row>
    <row r="75" spans="1:16">
      <c r="A75" s="4">
        <f>รายชื่อ!A75</f>
        <v>2</v>
      </c>
      <c r="B75" s="4" t="str">
        <f>รายชื่อ!B75</f>
        <v>523040535-5</v>
      </c>
      <c r="C75" s="4" t="str">
        <f>รายชื่อ!C75</f>
        <v>นายวิฑูรย์ ศรีคำบ่อ</v>
      </c>
      <c r="D75" s="1">
        <f>รายชื่อ!D75</f>
        <v>4</v>
      </c>
      <c r="E75" s="1">
        <f>รายชื่อ!E75</f>
        <v>1</v>
      </c>
      <c r="F75" s="48">
        <v>1</v>
      </c>
      <c r="G75" s="49">
        <v>1</v>
      </c>
      <c r="H75" s="48">
        <v>1</v>
      </c>
      <c r="I75" s="49">
        <v>1</v>
      </c>
      <c r="J75" s="48">
        <v>1</v>
      </c>
      <c r="K75" s="49">
        <v>1</v>
      </c>
      <c r="L75" s="48">
        <v>1</v>
      </c>
      <c r="M75" s="49">
        <v>1</v>
      </c>
      <c r="N75" s="48">
        <v>1</v>
      </c>
      <c r="O75" s="49">
        <v>1</v>
      </c>
      <c r="P75" s="44">
        <f t="shared" si="3"/>
        <v>10</v>
      </c>
    </row>
    <row r="76" spans="1:16">
      <c r="A76" s="4">
        <f>รายชื่อ!A76</f>
        <v>3</v>
      </c>
      <c r="B76" s="4" t="str">
        <f>รายชื่อ!B76</f>
        <v>523040543-6</v>
      </c>
      <c r="C76" s="4" t="str">
        <f>รายชื่อ!C76</f>
        <v>นายศุภกฤต นวนโพธิ์</v>
      </c>
      <c r="D76" s="1">
        <f>รายชื่อ!D76</f>
        <v>4</v>
      </c>
      <c r="E76" s="1">
        <f>รายชื่อ!E76</f>
        <v>1</v>
      </c>
      <c r="F76" s="48">
        <v>1</v>
      </c>
      <c r="G76" s="49">
        <v>1</v>
      </c>
      <c r="H76" s="48">
        <v>1</v>
      </c>
      <c r="I76" s="49">
        <v>1</v>
      </c>
      <c r="J76" s="48">
        <v>1</v>
      </c>
      <c r="K76" s="49">
        <v>1</v>
      </c>
      <c r="L76" s="48">
        <v>1</v>
      </c>
      <c r="M76" s="49">
        <v>1</v>
      </c>
      <c r="N76" s="48">
        <v>1</v>
      </c>
      <c r="O76" s="49">
        <v>1</v>
      </c>
      <c r="P76" s="44">
        <f t="shared" si="3"/>
        <v>10</v>
      </c>
    </row>
    <row r="77" spans="1:16">
      <c r="A77" s="4">
        <f>รายชื่อ!A77</f>
        <v>4</v>
      </c>
      <c r="B77" s="4" t="str">
        <f>รายชื่อ!B77</f>
        <v>523040583-4</v>
      </c>
      <c r="C77" s="4" t="str">
        <f>รายชื่อ!C77</f>
        <v>นายเศรษฐโชค แสนนาม</v>
      </c>
      <c r="D77" s="1">
        <f>รายชื่อ!D77</f>
        <v>4</v>
      </c>
      <c r="E77" s="1">
        <f>รายชื่อ!E77</f>
        <v>2</v>
      </c>
      <c r="F77" s="48">
        <v>1</v>
      </c>
      <c r="G77" s="49">
        <v>1</v>
      </c>
      <c r="H77" s="48">
        <v>1</v>
      </c>
      <c r="I77" s="49">
        <v>1</v>
      </c>
      <c r="J77" s="48">
        <v>1</v>
      </c>
      <c r="K77" s="49">
        <v>1</v>
      </c>
      <c r="L77" s="48">
        <v>1</v>
      </c>
      <c r="M77" s="49">
        <v>1</v>
      </c>
      <c r="N77" s="48">
        <v>1</v>
      </c>
      <c r="O77" s="49">
        <v>1</v>
      </c>
      <c r="P77" s="44">
        <f t="shared" si="3"/>
        <v>10</v>
      </c>
    </row>
    <row r="78" spans="1:16">
      <c r="A78" s="4">
        <f>รายชื่อ!A78</f>
        <v>5</v>
      </c>
      <c r="B78" s="4" t="str">
        <f>รายชื่อ!B78</f>
        <v>523040614-9</v>
      </c>
      <c r="C78" s="4" t="str">
        <f>รายชื่อ!C78</f>
        <v>นายกิตติพงศ์ เกียรติวิชชุกุล</v>
      </c>
      <c r="D78" s="1">
        <f>รายชื่อ!D78</f>
        <v>4</v>
      </c>
      <c r="E78" s="1">
        <f>รายชื่อ!E78</f>
        <v>2</v>
      </c>
      <c r="F78" s="48">
        <v>1</v>
      </c>
      <c r="G78" s="49">
        <v>1</v>
      </c>
      <c r="H78" s="48">
        <v>1</v>
      </c>
      <c r="I78" s="49">
        <v>1</v>
      </c>
      <c r="J78" s="48">
        <v>1</v>
      </c>
      <c r="K78" s="49">
        <v>1</v>
      </c>
      <c r="L78" s="48">
        <v>1</v>
      </c>
      <c r="M78" s="49">
        <v>1</v>
      </c>
      <c r="N78" s="48">
        <v>1</v>
      </c>
      <c r="O78" s="49">
        <v>1</v>
      </c>
      <c r="P78" s="44">
        <f t="shared" si="3"/>
        <v>10</v>
      </c>
    </row>
    <row r="79" spans="1:16">
      <c r="A79" s="4">
        <f>รายชื่อ!A79</f>
        <v>6</v>
      </c>
      <c r="B79" s="4" t="str">
        <f>รายชื่อ!B79</f>
        <v>523041210-8</v>
      </c>
      <c r="C79" s="4" t="str">
        <f>รายชื่อ!C79</f>
        <v>นางสาวรัฐภรณ์ ฟองทอง</v>
      </c>
      <c r="D79" s="1">
        <f>รายชื่อ!D79</f>
        <v>4</v>
      </c>
      <c r="E79" s="1">
        <f>รายชื่อ!E79</f>
        <v>2</v>
      </c>
      <c r="F79" s="48">
        <v>1</v>
      </c>
      <c r="G79" s="49">
        <v>1</v>
      </c>
      <c r="H79" s="48">
        <v>1</v>
      </c>
      <c r="I79" s="49">
        <v>1</v>
      </c>
      <c r="J79" s="48">
        <v>1</v>
      </c>
      <c r="K79" s="49">
        <v>1</v>
      </c>
      <c r="L79" s="48">
        <v>1</v>
      </c>
      <c r="M79" s="49">
        <v>1</v>
      </c>
      <c r="N79" s="48">
        <v>1</v>
      </c>
      <c r="O79" s="49">
        <v>1</v>
      </c>
      <c r="P79" s="44">
        <f t="shared" si="3"/>
        <v>10</v>
      </c>
    </row>
    <row r="80" spans="1:16">
      <c r="A80" s="4">
        <f>รายชื่อ!A80</f>
        <v>7</v>
      </c>
      <c r="B80" s="4" t="str">
        <f>รายชื่อ!B80</f>
        <v>523040497-7</v>
      </c>
      <c r="C80" s="4" t="str">
        <f>รายชื่อ!C80</f>
        <v>นายณัฐพล สุวรรณนัง</v>
      </c>
      <c r="D80" s="1">
        <f>รายชื่อ!D80</f>
        <v>4</v>
      </c>
      <c r="E80" s="1">
        <f>รายชื่อ!E80</f>
        <v>3</v>
      </c>
      <c r="F80" s="48">
        <v>1</v>
      </c>
      <c r="G80" s="49">
        <v>1</v>
      </c>
      <c r="H80" s="48">
        <v>1</v>
      </c>
      <c r="I80" s="49">
        <v>1</v>
      </c>
      <c r="J80" s="48" t="s">
        <v>361</v>
      </c>
      <c r="K80" s="49">
        <v>1</v>
      </c>
      <c r="L80" s="48" t="s">
        <v>361</v>
      </c>
      <c r="M80" s="49">
        <v>1</v>
      </c>
      <c r="N80" s="48" t="s">
        <v>363</v>
      </c>
      <c r="O80" s="49">
        <v>1</v>
      </c>
      <c r="P80" s="44">
        <f t="shared" si="3"/>
        <v>7.9</v>
      </c>
    </row>
    <row r="81" spans="1:16">
      <c r="A81" s="4">
        <f>รายชื่อ!A81</f>
        <v>8</v>
      </c>
      <c r="B81" s="4" t="str">
        <f>รายชื่อ!B81</f>
        <v>523040499-3</v>
      </c>
      <c r="C81" s="4" t="str">
        <f>รายชื่อ!C81</f>
        <v>นายทศพล ทองเพ็ชร</v>
      </c>
      <c r="D81" s="1">
        <f>รายชื่อ!D81</f>
        <v>4</v>
      </c>
      <c r="E81" s="1">
        <f>รายชื่อ!E81</f>
        <v>3</v>
      </c>
      <c r="F81" s="48">
        <v>1</v>
      </c>
      <c r="G81" s="49" t="s">
        <v>361</v>
      </c>
      <c r="H81" s="48">
        <v>1</v>
      </c>
      <c r="I81" s="49">
        <v>1</v>
      </c>
      <c r="J81" s="48">
        <v>1</v>
      </c>
      <c r="K81" s="49">
        <v>1</v>
      </c>
      <c r="L81" s="48" t="s">
        <v>361</v>
      </c>
      <c r="M81" s="49">
        <v>1</v>
      </c>
      <c r="N81" s="48">
        <v>1</v>
      </c>
      <c r="O81" s="49">
        <v>1</v>
      </c>
      <c r="P81" s="44">
        <f t="shared" si="3"/>
        <v>8.9</v>
      </c>
    </row>
    <row r="82" spans="1:16">
      <c r="A82" s="4">
        <f>รายชื่อ!A82</f>
        <v>9</v>
      </c>
      <c r="B82" s="4" t="str">
        <f>รายชื่อ!B82</f>
        <v>523040478-1</v>
      </c>
      <c r="C82" s="4" t="str">
        <f>รายชื่อ!C82</f>
        <v>นายกวิน วิริยะประสพสุข</v>
      </c>
      <c r="D82" s="1">
        <f>รายชื่อ!D82</f>
        <v>4</v>
      </c>
      <c r="E82" s="1">
        <f>รายชื่อ!E82</f>
        <v>4</v>
      </c>
      <c r="F82" s="48">
        <v>1</v>
      </c>
      <c r="G82" s="49">
        <v>1</v>
      </c>
      <c r="H82" s="48">
        <v>1</v>
      </c>
      <c r="I82" s="49">
        <v>1</v>
      </c>
      <c r="J82" s="48">
        <v>1</v>
      </c>
      <c r="K82" s="49">
        <v>1</v>
      </c>
      <c r="L82" s="48">
        <v>1</v>
      </c>
      <c r="M82" s="49">
        <v>1</v>
      </c>
      <c r="N82" s="48">
        <v>1</v>
      </c>
      <c r="O82" s="49">
        <v>1</v>
      </c>
      <c r="P82" s="44">
        <f t="shared" si="3"/>
        <v>10</v>
      </c>
    </row>
    <row r="83" spans="1:16">
      <c r="A83" s="4">
        <f>รายชื่อ!A83</f>
        <v>10</v>
      </c>
      <c r="B83" s="4" t="str">
        <f>รายชื่อ!B83</f>
        <v>523040521-6</v>
      </c>
      <c r="C83" s="4" t="str">
        <f>รายชื่อ!C83</f>
        <v>นายพิพัฒน์ นาขุนทด</v>
      </c>
      <c r="D83" s="1">
        <f>รายชื่อ!D83</f>
        <v>4</v>
      </c>
      <c r="E83" s="1">
        <f>รายชื่อ!E83</f>
        <v>4</v>
      </c>
      <c r="F83" s="48">
        <v>1</v>
      </c>
      <c r="G83" s="49">
        <v>1</v>
      </c>
      <c r="H83" s="48">
        <v>1</v>
      </c>
      <c r="I83" s="49">
        <v>1</v>
      </c>
      <c r="J83" s="48">
        <v>1</v>
      </c>
      <c r="K83" s="49">
        <v>1</v>
      </c>
      <c r="L83" s="48">
        <v>1</v>
      </c>
      <c r="M83" s="49">
        <v>1</v>
      </c>
      <c r="N83" s="48">
        <v>1</v>
      </c>
      <c r="O83" s="49">
        <v>1</v>
      </c>
      <c r="P83" s="44">
        <f t="shared" si="3"/>
        <v>10</v>
      </c>
    </row>
    <row r="84" spans="1:16">
      <c r="A84" s="4">
        <f>รายชื่อ!A84</f>
        <v>11</v>
      </c>
      <c r="B84" s="4" t="str">
        <f>รายชื่อ!B84</f>
        <v>523040526-6</v>
      </c>
      <c r="C84" s="4" t="str">
        <f>รายชื่อ!C84</f>
        <v>นายภัทรจุฬ จันทรมนตรี</v>
      </c>
      <c r="D84" s="1">
        <f>รายชื่อ!D84</f>
        <v>4</v>
      </c>
      <c r="E84" s="1">
        <f>รายชื่อ!E84</f>
        <v>4</v>
      </c>
      <c r="F84" s="48">
        <v>1</v>
      </c>
      <c r="G84" s="49">
        <v>1</v>
      </c>
      <c r="H84" s="48">
        <v>1</v>
      </c>
      <c r="I84" s="49">
        <v>1</v>
      </c>
      <c r="J84" s="48">
        <v>1</v>
      </c>
      <c r="K84" s="49">
        <v>1</v>
      </c>
      <c r="L84" s="48">
        <v>1</v>
      </c>
      <c r="M84" s="49">
        <v>1</v>
      </c>
      <c r="N84" s="48">
        <v>1</v>
      </c>
      <c r="O84" s="49">
        <v>1</v>
      </c>
      <c r="P84" s="44">
        <f t="shared" si="3"/>
        <v>10</v>
      </c>
    </row>
    <row r="85" spans="1:16">
      <c r="A85" s="4">
        <f>รายชื่อ!A85</f>
        <v>12</v>
      </c>
      <c r="B85" s="4" t="str">
        <f>รายชื่อ!B85</f>
        <v>523040492-7</v>
      </c>
      <c r="C85" s="4" t="str">
        <f>รายชื่อ!C85</f>
        <v>นายณรงค์ อินทร์ธิรักษ์</v>
      </c>
      <c r="D85" s="1">
        <f>รายชื่อ!D85</f>
        <v>4</v>
      </c>
      <c r="E85" s="1">
        <f>รายชื่อ!E85</f>
        <v>5</v>
      </c>
      <c r="F85" s="48">
        <v>1</v>
      </c>
      <c r="G85" s="49">
        <v>1</v>
      </c>
      <c r="H85" s="48">
        <v>1</v>
      </c>
      <c r="I85" s="49">
        <v>1</v>
      </c>
      <c r="J85" s="48">
        <v>1</v>
      </c>
      <c r="K85" s="49">
        <v>1</v>
      </c>
      <c r="L85" s="48">
        <v>1</v>
      </c>
      <c r="M85" s="49">
        <v>1</v>
      </c>
      <c r="N85" s="48">
        <v>1</v>
      </c>
      <c r="O85" s="49">
        <v>1</v>
      </c>
      <c r="P85" s="44">
        <f t="shared" si="3"/>
        <v>10</v>
      </c>
    </row>
    <row r="86" spans="1:16">
      <c r="A86" s="4">
        <f>รายชื่อ!A86</f>
        <v>13</v>
      </c>
      <c r="B86" s="4" t="str">
        <f>รายชื่อ!B86</f>
        <v>523040527-4</v>
      </c>
      <c r="C86" s="4" t="str">
        <f>รายชื่อ!C86</f>
        <v>นายภัทรวิน เจริญผล</v>
      </c>
      <c r="D86" s="1">
        <f>รายชื่อ!D86</f>
        <v>4</v>
      </c>
      <c r="E86" s="1">
        <f>รายชื่อ!E86</f>
        <v>5</v>
      </c>
      <c r="F86" s="48">
        <v>1</v>
      </c>
      <c r="G86" s="49">
        <v>1</v>
      </c>
      <c r="H86" s="48">
        <v>1</v>
      </c>
      <c r="I86" s="49">
        <v>1</v>
      </c>
      <c r="J86" s="48">
        <v>1</v>
      </c>
      <c r="K86" s="49">
        <v>1</v>
      </c>
      <c r="L86" s="48" t="s">
        <v>361</v>
      </c>
      <c r="M86" s="49">
        <v>1</v>
      </c>
      <c r="N86" s="48">
        <v>1</v>
      </c>
      <c r="O86" s="49">
        <v>1</v>
      </c>
      <c r="P86" s="44">
        <f t="shared" si="3"/>
        <v>9.5</v>
      </c>
    </row>
    <row r="87" spans="1:16">
      <c r="A87" s="4">
        <f>รายชื่อ!A87</f>
        <v>14</v>
      </c>
      <c r="B87" s="4" t="str">
        <f>รายชื่อ!B87</f>
        <v>523040558-3</v>
      </c>
      <c r="C87" s="4" t="str">
        <f>รายชื่อ!C87</f>
        <v>นายญาณวุฒิ อุทัยกรณ์</v>
      </c>
      <c r="D87" s="1">
        <f>รายชื่อ!D87</f>
        <v>4</v>
      </c>
      <c r="E87" s="1">
        <f>รายชื่อ!E87</f>
        <v>5</v>
      </c>
      <c r="F87" s="48">
        <v>1</v>
      </c>
      <c r="G87" s="49">
        <v>1</v>
      </c>
      <c r="H87" s="48">
        <v>1</v>
      </c>
      <c r="I87" s="49">
        <v>1</v>
      </c>
      <c r="J87" s="48">
        <v>1</v>
      </c>
      <c r="K87" s="49">
        <v>1</v>
      </c>
      <c r="L87" s="48">
        <v>1</v>
      </c>
      <c r="M87" s="49">
        <v>1</v>
      </c>
      <c r="N87" s="48">
        <v>1</v>
      </c>
      <c r="O87" s="49">
        <v>1</v>
      </c>
      <c r="P87" s="44">
        <f t="shared" si="3"/>
        <v>10</v>
      </c>
    </row>
    <row r="88" spans="1:16">
      <c r="A88" s="4">
        <f>รายชื่อ!A88</f>
        <v>15</v>
      </c>
      <c r="B88" s="4" t="str">
        <f>รายชื่อ!B88</f>
        <v>523040530-5</v>
      </c>
      <c r="C88" s="4" t="str">
        <f>รายชื่อ!C88</f>
        <v>นายภูมิ ยุติธรรม</v>
      </c>
      <c r="D88" s="1">
        <f>รายชื่อ!D88</f>
        <v>4</v>
      </c>
      <c r="E88" s="1">
        <f>รายชื่อ!E88</f>
        <v>7</v>
      </c>
      <c r="F88" s="48">
        <v>1</v>
      </c>
      <c r="G88" s="49" t="s">
        <v>361</v>
      </c>
      <c r="H88" s="48">
        <v>1</v>
      </c>
      <c r="I88" s="49">
        <v>1</v>
      </c>
      <c r="J88" s="48">
        <v>1</v>
      </c>
      <c r="K88" s="49">
        <v>1</v>
      </c>
      <c r="L88" s="48" t="s">
        <v>361</v>
      </c>
      <c r="M88" s="49">
        <v>1</v>
      </c>
      <c r="N88" s="48" t="s">
        <v>361</v>
      </c>
      <c r="O88" s="49">
        <v>1</v>
      </c>
      <c r="P88" s="44">
        <f t="shared" si="3"/>
        <v>8.1999999999999993</v>
      </c>
    </row>
    <row r="89" spans="1:16">
      <c r="A89" s="4">
        <f>รายชื่อ!A89</f>
        <v>16</v>
      </c>
      <c r="B89" s="4" t="str">
        <f>รายชื่อ!B89</f>
        <v>523040570-3</v>
      </c>
      <c r="C89" s="4" t="str">
        <f>รายชื่อ!C89</f>
        <v>นายเมธัส แก้วทรายขาว</v>
      </c>
      <c r="D89" s="1">
        <f>รายชื่อ!D89</f>
        <v>4</v>
      </c>
      <c r="E89" s="1">
        <f>รายชื่อ!E89</f>
        <v>7</v>
      </c>
      <c r="F89" s="48">
        <v>1</v>
      </c>
      <c r="G89" s="49" t="s">
        <v>361</v>
      </c>
      <c r="H89" s="48">
        <v>1</v>
      </c>
      <c r="I89" s="49">
        <v>1</v>
      </c>
      <c r="J89" s="48">
        <v>1</v>
      </c>
      <c r="K89" s="49">
        <v>1</v>
      </c>
      <c r="L89" s="48">
        <v>1</v>
      </c>
      <c r="M89" s="49">
        <v>1</v>
      </c>
      <c r="N89" s="48">
        <v>1</v>
      </c>
      <c r="O89" s="49">
        <v>1</v>
      </c>
      <c r="P89" s="44">
        <f t="shared" si="3"/>
        <v>9.5</v>
      </c>
    </row>
    <row r="90" spans="1:16">
      <c r="A90" s="4">
        <f>รายชื่อ!A90</f>
        <v>17</v>
      </c>
      <c r="B90" s="4" t="str">
        <f>รายชื่อ!B90</f>
        <v>523040537-1</v>
      </c>
      <c r="C90" s="4" t="str">
        <f>รายชื่อ!C90</f>
        <v>นายวุฒิพล ปาปะโถ</v>
      </c>
      <c r="D90" s="1">
        <f>รายชื่อ!D90</f>
        <v>4</v>
      </c>
      <c r="E90" s="1">
        <f>รายชื่อ!E90</f>
        <v>8</v>
      </c>
      <c r="F90" s="48">
        <v>1</v>
      </c>
      <c r="G90" s="49">
        <v>1</v>
      </c>
      <c r="H90" s="48">
        <v>1</v>
      </c>
      <c r="I90" s="49">
        <v>1</v>
      </c>
      <c r="J90" s="48">
        <v>1</v>
      </c>
      <c r="K90" s="49">
        <v>1</v>
      </c>
      <c r="L90" s="48">
        <v>1</v>
      </c>
      <c r="M90" s="49">
        <v>1</v>
      </c>
      <c r="N90" s="48">
        <v>1</v>
      </c>
      <c r="O90" s="49">
        <v>1</v>
      </c>
      <c r="P90" s="44">
        <f t="shared" si="3"/>
        <v>10</v>
      </c>
    </row>
    <row r="91" spans="1:16">
      <c r="A91" s="4">
        <f>รายชื่อ!A91</f>
        <v>18</v>
      </c>
      <c r="B91" s="4" t="str">
        <f>รายชื่อ!B91</f>
        <v>523041187-7</v>
      </c>
      <c r="C91" s="4" t="str">
        <f>รายชื่อ!C91</f>
        <v>นางสาวณราพร ดวงศรี</v>
      </c>
      <c r="D91" s="1">
        <f>รายชื่อ!D91</f>
        <v>4</v>
      </c>
      <c r="E91" s="1">
        <f>รายชื่อ!E91</f>
        <v>8</v>
      </c>
      <c r="F91" s="48">
        <v>1</v>
      </c>
      <c r="G91" s="49">
        <v>1</v>
      </c>
      <c r="H91" s="48">
        <v>1</v>
      </c>
      <c r="I91" s="49">
        <v>1</v>
      </c>
      <c r="J91" s="48">
        <v>1</v>
      </c>
      <c r="K91" s="49">
        <v>1</v>
      </c>
      <c r="L91" s="48">
        <v>1</v>
      </c>
      <c r="M91" s="49">
        <v>1</v>
      </c>
      <c r="N91" s="48">
        <v>1</v>
      </c>
      <c r="O91" s="49">
        <v>1</v>
      </c>
      <c r="P91" s="44">
        <f t="shared" si="3"/>
        <v>10</v>
      </c>
    </row>
    <row r="92" spans="1:16">
      <c r="A92" s="4">
        <f>รายชื่อ!A92</f>
        <v>19</v>
      </c>
      <c r="B92" s="4"/>
      <c r="C92" s="4"/>
      <c r="D92" s="1">
        <f>รายชื่อ!D92</f>
        <v>4</v>
      </c>
      <c r="E92" s="1">
        <f>รายชื่อ!E92</f>
        <v>0</v>
      </c>
      <c r="F92" s="48"/>
      <c r="G92" s="49"/>
      <c r="H92" s="48"/>
      <c r="I92" s="49"/>
      <c r="J92" s="48"/>
      <c r="K92" s="49"/>
      <c r="L92" s="48"/>
      <c r="M92" s="49"/>
      <c r="N92" s="48"/>
      <c r="O92" s="49"/>
      <c r="P92" s="44"/>
    </row>
    <row r="93" spans="1:16">
      <c r="A93" s="4">
        <f>รายชื่อ!A93</f>
        <v>20</v>
      </c>
      <c r="B93" s="4"/>
      <c r="C93" s="4"/>
      <c r="D93" s="1">
        <f>รายชื่อ!D93</f>
        <v>4</v>
      </c>
      <c r="E93" s="1">
        <f>รายชื่อ!E93</f>
        <v>0</v>
      </c>
      <c r="F93" s="48"/>
      <c r="G93" s="49"/>
      <c r="H93" s="48"/>
      <c r="I93" s="49"/>
      <c r="J93" s="48"/>
      <c r="K93" s="49"/>
      <c r="L93" s="48"/>
      <c r="M93" s="49"/>
      <c r="N93" s="48"/>
      <c r="O93" s="49"/>
      <c r="P93" s="44"/>
    </row>
    <row r="94" spans="1:16">
      <c r="A94" s="4">
        <f>รายชื่อ!A94</f>
        <v>21</v>
      </c>
      <c r="B94" s="4"/>
      <c r="C94" s="4"/>
      <c r="D94" s="1">
        <f>รายชื่อ!D94</f>
        <v>4</v>
      </c>
      <c r="E94" s="1">
        <f>รายชื่อ!E94</f>
        <v>0</v>
      </c>
      <c r="F94" s="48"/>
      <c r="G94" s="49"/>
      <c r="H94" s="48"/>
      <c r="I94" s="49"/>
      <c r="J94" s="48"/>
      <c r="K94" s="49"/>
      <c r="L94" s="48"/>
      <c r="M94" s="49"/>
      <c r="N94" s="48"/>
      <c r="O94" s="49"/>
      <c r="P94" s="44"/>
    </row>
    <row r="95" spans="1:16">
      <c r="A95" s="4">
        <f>รายชื่อ!A95</f>
        <v>22</v>
      </c>
      <c r="B95" s="4"/>
      <c r="C95" s="4"/>
      <c r="D95" s="1">
        <f>รายชื่อ!D95</f>
        <v>4</v>
      </c>
      <c r="E95" s="1">
        <f>รายชื่อ!E95</f>
        <v>0</v>
      </c>
      <c r="F95" s="48"/>
      <c r="G95" s="49"/>
      <c r="H95" s="48"/>
      <c r="I95" s="49"/>
      <c r="J95" s="48"/>
      <c r="K95" s="49"/>
      <c r="L95" s="48"/>
      <c r="M95" s="49"/>
      <c r="N95" s="48"/>
      <c r="O95" s="49"/>
      <c r="P95" s="44"/>
    </row>
    <row r="96" spans="1:16">
      <c r="A96" s="4">
        <f>รายชื่อ!A96</f>
        <v>23</v>
      </c>
      <c r="B96" s="4"/>
      <c r="C96" s="4"/>
      <c r="D96" s="1">
        <f>รายชื่อ!D96</f>
        <v>4</v>
      </c>
      <c r="E96" s="1">
        <f>รายชื่อ!E96</f>
        <v>0</v>
      </c>
      <c r="F96" s="48"/>
      <c r="G96" s="49"/>
      <c r="H96" s="48"/>
      <c r="I96" s="49"/>
      <c r="J96" s="48"/>
      <c r="K96" s="49"/>
      <c r="L96" s="48"/>
      <c r="M96" s="49"/>
      <c r="N96" s="48"/>
      <c r="O96" s="49"/>
      <c r="P96" s="44"/>
    </row>
    <row r="97" spans="1:16">
      <c r="A97" s="4">
        <f>รายชื่อ!A97</f>
        <v>24</v>
      </c>
      <c r="B97" s="4"/>
      <c r="C97" s="4"/>
      <c r="D97" s="1">
        <f>รายชื่อ!D97</f>
        <v>4</v>
      </c>
      <c r="E97" s="1">
        <f>รายชื่อ!E97</f>
        <v>0</v>
      </c>
      <c r="F97" s="48"/>
      <c r="G97" s="49"/>
      <c r="H97" s="48"/>
      <c r="I97" s="49"/>
      <c r="J97" s="48"/>
      <c r="K97" s="49"/>
      <c r="L97" s="48"/>
      <c r="M97" s="49"/>
      <c r="N97" s="48"/>
      <c r="O97" s="49"/>
      <c r="P97" s="44"/>
    </row>
    <row r="99" spans="1:16">
      <c r="A99" s="4"/>
      <c r="B99" s="4" t="s">
        <v>0</v>
      </c>
      <c r="C99" s="4" t="s">
        <v>1</v>
      </c>
      <c r="D99" s="1" t="s">
        <v>2</v>
      </c>
      <c r="E99" s="4" t="s">
        <v>348</v>
      </c>
      <c r="F99" s="4" t="s">
        <v>349</v>
      </c>
      <c r="G99" s="4" t="s">
        <v>350</v>
      </c>
      <c r="H99" s="4" t="s">
        <v>351</v>
      </c>
      <c r="I99" s="4" t="s">
        <v>352</v>
      </c>
      <c r="J99" s="4" t="s">
        <v>353</v>
      </c>
      <c r="K99" s="4" t="s">
        <v>358</v>
      </c>
      <c r="L99" s="4" t="s">
        <v>359</v>
      </c>
      <c r="M99" s="4" t="s">
        <v>355</v>
      </c>
      <c r="N99" s="4" t="s">
        <v>356</v>
      </c>
      <c r="O99" s="4" t="s">
        <v>357</v>
      </c>
      <c r="P99" s="44" t="s">
        <v>360</v>
      </c>
    </row>
    <row r="100" spans="1:16">
      <c r="A100" s="4">
        <v>1</v>
      </c>
      <c r="B100" s="4" t="s">
        <v>3</v>
      </c>
      <c r="C100" s="4" t="s">
        <v>4</v>
      </c>
      <c r="D100" s="1">
        <v>1</v>
      </c>
      <c r="E100" s="4">
        <v>3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4">
        <v>10</v>
      </c>
    </row>
    <row r="101" spans="1:16">
      <c r="A101" s="4">
        <v>2</v>
      </c>
      <c r="B101" s="4" t="s">
        <v>185</v>
      </c>
      <c r="C101" s="4" t="s">
        <v>186</v>
      </c>
      <c r="D101" s="1">
        <v>1</v>
      </c>
      <c r="E101" s="4">
        <v>3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4">
        <v>10</v>
      </c>
    </row>
    <row r="102" spans="1:16">
      <c r="A102" s="4">
        <v>3</v>
      </c>
      <c r="B102" s="4" t="s">
        <v>187</v>
      </c>
      <c r="C102" s="4" t="s">
        <v>188</v>
      </c>
      <c r="D102" s="1">
        <v>1</v>
      </c>
      <c r="E102" s="4">
        <v>4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4">
        <v>10</v>
      </c>
    </row>
    <row r="103" spans="1:16">
      <c r="A103" s="4">
        <v>4</v>
      </c>
      <c r="B103" s="4" t="s">
        <v>13</v>
      </c>
      <c r="C103" s="4" t="s">
        <v>14</v>
      </c>
      <c r="D103" s="1">
        <v>1</v>
      </c>
      <c r="E103" s="4">
        <v>8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 t="s">
        <v>361</v>
      </c>
      <c r="P103" s="44">
        <v>9.5</v>
      </c>
    </row>
    <row r="104" spans="1:16">
      <c r="A104" s="4">
        <v>5</v>
      </c>
      <c r="B104" s="4" t="s">
        <v>15</v>
      </c>
      <c r="C104" s="4" t="s">
        <v>16</v>
      </c>
      <c r="D104" s="1">
        <v>1</v>
      </c>
      <c r="E104" s="4">
        <v>8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 t="s">
        <v>361</v>
      </c>
      <c r="P104" s="44">
        <v>9.5</v>
      </c>
    </row>
    <row r="105" spans="1:16">
      <c r="A105" s="4">
        <v>6</v>
      </c>
      <c r="B105" s="4" t="s">
        <v>112</v>
      </c>
      <c r="C105" s="4" t="s">
        <v>113</v>
      </c>
      <c r="D105" s="1">
        <v>1</v>
      </c>
      <c r="E105" s="4">
        <v>7</v>
      </c>
      <c r="F105" s="4">
        <v>1</v>
      </c>
      <c r="G105" s="4" t="s">
        <v>361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4">
        <v>9.5</v>
      </c>
    </row>
    <row r="106" spans="1:16">
      <c r="A106" s="4">
        <v>7</v>
      </c>
      <c r="B106" s="4" t="s">
        <v>19</v>
      </c>
      <c r="C106" s="4" t="s">
        <v>20</v>
      </c>
      <c r="D106" s="1">
        <v>1</v>
      </c>
      <c r="E106" s="4">
        <v>7</v>
      </c>
      <c r="F106" s="4">
        <v>1</v>
      </c>
      <c r="G106" s="4" t="s">
        <v>361</v>
      </c>
      <c r="H106" s="4">
        <v>1</v>
      </c>
      <c r="I106" s="4">
        <v>1</v>
      </c>
      <c r="J106" s="4">
        <v>1</v>
      </c>
      <c r="K106" s="4">
        <v>1</v>
      </c>
      <c r="L106" s="4" t="s">
        <v>361</v>
      </c>
      <c r="M106" s="4">
        <v>1</v>
      </c>
      <c r="N106" s="4">
        <v>1</v>
      </c>
      <c r="O106" s="4" t="s">
        <v>361</v>
      </c>
      <c r="P106" s="44">
        <v>8.1999999999999993</v>
      </c>
    </row>
    <row r="107" spans="1:16">
      <c r="A107" s="4">
        <v>8</v>
      </c>
      <c r="B107" s="4" t="s">
        <v>27</v>
      </c>
      <c r="C107" s="4" t="s">
        <v>28</v>
      </c>
      <c r="D107" s="1">
        <v>1</v>
      </c>
      <c r="E107" s="4">
        <v>8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 t="s">
        <v>361</v>
      </c>
      <c r="P107" s="44">
        <v>9.5</v>
      </c>
    </row>
    <row r="108" spans="1:16">
      <c r="A108" s="4">
        <v>9</v>
      </c>
      <c r="B108" s="4" t="s">
        <v>122</v>
      </c>
      <c r="C108" s="4" t="s">
        <v>123</v>
      </c>
      <c r="D108" s="1">
        <v>1</v>
      </c>
      <c r="E108" s="4">
        <v>4</v>
      </c>
      <c r="F108" s="4">
        <v>1</v>
      </c>
      <c r="G108" s="4" t="s">
        <v>361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4">
        <v>9.5</v>
      </c>
    </row>
    <row r="109" spans="1:16">
      <c r="A109" s="4">
        <v>10</v>
      </c>
      <c r="B109" s="4" t="s">
        <v>33</v>
      </c>
      <c r="C109" s="4" t="s">
        <v>34</v>
      </c>
      <c r="D109" s="1">
        <v>1</v>
      </c>
      <c r="E109" s="4">
        <v>7</v>
      </c>
      <c r="F109" s="4">
        <v>1</v>
      </c>
      <c r="G109" s="4" t="s">
        <v>361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 t="s">
        <v>361</v>
      </c>
      <c r="P109" s="44">
        <v>8.9</v>
      </c>
    </row>
    <row r="110" spans="1:16">
      <c r="A110" s="4">
        <v>11</v>
      </c>
      <c r="B110" s="4"/>
      <c r="C110" s="4"/>
      <c r="D110" s="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4"/>
    </row>
    <row r="111" spans="1:16">
      <c r="A111" s="4">
        <v>12</v>
      </c>
      <c r="B111" s="4"/>
      <c r="C111" s="4"/>
      <c r="D111" s="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4"/>
    </row>
    <row r="112" spans="1:16">
      <c r="A112" s="4">
        <v>13</v>
      </c>
      <c r="B112" s="4"/>
      <c r="C112" s="4"/>
      <c r="D112" s="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4"/>
    </row>
    <row r="113" spans="1:16">
      <c r="A113" s="4">
        <v>14</v>
      </c>
      <c r="B113" s="4"/>
      <c r="C113" s="4"/>
      <c r="D113" s="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4"/>
    </row>
    <row r="114" spans="1:16">
      <c r="A114" s="4">
        <v>15</v>
      </c>
      <c r="B114" s="4"/>
      <c r="C114" s="4"/>
      <c r="D114" s="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4"/>
    </row>
    <row r="115" spans="1:16">
      <c r="A115" s="4">
        <v>16</v>
      </c>
      <c r="B115" s="4"/>
      <c r="C115" s="4"/>
      <c r="D115" s="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4"/>
    </row>
    <row r="116" spans="1:16">
      <c r="A116" s="4">
        <v>17</v>
      </c>
      <c r="B116" s="4"/>
      <c r="C116" s="4"/>
      <c r="D116" s="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4"/>
    </row>
    <row r="117" spans="1:16">
      <c r="A117" s="4">
        <v>18</v>
      </c>
      <c r="B117" s="4"/>
      <c r="C117" s="4"/>
      <c r="D117" s="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4"/>
    </row>
    <row r="118" spans="1:16">
      <c r="A118" s="4">
        <v>19</v>
      </c>
      <c r="B118" s="4"/>
      <c r="C118" s="4"/>
      <c r="D118" s="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4"/>
    </row>
    <row r="119" spans="1:16">
      <c r="A119" s="4">
        <v>20</v>
      </c>
      <c r="B119" s="4"/>
      <c r="C119" s="4"/>
      <c r="D119" s="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4"/>
    </row>
    <row r="120" spans="1:16">
      <c r="A120" s="4">
        <v>21</v>
      </c>
      <c r="B120" s="4"/>
      <c r="C120" s="4"/>
      <c r="D120" s="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4"/>
    </row>
    <row r="121" spans="1:16">
      <c r="A121" s="4">
        <v>22</v>
      </c>
      <c r="B121" s="4" t="s">
        <v>35</v>
      </c>
      <c r="C121" s="4" t="s">
        <v>35</v>
      </c>
      <c r="D121" s="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4"/>
    </row>
    <row r="122" spans="1:16">
      <c r="A122" s="4">
        <v>23</v>
      </c>
      <c r="B122" s="4" t="s">
        <v>35</v>
      </c>
      <c r="C122" s="4" t="s">
        <v>35</v>
      </c>
      <c r="D122" s="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4"/>
    </row>
    <row r="123" spans="1:16">
      <c r="A123" s="4">
        <v>24</v>
      </c>
      <c r="B123" s="4" t="s">
        <v>35</v>
      </c>
      <c r="C123" s="4" t="s">
        <v>35</v>
      </c>
      <c r="D123" s="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4"/>
    </row>
    <row r="124" spans="1:16">
      <c r="A124" s="4">
        <v>1</v>
      </c>
      <c r="B124" s="4" t="s">
        <v>36</v>
      </c>
      <c r="C124" s="4" t="s">
        <v>37</v>
      </c>
      <c r="D124" s="1">
        <v>2</v>
      </c>
      <c r="E124" s="4">
        <v>5</v>
      </c>
      <c r="F124" s="4">
        <v>1</v>
      </c>
      <c r="G124" s="4" t="s">
        <v>361</v>
      </c>
      <c r="H124" s="4">
        <v>1</v>
      </c>
      <c r="I124" s="4">
        <v>1</v>
      </c>
      <c r="J124" s="4">
        <v>1</v>
      </c>
      <c r="K124" s="4" t="s">
        <v>362</v>
      </c>
      <c r="L124" s="4">
        <v>1</v>
      </c>
      <c r="M124" s="4">
        <v>1</v>
      </c>
      <c r="N124" s="4">
        <v>1</v>
      </c>
      <c r="O124" s="4" t="s">
        <v>361</v>
      </c>
      <c r="P124" s="44">
        <v>7.9</v>
      </c>
    </row>
    <row r="125" spans="1:16">
      <c r="A125" s="4">
        <v>2</v>
      </c>
      <c r="B125" s="4" t="s">
        <v>38</v>
      </c>
      <c r="C125" s="4" t="s">
        <v>39</v>
      </c>
      <c r="D125" s="1">
        <v>2</v>
      </c>
      <c r="E125" s="4">
        <v>2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4">
        <v>10</v>
      </c>
    </row>
    <row r="126" spans="1:16">
      <c r="A126" s="4">
        <v>3</v>
      </c>
      <c r="B126" s="4" t="s">
        <v>9</v>
      </c>
      <c r="C126" s="4" t="s">
        <v>10</v>
      </c>
      <c r="D126" s="1">
        <v>2</v>
      </c>
      <c r="E126" s="4">
        <v>3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4">
        <v>10</v>
      </c>
    </row>
    <row r="127" spans="1:16">
      <c r="A127" s="4">
        <v>4</v>
      </c>
      <c r="B127" s="4" t="s">
        <v>40</v>
      </c>
      <c r="C127" s="4" t="s">
        <v>41</v>
      </c>
      <c r="D127" s="1">
        <v>2</v>
      </c>
      <c r="E127" s="4">
        <v>2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4">
        <v>10</v>
      </c>
    </row>
    <row r="128" spans="1:16">
      <c r="A128" s="4">
        <v>5</v>
      </c>
      <c r="B128" s="4" t="s">
        <v>130</v>
      </c>
      <c r="C128" s="4" t="s">
        <v>131</v>
      </c>
      <c r="D128" s="1">
        <v>2</v>
      </c>
      <c r="E128" s="4">
        <v>7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 t="s">
        <v>361</v>
      </c>
      <c r="P128" s="44">
        <v>9.5</v>
      </c>
    </row>
    <row r="129" spans="1:16">
      <c r="A129" s="4">
        <v>6</v>
      </c>
      <c r="B129" s="4" t="s">
        <v>42</v>
      </c>
      <c r="C129" s="4" t="s">
        <v>43</v>
      </c>
      <c r="D129" s="1">
        <v>2</v>
      </c>
      <c r="E129" s="4">
        <v>7</v>
      </c>
      <c r="F129" s="4">
        <v>1</v>
      </c>
      <c r="G129" s="4" t="s">
        <v>361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 t="s">
        <v>361</v>
      </c>
      <c r="P129" s="44">
        <v>8.9</v>
      </c>
    </row>
    <row r="130" spans="1:16">
      <c r="A130" s="4">
        <v>7</v>
      </c>
      <c r="B130" s="4" t="s">
        <v>44</v>
      </c>
      <c r="C130" s="4" t="s">
        <v>45</v>
      </c>
      <c r="D130" s="1">
        <v>2</v>
      </c>
      <c r="E130" s="4">
        <v>3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4">
        <v>10</v>
      </c>
    </row>
    <row r="131" spans="1:16">
      <c r="A131" s="4">
        <v>8</v>
      </c>
      <c r="B131" s="4" t="s">
        <v>46</v>
      </c>
      <c r="C131" s="4" t="s">
        <v>47</v>
      </c>
      <c r="D131" s="1">
        <v>2</v>
      </c>
      <c r="E131" s="4">
        <v>7</v>
      </c>
      <c r="F131" s="4">
        <v>1</v>
      </c>
      <c r="G131" s="4" t="s">
        <v>361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 t="s">
        <v>361</v>
      </c>
      <c r="P131" s="44">
        <v>8.9</v>
      </c>
    </row>
    <row r="132" spans="1:16">
      <c r="A132" s="4">
        <v>9</v>
      </c>
      <c r="B132" s="4" t="s">
        <v>48</v>
      </c>
      <c r="C132" s="4" t="s">
        <v>343</v>
      </c>
      <c r="D132" s="1">
        <v>2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4">
        <v>10</v>
      </c>
    </row>
    <row r="133" spans="1:16">
      <c r="A133" s="4">
        <v>10</v>
      </c>
      <c r="B133" s="4" t="s">
        <v>50</v>
      </c>
      <c r="C133" s="4" t="s">
        <v>51</v>
      </c>
      <c r="D133" s="1">
        <v>2</v>
      </c>
      <c r="E133" s="4">
        <v>8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4">
        <v>10</v>
      </c>
    </row>
    <row r="134" spans="1:16">
      <c r="A134" s="4">
        <v>11</v>
      </c>
      <c r="B134" s="4" t="s">
        <v>52</v>
      </c>
      <c r="C134" s="4" t="s">
        <v>53</v>
      </c>
      <c r="D134" s="1">
        <v>2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 t="s">
        <v>361</v>
      </c>
      <c r="P134" s="44">
        <v>9.5</v>
      </c>
    </row>
    <row r="135" spans="1:16">
      <c r="A135" s="4">
        <v>12</v>
      </c>
      <c r="B135" s="4" t="s">
        <v>116</v>
      </c>
      <c r="C135" s="4" t="s">
        <v>117</v>
      </c>
      <c r="D135" s="1">
        <v>2</v>
      </c>
      <c r="E135" s="4">
        <v>3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4">
        <v>10</v>
      </c>
    </row>
    <row r="136" spans="1:16">
      <c r="A136" s="4">
        <v>13</v>
      </c>
      <c r="B136" s="4" t="s">
        <v>56</v>
      </c>
      <c r="C136" s="4" t="s">
        <v>57</v>
      </c>
      <c r="D136" s="1">
        <v>2</v>
      </c>
      <c r="E136" s="4">
        <v>4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4">
        <v>10</v>
      </c>
    </row>
    <row r="137" spans="1:16">
      <c r="A137" s="4">
        <v>14</v>
      </c>
      <c r="B137" s="4" t="s">
        <v>29</v>
      </c>
      <c r="C137" s="4" t="s">
        <v>30</v>
      </c>
      <c r="D137" s="1">
        <v>2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4">
        <v>10</v>
      </c>
    </row>
    <row r="138" spans="1:16">
      <c r="A138" s="4">
        <v>15</v>
      </c>
      <c r="B138" s="4" t="s">
        <v>58</v>
      </c>
      <c r="C138" s="4" t="s">
        <v>345</v>
      </c>
      <c r="D138" s="1">
        <v>2</v>
      </c>
      <c r="E138" s="4">
        <v>5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4">
        <v>10</v>
      </c>
    </row>
    <row r="139" spans="1:16">
      <c r="A139" s="4">
        <v>16</v>
      </c>
      <c r="B139" s="4" t="s">
        <v>94</v>
      </c>
      <c r="C139" s="4" t="s">
        <v>346</v>
      </c>
      <c r="D139" s="1">
        <v>2</v>
      </c>
      <c r="E139" s="4">
        <v>5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4">
        <v>10</v>
      </c>
    </row>
    <row r="140" spans="1:16">
      <c r="A140" s="4">
        <v>17</v>
      </c>
      <c r="B140" s="4" t="s">
        <v>96</v>
      </c>
      <c r="C140" s="4" t="s">
        <v>97</v>
      </c>
      <c r="D140" s="1">
        <v>2</v>
      </c>
      <c r="E140" s="4">
        <v>4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4">
        <v>10</v>
      </c>
    </row>
    <row r="141" spans="1:16">
      <c r="A141" s="4">
        <v>18</v>
      </c>
      <c r="B141" s="4" t="s">
        <v>98</v>
      </c>
      <c r="C141" s="4" t="s">
        <v>99</v>
      </c>
      <c r="D141" s="1">
        <v>2</v>
      </c>
      <c r="E141" s="4">
        <v>5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4">
        <v>10</v>
      </c>
    </row>
    <row r="142" spans="1:16">
      <c r="A142" s="4">
        <v>19</v>
      </c>
      <c r="B142" s="4" t="s">
        <v>31</v>
      </c>
      <c r="C142" s="4" t="s">
        <v>32</v>
      </c>
      <c r="D142" s="1">
        <v>2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4">
        <v>10</v>
      </c>
    </row>
    <row r="143" spans="1:16">
      <c r="A143" s="4">
        <v>20</v>
      </c>
      <c r="B143" s="4" t="s">
        <v>60</v>
      </c>
      <c r="C143" s="4" t="s">
        <v>61</v>
      </c>
      <c r="D143" s="1">
        <v>2</v>
      </c>
      <c r="E143" s="4">
        <v>5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4">
        <v>10</v>
      </c>
    </row>
    <row r="144" spans="1:16">
      <c r="A144" s="4">
        <v>21</v>
      </c>
      <c r="B144" s="4" t="s">
        <v>62</v>
      </c>
      <c r="C144" s="4" t="s">
        <v>63</v>
      </c>
      <c r="D144" s="1">
        <v>2</v>
      </c>
      <c r="E144" s="4">
        <v>4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 t="s">
        <v>361</v>
      </c>
      <c r="P144" s="44">
        <v>9.5</v>
      </c>
    </row>
    <row r="145" spans="1:16">
      <c r="A145" s="4">
        <v>22</v>
      </c>
      <c r="B145" s="4" t="s">
        <v>64</v>
      </c>
      <c r="C145" s="4" t="s">
        <v>65</v>
      </c>
      <c r="D145" s="1">
        <v>2</v>
      </c>
      <c r="E145" s="4">
        <v>8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4">
        <v>10</v>
      </c>
    </row>
    <row r="146" spans="1:16">
      <c r="A146" s="4">
        <v>23</v>
      </c>
      <c r="B146" s="4" t="s">
        <v>134</v>
      </c>
      <c r="C146" s="4" t="s">
        <v>135</v>
      </c>
      <c r="D146" s="1">
        <v>2</v>
      </c>
      <c r="E146" s="4">
        <v>8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 t="s">
        <v>361</v>
      </c>
      <c r="P146" s="44">
        <v>9.5</v>
      </c>
    </row>
    <row r="147" spans="1:16">
      <c r="A147" s="4">
        <v>24</v>
      </c>
      <c r="B147" s="4"/>
      <c r="C147" s="4"/>
      <c r="D147" s="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4"/>
    </row>
    <row r="148" spans="1:16">
      <c r="A148" s="4">
        <v>1</v>
      </c>
      <c r="B148" s="4" t="s">
        <v>136</v>
      </c>
      <c r="C148" s="4" t="s">
        <v>339</v>
      </c>
      <c r="D148" s="1">
        <v>3</v>
      </c>
      <c r="E148" s="4">
        <v>3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4">
        <v>10</v>
      </c>
    </row>
    <row r="149" spans="1:16">
      <c r="A149" s="4">
        <v>2</v>
      </c>
      <c r="B149" s="4" t="s">
        <v>126</v>
      </c>
      <c r="C149" s="4" t="s">
        <v>127</v>
      </c>
      <c r="D149" s="1">
        <v>3</v>
      </c>
      <c r="E149" s="4">
        <v>5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 t="s">
        <v>361</v>
      </c>
      <c r="O149" s="4">
        <v>1</v>
      </c>
      <c r="P149" s="44">
        <v>9.5</v>
      </c>
    </row>
    <row r="150" spans="1:16">
      <c r="A150" s="4">
        <v>3</v>
      </c>
      <c r="B150" s="4" t="s">
        <v>102</v>
      </c>
      <c r="C150" s="4" t="s">
        <v>103</v>
      </c>
      <c r="D150" s="1">
        <v>3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 t="s">
        <v>361</v>
      </c>
      <c r="N150" s="4">
        <v>1</v>
      </c>
      <c r="O150" s="4">
        <v>1</v>
      </c>
      <c r="P150" s="44">
        <v>9.5</v>
      </c>
    </row>
    <row r="151" spans="1:16">
      <c r="A151" s="4">
        <v>4</v>
      </c>
      <c r="B151" s="4" t="s">
        <v>5</v>
      </c>
      <c r="C151" s="4" t="s">
        <v>6</v>
      </c>
      <c r="D151" s="1">
        <v>3</v>
      </c>
      <c r="E151" s="4">
        <v>2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4">
        <v>10</v>
      </c>
    </row>
    <row r="152" spans="1:16">
      <c r="A152" s="4">
        <v>5</v>
      </c>
      <c r="B152" s="4" t="s">
        <v>70</v>
      </c>
      <c r="C152" s="4" t="s">
        <v>71</v>
      </c>
      <c r="D152" s="1">
        <v>3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4">
        <v>10</v>
      </c>
    </row>
    <row r="153" spans="1:16">
      <c r="A153" s="4">
        <v>6</v>
      </c>
      <c r="B153" s="4" t="s">
        <v>72</v>
      </c>
      <c r="C153" s="4" t="s">
        <v>73</v>
      </c>
      <c r="D153" s="1">
        <v>3</v>
      </c>
      <c r="E153" s="4">
        <v>7</v>
      </c>
      <c r="F153" s="4">
        <v>1</v>
      </c>
      <c r="G153" s="4" t="s">
        <v>361</v>
      </c>
      <c r="H153" s="4">
        <v>1</v>
      </c>
      <c r="I153" s="4">
        <v>1</v>
      </c>
      <c r="J153" s="4" t="s">
        <v>361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4">
        <v>8.9</v>
      </c>
    </row>
    <row r="154" spans="1:16">
      <c r="A154" s="4">
        <v>7</v>
      </c>
      <c r="B154" s="4" t="s">
        <v>11</v>
      </c>
      <c r="C154" s="4" t="s">
        <v>12</v>
      </c>
      <c r="D154" s="1">
        <v>3</v>
      </c>
      <c r="E154" s="4">
        <v>2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4">
        <v>10</v>
      </c>
    </row>
    <row r="155" spans="1:16">
      <c r="A155" s="4">
        <v>8</v>
      </c>
      <c r="B155" s="4" t="s">
        <v>76</v>
      </c>
      <c r="C155" s="4" t="s">
        <v>77</v>
      </c>
      <c r="D155" s="1">
        <v>3</v>
      </c>
      <c r="E155" s="4">
        <v>7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4">
        <v>10</v>
      </c>
    </row>
    <row r="156" spans="1:16">
      <c r="A156" s="4">
        <v>9</v>
      </c>
      <c r="B156" s="4" t="s">
        <v>78</v>
      </c>
      <c r="C156" s="4" t="s">
        <v>79</v>
      </c>
      <c r="D156" s="1">
        <v>3</v>
      </c>
      <c r="E156" s="4">
        <v>3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4">
        <v>10</v>
      </c>
    </row>
    <row r="157" spans="1:16">
      <c r="A157" s="4">
        <v>10</v>
      </c>
      <c r="B157" s="4" t="s">
        <v>128</v>
      </c>
      <c r="C157" s="4" t="s">
        <v>129</v>
      </c>
      <c r="D157" s="1">
        <v>3</v>
      </c>
      <c r="E157" s="4">
        <v>5</v>
      </c>
      <c r="F157" s="4">
        <v>1</v>
      </c>
      <c r="G157" s="4" t="s">
        <v>361</v>
      </c>
      <c r="H157" s="4">
        <v>1</v>
      </c>
      <c r="I157" s="4">
        <v>1</v>
      </c>
      <c r="J157" s="4">
        <v>1</v>
      </c>
      <c r="K157" s="4">
        <v>1</v>
      </c>
      <c r="L157" s="4" t="s">
        <v>361</v>
      </c>
      <c r="M157" s="4">
        <v>1</v>
      </c>
      <c r="N157" s="4">
        <v>1</v>
      </c>
      <c r="O157" s="4">
        <v>1</v>
      </c>
      <c r="P157" s="44">
        <v>8.9</v>
      </c>
    </row>
    <row r="158" spans="1:16">
      <c r="A158" s="4">
        <v>11</v>
      </c>
      <c r="B158" s="4" t="s">
        <v>80</v>
      </c>
      <c r="C158" s="4" t="s">
        <v>81</v>
      </c>
      <c r="D158" s="1">
        <v>3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4">
        <v>10</v>
      </c>
    </row>
    <row r="159" spans="1:16">
      <c r="A159" s="4">
        <v>12</v>
      </c>
      <c r="B159" s="4" t="s">
        <v>54</v>
      </c>
      <c r="C159" s="4" t="s">
        <v>55</v>
      </c>
      <c r="D159" s="1">
        <v>3</v>
      </c>
      <c r="E159" s="4">
        <v>4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 t="s">
        <v>361</v>
      </c>
      <c r="N159" s="4">
        <v>1</v>
      </c>
      <c r="O159" s="4">
        <v>1</v>
      </c>
      <c r="P159" s="44">
        <v>9.5</v>
      </c>
    </row>
    <row r="160" spans="1:16">
      <c r="A160" s="4">
        <v>13</v>
      </c>
      <c r="B160" s="4" t="s">
        <v>23</v>
      </c>
      <c r="C160" s="4" t="s">
        <v>24</v>
      </c>
      <c r="D160" s="1">
        <v>3</v>
      </c>
      <c r="E160" s="4">
        <v>3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4">
        <v>10</v>
      </c>
    </row>
    <row r="161" spans="1:16">
      <c r="A161" s="4">
        <v>14</v>
      </c>
      <c r="B161" s="4" t="s">
        <v>86</v>
      </c>
      <c r="C161" s="4" t="s">
        <v>87</v>
      </c>
      <c r="D161" s="1">
        <v>3</v>
      </c>
      <c r="E161" s="4">
        <v>4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4">
        <v>10</v>
      </c>
    </row>
    <row r="162" spans="1:16">
      <c r="A162" s="4">
        <v>15</v>
      </c>
      <c r="B162" s="4" t="s">
        <v>25</v>
      </c>
      <c r="C162" s="4" t="s">
        <v>26</v>
      </c>
      <c r="D162" s="1">
        <v>3</v>
      </c>
      <c r="E162" s="4">
        <v>2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4">
        <v>10</v>
      </c>
    </row>
    <row r="163" spans="1:16">
      <c r="A163" s="4">
        <v>16</v>
      </c>
      <c r="B163" s="4" t="s">
        <v>88</v>
      </c>
      <c r="C163" s="4" t="s">
        <v>89</v>
      </c>
      <c r="D163" s="1">
        <v>3</v>
      </c>
      <c r="E163" s="4">
        <v>8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4">
        <v>10</v>
      </c>
    </row>
    <row r="164" spans="1:16">
      <c r="A164" s="4">
        <v>17</v>
      </c>
      <c r="B164" s="4" t="s">
        <v>90</v>
      </c>
      <c r="C164" s="4" t="s">
        <v>91</v>
      </c>
      <c r="D164" s="1">
        <v>3</v>
      </c>
      <c r="E164" s="4">
        <v>8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4">
        <v>10</v>
      </c>
    </row>
    <row r="165" spans="1:16">
      <c r="A165" s="4">
        <v>18</v>
      </c>
      <c r="B165" s="4" t="s">
        <v>92</v>
      </c>
      <c r="C165" s="4" t="s">
        <v>93</v>
      </c>
      <c r="D165" s="1">
        <v>3</v>
      </c>
      <c r="E165" s="4">
        <v>8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4">
        <v>10</v>
      </c>
    </row>
    <row r="166" spans="1:16">
      <c r="A166" s="4">
        <v>19</v>
      </c>
      <c r="B166" s="4" t="s">
        <v>100</v>
      </c>
      <c r="C166" s="4" t="s">
        <v>101</v>
      </c>
      <c r="D166" s="1">
        <v>3</v>
      </c>
      <c r="E166" s="4">
        <v>4</v>
      </c>
      <c r="F166" s="4">
        <v>1</v>
      </c>
      <c r="G166" s="4" t="s">
        <v>361</v>
      </c>
      <c r="H166" s="4">
        <v>1</v>
      </c>
      <c r="I166" s="4">
        <v>1</v>
      </c>
      <c r="J166" s="4" t="s">
        <v>361</v>
      </c>
      <c r="K166" s="4">
        <v>1</v>
      </c>
      <c r="L166" s="4">
        <v>1</v>
      </c>
      <c r="M166" s="4" t="s">
        <v>361</v>
      </c>
      <c r="N166" s="4">
        <v>1</v>
      </c>
      <c r="O166" s="4">
        <v>1</v>
      </c>
      <c r="P166" s="44">
        <v>8.1999999999999993</v>
      </c>
    </row>
    <row r="167" spans="1:16">
      <c r="A167" s="4">
        <v>20</v>
      </c>
      <c r="B167" s="4"/>
      <c r="C167" s="4"/>
      <c r="D167" s="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4"/>
    </row>
    <row r="168" spans="1:16">
      <c r="A168" s="4">
        <v>21</v>
      </c>
      <c r="B168" s="4"/>
      <c r="C168" s="4"/>
      <c r="D168" s="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4"/>
    </row>
    <row r="169" spans="1:16">
      <c r="A169" s="4">
        <v>22</v>
      </c>
      <c r="B169" s="4"/>
      <c r="C169" s="4"/>
      <c r="D169" s="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4"/>
    </row>
    <row r="170" spans="1:16">
      <c r="A170" s="4">
        <v>23</v>
      </c>
      <c r="B170" s="4"/>
      <c r="C170" s="4"/>
      <c r="D170" s="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4"/>
    </row>
    <row r="171" spans="1:16">
      <c r="A171" s="4">
        <v>24</v>
      </c>
      <c r="B171" s="4"/>
      <c r="C171" s="4"/>
      <c r="D171" s="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4"/>
    </row>
    <row r="172" spans="1:16">
      <c r="A172" s="4">
        <v>1</v>
      </c>
      <c r="B172" s="4" t="s">
        <v>66</v>
      </c>
      <c r="C172" s="4" t="s">
        <v>67</v>
      </c>
      <c r="D172" s="1">
        <v>4</v>
      </c>
      <c r="E172" s="4">
        <v>4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/>
      <c r="P172" s="44">
        <v>9</v>
      </c>
    </row>
    <row r="173" spans="1:16">
      <c r="A173" s="4">
        <v>2</v>
      </c>
      <c r="B173" s="4" t="s">
        <v>138</v>
      </c>
      <c r="C173" s="4" t="s">
        <v>139</v>
      </c>
      <c r="D173" s="1">
        <v>4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/>
      <c r="P173" s="44">
        <v>9</v>
      </c>
    </row>
    <row r="174" spans="1:16">
      <c r="A174" s="4">
        <v>3</v>
      </c>
      <c r="B174" s="4" t="s">
        <v>7</v>
      </c>
      <c r="C174" s="4" t="s">
        <v>8</v>
      </c>
      <c r="D174" s="1">
        <v>4</v>
      </c>
      <c r="E174" s="4">
        <v>5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/>
      <c r="P174" s="44">
        <v>9</v>
      </c>
    </row>
    <row r="175" spans="1:16">
      <c r="A175" s="4">
        <v>4</v>
      </c>
      <c r="B175" s="4" t="s">
        <v>140</v>
      </c>
      <c r="C175" s="4" t="s">
        <v>141</v>
      </c>
      <c r="D175" s="1">
        <v>4</v>
      </c>
      <c r="E175" s="4">
        <v>3</v>
      </c>
      <c r="F175" s="4">
        <v>1</v>
      </c>
      <c r="G175" s="4">
        <v>1</v>
      </c>
      <c r="H175" s="4">
        <v>1</v>
      </c>
      <c r="I175" s="4">
        <v>1</v>
      </c>
      <c r="J175" s="4" t="s">
        <v>361</v>
      </c>
      <c r="K175" s="4">
        <v>1</v>
      </c>
      <c r="L175" s="4" t="s">
        <v>361</v>
      </c>
      <c r="M175" s="4">
        <v>1</v>
      </c>
      <c r="N175" s="4" t="s">
        <v>363</v>
      </c>
      <c r="O175" s="4"/>
      <c r="P175" s="44">
        <v>6.9</v>
      </c>
    </row>
    <row r="176" spans="1:16">
      <c r="A176" s="4">
        <v>5</v>
      </c>
      <c r="B176" s="4" t="s">
        <v>68</v>
      </c>
      <c r="C176" s="4" t="s">
        <v>69</v>
      </c>
      <c r="D176" s="1">
        <v>4</v>
      </c>
      <c r="E176" s="4">
        <v>3</v>
      </c>
      <c r="F176" s="4">
        <v>1</v>
      </c>
      <c r="G176" s="4" t="s">
        <v>361</v>
      </c>
      <c r="H176" s="4">
        <v>1</v>
      </c>
      <c r="I176" s="4">
        <v>1</v>
      </c>
      <c r="J176" s="4">
        <v>1</v>
      </c>
      <c r="K176" s="4">
        <v>1</v>
      </c>
      <c r="L176" s="4" t="s">
        <v>361</v>
      </c>
      <c r="M176" s="4">
        <v>1</v>
      </c>
      <c r="N176" s="4">
        <v>1</v>
      </c>
      <c r="O176" s="4"/>
      <c r="P176" s="44">
        <v>7.9</v>
      </c>
    </row>
    <row r="177" spans="1:16">
      <c r="A177" s="4">
        <v>6</v>
      </c>
      <c r="B177" s="4" t="s">
        <v>181</v>
      </c>
      <c r="C177" s="4" t="s">
        <v>340</v>
      </c>
      <c r="D177" s="1">
        <v>4</v>
      </c>
      <c r="E177" s="4">
        <v>2</v>
      </c>
      <c r="F177" s="4">
        <v>1</v>
      </c>
      <c r="G177" s="4" t="s">
        <v>361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 t="s">
        <v>361</v>
      </c>
      <c r="O177" s="4" t="s">
        <v>361</v>
      </c>
      <c r="P177" s="44">
        <v>8.1999999999999993</v>
      </c>
    </row>
    <row r="178" spans="1:16">
      <c r="A178" s="4">
        <v>7</v>
      </c>
      <c r="B178" s="4" t="s">
        <v>104</v>
      </c>
      <c r="C178" s="4" t="s">
        <v>341</v>
      </c>
      <c r="D178" s="1">
        <v>4</v>
      </c>
      <c r="E178" s="4">
        <v>2</v>
      </c>
      <c r="F178" s="4">
        <v>1</v>
      </c>
      <c r="G178" s="4" t="s">
        <v>361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 t="s">
        <v>361</v>
      </c>
      <c r="O178" s="4" t="s">
        <v>361</v>
      </c>
      <c r="P178" s="44">
        <v>8.1999999999999993</v>
      </c>
    </row>
    <row r="179" spans="1:16">
      <c r="A179" s="4">
        <v>8</v>
      </c>
      <c r="B179" s="4" t="s">
        <v>106</v>
      </c>
      <c r="C179" s="4" t="s">
        <v>342</v>
      </c>
      <c r="D179" s="1">
        <v>4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4">
        <v>10</v>
      </c>
    </row>
    <row r="180" spans="1:16">
      <c r="A180" s="4">
        <v>9</v>
      </c>
      <c r="B180" s="4" t="s">
        <v>108</v>
      </c>
      <c r="C180" s="4" t="s">
        <v>109</v>
      </c>
      <c r="D180" s="1">
        <v>4</v>
      </c>
      <c r="E180" s="4">
        <v>4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/>
      <c r="P180" s="44">
        <v>9</v>
      </c>
    </row>
    <row r="181" spans="1:16">
      <c r="A181" s="4">
        <v>10</v>
      </c>
      <c r="B181" s="4" t="s">
        <v>110</v>
      </c>
      <c r="C181" s="4" t="s">
        <v>111</v>
      </c>
      <c r="D181" s="1">
        <v>4</v>
      </c>
      <c r="E181" s="4">
        <v>4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/>
      <c r="P181" s="44">
        <v>9</v>
      </c>
    </row>
    <row r="182" spans="1:16">
      <c r="A182" s="4">
        <v>11</v>
      </c>
      <c r="B182" s="4" t="s">
        <v>17</v>
      </c>
      <c r="C182" s="4" t="s">
        <v>18</v>
      </c>
      <c r="D182" s="1">
        <v>4</v>
      </c>
      <c r="E182" s="4">
        <v>5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 t="s">
        <v>361</v>
      </c>
      <c r="M182" s="4">
        <v>1</v>
      </c>
      <c r="N182" s="4">
        <v>1</v>
      </c>
      <c r="O182" s="4"/>
      <c r="P182" s="44">
        <v>8.5</v>
      </c>
    </row>
    <row r="183" spans="1:16">
      <c r="A183" s="4">
        <v>12</v>
      </c>
      <c r="B183" s="4" t="s">
        <v>74</v>
      </c>
      <c r="C183" s="4" t="s">
        <v>75</v>
      </c>
      <c r="D183" s="1">
        <v>4</v>
      </c>
      <c r="E183" s="4">
        <v>7</v>
      </c>
      <c r="F183" s="4">
        <v>1</v>
      </c>
      <c r="G183" s="4" t="s">
        <v>361</v>
      </c>
      <c r="H183" s="4">
        <v>1</v>
      </c>
      <c r="I183" s="4">
        <v>1</v>
      </c>
      <c r="J183" s="4">
        <v>1</v>
      </c>
      <c r="K183" s="4">
        <v>1</v>
      </c>
      <c r="L183" s="4" t="s">
        <v>361</v>
      </c>
      <c r="M183" s="4">
        <v>1</v>
      </c>
      <c r="N183" s="4" t="s">
        <v>361</v>
      </c>
      <c r="O183" s="4"/>
      <c r="P183" s="44">
        <v>7.2</v>
      </c>
    </row>
    <row r="184" spans="1:16">
      <c r="A184" s="4">
        <v>13</v>
      </c>
      <c r="B184" s="4" t="s">
        <v>114</v>
      </c>
      <c r="C184" s="4" t="s">
        <v>115</v>
      </c>
      <c r="D184" s="1">
        <v>4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/>
      <c r="P184" s="44">
        <v>9</v>
      </c>
    </row>
    <row r="185" spans="1:16">
      <c r="A185" s="4">
        <v>14</v>
      </c>
      <c r="B185" s="4" t="s">
        <v>142</v>
      </c>
      <c r="C185" s="4" t="s">
        <v>143</v>
      </c>
      <c r="D185" s="1">
        <v>4</v>
      </c>
      <c r="E185" s="4">
        <v>8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/>
      <c r="P185" s="44">
        <v>9</v>
      </c>
    </row>
    <row r="186" spans="1:16">
      <c r="A186" s="4">
        <v>15</v>
      </c>
      <c r="B186" s="4" t="s">
        <v>132</v>
      </c>
      <c r="C186" s="4" t="s">
        <v>133</v>
      </c>
      <c r="D186" s="1">
        <v>4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/>
      <c r="P186" s="44">
        <v>9</v>
      </c>
    </row>
    <row r="187" spans="1:16">
      <c r="A187" s="4">
        <v>16</v>
      </c>
      <c r="B187" s="4" t="s">
        <v>21</v>
      </c>
      <c r="C187" s="4" t="s">
        <v>22</v>
      </c>
      <c r="D187" s="1">
        <v>4</v>
      </c>
      <c r="E187" s="4">
        <v>5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/>
      <c r="P187" s="44">
        <v>9</v>
      </c>
    </row>
    <row r="188" spans="1:16">
      <c r="A188" s="4">
        <v>17</v>
      </c>
      <c r="B188" s="4" t="s">
        <v>82</v>
      </c>
      <c r="C188" s="4" t="s">
        <v>83</v>
      </c>
      <c r="D188" s="1">
        <v>4</v>
      </c>
      <c r="E188" s="4">
        <v>7</v>
      </c>
      <c r="F188" s="4">
        <v>1</v>
      </c>
      <c r="G188" s="4" t="s">
        <v>361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/>
      <c r="P188" s="44">
        <v>8.5</v>
      </c>
    </row>
    <row r="189" spans="1:16">
      <c r="A189" s="4">
        <v>18</v>
      </c>
      <c r="B189" s="4" t="s">
        <v>118</v>
      </c>
      <c r="C189" s="4" t="s">
        <v>119</v>
      </c>
      <c r="D189" s="1">
        <v>4</v>
      </c>
      <c r="E189" s="4">
        <v>2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/>
      <c r="P189" s="44">
        <v>9</v>
      </c>
    </row>
    <row r="190" spans="1:16">
      <c r="A190" s="4">
        <v>19</v>
      </c>
      <c r="B190" s="4" t="s">
        <v>84</v>
      </c>
      <c r="C190" s="4" t="s">
        <v>85</v>
      </c>
      <c r="D190" s="1">
        <v>4</v>
      </c>
      <c r="E190" s="4">
        <v>2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/>
      <c r="P190" s="44">
        <v>9</v>
      </c>
    </row>
    <row r="191" spans="1:16">
      <c r="A191" s="4">
        <v>20</v>
      </c>
      <c r="B191" s="4" t="s">
        <v>183</v>
      </c>
      <c r="C191" s="4" t="s">
        <v>344</v>
      </c>
      <c r="D191" s="1">
        <v>4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4">
        <v>10</v>
      </c>
    </row>
    <row r="192" spans="1:16">
      <c r="A192" s="4">
        <v>21</v>
      </c>
      <c r="B192" s="4" t="s">
        <v>120</v>
      </c>
      <c r="C192" s="4" t="s">
        <v>121</v>
      </c>
      <c r="D192" s="1">
        <v>4</v>
      </c>
      <c r="E192" s="4">
        <v>8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/>
      <c r="P192" s="44">
        <v>9</v>
      </c>
    </row>
    <row r="193" spans="1:16">
      <c r="A193" s="4">
        <v>22</v>
      </c>
      <c r="B193" s="4" t="s">
        <v>124</v>
      </c>
      <c r="C193" s="4" t="s">
        <v>125</v>
      </c>
      <c r="D193" s="1">
        <v>4</v>
      </c>
      <c r="E193" s="4">
        <v>2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/>
      <c r="P193" s="44">
        <v>9</v>
      </c>
    </row>
    <row r="194" spans="1:16">
      <c r="A194" s="4">
        <v>23</v>
      </c>
      <c r="B194" s="4"/>
      <c r="C194" s="4"/>
      <c r="D194" s="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4"/>
    </row>
    <row r="195" spans="1:16">
      <c r="A195" s="4">
        <v>24</v>
      </c>
      <c r="B195" s="4"/>
      <c r="C195" s="4"/>
      <c r="D195" s="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4"/>
    </row>
  </sheetData>
  <sortState ref="B172:P193">
    <sortCondition ref="B172:B193"/>
  </sortState>
  <pageMargins left="0.70866141732283472" right="0.62" top="0.74803149606299213" bottom="0.74803149606299213" header="0.31496062992125984" footer="0.31496062992125984"/>
  <pageSetup paperSize="9" orientation="portrait" r:id="rId1"/>
  <headerFooter>
    <oddHeader>&amp;Cวิชา 188212 Analog Electronics Laboratory
คะแนนเข้าเรียน</oddHeader>
  </headerFooter>
  <rowBreaks count="1" manualBreakCount="1">
    <brk id="49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Q202"/>
  <sheetViews>
    <sheetView topLeftCell="A94" zoomScaleNormal="100" workbookViewId="0">
      <selection activeCell="O176" sqref="O176"/>
    </sheetView>
  </sheetViews>
  <sheetFormatPr defaultRowHeight="12.75"/>
  <cols>
    <col min="1" max="1" width="3" bestFit="1" customWidth="1"/>
    <col min="2" max="2" width="11.7109375" bestFit="1" customWidth="1"/>
    <col min="3" max="3" width="23.85546875" bestFit="1" customWidth="1"/>
    <col min="4" max="4" width="4" bestFit="1" customWidth="1"/>
    <col min="5" max="5" width="4.42578125" bestFit="1" customWidth="1"/>
    <col min="6" max="13" width="4.7109375" customWidth="1"/>
    <col min="14" max="14" width="5.5703125" customWidth="1"/>
    <col min="15" max="15" width="5.28515625" customWidth="1"/>
  </cols>
  <sheetData>
    <row r="1" spans="1:16">
      <c r="A1" s="4"/>
      <c r="B1" s="4"/>
      <c r="C1" s="4"/>
      <c r="D1" s="4"/>
      <c r="E1" s="4"/>
      <c r="F1" s="1" t="s">
        <v>349</v>
      </c>
      <c r="G1" s="45" t="s">
        <v>350</v>
      </c>
      <c r="H1" s="1" t="s">
        <v>351</v>
      </c>
      <c r="I1" s="45" t="s">
        <v>352</v>
      </c>
      <c r="J1" s="1" t="s">
        <v>353</v>
      </c>
      <c r="K1" s="45" t="s">
        <v>354</v>
      </c>
      <c r="L1" s="1" t="s">
        <v>356</v>
      </c>
      <c r="M1" s="45" t="s">
        <v>357</v>
      </c>
      <c r="N1" s="19" t="s">
        <v>360</v>
      </c>
      <c r="O1" s="45" t="s">
        <v>374</v>
      </c>
    </row>
    <row r="2" spans="1:16">
      <c r="A2" s="4"/>
      <c r="B2" s="4" t="str">
        <f>รายชื่อ!B1</f>
        <v>รหัส</v>
      </c>
      <c r="C2" s="4" t="str">
        <f>รายชื่อ!C1</f>
        <v>ชื่อ-นามสกุล</v>
      </c>
      <c r="D2" s="4" t="str">
        <f>รายชื่อ!D1</f>
        <v>Sec</v>
      </c>
      <c r="E2" s="4" t="str">
        <f>รายชื่อ!E1</f>
        <v>กลุ่ม</v>
      </c>
      <c r="F2" s="1">
        <v>20</v>
      </c>
      <c r="G2" s="45">
        <v>20</v>
      </c>
      <c r="H2" s="1">
        <v>20</v>
      </c>
      <c r="I2" s="45">
        <v>20</v>
      </c>
      <c r="J2" s="1">
        <v>20</v>
      </c>
      <c r="K2" s="45">
        <v>40</v>
      </c>
      <c r="L2" s="1">
        <v>20</v>
      </c>
      <c r="M2" s="45">
        <v>20</v>
      </c>
      <c r="N2" s="1">
        <f>SUM(F2:M2)</f>
        <v>180</v>
      </c>
      <c r="O2" s="76" t="s">
        <v>375</v>
      </c>
    </row>
    <row r="3" spans="1:16">
      <c r="A3" s="4">
        <f>รายชื่อ!A2</f>
        <v>1</v>
      </c>
      <c r="B3" s="4" t="str">
        <f>รายชื่อ!B2</f>
        <v>523040516-9</v>
      </c>
      <c r="C3" s="4" t="str">
        <f>รายชื่อ!C2</f>
        <v>นายปรีติสุต กระแสเสน*</v>
      </c>
      <c r="D3" s="4">
        <f>รายชื่อ!D2</f>
        <v>4</v>
      </c>
      <c r="E3" s="4">
        <f>รายชื่อ!E2</f>
        <v>1</v>
      </c>
      <c r="F3" s="53">
        <v>16</v>
      </c>
      <c r="G3" s="50">
        <v>18.5</v>
      </c>
      <c r="H3" s="53">
        <v>12.5</v>
      </c>
      <c r="I3" s="50">
        <v>11</v>
      </c>
      <c r="J3" s="53">
        <v>18.5</v>
      </c>
      <c r="K3" s="50">
        <v>34.5</v>
      </c>
      <c r="L3" s="53">
        <v>14</v>
      </c>
      <c r="M3" s="50">
        <v>18</v>
      </c>
      <c r="N3" s="44">
        <f>SUM(F3:M3)</f>
        <v>143</v>
      </c>
      <c r="O3" s="44">
        <f>N3/N$2*80</f>
        <v>63.55555555555555</v>
      </c>
      <c r="P3" s="63"/>
    </row>
    <row r="4" spans="1:16">
      <c r="A4" s="4">
        <f>รายชื่อ!A3</f>
        <v>2</v>
      </c>
      <c r="B4" s="4" t="str">
        <f>รายชื่อ!B3</f>
        <v>523040525-8</v>
      </c>
      <c r="C4" s="4" t="str">
        <f>รายชื่อ!C3</f>
        <v>นางสาวฟ้าใส มัครมย์*</v>
      </c>
      <c r="D4" s="4">
        <f>รายชื่อ!D3</f>
        <v>2</v>
      </c>
      <c r="E4" s="4">
        <f>รายชื่อ!E3</f>
        <v>1</v>
      </c>
      <c r="F4" s="54">
        <f>F3</f>
        <v>16</v>
      </c>
      <c r="G4" s="51">
        <f>G3</f>
        <v>18.5</v>
      </c>
      <c r="H4" s="54">
        <v>12.5</v>
      </c>
      <c r="I4" s="51">
        <v>11</v>
      </c>
      <c r="J4" s="54">
        <v>18.5</v>
      </c>
      <c r="K4" s="51">
        <v>34.5</v>
      </c>
      <c r="L4" s="54">
        <v>14</v>
      </c>
      <c r="M4" s="51">
        <v>18</v>
      </c>
      <c r="N4" s="44">
        <f t="shared" ref="N4:N20" si="0">SUM(F4:M4)</f>
        <v>143</v>
      </c>
      <c r="O4" s="44">
        <f t="shared" ref="O4:O20" si="1">N4/N$2*80</f>
        <v>63.55555555555555</v>
      </c>
      <c r="P4" s="63"/>
    </row>
    <row r="5" spans="1:16">
      <c r="A5" s="4">
        <f>รายชื่อ!A4</f>
        <v>3</v>
      </c>
      <c r="B5" s="4" t="str">
        <f>รายชื่อ!B4</f>
        <v>523040619-9</v>
      </c>
      <c r="C5" s="4" t="str">
        <f>รายชื่อ!C4</f>
        <v>นายสุพศิน รัตนนาคินทร์*</v>
      </c>
      <c r="D5" s="4">
        <f>รายชื่อ!D4</f>
        <v>4</v>
      </c>
      <c r="E5" s="4">
        <f>รายชื่อ!E4</f>
        <v>1</v>
      </c>
      <c r="F5" s="54">
        <f>F4</f>
        <v>16</v>
      </c>
      <c r="G5" s="51">
        <f>G4</f>
        <v>18.5</v>
      </c>
      <c r="H5" s="55">
        <v>12.5</v>
      </c>
      <c r="I5" s="52">
        <v>11</v>
      </c>
      <c r="J5" s="55">
        <v>18.5</v>
      </c>
      <c r="K5" s="52">
        <v>34.5</v>
      </c>
      <c r="L5" s="55">
        <v>14</v>
      </c>
      <c r="M5" s="52">
        <v>18</v>
      </c>
      <c r="N5" s="44">
        <f t="shared" si="0"/>
        <v>143</v>
      </c>
      <c r="O5" s="44">
        <f t="shared" si="1"/>
        <v>63.55555555555555</v>
      </c>
      <c r="P5" s="63"/>
    </row>
    <row r="6" spans="1:16">
      <c r="A6" s="4">
        <f>รายชื่อ!A5</f>
        <v>4</v>
      </c>
      <c r="B6" s="4" t="str">
        <f>รายชื่อ!B5</f>
        <v>523040504-6</v>
      </c>
      <c r="C6" s="4" t="str">
        <f>รายชื่อ!C5</f>
        <v>นายธนวัฒน์ หงษ์ไทย*</v>
      </c>
      <c r="D6" s="4">
        <f>รายชื่อ!D5</f>
        <v>4</v>
      </c>
      <c r="E6" s="4">
        <f>รายชื่อ!E5</f>
        <v>2</v>
      </c>
      <c r="F6" s="53">
        <v>16.5</v>
      </c>
      <c r="G6" s="50">
        <v>13.5</v>
      </c>
      <c r="H6" s="53">
        <v>18.5</v>
      </c>
      <c r="I6" s="59">
        <f>I13</f>
        <v>18</v>
      </c>
      <c r="J6" s="53">
        <v>19.5</v>
      </c>
      <c r="K6" s="50">
        <v>38.5</v>
      </c>
      <c r="L6" s="53">
        <v>16</v>
      </c>
      <c r="M6" s="50">
        <v>16</v>
      </c>
      <c r="N6" s="44">
        <f t="shared" si="0"/>
        <v>156.5</v>
      </c>
      <c r="O6" s="44">
        <f t="shared" si="1"/>
        <v>69.555555555555557</v>
      </c>
      <c r="P6" s="63"/>
    </row>
    <row r="7" spans="1:16">
      <c r="A7" s="4">
        <f>รายชื่อ!A6</f>
        <v>5</v>
      </c>
      <c r="B7" s="4" t="str">
        <f>รายชื่อ!B6</f>
        <v>523040509-6</v>
      </c>
      <c r="C7" s="4" t="str">
        <f>รายชื่อ!C6</f>
        <v>นายนพ ภูมิไธสง*</v>
      </c>
      <c r="D7" s="4">
        <f>รายชื่อ!D6</f>
        <v>4</v>
      </c>
      <c r="E7" s="4">
        <f>รายชื่อ!E6</f>
        <v>2</v>
      </c>
      <c r="F7" s="55">
        <f>F6</f>
        <v>16.5</v>
      </c>
      <c r="G7" s="52">
        <f>G6</f>
        <v>13.5</v>
      </c>
      <c r="H7" s="55">
        <v>18.5</v>
      </c>
      <c r="I7" s="60">
        <f>I81</f>
        <v>10</v>
      </c>
      <c r="J7" s="55">
        <v>19.5</v>
      </c>
      <c r="K7" s="52">
        <v>38.5</v>
      </c>
      <c r="L7" s="55">
        <v>16</v>
      </c>
      <c r="M7" s="52">
        <v>16</v>
      </c>
      <c r="N7" s="44">
        <f t="shared" si="0"/>
        <v>148.5</v>
      </c>
      <c r="O7" s="44">
        <f t="shared" si="1"/>
        <v>66</v>
      </c>
      <c r="P7" s="63"/>
    </row>
    <row r="8" spans="1:16">
      <c r="A8" s="4">
        <f>รายชื่อ!A7</f>
        <v>6</v>
      </c>
      <c r="B8" s="4" t="str">
        <f>รายชื่อ!B7</f>
        <v>503040231-3</v>
      </c>
      <c r="C8" s="4" t="str">
        <f>รายชื่อ!C7</f>
        <v>นายธนวัฒน์ วัฒนราช</v>
      </c>
      <c r="D8" s="4">
        <f>รายชื่อ!D7</f>
        <v>1</v>
      </c>
      <c r="E8" s="4">
        <f>รายชื่อ!E7</f>
        <v>3</v>
      </c>
      <c r="F8" s="53">
        <v>15</v>
      </c>
      <c r="G8" s="50">
        <v>18.5</v>
      </c>
      <c r="H8" s="53">
        <v>18</v>
      </c>
      <c r="I8" s="50">
        <v>17.5</v>
      </c>
      <c r="J8" s="53">
        <v>17.5</v>
      </c>
      <c r="K8" s="50">
        <v>35</v>
      </c>
      <c r="L8" s="53">
        <v>16</v>
      </c>
      <c r="M8" s="50">
        <v>14</v>
      </c>
      <c r="N8" s="44">
        <f t="shared" si="0"/>
        <v>151.5</v>
      </c>
      <c r="O8" s="44">
        <f t="shared" si="1"/>
        <v>67.333333333333329</v>
      </c>
      <c r="P8" s="63"/>
    </row>
    <row r="9" spans="1:16">
      <c r="A9" s="4">
        <f>รายชื่อ!A8</f>
        <v>7</v>
      </c>
      <c r="B9" s="4" t="str">
        <f>รายชื่อ!B8</f>
        <v>503040768-0</v>
      </c>
      <c r="C9" s="4" t="str">
        <f>รายชื่อ!C8</f>
        <v>นายดำรง รัตนเมธาธร</v>
      </c>
      <c r="D9" s="4">
        <f>รายชื่อ!D8</f>
        <v>1</v>
      </c>
      <c r="E9" s="4">
        <f>รายชื่อ!E8</f>
        <v>3</v>
      </c>
      <c r="F9" s="54">
        <f t="shared" ref="F9:F10" si="2">F8</f>
        <v>15</v>
      </c>
      <c r="G9" s="51">
        <f t="shared" ref="G9:G10" si="3">G8</f>
        <v>18.5</v>
      </c>
      <c r="H9" s="54">
        <v>18</v>
      </c>
      <c r="I9" s="51">
        <v>17.5</v>
      </c>
      <c r="J9" s="54">
        <v>17.5</v>
      </c>
      <c r="K9" s="51">
        <v>35</v>
      </c>
      <c r="L9" s="54">
        <v>16</v>
      </c>
      <c r="M9" s="51">
        <v>14</v>
      </c>
      <c r="N9" s="44">
        <f t="shared" si="0"/>
        <v>151.5</v>
      </c>
      <c r="O9" s="44">
        <f t="shared" si="1"/>
        <v>67.333333333333329</v>
      </c>
      <c r="P9" s="63"/>
    </row>
    <row r="10" spans="1:16">
      <c r="A10" s="4">
        <f>รายชื่อ!A9</f>
        <v>8</v>
      </c>
      <c r="B10" s="4" t="str">
        <f>รายชื่อ!B9</f>
        <v>503040780-0</v>
      </c>
      <c r="C10" s="4" t="str">
        <f>รายชื่อ!C9</f>
        <v>นายภูมิจิตติ โทแก้ว*</v>
      </c>
      <c r="D10" s="4">
        <f>รายชื่อ!D9</f>
        <v>3</v>
      </c>
      <c r="E10" s="4">
        <f>รายชื่อ!E9</f>
        <v>3</v>
      </c>
      <c r="F10" s="55">
        <f t="shared" si="2"/>
        <v>15</v>
      </c>
      <c r="G10" s="52">
        <f t="shared" si="3"/>
        <v>18.5</v>
      </c>
      <c r="H10" s="55">
        <v>18</v>
      </c>
      <c r="I10" s="52">
        <v>17.5</v>
      </c>
      <c r="J10" s="55">
        <v>17.5</v>
      </c>
      <c r="K10" s="52">
        <v>35</v>
      </c>
      <c r="L10" s="55">
        <v>16</v>
      </c>
      <c r="M10" s="52">
        <v>14</v>
      </c>
      <c r="N10" s="44">
        <f t="shared" si="0"/>
        <v>151.5</v>
      </c>
      <c r="O10" s="44">
        <f t="shared" si="1"/>
        <v>67.333333333333329</v>
      </c>
      <c r="P10" s="63"/>
    </row>
    <row r="11" spans="1:16">
      <c r="A11" s="4">
        <f>รายชื่อ!A10</f>
        <v>9</v>
      </c>
      <c r="B11" s="4" t="str">
        <f>รายชื่อ!B10</f>
        <v>523040482-0</v>
      </c>
      <c r="C11" s="4" t="str">
        <f>รายชื่อ!C10</f>
        <v>นายขันธพงษ์ ผาคำ</v>
      </c>
      <c r="D11" s="4">
        <f>รายชื่อ!D10</f>
        <v>1</v>
      </c>
      <c r="E11" s="4">
        <f>รายชื่อ!E10</f>
        <v>4</v>
      </c>
      <c r="F11" s="53">
        <v>16</v>
      </c>
      <c r="G11" s="50">
        <v>20</v>
      </c>
      <c r="H11" s="53">
        <v>10</v>
      </c>
      <c r="I11" s="50">
        <v>6</v>
      </c>
      <c r="J11" s="53">
        <v>16</v>
      </c>
      <c r="K11" s="50">
        <v>37</v>
      </c>
      <c r="L11" s="53">
        <v>18</v>
      </c>
      <c r="M11" s="50">
        <v>16</v>
      </c>
      <c r="N11" s="44">
        <f t="shared" si="0"/>
        <v>139</v>
      </c>
      <c r="O11" s="44">
        <f t="shared" si="1"/>
        <v>61.777777777777779</v>
      </c>
      <c r="P11" s="63"/>
    </row>
    <row r="12" spans="1:16">
      <c r="A12" s="4">
        <f>รายชื่อ!A11</f>
        <v>10</v>
      </c>
      <c r="B12" s="4" t="str">
        <f>รายชื่อ!B11</f>
        <v>523041209-3</v>
      </c>
      <c r="C12" s="4" t="str">
        <f>รายชื่อ!C11</f>
        <v>นายรัชพล จันทนา</v>
      </c>
      <c r="D12" s="4">
        <f>รายชื่อ!D11</f>
        <v>1</v>
      </c>
      <c r="E12" s="4">
        <f>รายชื่อ!E11</f>
        <v>4</v>
      </c>
      <c r="F12" s="55">
        <f>F11</f>
        <v>16</v>
      </c>
      <c r="G12" s="52">
        <f>G11</f>
        <v>20</v>
      </c>
      <c r="H12" s="55">
        <v>10</v>
      </c>
      <c r="I12" s="52">
        <v>6</v>
      </c>
      <c r="J12" s="55">
        <v>16</v>
      </c>
      <c r="K12" s="52">
        <v>37</v>
      </c>
      <c r="L12" s="55">
        <v>18</v>
      </c>
      <c r="M12" s="52">
        <v>16</v>
      </c>
      <c r="N12" s="44">
        <f t="shared" si="0"/>
        <v>139</v>
      </c>
      <c r="O12" s="44">
        <f t="shared" si="1"/>
        <v>61.777777777777779</v>
      </c>
      <c r="P12" s="63"/>
    </row>
    <row r="13" spans="1:16">
      <c r="A13" s="4">
        <f>รายชื่อ!A12</f>
        <v>11</v>
      </c>
      <c r="B13" s="4" t="str">
        <f>รายชื่อ!B12</f>
        <v>523041199-0</v>
      </c>
      <c r="C13" s="4" t="str">
        <f>รายชื่อ!C12</f>
        <v>นางสาวปิยเนตร อินทยารักษ์*</v>
      </c>
      <c r="D13" s="4">
        <f>รายชื่อ!D12</f>
        <v>2</v>
      </c>
      <c r="E13" s="4">
        <f>รายชื่อ!E12</f>
        <v>5</v>
      </c>
      <c r="F13" s="53">
        <v>15.5</v>
      </c>
      <c r="G13" s="50">
        <v>16</v>
      </c>
      <c r="H13" s="53">
        <v>14.5</v>
      </c>
      <c r="I13" s="50">
        <v>18</v>
      </c>
      <c r="J13" s="53">
        <v>20</v>
      </c>
      <c r="K13" s="50">
        <v>39</v>
      </c>
      <c r="L13" s="53">
        <v>14</v>
      </c>
      <c r="M13" s="50">
        <v>14</v>
      </c>
      <c r="N13" s="44">
        <f t="shared" si="0"/>
        <v>151</v>
      </c>
      <c r="O13" s="44">
        <f t="shared" si="1"/>
        <v>67.111111111111114</v>
      </c>
      <c r="P13" s="63"/>
    </row>
    <row r="14" spans="1:16">
      <c r="A14" s="4">
        <f>รายชื่อ!A13</f>
        <v>12</v>
      </c>
      <c r="B14" s="4" t="str">
        <f>รายชื่อ!B13</f>
        <v>523041201-9</v>
      </c>
      <c r="C14" s="4" t="str">
        <f>รายชื่อ!C13</f>
        <v>นางสาวพัชรา รักบุญ*</v>
      </c>
      <c r="D14" s="4">
        <f>รายชื่อ!D13</f>
        <v>2</v>
      </c>
      <c r="E14" s="4">
        <f>รายชื่อ!E13</f>
        <v>5</v>
      </c>
      <c r="F14" s="55">
        <f>F13</f>
        <v>15.5</v>
      </c>
      <c r="G14" s="52">
        <f>G13</f>
        <v>16</v>
      </c>
      <c r="H14" s="55">
        <v>14.5</v>
      </c>
      <c r="I14" s="52">
        <v>18</v>
      </c>
      <c r="J14" s="55">
        <v>20</v>
      </c>
      <c r="K14" s="52">
        <v>39</v>
      </c>
      <c r="L14" s="55">
        <v>14</v>
      </c>
      <c r="M14" s="52">
        <v>14</v>
      </c>
      <c r="N14" s="44">
        <f t="shared" si="0"/>
        <v>151</v>
      </c>
      <c r="O14" s="44">
        <f t="shared" si="1"/>
        <v>67.111111111111114</v>
      </c>
      <c r="P14" s="63"/>
    </row>
    <row r="15" spans="1:16">
      <c r="A15" s="4">
        <f>รายชื่อ!A14</f>
        <v>13</v>
      </c>
      <c r="B15" s="4" t="str">
        <f>รายชื่อ!B14</f>
        <v>523040528-2</v>
      </c>
      <c r="C15" s="4" t="str">
        <f>รายชื่อ!C14</f>
        <v>นายภาคภูมิ พฤฒิศาสตร์</v>
      </c>
      <c r="D15" s="4">
        <f>รายชื่อ!D14</f>
        <v>1</v>
      </c>
      <c r="E15" s="4">
        <f>รายชื่อ!E14</f>
        <v>7</v>
      </c>
      <c r="F15" s="53">
        <v>10</v>
      </c>
      <c r="G15" s="50">
        <v>17.5</v>
      </c>
      <c r="H15" s="53">
        <v>11.5</v>
      </c>
      <c r="I15" s="50">
        <v>1</v>
      </c>
      <c r="J15" s="53">
        <v>15.5</v>
      </c>
      <c r="K15" s="50">
        <v>38.5</v>
      </c>
      <c r="L15" s="53">
        <v>14</v>
      </c>
      <c r="M15" s="59" t="s">
        <v>363</v>
      </c>
      <c r="N15" s="44">
        <f t="shared" si="0"/>
        <v>108</v>
      </c>
      <c r="O15" s="44">
        <f t="shared" si="1"/>
        <v>48</v>
      </c>
      <c r="P15" s="63"/>
    </row>
    <row r="16" spans="1:16">
      <c r="A16" s="4">
        <f>รายชื่อ!A15</f>
        <v>14</v>
      </c>
      <c r="B16" s="4" t="str">
        <f>รายชื่อ!B15</f>
        <v>523040549-4</v>
      </c>
      <c r="C16" s="4" t="str">
        <f>รายชื่อ!C15</f>
        <v>นายสุกฤษฎิ์วิชญ์ ธวัชวิเชียร</v>
      </c>
      <c r="D16" s="4">
        <f>รายชื่อ!D15</f>
        <v>1</v>
      </c>
      <c r="E16" s="4">
        <f>รายชื่อ!E15</f>
        <v>7</v>
      </c>
      <c r="F16" s="54">
        <f t="shared" ref="F16:F17" si="4">F15</f>
        <v>10</v>
      </c>
      <c r="G16" s="51">
        <f t="shared" ref="G16:G17" si="5">G15</f>
        <v>17.5</v>
      </c>
      <c r="H16" s="54">
        <v>11.5</v>
      </c>
      <c r="I16" s="51">
        <v>1</v>
      </c>
      <c r="J16" s="54">
        <v>15.5</v>
      </c>
      <c r="K16" s="51">
        <v>38.5</v>
      </c>
      <c r="L16" s="54">
        <v>14</v>
      </c>
      <c r="M16" s="61" t="s">
        <v>363</v>
      </c>
      <c r="N16" s="44">
        <f t="shared" si="0"/>
        <v>108</v>
      </c>
      <c r="O16" s="44">
        <f t="shared" si="1"/>
        <v>48</v>
      </c>
      <c r="P16" s="63"/>
    </row>
    <row r="17" spans="1:16">
      <c r="A17" s="4">
        <f>รายชื่อ!A16</f>
        <v>15</v>
      </c>
      <c r="B17" s="4" t="str">
        <f>รายชื่อ!B16</f>
        <v>523041219-0</v>
      </c>
      <c r="C17" s="4" t="str">
        <f>รายชื่อ!C16</f>
        <v>นายอภิสิทธิ์ นาคีสินธุ์</v>
      </c>
      <c r="D17" s="4">
        <f>รายชื่อ!D16</f>
        <v>1</v>
      </c>
      <c r="E17" s="4">
        <f>รายชื่อ!E16</f>
        <v>7</v>
      </c>
      <c r="F17" s="55">
        <f t="shared" si="4"/>
        <v>10</v>
      </c>
      <c r="G17" s="52">
        <f t="shared" si="5"/>
        <v>17.5</v>
      </c>
      <c r="H17" s="55">
        <v>11.5</v>
      </c>
      <c r="I17" s="52">
        <v>1</v>
      </c>
      <c r="J17" s="55">
        <v>15.5</v>
      </c>
      <c r="K17" s="52">
        <v>38.5</v>
      </c>
      <c r="L17" s="55">
        <v>14</v>
      </c>
      <c r="M17" s="60" t="s">
        <v>363</v>
      </c>
      <c r="N17" s="44">
        <f t="shared" si="0"/>
        <v>108</v>
      </c>
      <c r="O17" s="44">
        <f t="shared" si="1"/>
        <v>48</v>
      </c>
      <c r="P17" s="63"/>
    </row>
    <row r="18" spans="1:16">
      <c r="A18" s="4">
        <f>รายชื่อ!A17</f>
        <v>16</v>
      </c>
      <c r="B18" s="4" t="str">
        <f>รายชื่อ!B17</f>
        <v>523040517-7</v>
      </c>
      <c r="C18" s="4" t="str">
        <f>รายชื่อ!C17</f>
        <v>นางสาวปานดาว แก้วมณี</v>
      </c>
      <c r="D18" s="4">
        <f>รายชื่อ!D17</f>
        <v>1</v>
      </c>
      <c r="E18" s="4">
        <f>รายชื่อ!E17</f>
        <v>8</v>
      </c>
      <c r="F18" s="53">
        <v>12.5</v>
      </c>
      <c r="G18" s="50">
        <v>9</v>
      </c>
      <c r="H18" s="53">
        <v>17.5</v>
      </c>
      <c r="I18" s="50">
        <v>15</v>
      </c>
      <c r="J18" s="53">
        <v>19</v>
      </c>
      <c r="K18" s="50">
        <v>35.5</v>
      </c>
      <c r="L18" s="53">
        <v>14</v>
      </c>
      <c r="M18" s="50">
        <v>14</v>
      </c>
      <c r="N18" s="44">
        <f t="shared" si="0"/>
        <v>136.5</v>
      </c>
      <c r="O18" s="44">
        <f t="shared" si="1"/>
        <v>60.666666666666664</v>
      </c>
      <c r="P18" s="63"/>
    </row>
    <row r="19" spans="1:16">
      <c r="A19" s="4">
        <f>รายชื่อ!A18</f>
        <v>17</v>
      </c>
      <c r="B19" s="4" t="str">
        <f>รายชื่อ!B18</f>
        <v>523040520-8</v>
      </c>
      <c r="C19" s="4" t="str">
        <f>รายชื่อ!C18</f>
        <v>นางสาวพัชราภรณ์ จิตรามาศ</v>
      </c>
      <c r="D19" s="4">
        <f>รายชื่อ!D18</f>
        <v>1</v>
      </c>
      <c r="E19" s="4">
        <f>รายชื่อ!E18</f>
        <v>8</v>
      </c>
      <c r="F19" s="54">
        <f t="shared" ref="F19:F20" si="6">F18</f>
        <v>12.5</v>
      </c>
      <c r="G19" s="51">
        <f t="shared" ref="G19:G20" si="7">G18</f>
        <v>9</v>
      </c>
      <c r="H19" s="54">
        <v>17.5</v>
      </c>
      <c r="I19" s="51">
        <v>15</v>
      </c>
      <c r="J19" s="54">
        <v>19</v>
      </c>
      <c r="K19" s="51">
        <v>35.5</v>
      </c>
      <c r="L19" s="54">
        <v>14</v>
      </c>
      <c r="M19" s="51">
        <v>14</v>
      </c>
      <c r="N19" s="44">
        <f t="shared" si="0"/>
        <v>136.5</v>
      </c>
      <c r="O19" s="44">
        <f t="shared" si="1"/>
        <v>60.666666666666664</v>
      </c>
      <c r="P19" s="63"/>
    </row>
    <row r="20" spans="1:16">
      <c r="A20" s="4">
        <f>รายชื่อ!A19</f>
        <v>18</v>
      </c>
      <c r="B20" s="4" t="str">
        <f>รายชื่อ!B19</f>
        <v>523041188-5</v>
      </c>
      <c r="C20" s="4" t="str">
        <f>รายชื่อ!C19</f>
        <v>นางสาวณัฐกานต์ ครองยุติ</v>
      </c>
      <c r="D20" s="4">
        <f>รายชื่อ!D19</f>
        <v>1</v>
      </c>
      <c r="E20" s="4">
        <f>รายชื่อ!E19</f>
        <v>8</v>
      </c>
      <c r="F20" s="55">
        <f t="shared" si="6"/>
        <v>12.5</v>
      </c>
      <c r="G20" s="52">
        <f t="shared" si="7"/>
        <v>9</v>
      </c>
      <c r="H20" s="55">
        <v>17.5</v>
      </c>
      <c r="I20" s="52">
        <v>15</v>
      </c>
      <c r="J20" s="55">
        <v>19</v>
      </c>
      <c r="K20" s="52">
        <v>35.5</v>
      </c>
      <c r="L20" s="55">
        <v>14</v>
      </c>
      <c r="M20" s="52">
        <v>14</v>
      </c>
      <c r="N20" s="44">
        <f t="shared" si="0"/>
        <v>136.5</v>
      </c>
      <c r="O20" s="44">
        <f t="shared" si="1"/>
        <v>60.666666666666664</v>
      </c>
      <c r="P20" s="63"/>
    </row>
    <row r="21" spans="1:16">
      <c r="A21" s="4">
        <f>รายชื่อ!A20</f>
        <v>19</v>
      </c>
      <c r="B21" s="4"/>
      <c r="C21" s="4"/>
      <c r="D21" s="4">
        <f>รายชื่อ!D20</f>
        <v>1</v>
      </c>
      <c r="E21" s="4"/>
      <c r="F21" s="46"/>
      <c r="G21" s="47"/>
      <c r="H21" s="46"/>
      <c r="I21" s="47"/>
      <c r="J21" s="46"/>
      <c r="K21" s="47"/>
      <c r="L21" s="46"/>
      <c r="M21" s="47"/>
      <c r="N21" s="4"/>
      <c r="O21" s="44"/>
    </row>
    <row r="22" spans="1:16">
      <c r="A22" s="4">
        <f>รายชื่อ!A21</f>
        <v>20</v>
      </c>
      <c r="B22" s="4"/>
      <c r="C22" s="4"/>
      <c r="D22" s="4">
        <f>รายชื่อ!D21</f>
        <v>1</v>
      </c>
      <c r="E22" s="4"/>
      <c r="F22" s="46"/>
      <c r="G22" s="47"/>
      <c r="H22" s="46"/>
      <c r="I22" s="47"/>
      <c r="J22" s="46"/>
      <c r="K22" s="47"/>
      <c r="L22" s="46"/>
      <c r="M22" s="47"/>
      <c r="N22" s="4"/>
      <c r="O22" s="44"/>
    </row>
    <row r="23" spans="1:16">
      <c r="A23" s="4">
        <f>รายชื่อ!A22</f>
        <v>21</v>
      </c>
      <c r="B23" s="4"/>
      <c r="C23" s="4"/>
      <c r="D23" s="4">
        <f>รายชื่อ!D22</f>
        <v>1</v>
      </c>
      <c r="E23" s="4"/>
      <c r="F23" s="46"/>
      <c r="G23" s="47"/>
      <c r="H23" s="46"/>
      <c r="I23" s="47"/>
      <c r="J23" s="46"/>
      <c r="K23" s="47"/>
      <c r="L23" s="46"/>
      <c r="M23" s="47"/>
      <c r="N23" s="4"/>
      <c r="O23" s="44"/>
    </row>
    <row r="24" spans="1:16">
      <c r="A24" s="4">
        <f>รายชื่อ!A23</f>
        <v>22</v>
      </c>
      <c r="B24" s="4" t="str">
        <f>รายชื่อ!B23</f>
        <v/>
      </c>
      <c r="C24" s="4" t="str">
        <f>รายชื่อ!C23</f>
        <v/>
      </c>
      <c r="D24" s="4">
        <f>รายชื่อ!D23</f>
        <v>1</v>
      </c>
      <c r="E24" s="4"/>
      <c r="F24" s="46"/>
      <c r="G24" s="47"/>
      <c r="H24" s="46"/>
      <c r="I24" s="47"/>
      <c r="J24" s="46"/>
      <c r="K24" s="47"/>
      <c r="L24" s="46"/>
      <c r="M24" s="47"/>
      <c r="N24" s="4"/>
      <c r="O24" s="44"/>
    </row>
    <row r="25" spans="1:16">
      <c r="A25" s="4">
        <f>รายชื่อ!A24</f>
        <v>23</v>
      </c>
      <c r="B25" s="4" t="str">
        <f>รายชื่อ!B24</f>
        <v/>
      </c>
      <c r="C25" s="4" t="str">
        <f>รายชื่อ!C24</f>
        <v/>
      </c>
      <c r="D25" s="4">
        <f>รายชื่อ!D24</f>
        <v>1</v>
      </c>
      <c r="E25" s="4"/>
      <c r="F25" s="46"/>
      <c r="G25" s="47"/>
      <c r="H25" s="46"/>
      <c r="I25" s="47"/>
      <c r="J25" s="46"/>
      <c r="K25" s="47"/>
      <c r="L25" s="46"/>
      <c r="M25" s="47"/>
      <c r="N25" s="4"/>
      <c r="O25" s="44"/>
    </row>
    <row r="26" spans="1:16">
      <c r="A26" s="4">
        <f>รายชื่อ!A25</f>
        <v>24</v>
      </c>
      <c r="B26" s="4" t="str">
        <f>รายชื่อ!B25</f>
        <v/>
      </c>
      <c r="C26" s="4" t="str">
        <f>รายชื่อ!C25</f>
        <v/>
      </c>
      <c r="D26" s="4">
        <f>รายชื่อ!D25</f>
        <v>1</v>
      </c>
      <c r="E26" s="4"/>
      <c r="F26" s="46"/>
      <c r="G26" s="47"/>
      <c r="H26" s="46"/>
      <c r="I26" s="47"/>
      <c r="J26" s="46"/>
      <c r="K26" s="47"/>
      <c r="L26" s="46"/>
      <c r="M26" s="47"/>
      <c r="N26" s="4"/>
      <c r="O26" s="44"/>
    </row>
    <row r="27" spans="1:16">
      <c r="A27" s="4">
        <f>รายชื่อ!A26</f>
        <v>1</v>
      </c>
      <c r="B27" s="4" t="str">
        <f>รายชื่อ!B26</f>
        <v>523040555-9</v>
      </c>
      <c r="C27" s="4" t="str">
        <f>รายชื่อ!C26</f>
        <v>นายอนุรักษ์ น้อยวิเศษ</v>
      </c>
      <c r="D27" s="4">
        <f>รายชื่อ!D26</f>
        <v>2</v>
      </c>
      <c r="E27" s="4">
        <f>รายชื่อ!E26</f>
        <v>1</v>
      </c>
      <c r="F27" s="53">
        <v>18</v>
      </c>
      <c r="G27" s="50">
        <v>18</v>
      </c>
      <c r="H27" s="53">
        <v>16</v>
      </c>
      <c r="I27" s="50">
        <v>17.5</v>
      </c>
      <c r="J27" s="53">
        <v>18.5</v>
      </c>
      <c r="K27" s="50">
        <v>37</v>
      </c>
      <c r="L27" s="53">
        <v>16</v>
      </c>
      <c r="M27" s="50">
        <v>16</v>
      </c>
      <c r="N27" s="44">
        <f t="shared" ref="N27:N46" si="8">SUM(F27:M27)</f>
        <v>157</v>
      </c>
      <c r="O27" s="44">
        <f t="shared" ref="O27:O46" si="9">N27/N$2*80</f>
        <v>69.777777777777771</v>
      </c>
      <c r="P27" s="63"/>
    </row>
    <row r="28" spans="1:16">
      <c r="A28" s="4">
        <f>รายชื่อ!A27</f>
        <v>2</v>
      </c>
      <c r="B28" s="4" t="str">
        <f>รายชื่อ!B27</f>
        <v>523041197-4</v>
      </c>
      <c r="C28" s="4" t="str">
        <f>รายชื่อ!C27</f>
        <v>นางสาวน้ำฝน จิตเย็น</v>
      </c>
      <c r="D28" s="4">
        <f>รายชื่อ!D27</f>
        <v>2</v>
      </c>
      <c r="E28" s="4">
        <f>รายชื่อ!E27</f>
        <v>1</v>
      </c>
      <c r="F28" s="54">
        <f t="shared" ref="F28:F29" si="10">F27</f>
        <v>18</v>
      </c>
      <c r="G28" s="51">
        <f t="shared" ref="G28:G29" si="11">G27</f>
        <v>18</v>
      </c>
      <c r="H28" s="54">
        <v>16</v>
      </c>
      <c r="I28" s="51">
        <v>17.5</v>
      </c>
      <c r="J28" s="54">
        <v>18.5</v>
      </c>
      <c r="K28" s="51">
        <v>37</v>
      </c>
      <c r="L28" s="54">
        <v>16</v>
      </c>
      <c r="M28" s="51">
        <v>16</v>
      </c>
      <c r="N28" s="44">
        <f t="shared" si="8"/>
        <v>157</v>
      </c>
      <c r="O28" s="44">
        <f t="shared" si="9"/>
        <v>69.777777777777771</v>
      </c>
      <c r="P28" s="63"/>
    </row>
    <row r="29" spans="1:16">
      <c r="A29" s="4">
        <f>รายชื่อ!A28</f>
        <v>3</v>
      </c>
      <c r="B29" s="4" t="str">
        <f>รายชื่อ!B28</f>
        <v>523041205-1</v>
      </c>
      <c r="C29" s="4" t="str">
        <f>รายชื่อ!C28</f>
        <v>นายมธุกร ไชยรส</v>
      </c>
      <c r="D29" s="4">
        <f>รายชื่อ!D28</f>
        <v>2</v>
      </c>
      <c r="E29" s="4">
        <f>รายชื่อ!E28</f>
        <v>1</v>
      </c>
      <c r="F29" s="55">
        <f t="shared" si="10"/>
        <v>18</v>
      </c>
      <c r="G29" s="52">
        <f t="shared" si="11"/>
        <v>18</v>
      </c>
      <c r="H29" s="55">
        <v>16</v>
      </c>
      <c r="I29" s="52">
        <v>17.5</v>
      </c>
      <c r="J29" s="55">
        <v>18.5</v>
      </c>
      <c r="K29" s="52">
        <v>37</v>
      </c>
      <c r="L29" s="55">
        <v>16</v>
      </c>
      <c r="M29" s="52">
        <v>16</v>
      </c>
      <c r="N29" s="44">
        <f t="shared" si="8"/>
        <v>157</v>
      </c>
      <c r="O29" s="44">
        <f t="shared" si="9"/>
        <v>69.777777777777771</v>
      </c>
      <c r="P29" s="63"/>
    </row>
    <row r="30" spans="1:16">
      <c r="A30" s="4">
        <f>รายชื่อ!A29</f>
        <v>4</v>
      </c>
      <c r="B30" s="4" t="str">
        <f>รายชื่อ!B29</f>
        <v>523040493-5</v>
      </c>
      <c r="C30" s="4" t="str">
        <f>รายชื่อ!C29</f>
        <v>นายณัฏฐพล เหมือนชาติ</v>
      </c>
      <c r="D30" s="4">
        <f>รายชื่อ!D29</f>
        <v>2</v>
      </c>
      <c r="E30" s="4">
        <f>รายชื่อ!E29</f>
        <v>2</v>
      </c>
      <c r="F30" s="53">
        <v>11</v>
      </c>
      <c r="G30" s="50">
        <v>17.5</v>
      </c>
      <c r="H30" s="53">
        <v>12</v>
      </c>
      <c r="I30" s="50">
        <v>15.5</v>
      </c>
      <c r="J30" s="53">
        <v>16</v>
      </c>
      <c r="K30" s="50">
        <v>34.5</v>
      </c>
      <c r="L30" s="53">
        <v>14</v>
      </c>
      <c r="M30" s="50">
        <v>14</v>
      </c>
      <c r="N30" s="4">
        <f t="shared" si="8"/>
        <v>134.5</v>
      </c>
      <c r="O30" s="44">
        <f t="shared" si="9"/>
        <v>59.777777777777779</v>
      </c>
      <c r="P30" s="63"/>
    </row>
    <row r="31" spans="1:16">
      <c r="A31" s="4">
        <f>รายชื่อ!A30</f>
        <v>5</v>
      </c>
      <c r="B31" s="4" t="str">
        <f>รายชื่อ!B30</f>
        <v>523040508-8</v>
      </c>
      <c r="C31" s="4" t="str">
        <f>รายชื่อ!C30</f>
        <v>นายธีรวุฒิ ศิริเมธีกุล</v>
      </c>
      <c r="D31" s="4">
        <f>รายชื่อ!D30</f>
        <v>2</v>
      </c>
      <c r="E31" s="4">
        <f>รายชื่อ!E30</f>
        <v>2</v>
      </c>
      <c r="F31" s="55">
        <f>F30</f>
        <v>11</v>
      </c>
      <c r="G31" s="52">
        <f>G30</f>
        <v>17.5</v>
      </c>
      <c r="H31" s="55">
        <v>12</v>
      </c>
      <c r="I31" s="52">
        <v>15.5</v>
      </c>
      <c r="J31" s="55">
        <v>16</v>
      </c>
      <c r="K31" s="52">
        <v>34.5</v>
      </c>
      <c r="L31" s="55">
        <v>14</v>
      </c>
      <c r="M31" s="52">
        <v>14</v>
      </c>
      <c r="N31" s="4">
        <f t="shared" si="8"/>
        <v>134.5</v>
      </c>
      <c r="O31" s="44">
        <f t="shared" si="9"/>
        <v>59.777777777777779</v>
      </c>
      <c r="P31" s="63"/>
    </row>
    <row r="32" spans="1:16">
      <c r="A32" s="4">
        <f>รายชื่อ!A31</f>
        <v>6</v>
      </c>
      <c r="B32" s="4" t="str">
        <f>รายชื่อ!B31</f>
        <v>523040494-3</v>
      </c>
      <c r="C32" s="4" t="str">
        <f>รายชื่อ!C31</f>
        <v>นางสาวณัฐกานต์ ศรีสุราช</v>
      </c>
      <c r="D32" s="4">
        <f>รายชื่อ!D31</f>
        <v>2</v>
      </c>
      <c r="E32" s="4">
        <f>รายชื่อ!E31</f>
        <v>3</v>
      </c>
      <c r="F32" s="53">
        <v>15.5</v>
      </c>
      <c r="G32" s="50">
        <v>17.5</v>
      </c>
      <c r="H32" s="53">
        <v>17</v>
      </c>
      <c r="I32" s="50">
        <v>15</v>
      </c>
      <c r="J32" s="53">
        <v>19</v>
      </c>
      <c r="K32" s="50">
        <v>30.5</v>
      </c>
      <c r="L32" s="53">
        <v>16</v>
      </c>
      <c r="M32" s="50">
        <v>14</v>
      </c>
      <c r="N32" s="44">
        <f t="shared" si="8"/>
        <v>144.5</v>
      </c>
      <c r="O32" s="44">
        <f t="shared" si="9"/>
        <v>64.222222222222229</v>
      </c>
      <c r="P32" s="63"/>
    </row>
    <row r="33" spans="1:16">
      <c r="A33" s="4">
        <f>รายชื่อ!A32</f>
        <v>7</v>
      </c>
      <c r="B33" s="4" t="str">
        <f>รายชื่อ!B32</f>
        <v>523040522-4</v>
      </c>
      <c r="C33" s="4" t="str">
        <f>รายชื่อ!C32</f>
        <v>นางสาวพิรุฬห์ มีอภิรักษ์</v>
      </c>
      <c r="D33" s="4">
        <f>รายชื่อ!D32</f>
        <v>2</v>
      </c>
      <c r="E33" s="4">
        <f>รายชื่อ!E32</f>
        <v>3</v>
      </c>
      <c r="F33" s="54">
        <f t="shared" ref="F33:F34" si="12">F32</f>
        <v>15.5</v>
      </c>
      <c r="G33" s="51">
        <f t="shared" ref="G33:G34" si="13">G32</f>
        <v>17.5</v>
      </c>
      <c r="H33" s="54">
        <v>17</v>
      </c>
      <c r="I33" s="51">
        <v>15</v>
      </c>
      <c r="J33" s="54">
        <v>19</v>
      </c>
      <c r="K33" s="51">
        <v>30.5</v>
      </c>
      <c r="L33" s="54">
        <v>16</v>
      </c>
      <c r="M33" s="51">
        <v>14</v>
      </c>
      <c r="N33" s="44">
        <f t="shared" si="8"/>
        <v>144.5</v>
      </c>
      <c r="O33" s="44">
        <f t="shared" si="9"/>
        <v>64.222222222222229</v>
      </c>
      <c r="P33" s="63"/>
    </row>
    <row r="34" spans="1:16">
      <c r="A34" s="4">
        <f>รายชื่อ!A33</f>
        <v>8</v>
      </c>
      <c r="B34" s="4" t="str">
        <f>รายชื่อ!B33</f>
        <v>523040559-1</v>
      </c>
      <c r="C34" s="4" t="str">
        <f>รายชื่อ!C33</f>
        <v>นางสาวอัจฉรา นีรนาทสมบัติ</v>
      </c>
      <c r="D34" s="4">
        <f>รายชื่อ!D33</f>
        <v>2</v>
      </c>
      <c r="E34" s="4">
        <f>รายชื่อ!E33</f>
        <v>3</v>
      </c>
      <c r="F34" s="55">
        <f t="shared" si="12"/>
        <v>15.5</v>
      </c>
      <c r="G34" s="52">
        <f t="shared" si="13"/>
        <v>17.5</v>
      </c>
      <c r="H34" s="55">
        <v>17</v>
      </c>
      <c r="I34" s="52">
        <v>15</v>
      </c>
      <c r="J34" s="55">
        <v>19</v>
      </c>
      <c r="K34" s="52">
        <v>30.5</v>
      </c>
      <c r="L34" s="55">
        <v>16</v>
      </c>
      <c r="M34" s="52">
        <v>14</v>
      </c>
      <c r="N34" s="44">
        <f t="shared" si="8"/>
        <v>144.5</v>
      </c>
      <c r="O34" s="44">
        <f t="shared" si="9"/>
        <v>64.222222222222229</v>
      </c>
      <c r="P34" s="63"/>
    </row>
    <row r="35" spans="1:16">
      <c r="A35" s="4">
        <f>รายชื่อ!A34</f>
        <v>9</v>
      </c>
      <c r="B35" s="4" t="str">
        <f>รายชื่อ!B34</f>
        <v>523041179-6</v>
      </c>
      <c r="C35" s="4" t="str">
        <f>รายชื่อ!C34</f>
        <v>นางสาวกนกพร วิเศษแก้ว</v>
      </c>
      <c r="D35" s="4">
        <f>รายชื่อ!D34</f>
        <v>2</v>
      </c>
      <c r="E35" s="4">
        <f>รายชื่อ!E34</f>
        <v>4</v>
      </c>
      <c r="F35" s="56">
        <v>15</v>
      </c>
      <c r="G35" s="50">
        <v>17.5</v>
      </c>
      <c r="H35" s="53">
        <v>15</v>
      </c>
      <c r="I35" s="50">
        <v>19.5</v>
      </c>
      <c r="J35" s="53">
        <v>19.5</v>
      </c>
      <c r="K35" s="50">
        <v>40</v>
      </c>
      <c r="L35" s="53">
        <v>18</v>
      </c>
      <c r="M35" s="50">
        <v>16</v>
      </c>
      <c r="N35" s="44">
        <f t="shared" si="8"/>
        <v>160.5</v>
      </c>
      <c r="O35" s="44">
        <f t="shared" si="9"/>
        <v>71.333333333333343</v>
      </c>
      <c r="P35" s="63"/>
    </row>
    <row r="36" spans="1:16">
      <c r="A36" s="4">
        <f>รายชื่อ!A35</f>
        <v>10</v>
      </c>
      <c r="B36" s="4" t="str">
        <f>รายชื่อ!B35</f>
        <v>523041202-7</v>
      </c>
      <c r="C36" s="4" t="str">
        <f>รายชื่อ!C35</f>
        <v>นางสาวพิมลรัตน์ แซ่พัว</v>
      </c>
      <c r="D36" s="4">
        <f>รายชื่อ!D35</f>
        <v>2</v>
      </c>
      <c r="E36" s="4">
        <f>รายชื่อ!E35</f>
        <v>4</v>
      </c>
      <c r="F36" s="57">
        <f t="shared" ref="F36:F37" si="14">F35</f>
        <v>15</v>
      </c>
      <c r="G36" s="51">
        <f t="shared" ref="G36:G37" si="15">G35</f>
        <v>17.5</v>
      </c>
      <c r="H36" s="54">
        <v>15</v>
      </c>
      <c r="I36" s="51">
        <v>19.5</v>
      </c>
      <c r="J36" s="54">
        <v>19.5</v>
      </c>
      <c r="K36" s="51">
        <v>40</v>
      </c>
      <c r="L36" s="54">
        <v>18</v>
      </c>
      <c r="M36" s="51">
        <v>16</v>
      </c>
      <c r="N36" s="44">
        <f t="shared" si="8"/>
        <v>160.5</v>
      </c>
      <c r="O36" s="44">
        <f t="shared" si="9"/>
        <v>71.333333333333343</v>
      </c>
      <c r="P36" s="63"/>
    </row>
    <row r="37" spans="1:16">
      <c r="A37" s="4">
        <f>รายชื่อ!A36</f>
        <v>11</v>
      </c>
      <c r="B37" s="4" t="str">
        <f>รายชื่อ!B36</f>
        <v>523041218-2</v>
      </c>
      <c r="C37" s="4" t="str">
        <f>รายชื่อ!C36</f>
        <v>นางสาวอภิญญา พิมพิศาล</v>
      </c>
      <c r="D37" s="4">
        <f>รายชื่อ!D36</f>
        <v>2</v>
      </c>
      <c r="E37" s="4">
        <f>รายชื่อ!E36</f>
        <v>4</v>
      </c>
      <c r="F37" s="58">
        <f t="shared" si="14"/>
        <v>15</v>
      </c>
      <c r="G37" s="52">
        <f t="shared" si="15"/>
        <v>17.5</v>
      </c>
      <c r="H37" s="55">
        <v>15</v>
      </c>
      <c r="I37" s="52">
        <v>19.5</v>
      </c>
      <c r="J37" s="55">
        <v>19.5</v>
      </c>
      <c r="K37" s="52">
        <v>40</v>
      </c>
      <c r="L37" s="55">
        <v>18</v>
      </c>
      <c r="M37" s="52">
        <v>16</v>
      </c>
      <c r="N37" s="44">
        <f t="shared" si="8"/>
        <v>160.5</v>
      </c>
      <c r="O37" s="44">
        <f t="shared" si="9"/>
        <v>71.333333333333343</v>
      </c>
      <c r="P37" s="63"/>
    </row>
    <row r="38" spans="1:16">
      <c r="A38" s="4">
        <f>รายชื่อ!A37</f>
        <v>12</v>
      </c>
      <c r="B38" s="4" t="str">
        <f>รายชื่อ!B37</f>
        <v>523040485-4</v>
      </c>
      <c r="C38" s="4" t="str">
        <f>รายชื่อ!C37</f>
        <v>นายจีระยุทธ พรหมนาม</v>
      </c>
      <c r="D38" s="4">
        <f>รายชื่อ!D37</f>
        <v>2</v>
      </c>
      <c r="E38" s="4">
        <f>รายชื่อ!E37</f>
        <v>5</v>
      </c>
      <c r="F38" s="53">
        <v>15</v>
      </c>
      <c r="G38" s="50">
        <v>19</v>
      </c>
      <c r="H38" s="53">
        <v>15</v>
      </c>
      <c r="I38" s="50">
        <v>14.5</v>
      </c>
      <c r="J38" s="53">
        <v>20</v>
      </c>
      <c r="K38" s="75">
        <v>17.25</v>
      </c>
      <c r="L38" s="53">
        <v>16</v>
      </c>
      <c r="M38" s="50">
        <v>16</v>
      </c>
      <c r="N38" s="44">
        <f t="shared" si="8"/>
        <v>132.75</v>
      </c>
      <c r="O38" s="44">
        <f t="shared" si="9"/>
        <v>59</v>
      </c>
      <c r="P38" s="63"/>
    </row>
    <row r="39" spans="1:16">
      <c r="A39" s="4">
        <f>รายชื่อ!A38</f>
        <v>13</v>
      </c>
      <c r="B39" s="4" t="str">
        <f>รายชื่อ!B38</f>
        <v>523041204-3</v>
      </c>
      <c r="C39" s="4" t="str">
        <f>รายชื่อ!C38</f>
        <v>นายมงคลชัย บุญชาติ</v>
      </c>
      <c r="D39" s="4">
        <f>รายชื่อ!D38</f>
        <v>2</v>
      </c>
      <c r="E39" s="4">
        <f>รายชื่อ!E38</f>
        <v>5</v>
      </c>
      <c r="F39" s="54">
        <f t="shared" ref="F39:F40" si="16">F38</f>
        <v>15</v>
      </c>
      <c r="G39" s="51">
        <f t="shared" ref="G39:G40" si="17">G38</f>
        <v>19</v>
      </c>
      <c r="H39" s="54">
        <v>15</v>
      </c>
      <c r="I39" s="51">
        <v>14.5</v>
      </c>
      <c r="J39" s="54">
        <v>20</v>
      </c>
      <c r="K39" s="51">
        <v>34.5</v>
      </c>
      <c r="L39" s="54">
        <v>16</v>
      </c>
      <c r="M39" s="51">
        <v>16</v>
      </c>
      <c r="N39" s="44">
        <f t="shared" si="8"/>
        <v>150</v>
      </c>
      <c r="O39" s="44">
        <f t="shared" si="9"/>
        <v>66.666666666666671</v>
      </c>
      <c r="P39" s="63"/>
    </row>
    <row r="40" spans="1:16">
      <c r="A40" s="4">
        <f>รายชื่อ!A39</f>
        <v>14</v>
      </c>
      <c r="B40" s="4" t="str">
        <f>รายชื่อ!B39</f>
        <v>523041213-2</v>
      </c>
      <c r="C40" s="4" t="str">
        <f>รายชื่อ!C39</f>
        <v>นายวีรชาติ โยธาศิริ</v>
      </c>
      <c r="D40" s="4">
        <f>รายชื่อ!D39</f>
        <v>2</v>
      </c>
      <c r="E40" s="4">
        <f>รายชื่อ!E39</f>
        <v>5</v>
      </c>
      <c r="F40" s="55">
        <f t="shared" si="16"/>
        <v>15</v>
      </c>
      <c r="G40" s="52">
        <f t="shared" si="17"/>
        <v>19</v>
      </c>
      <c r="H40" s="55">
        <v>15</v>
      </c>
      <c r="I40" s="52">
        <v>14.5</v>
      </c>
      <c r="J40" s="55">
        <v>20</v>
      </c>
      <c r="K40" s="52">
        <v>34.5</v>
      </c>
      <c r="L40" s="55">
        <v>16</v>
      </c>
      <c r="M40" s="52">
        <v>16</v>
      </c>
      <c r="N40" s="44">
        <f t="shared" si="8"/>
        <v>150</v>
      </c>
      <c r="O40" s="44">
        <f t="shared" si="9"/>
        <v>66.666666666666671</v>
      </c>
      <c r="P40" s="63"/>
    </row>
    <row r="41" spans="1:16">
      <c r="A41" s="4">
        <f>รายชื่อ!A40</f>
        <v>15</v>
      </c>
      <c r="B41" s="4" t="str">
        <f>รายชื่อ!B40</f>
        <v>523040513-5</v>
      </c>
      <c r="C41" s="4" t="str">
        <f>รายชื่อ!C40</f>
        <v>นายบุรินทร์ ประดิษฐพจน์</v>
      </c>
      <c r="D41" s="4">
        <f>รายชื่อ!D40</f>
        <v>2</v>
      </c>
      <c r="E41" s="4">
        <f>รายชื่อ!E40</f>
        <v>7</v>
      </c>
      <c r="F41" s="53">
        <v>12.5</v>
      </c>
      <c r="G41" s="50">
        <v>17</v>
      </c>
      <c r="H41" s="53">
        <v>18.5</v>
      </c>
      <c r="I41" s="50">
        <v>16.5</v>
      </c>
      <c r="J41" s="53">
        <v>14.5</v>
      </c>
      <c r="K41" s="50">
        <v>40</v>
      </c>
      <c r="L41" s="53">
        <v>14</v>
      </c>
      <c r="M41" s="50">
        <v>16</v>
      </c>
      <c r="N41" s="44">
        <f t="shared" si="8"/>
        <v>149</v>
      </c>
      <c r="O41" s="44">
        <f t="shared" si="9"/>
        <v>66.222222222222214</v>
      </c>
      <c r="P41" s="63"/>
    </row>
    <row r="42" spans="1:16">
      <c r="A42" s="4">
        <f>รายชื่อ!A41</f>
        <v>16</v>
      </c>
      <c r="B42" s="4" t="str">
        <f>รายชื่อ!B41</f>
        <v>523040515-1</v>
      </c>
      <c r="C42" s="4" t="str">
        <f>รายชื่อ!C41</f>
        <v>นายประวิทย์ บัวใหญ่</v>
      </c>
      <c r="D42" s="4">
        <f>รายชื่อ!D41</f>
        <v>2</v>
      </c>
      <c r="E42" s="4">
        <f>รายชื่อ!E41</f>
        <v>7</v>
      </c>
      <c r="F42" s="54">
        <f t="shared" ref="F42:F43" si="18">F41</f>
        <v>12.5</v>
      </c>
      <c r="G42" s="51">
        <f t="shared" ref="G42:G43" si="19">G41</f>
        <v>17</v>
      </c>
      <c r="H42" s="54">
        <v>18.5</v>
      </c>
      <c r="I42" s="51">
        <v>16.5</v>
      </c>
      <c r="J42" s="54">
        <v>14.5</v>
      </c>
      <c r="K42" s="51">
        <v>40</v>
      </c>
      <c r="L42" s="54">
        <v>14</v>
      </c>
      <c r="M42" s="51">
        <v>16</v>
      </c>
      <c r="N42" s="44">
        <f t="shared" si="8"/>
        <v>149</v>
      </c>
      <c r="O42" s="44">
        <f t="shared" si="9"/>
        <v>66.222222222222214</v>
      </c>
      <c r="P42" s="63"/>
    </row>
    <row r="43" spans="1:16">
      <c r="A43" s="4">
        <f>รายชื่อ!A42</f>
        <v>17</v>
      </c>
      <c r="B43" s="4" t="str">
        <f>รายชื่อ!B42</f>
        <v>523040523-2</v>
      </c>
      <c r="C43" s="4" t="str">
        <f>รายชื่อ!C42</f>
        <v>นายพิษณุ จักษุดำ</v>
      </c>
      <c r="D43" s="4">
        <f>รายชื่อ!D42</f>
        <v>2</v>
      </c>
      <c r="E43" s="4">
        <f>รายชื่อ!E42</f>
        <v>7</v>
      </c>
      <c r="F43" s="55">
        <f t="shared" si="18"/>
        <v>12.5</v>
      </c>
      <c r="G43" s="52">
        <f t="shared" si="19"/>
        <v>17</v>
      </c>
      <c r="H43" s="55">
        <v>18.5</v>
      </c>
      <c r="I43" s="52">
        <v>16.5</v>
      </c>
      <c r="J43" s="55">
        <v>14.5</v>
      </c>
      <c r="K43" s="52">
        <v>40</v>
      </c>
      <c r="L43" s="55">
        <v>14</v>
      </c>
      <c r="M43" s="52">
        <v>16</v>
      </c>
      <c r="N43" s="44">
        <f t="shared" si="8"/>
        <v>149</v>
      </c>
      <c r="O43" s="44">
        <f t="shared" si="9"/>
        <v>66.222222222222214</v>
      </c>
      <c r="P43" s="63"/>
    </row>
    <row r="44" spans="1:16">
      <c r="A44" s="4">
        <f>รายชื่อ!A43</f>
        <v>18</v>
      </c>
      <c r="B44" s="4" t="str">
        <f>รายชื่อ!B43</f>
        <v>523040554-1</v>
      </c>
      <c r="C44" s="4" t="str">
        <f>รายชื่อ!C43</f>
        <v>นายอติศักดิ์ ซึงมะนูจวงการ</v>
      </c>
      <c r="D44" s="4">
        <f>รายชื่อ!D43</f>
        <v>2</v>
      </c>
      <c r="E44" s="4">
        <f>รายชื่อ!E43</f>
        <v>8</v>
      </c>
      <c r="F44" s="53">
        <v>6</v>
      </c>
      <c r="G44" s="50">
        <v>15.5</v>
      </c>
      <c r="H44" s="53">
        <v>6</v>
      </c>
      <c r="I44" s="50">
        <v>16.5</v>
      </c>
      <c r="J44" s="53">
        <v>19.5</v>
      </c>
      <c r="K44" s="50">
        <v>36.5</v>
      </c>
      <c r="L44" s="53">
        <v>18</v>
      </c>
      <c r="M44" s="50">
        <v>16</v>
      </c>
      <c r="N44" s="44">
        <f t="shared" si="8"/>
        <v>134</v>
      </c>
      <c r="O44" s="44">
        <f t="shared" si="9"/>
        <v>59.555555555555557</v>
      </c>
      <c r="P44" s="63"/>
    </row>
    <row r="45" spans="1:16">
      <c r="A45" s="4">
        <f>รายชื่อ!A44</f>
        <v>19</v>
      </c>
      <c r="B45" s="4" t="str">
        <f>รายชื่อ!B44</f>
        <v>523041220-5</v>
      </c>
      <c r="C45" s="4" t="str">
        <f>รายชื่อ!C44</f>
        <v>นายอมรเดช ศรีสวัสดิ์</v>
      </c>
      <c r="D45" s="4">
        <f>รายชื่อ!D44</f>
        <v>2</v>
      </c>
      <c r="E45" s="4">
        <f>รายชื่อ!E44</f>
        <v>8</v>
      </c>
      <c r="F45" s="54">
        <f t="shared" ref="F45:F46" si="20">F44</f>
        <v>6</v>
      </c>
      <c r="G45" s="51">
        <f t="shared" ref="G45:G46" si="21">G44</f>
        <v>15.5</v>
      </c>
      <c r="H45" s="54">
        <v>6</v>
      </c>
      <c r="I45" s="51">
        <v>16.5</v>
      </c>
      <c r="J45" s="54">
        <v>19.5</v>
      </c>
      <c r="K45" s="51">
        <v>36.5</v>
      </c>
      <c r="L45" s="54">
        <v>18</v>
      </c>
      <c r="M45" s="51">
        <v>16</v>
      </c>
      <c r="N45" s="44">
        <f t="shared" si="8"/>
        <v>134</v>
      </c>
      <c r="O45" s="44">
        <f t="shared" si="9"/>
        <v>59.555555555555557</v>
      </c>
      <c r="P45" s="63"/>
    </row>
    <row r="46" spans="1:16">
      <c r="A46" s="4">
        <f>รายชื่อ!A45</f>
        <v>20</v>
      </c>
      <c r="B46" s="4" t="str">
        <f>รายชื่อ!B45</f>
        <v>523041222-1</v>
      </c>
      <c r="C46" s="4" t="str">
        <f>รายชื่อ!C45</f>
        <v>นายอัศวฉัตร บุณยชาตนันท์</v>
      </c>
      <c r="D46" s="4">
        <f>รายชื่อ!D45</f>
        <v>2</v>
      </c>
      <c r="E46" s="4">
        <f>รายชื่อ!E45</f>
        <v>8</v>
      </c>
      <c r="F46" s="55">
        <f t="shared" si="20"/>
        <v>6</v>
      </c>
      <c r="G46" s="52">
        <f t="shared" si="21"/>
        <v>15.5</v>
      </c>
      <c r="H46" s="55">
        <v>6</v>
      </c>
      <c r="I46" s="52">
        <v>16.5</v>
      </c>
      <c r="J46" s="55">
        <v>19.5</v>
      </c>
      <c r="K46" s="52">
        <v>36.5</v>
      </c>
      <c r="L46" s="55">
        <v>18</v>
      </c>
      <c r="M46" s="52">
        <v>16</v>
      </c>
      <c r="N46" s="44">
        <f t="shared" si="8"/>
        <v>134</v>
      </c>
      <c r="O46" s="44">
        <f t="shared" si="9"/>
        <v>59.555555555555557</v>
      </c>
      <c r="P46" s="63"/>
    </row>
    <row r="47" spans="1:16">
      <c r="A47" s="4">
        <f>รายชื่อ!A46</f>
        <v>21</v>
      </c>
      <c r="B47" s="4"/>
      <c r="C47" s="4"/>
      <c r="D47" s="4">
        <f>รายชื่อ!D46</f>
        <v>2</v>
      </c>
      <c r="E47" s="4"/>
      <c r="F47" s="46"/>
      <c r="G47" s="47"/>
      <c r="H47" s="46"/>
      <c r="I47" s="47"/>
      <c r="J47" s="46"/>
      <c r="K47" s="47"/>
      <c r="L47" s="46"/>
      <c r="M47" s="47"/>
      <c r="N47" s="4"/>
      <c r="O47" s="44"/>
    </row>
    <row r="48" spans="1:16">
      <c r="A48" s="4">
        <f>รายชื่อ!A47</f>
        <v>22</v>
      </c>
      <c r="B48" s="4"/>
      <c r="C48" s="4"/>
      <c r="D48" s="4">
        <f>รายชื่อ!D47</f>
        <v>2</v>
      </c>
      <c r="E48" s="4"/>
      <c r="F48" s="46"/>
      <c r="G48" s="47"/>
      <c r="H48" s="46"/>
      <c r="I48" s="47"/>
      <c r="J48" s="46"/>
      <c r="K48" s="47"/>
      <c r="L48" s="46"/>
      <c r="M48" s="47"/>
      <c r="N48" s="4"/>
      <c r="O48" s="44"/>
    </row>
    <row r="49" spans="1:16">
      <c r="A49" s="4">
        <f>รายชื่อ!A48</f>
        <v>23</v>
      </c>
      <c r="B49" s="4"/>
      <c r="C49" s="4"/>
      <c r="D49" s="4">
        <f>รายชื่อ!D48</f>
        <v>2</v>
      </c>
      <c r="E49" s="4"/>
      <c r="F49" s="46"/>
      <c r="G49" s="47"/>
      <c r="H49" s="46"/>
      <c r="I49" s="47"/>
      <c r="J49" s="46"/>
      <c r="K49" s="47"/>
      <c r="L49" s="46"/>
      <c r="M49" s="47"/>
      <c r="N49" s="4"/>
      <c r="O49" s="44"/>
    </row>
    <row r="50" spans="1:16">
      <c r="A50" s="4">
        <f>รายชื่อ!A49</f>
        <v>24</v>
      </c>
      <c r="B50" s="4"/>
      <c r="C50" s="4"/>
      <c r="D50" s="4">
        <f>รายชื่อ!D49</f>
        <v>2</v>
      </c>
      <c r="E50" s="4"/>
      <c r="F50" s="46"/>
      <c r="G50" s="47"/>
      <c r="H50" s="46"/>
      <c r="I50" s="47"/>
      <c r="J50" s="46"/>
      <c r="K50" s="47"/>
      <c r="L50" s="46"/>
      <c r="M50" s="47"/>
      <c r="N50" s="4"/>
      <c r="O50" s="44"/>
    </row>
    <row r="51" spans="1:16">
      <c r="A51" s="4">
        <f>รายชื่อ!A50</f>
        <v>1</v>
      </c>
      <c r="B51" s="4" t="str">
        <f>รายชื่อ!B50</f>
        <v>523040479-9</v>
      </c>
      <c r="C51" s="4" t="str">
        <f>รายชื่อ!C50</f>
        <v>นายกษม คูเจริญ</v>
      </c>
      <c r="D51" s="4">
        <f>รายชื่อ!D50</f>
        <v>3</v>
      </c>
      <c r="E51" s="4">
        <f>รายชื่อ!E50</f>
        <v>1</v>
      </c>
      <c r="F51" s="53">
        <v>4.5</v>
      </c>
      <c r="G51" s="50">
        <v>14</v>
      </c>
      <c r="H51" s="53">
        <v>16</v>
      </c>
      <c r="I51" s="50">
        <v>16</v>
      </c>
      <c r="J51" s="53">
        <v>18</v>
      </c>
      <c r="K51" s="50">
        <v>34</v>
      </c>
      <c r="L51" s="53">
        <v>14</v>
      </c>
      <c r="M51" s="50">
        <v>16</v>
      </c>
      <c r="N51" s="44">
        <f t="shared" ref="N51:N68" si="22">SUM(F51:M51)</f>
        <v>132.5</v>
      </c>
      <c r="O51" s="44">
        <f t="shared" ref="O51:O68" si="23">N51/N$2*80</f>
        <v>58.888888888888893</v>
      </c>
      <c r="P51" s="63"/>
    </row>
    <row r="52" spans="1:16">
      <c r="A52" s="4">
        <f>รายชื่อ!A51</f>
        <v>2</v>
      </c>
      <c r="B52" s="4" t="str">
        <f>รายชื่อ!B51</f>
        <v>523040502-0</v>
      </c>
      <c r="C52" s="4" t="str">
        <f>รายชื่อ!C51</f>
        <v>นายธนวัฒน์ ไตรรัตนศิริชัย</v>
      </c>
      <c r="D52" s="4">
        <f>รายชื่อ!D51</f>
        <v>3</v>
      </c>
      <c r="E52" s="4">
        <f>รายชื่อ!E51</f>
        <v>1</v>
      </c>
      <c r="F52" s="54">
        <f t="shared" ref="F52:F53" si="24">F51</f>
        <v>4.5</v>
      </c>
      <c r="G52" s="51">
        <f t="shared" ref="G52:G53" si="25">G51</f>
        <v>14</v>
      </c>
      <c r="H52" s="54">
        <v>16</v>
      </c>
      <c r="I52" s="51">
        <v>16</v>
      </c>
      <c r="J52" s="54">
        <v>18</v>
      </c>
      <c r="K52" s="51">
        <v>34</v>
      </c>
      <c r="L52" s="54">
        <v>14</v>
      </c>
      <c r="M52" s="51">
        <v>16</v>
      </c>
      <c r="N52" s="44">
        <f t="shared" si="22"/>
        <v>132.5</v>
      </c>
      <c r="O52" s="44">
        <f t="shared" si="23"/>
        <v>58.888888888888893</v>
      </c>
      <c r="P52" s="63"/>
    </row>
    <row r="53" spans="1:16">
      <c r="A53" s="4">
        <f>รายชื่อ!A52</f>
        <v>3</v>
      </c>
      <c r="B53" s="4" t="str">
        <f>รายชื่อ!B52</f>
        <v>523040542-8</v>
      </c>
      <c r="C53" s="4" t="str">
        <f>รายชื่อ!C52</f>
        <v>นายศุภกร อธิวิทวัส</v>
      </c>
      <c r="D53" s="4">
        <f>รายชื่อ!D52</f>
        <v>3</v>
      </c>
      <c r="E53" s="4">
        <f>รายชื่อ!E52</f>
        <v>1</v>
      </c>
      <c r="F53" s="55">
        <f t="shared" si="24"/>
        <v>4.5</v>
      </c>
      <c r="G53" s="52">
        <f t="shared" si="25"/>
        <v>14</v>
      </c>
      <c r="H53" s="55">
        <v>16</v>
      </c>
      <c r="I53" s="52">
        <v>16</v>
      </c>
      <c r="J53" s="55">
        <v>18</v>
      </c>
      <c r="K53" s="52">
        <v>34</v>
      </c>
      <c r="L53" s="55">
        <v>14</v>
      </c>
      <c r="M53" s="52">
        <v>16</v>
      </c>
      <c r="N53" s="44">
        <f t="shared" si="22"/>
        <v>132.5</v>
      </c>
      <c r="O53" s="44">
        <f t="shared" si="23"/>
        <v>58.888888888888893</v>
      </c>
      <c r="P53" s="63"/>
    </row>
    <row r="54" spans="1:16">
      <c r="A54" s="4">
        <f>รายชื่อ!A53</f>
        <v>4</v>
      </c>
      <c r="B54" s="4" t="str">
        <f>รายชื่อ!B53</f>
        <v>523040483-8</v>
      </c>
      <c r="C54" s="4" t="str">
        <f>รายชื่อ!C53</f>
        <v>นายจักรกฤษณ์ จุนรัชฎ์</v>
      </c>
      <c r="D54" s="4">
        <f>รายชื่อ!D53</f>
        <v>3</v>
      </c>
      <c r="E54" s="4">
        <f>รายชื่อ!E53</f>
        <v>2</v>
      </c>
      <c r="F54" s="56">
        <v>18</v>
      </c>
      <c r="G54" s="50">
        <v>16</v>
      </c>
      <c r="H54" s="53">
        <v>17</v>
      </c>
      <c r="I54" s="50">
        <v>17</v>
      </c>
      <c r="J54" s="53">
        <v>19</v>
      </c>
      <c r="K54" s="50">
        <v>39</v>
      </c>
      <c r="L54" s="53">
        <v>14</v>
      </c>
      <c r="M54" s="50">
        <v>14</v>
      </c>
      <c r="N54" s="44">
        <f t="shared" si="22"/>
        <v>154</v>
      </c>
      <c r="O54" s="44">
        <f t="shared" si="23"/>
        <v>68.444444444444443</v>
      </c>
      <c r="P54" s="63"/>
    </row>
    <row r="55" spans="1:16">
      <c r="A55" s="4">
        <f>รายชื่อ!A54</f>
        <v>5</v>
      </c>
      <c r="B55" s="4" t="str">
        <f>รายชื่อ!B54</f>
        <v>523040511-9</v>
      </c>
      <c r="C55" s="4" t="str">
        <f>รายชื่อ!C54</f>
        <v>นายนรินทร์ คุณาเศรษฐ</v>
      </c>
      <c r="D55" s="4">
        <f>รายชื่อ!D54</f>
        <v>3</v>
      </c>
      <c r="E55" s="4">
        <f>รายชื่อ!E54</f>
        <v>2</v>
      </c>
      <c r="F55" s="57">
        <f t="shared" ref="F55:F56" si="26">F54</f>
        <v>18</v>
      </c>
      <c r="G55" s="51">
        <f t="shared" ref="G55:G56" si="27">G54</f>
        <v>16</v>
      </c>
      <c r="H55" s="54">
        <v>17</v>
      </c>
      <c r="I55" s="51">
        <v>17</v>
      </c>
      <c r="J55" s="54">
        <v>19</v>
      </c>
      <c r="K55" s="51">
        <v>39</v>
      </c>
      <c r="L55" s="54">
        <v>14</v>
      </c>
      <c r="M55" s="51">
        <v>14</v>
      </c>
      <c r="N55" s="44">
        <f t="shared" si="22"/>
        <v>154</v>
      </c>
      <c r="O55" s="44">
        <f t="shared" si="23"/>
        <v>68.444444444444443</v>
      </c>
      <c r="P55" s="63"/>
    </row>
    <row r="56" spans="1:16">
      <c r="A56" s="4">
        <f>รายชื่อ!A55</f>
        <v>6</v>
      </c>
      <c r="B56" s="4" t="str">
        <f>รายชื่อ!B55</f>
        <v>523041180-1</v>
      </c>
      <c r="C56" s="4" t="str">
        <f>รายชื่อ!C55</f>
        <v>นายกรกฎ จริงจิตร</v>
      </c>
      <c r="D56" s="4">
        <f>รายชื่อ!D55</f>
        <v>3</v>
      </c>
      <c r="E56" s="4">
        <f>รายชื่อ!E55</f>
        <v>2</v>
      </c>
      <c r="F56" s="58">
        <f t="shared" si="26"/>
        <v>18</v>
      </c>
      <c r="G56" s="52">
        <f t="shared" si="27"/>
        <v>16</v>
      </c>
      <c r="H56" s="55">
        <v>17</v>
      </c>
      <c r="I56" s="52">
        <v>17</v>
      </c>
      <c r="J56" s="55">
        <v>19</v>
      </c>
      <c r="K56" s="52">
        <v>39</v>
      </c>
      <c r="L56" s="55">
        <v>14</v>
      </c>
      <c r="M56" s="52">
        <v>14</v>
      </c>
      <c r="N56" s="44">
        <f t="shared" si="22"/>
        <v>154</v>
      </c>
      <c r="O56" s="44">
        <f t="shared" si="23"/>
        <v>68.444444444444443</v>
      </c>
      <c r="P56" s="63"/>
    </row>
    <row r="57" spans="1:16">
      <c r="A57" s="4">
        <f>รายชื่อ!A56</f>
        <v>7</v>
      </c>
      <c r="B57" s="4" t="str">
        <f>รายชื่อ!B56</f>
        <v>523040536-3</v>
      </c>
      <c r="C57" s="4" t="str">
        <f>รายชื่อ!C56</f>
        <v>นายวิภาส จารุพรรธน์</v>
      </c>
      <c r="D57" s="4">
        <f>รายชื่อ!D56</f>
        <v>3</v>
      </c>
      <c r="E57" s="4">
        <f>รายชื่อ!E56</f>
        <v>3</v>
      </c>
      <c r="F57" s="53">
        <v>13.5</v>
      </c>
      <c r="G57" s="50">
        <v>15</v>
      </c>
      <c r="H57" s="53">
        <v>15.5</v>
      </c>
      <c r="I57" s="50">
        <v>17</v>
      </c>
      <c r="J57" s="53">
        <v>15</v>
      </c>
      <c r="K57" s="50">
        <v>33</v>
      </c>
      <c r="L57" s="53">
        <v>16</v>
      </c>
      <c r="M57" s="50">
        <v>14</v>
      </c>
      <c r="N57" s="44">
        <f t="shared" si="22"/>
        <v>139</v>
      </c>
      <c r="O57" s="44">
        <f t="shared" si="23"/>
        <v>61.777777777777779</v>
      </c>
      <c r="P57" s="63"/>
    </row>
    <row r="58" spans="1:16">
      <c r="A58" s="4">
        <f>รายชื่อ!A57</f>
        <v>8</v>
      </c>
      <c r="B58" s="4" t="str">
        <f>รายชื่อ!B57</f>
        <v>523040616-5</v>
      </c>
      <c r="C58" s="4" t="str">
        <f>รายชื่อ!C57</f>
        <v>นายปราชญ์ ฮอมณี</v>
      </c>
      <c r="D58" s="4">
        <f>รายชื่อ!D57</f>
        <v>3</v>
      </c>
      <c r="E58" s="4">
        <f>รายชื่อ!E57</f>
        <v>3</v>
      </c>
      <c r="F58" s="55">
        <f>F57</f>
        <v>13.5</v>
      </c>
      <c r="G58" s="52">
        <f>G57</f>
        <v>15</v>
      </c>
      <c r="H58" s="55">
        <v>15.5</v>
      </c>
      <c r="I58" s="52">
        <v>17</v>
      </c>
      <c r="J58" s="55">
        <v>15</v>
      </c>
      <c r="K58" s="52">
        <v>33</v>
      </c>
      <c r="L58" s="55">
        <v>16</v>
      </c>
      <c r="M58" s="52">
        <v>14</v>
      </c>
      <c r="N58" s="44">
        <f t="shared" si="22"/>
        <v>139</v>
      </c>
      <c r="O58" s="44">
        <f t="shared" si="23"/>
        <v>61.777777777777779</v>
      </c>
      <c r="P58" s="63"/>
    </row>
    <row r="59" spans="1:16">
      <c r="A59" s="4">
        <f>รายชื่อ!A58</f>
        <v>9</v>
      </c>
      <c r="B59" s="4" t="str">
        <f>รายชื่อ!B58</f>
        <v>523040569-8</v>
      </c>
      <c r="C59" s="4" t="str">
        <f>รายชื่อ!C58</f>
        <v>นายปฏิภาณ ศรีมีชัย</v>
      </c>
      <c r="D59" s="4">
        <f>รายชื่อ!D58</f>
        <v>3</v>
      </c>
      <c r="E59" s="4">
        <f>รายชื่อ!E58</f>
        <v>4</v>
      </c>
      <c r="F59" s="53">
        <v>10</v>
      </c>
      <c r="G59" s="50">
        <v>19</v>
      </c>
      <c r="H59" s="53">
        <v>14.5</v>
      </c>
      <c r="I59" s="50">
        <v>16</v>
      </c>
      <c r="J59" s="53">
        <v>18.5</v>
      </c>
      <c r="K59" s="50">
        <v>38</v>
      </c>
      <c r="L59" s="53">
        <v>14</v>
      </c>
      <c r="M59" s="50">
        <v>14</v>
      </c>
      <c r="N59" s="44">
        <f t="shared" si="22"/>
        <v>144</v>
      </c>
      <c r="O59" s="44">
        <f t="shared" si="23"/>
        <v>64</v>
      </c>
      <c r="P59" s="63"/>
    </row>
    <row r="60" spans="1:16">
      <c r="A60" s="4">
        <f>รายชื่อ!A59</f>
        <v>10</v>
      </c>
      <c r="B60" s="4" t="str">
        <f>รายชื่อ!B59</f>
        <v>523040617-3</v>
      </c>
      <c r="C60" s="4" t="str">
        <f>รายชื่อ!C59</f>
        <v>นายปุณยวีร์ รัตนพิทย์</v>
      </c>
      <c r="D60" s="4">
        <f>รายชื่อ!D59</f>
        <v>3</v>
      </c>
      <c r="E60" s="4">
        <f>รายชื่อ!E59</f>
        <v>4</v>
      </c>
      <c r="F60" s="54">
        <f t="shared" ref="F60:F61" si="28">F59</f>
        <v>10</v>
      </c>
      <c r="G60" s="51">
        <f t="shared" ref="G60:G61" si="29">G59</f>
        <v>19</v>
      </c>
      <c r="H60" s="54">
        <v>14.5</v>
      </c>
      <c r="I60" s="51">
        <v>16</v>
      </c>
      <c r="J60" s="54">
        <v>18.5</v>
      </c>
      <c r="K60" s="51">
        <v>38</v>
      </c>
      <c r="L60" s="54">
        <v>14</v>
      </c>
      <c r="M60" s="51">
        <v>14</v>
      </c>
      <c r="N60" s="44">
        <f t="shared" si="22"/>
        <v>144</v>
      </c>
      <c r="O60" s="44">
        <f t="shared" si="23"/>
        <v>64</v>
      </c>
      <c r="P60" s="63"/>
    </row>
    <row r="61" spans="1:16">
      <c r="A61" s="4">
        <f>รายชื่อ!A60</f>
        <v>11</v>
      </c>
      <c r="B61" s="4" t="str">
        <f>รายชื่อ!B60</f>
        <v>523041223-9</v>
      </c>
      <c r="C61" s="4" t="str">
        <f>รายชื่อ!C60</f>
        <v>นายอานุภาพ ศิลปรัศมี</v>
      </c>
      <c r="D61" s="4">
        <f>รายชื่อ!D60</f>
        <v>3</v>
      </c>
      <c r="E61" s="4">
        <f>รายชื่อ!E60</f>
        <v>4</v>
      </c>
      <c r="F61" s="55">
        <f t="shared" si="28"/>
        <v>10</v>
      </c>
      <c r="G61" s="52">
        <f t="shared" si="29"/>
        <v>19</v>
      </c>
      <c r="H61" s="55">
        <v>14.5</v>
      </c>
      <c r="I61" s="52">
        <v>16</v>
      </c>
      <c r="J61" s="55">
        <v>18.5</v>
      </c>
      <c r="K61" s="52">
        <v>38</v>
      </c>
      <c r="L61" s="55">
        <v>14</v>
      </c>
      <c r="M61" s="52">
        <v>14</v>
      </c>
      <c r="N61" s="44">
        <f t="shared" si="22"/>
        <v>144</v>
      </c>
      <c r="O61" s="44">
        <f t="shared" si="23"/>
        <v>64</v>
      </c>
      <c r="P61" s="63"/>
    </row>
    <row r="62" spans="1:16">
      <c r="A62" s="4">
        <f>รายชื่อ!A61</f>
        <v>12</v>
      </c>
      <c r="B62" s="4" t="str">
        <f>รายชื่อ!B61</f>
        <v>513041187-6</v>
      </c>
      <c r="C62" s="4" t="str">
        <f>รายชื่อ!C61</f>
        <v>นายธนิพัฒน์ โรจน์วิบูลย์ชัย</v>
      </c>
      <c r="D62" s="4">
        <f>รายชื่อ!D61</f>
        <v>3</v>
      </c>
      <c r="E62" s="4">
        <f>รายชื่อ!E61</f>
        <v>5</v>
      </c>
      <c r="F62" s="53">
        <v>14.5</v>
      </c>
      <c r="G62" s="50">
        <v>15</v>
      </c>
      <c r="H62" s="53">
        <v>12</v>
      </c>
      <c r="I62" s="50">
        <v>10.5</v>
      </c>
      <c r="J62" s="62" t="s">
        <v>363</v>
      </c>
      <c r="K62" s="59" t="s">
        <v>363</v>
      </c>
      <c r="L62" s="53">
        <v>18</v>
      </c>
      <c r="M62" s="78">
        <v>10</v>
      </c>
      <c r="N62" s="4">
        <f t="shared" si="22"/>
        <v>80</v>
      </c>
      <c r="O62" s="44">
        <f t="shared" si="23"/>
        <v>35.555555555555557</v>
      </c>
      <c r="P62" s="63"/>
    </row>
    <row r="63" spans="1:16">
      <c r="A63" s="4">
        <f>รายชื่อ!A62</f>
        <v>13</v>
      </c>
      <c r="B63" s="4" t="str">
        <f>รายชื่อ!B62</f>
        <v>523040541-0</v>
      </c>
      <c r="C63" s="4" t="str">
        <f>รายชื่อ!C62</f>
        <v>นายศิวารุจ พรรคชัย</v>
      </c>
      <c r="D63" s="4">
        <f>รายชื่อ!D62</f>
        <v>3</v>
      </c>
      <c r="E63" s="4">
        <f>รายชื่อ!E62</f>
        <v>5</v>
      </c>
      <c r="F63" s="55">
        <f>F62</f>
        <v>14.5</v>
      </c>
      <c r="G63" s="52">
        <f>G62</f>
        <v>15</v>
      </c>
      <c r="H63" s="55">
        <v>12</v>
      </c>
      <c r="I63" s="52">
        <v>10.5</v>
      </c>
      <c r="J63" s="73" t="s">
        <v>363</v>
      </c>
      <c r="K63" s="60" t="s">
        <v>363</v>
      </c>
      <c r="L63" s="55">
        <v>18</v>
      </c>
      <c r="M63" s="79">
        <v>10</v>
      </c>
      <c r="N63" s="4">
        <f t="shared" si="22"/>
        <v>80</v>
      </c>
      <c r="O63" s="44">
        <f t="shared" si="23"/>
        <v>35.555555555555557</v>
      </c>
      <c r="P63" s="63"/>
    </row>
    <row r="64" spans="1:16">
      <c r="A64" s="4">
        <f>รายชื่อ!A63</f>
        <v>14</v>
      </c>
      <c r="B64" s="4" t="str">
        <f>รายชื่อ!B63</f>
        <v>523040506-2</v>
      </c>
      <c r="C64" s="4" t="str">
        <f>รายชื่อ!C63</f>
        <v>นายธีรพงศ์ จิรวัชรเดช</v>
      </c>
      <c r="D64" s="4">
        <f>รายชื่อ!D63</f>
        <v>3</v>
      </c>
      <c r="E64" s="4">
        <f>รายชื่อ!E63</f>
        <v>7</v>
      </c>
      <c r="F64" s="53">
        <v>11</v>
      </c>
      <c r="G64" s="50">
        <v>19</v>
      </c>
      <c r="H64" s="53">
        <v>16.5</v>
      </c>
      <c r="I64" s="50">
        <v>15</v>
      </c>
      <c r="J64" s="53">
        <v>19.5</v>
      </c>
      <c r="K64" s="50">
        <v>30</v>
      </c>
      <c r="L64" s="53">
        <v>16</v>
      </c>
      <c r="M64" s="50">
        <v>14</v>
      </c>
      <c r="N64" s="4">
        <f t="shared" si="22"/>
        <v>141</v>
      </c>
      <c r="O64" s="44">
        <f t="shared" si="23"/>
        <v>62.666666666666664</v>
      </c>
      <c r="P64" s="63"/>
    </row>
    <row r="65" spans="1:16">
      <c r="A65" s="4">
        <f>รายชื่อ!A64</f>
        <v>15</v>
      </c>
      <c r="B65" s="4" t="str">
        <f>รายชื่อ!B64</f>
        <v>523040532-1</v>
      </c>
      <c r="C65" s="4" t="str">
        <f>รายชื่อ!C64</f>
        <v>นายมติชน แสนสิงห์</v>
      </c>
      <c r="D65" s="4">
        <f>รายชื่อ!D64</f>
        <v>3</v>
      </c>
      <c r="E65" s="4">
        <f>รายชื่อ!E64</f>
        <v>7</v>
      </c>
      <c r="F65" s="55">
        <f>F64</f>
        <v>11</v>
      </c>
      <c r="G65" s="52">
        <f>G64</f>
        <v>19</v>
      </c>
      <c r="H65" s="55">
        <v>16.5</v>
      </c>
      <c r="I65" s="52">
        <v>15</v>
      </c>
      <c r="J65" s="55">
        <v>19.5</v>
      </c>
      <c r="K65" s="52">
        <v>30</v>
      </c>
      <c r="L65" s="55">
        <v>16</v>
      </c>
      <c r="M65" s="52">
        <v>14</v>
      </c>
      <c r="N65" s="4">
        <f t="shared" si="22"/>
        <v>141</v>
      </c>
      <c r="O65" s="44">
        <f t="shared" si="23"/>
        <v>62.666666666666664</v>
      </c>
      <c r="P65" s="63"/>
    </row>
    <row r="66" spans="1:16">
      <c r="A66" s="4">
        <f>รายชื่อ!A65</f>
        <v>16</v>
      </c>
      <c r="B66" s="4" t="str">
        <f>รายชื่อ!B65</f>
        <v>523041191-6</v>
      </c>
      <c r="C66" s="4" t="str">
        <f>รายชื่อ!C65</f>
        <v>นายธนวัฒน์ เสรีรัตนาคร</v>
      </c>
      <c r="D66" s="4">
        <f>รายชื่อ!D65</f>
        <v>3</v>
      </c>
      <c r="E66" s="4">
        <f>รายชื่อ!E65</f>
        <v>8</v>
      </c>
      <c r="F66" s="56">
        <v>12</v>
      </c>
      <c r="G66" s="50">
        <v>14</v>
      </c>
      <c r="H66" s="53">
        <v>17</v>
      </c>
      <c r="I66" s="50">
        <v>17</v>
      </c>
      <c r="J66" s="53">
        <v>19.5</v>
      </c>
      <c r="K66" s="50">
        <v>40</v>
      </c>
      <c r="L66" s="53">
        <v>14</v>
      </c>
      <c r="M66" s="50">
        <v>14</v>
      </c>
      <c r="N66" s="44">
        <f t="shared" si="22"/>
        <v>147.5</v>
      </c>
      <c r="O66" s="44">
        <f t="shared" si="23"/>
        <v>65.555555555555557</v>
      </c>
      <c r="P66" s="63"/>
    </row>
    <row r="67" spans="1:16">
      <c r="A67" s="4">
        <f>รายชื่อ!A66</f>
        <v>17</v>
      </c>
      <c r="B67" s="4" t="str">
        <f>รายชื่อ!B66</f>
        <v>523041192-4</v>
      </c>
      <c r="C67" s="4" t="str">
        <f>รายชื่อ!C66</f>
        <v>นายธีรภัทร จันทรทิพย์</v>
      </c>
      <c r="D67" s="4">
        <f>รายชื่อ!D66</f>
        <v>3</v>
      </c>
      <c r="E67" s="4">
        <f>รายชื่อ!E66</f>
        <v>8</v>
      </c>
      <c r="F67" s="57">
        <f t="shared" ref="F67:F68" si="30">F66</f>
        <v>12</v>
      </c>
      <c r="G67" s="51">
        <f t="shared" ref="G67:G68" si="31">G66</f>
        <v>14</v>
      </c>
      <c r="H67" s="54">
        <v>17</v>
      </c>
      <c r="I67" s="51">
        <v>17</v>
      </c>
      <c r="J67" s="54">
        <v>19.5</v>
      </c>
      <c r="K67" s="51">
        <v>40</v>
      </c>
      <c r="L67" s="54">
        <v>14</v>
      </c>
      <c r="M67" s="51">
        <v>14</v>
      </c>
      <c r="N67" s="44">
        <f t="shared" si="22"/>
        <v>147.5</v>
      </c>
      <c r="O67" s="44">
        <f t="shared" si="23"/>
        <v>65.555555555555557</v>
      </c>
      <c r="P67" s="63"/>
    </row>
    <row r="68" spans="1:16">
      <c r="A68" s="4">
        <f>รายชื่อ!A67</f>
        <v>18</v>
      </c>
      <c r="B68" s="4" t="str">
        <f>รายชื่อ!B67</f>
        <v>523041193-2</v>
      </c>
      <c r="C68" s="4" t="str">
        <f>รายชื่อ!C67</f>
        <v>นายธีรวัฒน์ โชติมัศยา</v>
      </c>
      <c r="D68" s="4">
        <f>รายชื่อ!D67</f>
        <v>3</v>
      </c>
      <c r="E68" s="4">
        <f>รายชื่อ!E67</f>
        <v>8</v>
      </c>
      <c r="F68" s="58">
        <f t="shared" si="30"/>
        <v>12</v>
      </c>
      <c r="G68" s="52">
        <f t="shared" si="31"/>
        <v>14</v>
      </c>
      <c r="H68" s="55">
        <v>17</v>
      </c>
      <c r="I68" s="52">
        <v>17</v>
      </c>
      <c r="J68" s="55">
        <v>19.5</v>
      </c>
      <c r="K68" s="52">
        <v>40</v>
      </c>
      <c r="L68" s="55">
        <v>14</v>
      </c>
      <c r="M68" s="52">
        <v>14</v>
      </c>
      <c r="N68" s="44">
        <f t="shared" si="22"/>
        <v>147.5</v>
      </c>
      <c r="O68" s="44">
        <f t="shared" si="23"/>
        <v>65.555555555555557</v>
      </c>
      <c r="P68" s="63"/>
    </row>
    <row r="69" spans="1:16">
      <c r="A69" s="4">
        <f>รายชื่อ!A68</f>
        <v>19</v>
      </c>
      <c r="B69" s="4"/>
      <c r="C69" s="4"/>
      <c r="D69" s="4">
        <f>รายชื่อ!D68</f>
        <v>3</v>
      </c>
      <c r="E69" s="4"/>
      <c r="F69" s="46"/>
      <c r="G69" s="47"/>
      <c r="H69" s="46"/>
      <c r="I69" s="47"/>
      <c r="J69" s="46"/>
      <c r="K69" s="47"/>
      <c r="L69" s="46"/>
      <c r="M69" s="47"/>
      <c r="N69" s="4"/>
      <c r="O69" s="44"/>
    </row>
    <row r="70" spans="1:16">
      <c r="A70" s="4">
        <f>รายชื่อ!A69</f>
        <v>20</v>
      </c>
      <c r="B70" s="4"/>
      <c r="C70" s="4"/>
      <c r="D70" s="4">
        <f>รายชื่อ!D69</f>
        <v>3</v>
      </c>
      <c r="E70" s="4"/>
      <c r="F70" s="46"/>
      <c r="G70" s="47"/>
      <c r="H70" s="46"/>
      <c r="I70" s="47"/>
      <c r="J70" s="46"/>
      <c r="K70" s="47"/>
      <c r="L70" s="46"/>
      <c r="M70" s="47"/>
      <c r="N70" s="4"/>
      <c r="O70" s="44"/>
    </row>
    <row r="71" spans="1:16">
      <c r="A71" s="4">
        <f>รายชื่อ!A70</f>
        <v>21</v>
      </c>
      <c r="B71" s="4"/>
      <c r="C71" s="4"/>
      <c r="D71" s="4">
        <f>รายชื่อ!D70</f>
        <v>3</v>
      </c>
      <c r="E71" s="4"/>
      <c r="F71" s="46"/>
      <c r="G71" s="47"/>
      <c r="H71" s="46"/>
      <c r="I71" s="47"/>
      <c r="J71" s="46"/>
      <c r="K71" s="47"/>
      <c r="L71" s="46"/>
      <c r="M71" s="47"/>
      <c r="N71" s="4"/>
      <c r="O71" s="44"/>
    </row>
    <row r="72" spans="1:16">
      <c r="A72" s="4">
        <f>รายชื่อ!A71</f>
        <v>22</v>
      </c>
      <c r="B72" s="4"/>
      <c r="C72" s="4"/>
      <c r="D72" s="4">
        <f>รายชื่อ!D71</f>
        <v>3</v>
      </c>
      <c r="E72" s="4"/>
      <c r="F72" s="46"/>
      <c r="G72" s="47"/>
      <c r="H72" s="46"/>
      <c r="I72" s="47"/>
      <c r="J72" s="46"/>
      <c r="K72" s="47"/>
      <c r="L72" s="46"/>
      <c r="M72" s="47"/>
      <c r="N72" s="4"/>
      <c r="O72" s="44"/>
    </row>
    <row r="73" spans="1:16">
      <c r="A73" s="4">
        <f>รายชื่อ!A72</f>
        <v>23</v>
      </c>
      <c r="B73" s="4"/>
      <c r="C73" s="4"/>
      <c r="D73" s="4">
        <f>รายชื่อ!D72</f>
        <v>3</v>
      </c>
      <c r="E73" s="4"/>
      <c r="F73" s="46"/>
      <c r="G73" s="47"/>
      <c r="H73" s="46"/>
      <c r="I73" s="47"/>
      <c r="J73" s="46"/>
      <c r="K73" s="47"/>
      <c r="L73" s="46"/>
      <c r="M73" s="47"/>
      <c r="N73" s="4"/>
      <c r="O73" s="44"/>
    </row>
    <row r="74" spans="1:16">
      <c r="A74" s="4">
        <f>รายชื่อ!A73</f>
        <v>24</v>
      </c>
      <c r="B74" s="4"/>
      <c r="C74" s="4"/>
      <c r="D74" s="4">
        <f>รายชื่อ!D73</f>
        <v>3</v>
      </c>
      <c r="E74" s="4"/>
      <c r="F74" s="46"/>
      <c r="G74" s="47"/>
      <c r="H74" s="46"/>
      <c r="I74" s="47"/>
      <c r="J74" s="46"/>
      <c r="K74" s="47"/>
      <c r="L74" s="46"/>
      <c r="M74" s="47"/>
      <c r="N74" s="4"/>
      <c r="O74" s="44"/>
    </row>
    <row r="75" spans="1:16">
      <c r="A75" s="4">
        <f>รายชื่อ!A74</f>
        <v>1</v>
      </c>
      <c r="B75" s="4" t="str">
        <f>รายชื่อ!B74</f>
        <v>523040491-9</v>
      </c>
      <c r="C75" s="4" t="str">
        <f>รายชื่อ!C74</f>
        <v>นายเชษฐา พิลาฤทธิ์</v>
      </c>
      <c r="D75" s="4">
        <f>รายชื่อ!D74</f>
        <v>4</v>
      </c>
      <c r="E75" s="4">
        <f>รายชื่อ!E74</f>
        <v>1</v>
      </c>
      <c r="F75" s="53">
        <v>10</v>
      </c>
      <c r="G75" s="50">
        <v>14.5</v>
      </c>
      <c r="H75" s="53">
        <v>14.5</v>
      </c>
      <c r="I75" s="50">
        <v>14</v>
      </c>
      <c r="J75" s="53">
        <v>18</v>
      </c>
      <c r="K75" s="50">
        <v>32.5</v>
      </c>
      <c r="L75" s="53">
        <v>16</v>
      </c>
      <c r="M75" s="50">
        <v>14</v>
      </c>
      <c r="N75" s="44">
        <f t="shared" ref="N75:N92" si="32">SUM(F75:M75)</f>
        <v>133.5</v>
      </c>
      <c r="O75" s="44">
        <f t="shared" ref="O75:O92" si="33">N75/N$2*80</f>
        <v>59.333333333333336</v>
      </c>
      <c r="P75" s="63"/>
    </row>
    <row r="76" spans="1:16">
      <c r="A76" s="4">
        <f>รายชื่อ!A75</f>
        <v>2</v>
      </c>
      <c r="B76" s="4" t="str">
        <f>รายชื่อ!B75</f>
        <v>523040535-5</v>
      </c>
      <c r="C76" s="4" t="str">
        <f>รายชื่อ!C75</f>
        <v>นายวิฑูรย์ ศรีคำบ่อ</v>
      </c>
      <c r="D76" s="4">
        <f>รายชื่อ!D75</f>
        <v>4</v>
      </c>
      <c r="E76" s="4">
        <f>รายชื่อ!E75</f>
        <v>1</v>
      </c>
      <c r="F76" s="54">
        <f t="shared" ref="F76:F77" si="34">F75</f>
        <v>10</v>
      </c>
      <c r="G76" s="51">
        <f t="shared" ref="G76:G77" si="35">G75</f>
        <v>14.5</v>
      </c>
      <c r="H76" s="54">
        <v>14.5</v>
      </c>
      <c r="I76" s="51">
        <v>14</v>
      </c>
      <c r="J76" s="54">
        <v>18</v>
      </c>
      <c r="K76" s="51">
        <v>32.5</v>
      </c>
      <c r="L76" s="54">
        <v>16</v>
      </c>
      <c r="M76" s="51">
        <v>14</v>
      </c>
      <c r="N76" s="44">
        <f t="shared" si="32"/>
        <v>133.5</v>
      </c>
      <c r="O76" s="44">
        <f t="shared" si="33"/>
        <v>59.333333333333336</v>
      </c>
      <c r="P76" s="63"/>
    </row>
    <row r="77" spans="1:16">
      <c r="A77" s="4">
        <f>รายชื่อ!A76</f>
        <v>3</v>
      </c>
      <c r="B77" s="4" t="str">
        <f>รายชื่อ!B76</f>
        <v>523040543-6</v>
      </c>
      <c r="C77" s="4" t="str">
        <f>รายชื่อ!C76</f>
        <v>นายศุภกฤต นวนโพธิ์</v>
      </c>
      <c r="D77" s="4">
        <f>รายชื่อ!D76</f>
        <v>4</v>
      </c>
      <c r="E77" s="4">
        <f>รายชื่อ!E76</f>
        <v>1</v>
      </c>
      <c r="F77" s="55">
        <f t="shared" si="34"/>
        <v>10</v>
      </c>
      <c r="G77" s="52">
        <f t="shared" si="35"/>
        <v>14.5</v>
      </c>
      <c r="H77" s="55">
        <v>14.5</v>
      </c>
      <c r="I77" s="52">
        <v>14</v>
      </c>
      <c r="J77" s="55">
        <v>18</v>
      </c>
      <c r="K77" s="52">
        <v>32.5</v>
      </c>
      <c r="L77" s="55">
        <v>16</v>
      </c>
      <c r="M77" s="52">
        <v>14</v>
      </c>
      <c r="N77" s="44">
        <f t="shared" si="32"/>
        <v>133.5</v>
      </c>
      <c r="O77" s="44">
        <f t="shared" si="33"/>
        <v>59.333333333333336</v>
      </c>
      <c r="P77" s="63"/>
    </row>
    <row r="78" spans="1:16">
      <c r="A78" s="4">
        <f>รายชื่อ!A77</f>
        <v>4</v>
      </c>
      <c r="B78" s="4" t="str">
        <f>รายชื่อ!B77</f>
        <v>523040583-4</v>
      </c>
      <c r="C78" s="4" t="str">
        <f>รายชื่อ!C77</f>
        <v>นายเศรษฐโชค แสนนาม</v>
      </c>
      <c r="D78" s="4">
        <f>รายชื่อ!D77</f>
        <v>4</v>
      </c>
      <c r="E78" s="4">
        <f>รายชื่อ!E77</f>
        <v>2</v>
      </c>
      <c r="F78" s="53">
        <v>9</v>
      </c>
      <c r="G78" s="50">
        <v>20</v>
      </c>
      <c r="H78" s="53">
        <v>16</v>
      </c>
      <c r="I78" s="50">
        <v>17</v>
      </c>
      <c r="J78" s="53">
        <v>20</v>
      </c>
      <c r="K78" s="50">
        <v>37.5</v>
      </c>
      <c r="L78" s="53">
        <v>16</v>
      </c>
      <c r="M78" s="50">
        <v>14</v>
      </c>
      <c r="N78" s="44">
        <f t="shared" si="32"/>
        <v>149.5</v>
      </c>
      <c r="O78" s="44">
        <f t="shared" si="33"/>
        <v>66.444444444444443</v>
      </c>
      <c r="P78" s="63"/>
    </row>
    <row r="79" spans="1:16">
      <c r="A79" s="4">
        <f>รายชื่อ!A78</f>
        <v>5</v>
      </c>
      <c r="B79" s="4" t="str">
        <f>รายชื่อ!B78</f>
        <v>523040614-9</v>
      </c>
      <c r="C79" s="4" t="str">
        <f>รายชื่อ!C78</f>
        <v>นายกิตติพงศ์ เกียรติวิชชุกุล</v>
      </c>
      <c r="D79" s="4">
        <f>รายชื่อ!D78</f>
        <v>4</v>
      </c>
      <c r="E79" s="4">
        <f>รายชื่อ!E78</f>
        <v>2</v>
      </c>
      <c r="F79" s="54">
        <f>F78</f>
        <v>9</v>
      </c>
      <c r="G79" s="51">
        <v>17.5</v>
      </c>
      <c r="H79" s="54">
        <v>16</v>
      </c>
      <c r="I79" s="51">
        <v>17</v>
      </c>
      <c r="J79" s="54">
        <v>20</v>
      </c>
      <c r="K79" s="51">
        <v>37.5</v>
      </c>
      <c r="L79" s="54">
        <v>16</v>
      </c>
      <c r="M79" s="51">
        <v>14</v>
      </c>
      <c r="N79" s="44">
        <f t="shared" si="32"/>
        <v>147</v>
      </c>
      <c r="O79" s="44">
        <f t="shared" si="33"/>
        <v>65.333333333333329</v>
      </c>
      <c r="P79" s="63"/>
    </row>
    <row r="80" spans="1:16">
      <c r="A80" s="4">
        <f>รายชื่อ!A79</f>
        <v>6</v>
      </c>
      <c r="B80" s="4" t="str">
        <f>รายชื่อ!B79</f>
        <v>523041210-8</v>
      </c>
      <c r="C80" s="4" t="str">
        <f>รายชื่อ!C79</f>
        <v>นางสาวรัฐภรณ์ ฟองทอง</v>
      </c>
      <c r="D80" s="4">
        <f>รายชื่อ!D79</f>
        <v>4</v>
      </c>
      <c r="E80" s="4">
        <f>รายชื่อ!E79</f>
        <v>2</v>
      </c>
      <c r="F80" s="54">
        <f>F79</f>
        <v>9</v>
      </c>
      <c r="G80" s="52">
        <v>17.5</v>
      </c>
      <c r="H80" s="55">
        <v>16</v>
      </c>
      <c r="I80" s="52">
        <v>17</v>
      </c>
      <c r="J80" s="55">
        <v>20</v>
      </c>
      <c r="K80" s="52">
        <v>37.5</v>
      </c>
      <c r="L80" s="55">
        <v>16</v>
      </c>
      <c r="M80" s="52">
        <v>14</v>
      </c>
      <c r="N80" s="44">
        <f t="shared" si="32"/>
        <v>147</v>
      </c>
      <c r="O80" s="44">
        <f t="shared" si="33"/>
        <v>65.333333333333329</v>
      </c>
      <c r="P80" s="63"/>
    </row>
    <row r="81" spans="1:16">
      <c r="A81" s="4">
        <f>รายชื่อ!A80</f>
        <v>7</v>
      </c>
      <c r="B81" s="4" t="str">
        <f>รายชื่อ!B80</f>
        <v>523040497-7</v>
      </c>
      <c r="C81" s="4" t="str">
        <f>รายชื่อ!C80</f>
        <v>นายณัฐพล สุวรรณนัง</v>
      </c>
      <c r="D81" s="4">
        <f>รายชื่อ!D80</f>
        <v>4</v>
      </c>
      <c r="E81" s="4">
        <f>รายชื่อ!E80</f>
        <v>3</v>
      </c>
      <c r="F81" s="53">
        <v>5</v>
      </c>
      <c r="G81" s="50">
        <v>18</v>
      </c>
      <c r="H81" s="53">
        <v>13.5</v>
      </c>
      <c r="I81" s="50">
        <v>10</v>
      </c>
      <c r="J81" s="53">
        <v>19</v>
      </c>
      <c r="K81" s="50">
        <v>32</v>
      </c>
      <c r="L81" s="62" t="s">
        <v>363</v>
      </c>
      <c r="M81" s="78">
        <v>8</v>
      </c>
      <c r="N81" s="4">
        <f t="shared" si="32"/>
        <v>105.5</v>
      </c>
      <c r="O81" s="44">
        <f t="shared" si="33"/>
        <v>46.888888888888893</v>
      </c>
      <c r="P81" s="63"/>
    </row>
    <row r="82" spans="1:16">
      <c r="A82" s="4">
        <f>รายชื่อ!A81</f>
        <v>8</v>
      </c>
      <c r="B82" s="4" t="str">
        <f>รายชื่อ!B81</f>
        <v>523040499-3</v>
      </c>
      <c r="C82" s="4" t="str">
        <f>รายชื่อ!C81</f>
        <v>นายทศพล ทองเพ็ชร</v>
      </c>
      <c r="D82" s="4">
        <f>รายชื่อ!D81</f>
        <v>4</v>
      </c>
      <c r="E82" s="4">
        <f>รายชื่อ!E81</f>
        <v>3</v>
      </c>
      <c r="F82" s="55">
        <f>F81</f>
        <v>5</v>
      </c>
      <c r="G82" s="52">
        <f>G81</f>
        <v>18</v>
      </c>
      <c r="H82" s="55">
        <v>13.5</v>
      </c>
      <c r="I82" s="52">
        <v>10</v>
      </c>
      <c r="J82" s="55">
        <v>19</v>
      </c>
      <c r="K82" s="52">
        <v>32</v>
      </c>
      <c r="L82" s="55">
        <v>16</v>
      </c>
      <c r="M82" s="79">
        <v>8</v>
      </c>
      <c r="N82" s="4">
        <f t="shared" si="32"/>
        <v>121.5</v>
      </c>
      <c r="O82" s="44">
        <f t="shared" si="33"/>
        <v>54</v>
      </c>
      <c r="P82" s="63"/>
    </row>
    <row r="83" spans="1:16">
      <c r="A83" s="4">
        <f>รายชื่อ!A82</f>
        <v>9</v>
      </c>
      <c r="B83" s="4" t="str">
        <f>รายชื่อ!B82</f>
        <v>523040478-1</v>
      </c>
      <c r="C83" s="4" t="str">
        <f>รายชื่อ!C82</f>
        <v>นายกวิน วิริยะประสพสุข</v>
      </c>
      <c r="D83" s="4">
        <f>รายชื่อ!D82</f>
        <v>4</v>
      </c>
      <c r="E83" s="4">
        <f>รายชื่อ!E82</f>
        <v>4</v>
      </c>
      <c r="F83" s="53">
        <v>15.5</v>
      </c>
      <c r="G83" s="50">
        <v>12</v>
      </c>
      <c r="H83" s="53">
        <v>16.5</v>
      </c>
      <c r="I83" s="50">
        <v>11</v>
      </c>
      <c r="J83" s="53">
        <v>20</v>
      </c>
      <c r="K83" s="50">
        <v>35</v>
      </c>
      <c r="L83" s="53">
        <v>16</v>
      </c>
      <c r="M83" s="50">
        <v>14</v>
      </c>
      <c r="N83" s="44">
        <f t="shared" si="32"/>
        <v>140</v>
      </c>
      <c r="O83" s="44">
        <f t="shared" si="33"/>
        <v>62.222222222222221</v>
      </c>
      <c r="P83" s="63"/>
    </row>
    <row r="84" spans="1:16">
      <c r="A84" s="4">
        <f>รายชื่อ!A83</f>
        <v>10</v>
      </c>
      <c r="B84" s="4" t="str">
        <f>รายชื่อ!B83</f>
        <v>523040521-6</v>
      </c>
      <c r="C84" s="4" t="str">
        <f>รายชื่อ!C83</f>
        <v>นายพิพัฒน์ นาขุนทด</v>
      </c>
      <c r="D84" s="4">
        <f>รายชื่อ!D83</f>
        <v>4</v>
      </c>
      <c r="E84" s="4">
        <f>รายชื่อ!E83</f>
        <v>4</v>
      </c>
      <c r="F84" s="54">
        <f t="shared" ref="F84:F85" si="36">F83</f>
        <v>15.5</v>
      </c>
      <c r="G84" s="51">
        <f t="shared" ref="G84:G85" si="37">G83</f>
        <v>12</v>
      </c>
      <c r="H84" s="54">
        <v>16.5</v>
      </c>
      <c r="I84" s="51">
        <v>11</v>
      </c>
      <c r="J84" s="54">
        <v>20</v>
      </c>
      <c r="K84" s="51">
        <v>35</v>
      </c>
      <c r="L84" s="54">
        <v>16</v>
      </c>
      <c r="M84" s="51">
        <v>14</v>
      </c>
      <c r="N84" s="44">
        <f t="shared" si="32"/>
        <v>140</v>
      </c>
      <c r="O84" s="44">
        <f t="shared" si="33"/>
        <v>62.222222222222221</v>
      </c>
      <c r="P84" s="63"/>
    </row>
    <row r="85" spans="1:16">
      <c r="A85" s="4">
        <f>รายชื่อ!A84</f>
        <v>11</v>
      </c>
      <c r="B85" s="4" t="str">
        <f>รายชื่อ!B84</f>
        <v>523040526-6</v>
      </c>
      <c r="C85" s="4" t="str">
        <f>รายชื่อ!C84</f>
        <v>นายภัทรจุฬ จันทรมนตรี</v>
      </c>
      <c r="D85" s="4">
        <f>รายชื่อ!D84</f>
        <v>4</v>
      </c>
      <c r="E85" s="4">
        <f>รายชื่อ!E84</f>
        <v>4</v>
      </c>
      <c r="F85" s="55">
        <f t="shared" si="36"/>
        <v>15.5</v>
      </c>
      <c r="G85" s="52">
        <f t="shared" si="37"/>
        <v>12</v>
      </c>
      <c r="H85" s="55">
        <v>16.5</v>
      </c>
      <c r="I85" s="52">
        <v>11</v>
      </c>
      <c r="J85" s="55">
        <v>20</v>
      </c>
      <c r="K85" s="52">
        <v>35</v>
      </c>
      <c r="L85" s="55">
        <v>16</v>
      </c>
      <c r="M85" s="52">
        <v>14</v>
      </c>
      <c r="N85" s="44">
        <f t="shared" si="32"/>
        <v>140</v>
      </c>
      <c r="O85" s="44">
        <f t="shared" si="33"/>
        <v>62.222222222222221</v>
      </c>
      <c r="P85" s="63"/>
    </row>
    <row r="86" spans="1:16">
      <c r="A86" s="4">
        <f>รายชื่อ!A85</f>
        <v>12</v>
      </c>
      <c r="B86" s="4" t="str">
        <f>รายชื่อ!B85</f>
        <v>523040492-7</v>
      </c>
      <c r="C86" s="4" t="str">
        <f>รายชื่อ!C85</f>
        <v>นายณรงค์ อินทร์ธิรักษ์</v>
      </c>
      <c r="D86" s="4">
        <f>รายชื่อ!D85</f>
        <v>4</v>
      </c>
      <c r="E86" s="4">
        <f>รายชื่อ!E85</f>
        <v>5</v>
      </c>
      <c r="F86" s="53">
        <v>14.5</v>
      </c>
      <c r="G86" s="50">
        <v>19</v>
      </c>
      <c r="H86" s="53">
        <v>17.5</v>
      </c>
      <c r="I86" s="50">
        <v>18</v>
      </c>
      <c r="J86" s="53">
        <v>19</v>
      </c>
      <c r="K86" s="50">
        <v>38</v>
      </c>
      <c r="L86" s="53">
        <v>18</v>
      </c>
      <c r="M86" s="50">
        <v>14</v>
      </c>
      <c r="N86" s="44">
        <f t="shared" si="32"/>
        <v>158</v>
      </c>
      <c r="O86" s="44">
        <f t="shared" si="33"/>
        <v>70.222222222222229</v>
      </c>
      <c r="P86" s="63"/>
    </row>
    <row r="87" spans="1:16">
      <c r="A87" s="4">
        <f>รายชื่อ!A86</f>
        <v>13</v>
      </c>
      <c r="B87" s="4" t="str">
        <f>รายชื่อ!B86</f>
        <v>523040527-4</v>
      </c>
      <c r="C87" s="4" t="str">
        <f>รายชื่อ!C86</f>
        <v>นายภัทรวิน เจริญผล</v>
      </c>
      <c r="D87" s="4">
        <f>รายชื่อ!D86</f>
        <v>4</v>
      </c>
      <c r="E87" s="4">
        <f>รายชื่อ!E86</f>
        <v>5</v>
      </c>
      <c r="F87" s="54">
        <f t="shared" ref="F87:F88" si="38">F86</f>
        <v>14.5</v>
      </c>
      <c r="G87" s="51">
        <f t="shared" ref="G87:G88" si="39">G86</f>
        <v>19</v>
      </c>
      <c r="H87" s="54">
        <v>17.5</v>
      </c>
      <c r="I87" s="51">
        <v>18</v>
      </c>
      <c r="J87" s="54">
        <v>19</v>
      </c>
      <c r="K87" s="51">
        <v>38</v>
      </c>
      <c r="L87" s="54">
        <v>18</v>
      </c>
      <c r="M87" s="51">
        <v>14</v>
      </c>
      <c r="N87" s="44">
        <f t="shared" si="32"/>
        <v>158</v>
      </c>
      <c r="O87" s="44">
        <f t="shared" si="33"/>
        <v>70.222222222222229</v>
      </c>
      <c r="P87" s="63"/>
    </row>
    <row r="88" spans="1:16">
      <c r="A88" s="4">
        <f>รายชื่อ!A87</f>
        <v>14</v>
      </c>
      <c r="B88" s="4" t="str">
        <f>รายชื่อ!B87</f>
        <v>523040558-3</v>
      </c>
      <c r="C88" s="4" t="str">
        <f>รายชื่อ!C87</f>
        <v>นายญาณวุฒิ อุทัยกรณ์</v>
      </c>
      <c r="D88" s="4">
        <f>รายชื่อ!D87</f>
        <v>4</v>
      </c>
      <c r="E88" s="4">
        <f>รายชื่อ!E87</f>
        <v>5</v>
      </c>
      <c r="F88" s="55">
        <f t="shared" si="38"/>
        <v>14.5</v>
      </c>
      <c r="G88" s="52">
        <f t="shared" si="39"/>
        <v>19</v>
      </c>
      <c r="H88" s="55">
        <v>17.5</v>
      </c>
      <c r="I88" s="52">
        <v>18</v>
      </c>
      <c r="J88" s="55">
        <v>19</v>
      </c>
      <c r="K88" s="52">
        <v>38</v>
      </c>
      <c r="L88" s="55">
        <v>18</v>
      </c>
      <c r="M88" s="52">
        <v>14</v>
      </c>
      <c r="N88" s="44">
        <f t="shared" si="32"/>
        <v>158</v>
      </c>
      <c r="O88" s="44">
        <f t="shared" si="33"/>
        <v>70.222222222222229</v>
      </c>
      <c r="P88" s="63"/>
    </row>
    <row r="89" spans="1:16">
      <c r="A89" s="4">
        <f>รายชื่อ!A88</f>
        <v>15</v>
      </c>
      <c r="B89" s="4" t="str">
        <f>รายชื่อ!B88</f>
        <v>523040530-5</v>
      </c>
      <c r="C89" s="4" t="str">
        <f>รายชื่อ!C88</f>
        <v>นายภูมิ ยุติธรรม</v>
      </c>
      <c r="D89" s="4">
        <f>รายชื่อ!D88</f>
        <v>4</v>
      </c>
      <c r="E89" s="4">
        <f>รายชื่อ!E88</f>
        <v>7</v>
      </c>
      <c r="F89" s="53">
        <v>11</v>
      </c>
      <c r="G89" s="50">
        <v>13</v>
      </c>
      <c r="H89" s="53">
        <v>15.5</v>
      </c>
      <c r="I89" s="50">
        <v>10</v>
      </c>
      <c r="J89" s="53">
        <v>16.5</v>
      </c>
      <c r="K89" s="50">
        <v>29.5</v>
      </c>
      <c r="L89" s="53">
        <v>14</v>
      </c>
      <c r="M89" s="50">
        <v>14</v>
      </c>
      <c r="N89" s="44">
        <f t="shared" si="32"/>
        <v>123.5</v>
      </c>
      <c r="O89" s="44">
        <f t="shared" si="33"/>
        <v>54.888888888888886</v>
      </c>
      <c r="P89" s="63"/>
    </row>
    <row r="90" spans="1:16">
      <c r="A90" s="4">
        <f>รายชื่อ!A89</f>
        <v>16</v>
      </c>
      <c r="B90" s="4" t="str">
        <f>รายชื่อ!B89</f>
        <v>523040570-3</v>
      </c>
      <c r="C90" s="4" t="str">
        <f>รายชื่อ!C89</f>
        <v>นายเมธัส แก้วทรายขาว</v>
      </c>
      <c r="D90" s="4">
        <f>รายชื่อ!D89</f>
        <v>4</v>
      </c>
      <c r="E90" s="4">
        <f>รายชื่อ!E89</f>
        <v>7</v>
      </c>
      <c r="F90" s="55">
        <f>F89</f>
        <v>11</v>
      </c>
      <c r="G90" s="52">
        <f>G89</f>
        <v>13</v>
      </c>
      <c r="H90" s="55">
        <v>15.5</v>
      </c>
      <c r="I90" s="52">
        <v>10</v>
      </c>
      <c r="J90" s="55">
        <v>16.5</v>
      </c>
      <c r="K90" s="52">
        <v>29.5</v>
      </c>
      <c r="L90" s="55">
        <v>14</v>
      </c>
      <c r="M90" s="52">
        <v>14</v>
      </c>
      <c r="N90" s="44">
        <f t="shared" si="32"/>
        <v>123.5</v>
      </c>
      <c r="O90" s="44">
        <f t="shared" si="33"/>
        <v>54.888888888888886</v>
      </c>
      <c r="P90" s="63"/>
    </row>
    <row r="91" spans="1:16">
      <c r="A91" s="4">
        <f>รายชื่อ!A90</f>
        <v>17</v>
      </c>
      <c r="B91" s="4" t="str">
        <f>รายชื่อ!B90</f>
        <v>523040537-1</v>
      </c>
      <c r="C91" s="4" t="str">
        <f>รายชื่อ!C90</f>
        <v>นายวุฒิพล ปาปะโถ</v>
      </c>
      <c r="D91" s="4">
        <f>รายชื่อ!D90</f>
        <v>4</v>
      </c>
      <c r="E91" s="4">
        <f>รายชื่อ!E90</f>
        <v>8</v>
      </c>
      <c r="F91" s="53">
        <v>14</v>
      </c>
      <c r="G91" s="50">
        <v>16</v>
      </c>
      <c r="H91" s="53">
        <v>15.5</v>
      </c>
      <c r="I91" s="50">
        <v>13</v>
      </c>
      <c r="J91" s="53">
        <v>3.5</v>
      </c>
      <c r="K91" s="50">
        <v>40</v>
      </c>
      <c r="L91" s="53">
        <v>14</v>
      </c>
      <c r="M91" s="50">
        <v>14</v>
      </c>
      <c r="N91" s="4">
        <f t="shared" si="32"/>
        <v>130</v>
      </c>
      <c r="O91" s="44">
        <f t="shared" si="33"/>
        <v>57.777777777777779</v>
      </c>
      <c r="P91" s="63"/>
    </row>
    <row r="92" spans="1:16">
      <c r="A92" s="4">
        <f>รายชื่อ!A91</f>
        <v>18</v>
      </c>
      <c r="B92" s="4" t="str">
        <f>รายชื่อ!B91</f>
        <v>523041187-7</v>
      </c>
      <c r="C92" s="4" t="str">
        <f>รายชื่อ!C91</f>
        <v>นางสาวณราพร ดวงศรี</v>
      </c>
      <c r="D92" s="4">
        <f>รายชื่อ!D91</f>
        <v>4</v>
      </c>
      <c r="E92" s="4">
        <f>รายชื่อ!E91</f>
        <v>8</v>
      </c>
      <c r="F92" s="55">
        <f>F91</f>
        <v>14</v>
      </c>
      <c r="G92" s="52">
        <f>G91</f>
        <v>16</v>
      </c>
      <c r="H92" s="55">
        <v>15.5</v>
      </c>
      <c r="I92" s="52">
        <v>13</v>
      </c>
      <c r="J92" s="55">
        <v>3.5</v>
      </c>
      <c r="K92" s="52">
        <v>40</v>
      </c>
      <c r="L92" s="55">
        <v>14</v>
      </c>
      <c r="M92" s="52">
        <v>14</v>
      </c>
      <c r="N92" s="4">
        <f t="shared" si="32"/>
        <v>130</v>
      </c>
      <c r="O92" s="44">
        <f t="shared" si="33"/>
        <v>57.777777777777779</v>
      </c>
      <c r="P92" s="63"/>
    </row>
    <row r="93" spans="1:16">
      <c r="A93" s="4">
        <f>รายชื่อ!A92</f>
        <v>19</v>
      </c>
      <c r="B93" s="4"/>
      <c r="C93" s="4"/>
      <c r="D93" s="4">
        <f>รายชื่อ!D92</f>
        <v>4</v>
      </c>
      <c r="E93" s="4"/>
      <c r="F93" s="46"/>
      <c r="G93" s="47"/>
      <c r="H93" s="46"/>
      <c r="I93" s="47"/>
      <c r="J93" s="46"/>
      <c r="K93" s="47"/>
      <c r="L93" s="46"/>
      <c r="M93" s="47"/>
      <c r="N93" s="4"/>
      <c r="O93" s="44"/>
    </row>
    <row r="94" spans="1:16">
      <c r="A94" s="4">
        <f>รายชื่อ!A93</f>
        <v>20</v>
      </c>
      <c r="B94" s="4"/>
      <c r="C94" s="4"/>
      <c r="D94" s="4">
        <f>รายชื่อ!D93</f>
        <v>4</v>
      </c>
      <c r="E94" s="4"/>
      <c r="F94" s="46"/>
      <c r="G94" s="47"/>
      <c r="H94" s="46"/>
      <c r="I94" s="47"/>
      <c r="J94" s="46"/>
      <c r="K94" s="47"/>
      <c r="L94" s="46"/>
      <c r="M94" s="47"/>
      <c r="N94" s="4"/>
      <c r="O94" s="44"/>
    </row>
    <row r="95" spans="1:16">
      <c r="A95" s="4">
        <f>รายชื่อ!A94</f>
        <v>21</v>
      </c>
      <c r="B95" s="4"/>
      <c r="C95" s="4"/>
      <c r="D95" s="4">
        <f>รายชื่อ!D94</f>
        <v>4</v>
      </c>
      <c r="E95" s="4"/>
      <c r="F95" s="46"/>
      <c r="G95" s="47"/>
      <c r="H95" s="46"/>
      <c r="I95" s="47"/>
      <c r="J95" s="46"/>
      <c r="K95" s="47"/>
      <c r="L95" s="46"/>
      <c r="M95" s="47"/>
      <c r="N95" s="4"/>
      <c r="O95" s="44"/>
    </row>
    <row r="96" spans="1:16">
      <c r="A96" s="4">
        <f>รายชื่อ!A95</f>
        <v>22</v>
      </c>
      <c r="B96" s="4"/>
      <c r="C96" s="4"/>
      <c r="D96" s="4">
        <f>รายชื่อ!D95</f>
        <v>4</v>
      </c>
      <c r="E96" s="4"/>
      <c r="F96" s="46"/>
      <c r="G96" s="47"/>
      <c r="H96" s="46"/>
      <c r="I96" s="47"/>
      <c r="J96" s="46"/>
      <c r="K96" s="47"/>
      <c r="L96" s="46"/>
      <c r="M96" s="47"/>
      <c r="N96" s="4"/>
      <c r="O96" s="44"/>
    </row>
    <row r="97" spans="1:17">
      <c r="A97" s="4">
        <f>รายชื่อ!A96</f>
        <v>23</v>
      </c>
      <c r="B97" s="4"/>
      <c r="C97" s="4"/>
      <c r="D97" s="4">
        <f>รายชื่อ!D96</f>
        <v>4</v>
      </c>
      <c r="E97" s="4"/>
      <c r="F97" s="46"/>
      <c r="G97" s="47"/>
      <c r="H97" s="46"/>
      <c r="I97" s="47"/>
      <c r="J97" s="46"/>
      <c r="K97" s="47"/>
      <c r="L97" s="46"/>
      <c r="M97" s="47"/>
      <c r="N97" s="4"/>
      <c r="O97" s="44"/>
    </row>
    <row r="98" spans="1:17">
      <c r="A98" s="4">
        <f>รายชื่อ!A97</f>
        <v>24</v>
      </c>
      <c r="B98" s="4"/>
      <c r="C98" s="4"/>
      <c r="D98" s="4">
        <f>รายชื่อ!D97</f>
        <v>4</v>
      </c>
      <c r="E98" s="4"/>
      <c r="F98" s="46"/>
      <c r="G98" s="47"/>
      <c r="H98" s="46"/>
      <c r="I98" s="47"/>
      <c r="J98" s="46"/>
      <c r="K98" s="47"/>
      <c r="L98" s="46"/>
      <c r="M98" s="47"/>
      <c r="N98" s="4"/>
      <c r="O98" s="44"/>
    </row>
    <row r="99" spans="1:17">
      <c r="B99" s="4" t="s">
        <v>369</v>
      </c>
      <c r="C99" s="4"/>
      <c r="D99" s="4"/>
      <c r="E99" s="4"/>
      <c r="F99" s="44">
        <f t="shared" ref="F99:K99" si="40">AVERAGE(F3:F98)</f>
        <v>12.743243243243244</v>
      </c>
      <c r="G99" s="44">
        <f t="shared" si="40"/>
        <v>16.358108108108109</v>
      </c>
      <c r="H99" s="44">
        <f t="shared" si="40"/>
        <v>15.067567567567568</v>
      </c>
      <c r="I99" s="44">
        <f t="shared" si="40"/>
        <v>14.432432432432432</v>
      </c>
      <c r="J99" s="44">
        <f t="shared" si="40"/>
        <v>17.923611111111111</v>
      </c>
      <c r="K99" s="44">
        <f t="shared" si="40"/>
        <v>35.802083333333336</v>
      </c>
      <c r="L99" s="44">
        <f t="shared" ref="L99:M99" si="41">AVERAGE(L3:L98)</f>
        <v>15.479452054794521</v>
      </c>
      <c r="M99" s="44">
        <f t="shared" si="41"/>
        <v>14.507042253521126</v>
      </c>
      <c r="N99" s="44">
        <f>AVERAGE(N3:N98)</f>
        <v>140.06418918918919</v>
      </c>
      <c r="O99" s="44">
        <f>AVERAGE(O3:O98)</f>
        <v>62.250750750750761</v>
      </c>
      <c r="P99" s="74"/>
      <c r="Q99" s="77"/>
    </row>
    <row r="100" spans="1:17">
      <c r="B100" s="4" t="s">
        <v>370</v>
      </c>
      <c r="C100" s="4"/>
      <c r="D100" s="4"/>
      <c r="E100" s="4"/>
      <c r="F100" s="4">
        <f t="shared" ref="F100:K100" si="42">STDEV(F3:F98)</f>
        <v>3.6332211860272912</v>
      </c>
      <c r="G100" s="4">
        <f t="shared" si="42"/>
        <v>2.5862124819610606</v>
      </c>
      <c r="H100" s="4">
        <f t="shared" si="42"/>
        <v>2.8045026471928725</v>
      </c>
      <c r="I100" s="4">
        <f t="shared" si="42"/>
        <v>4.0807972665875614</v>
      </c>
      <c r="J100" s="4">
        <f t="shared" si="42"/>
        <v>2.9174797659390053</v>
      </c>
      <c r="K100" s="4">
        <f t="shared" si="42"/>
        <v>3.7641604707153191</v>
      </c>
      <c r="L100" s="4">
        <f t="shared" ref="L100:M100" si="43">STDEV(L3:L98)</f>
        <v>1.4917326711755932</v>
      </c>
      <c r="M100" s="4">
        <f t="shared" si="43"/>
        <v>1.7798333745174797</v>
      </c>
      <c r="N100" s="4">
        <f>STDEV(N3:N98)</f>
        <v>16.011450355425758</v>
      </c>
      <c r="O100" s="4">
        <f>STDEV(O3:O98)</f>
        <v>7.1162001579668805</v>
      </c>
      <c r="P100" s="22"/>
      <c r="Q100" s="77"/>
    </row>
    <row r="101" spans="1:17">
      <c r="B101" s="4" t="s">
        <v>371</v>
      </c>
      <c r="C101" s="4"/>
      <c r="D101" s="4"/>
      <c r="E101" s="4"/>
      <c r="F101" s="44">
        <f t="shared" ref="F101:K101" si="44">MIN(F3:F98)</f>
        <v>4.5</v>
      </c>
      <c r="G101" s="44">
        <f t="shared" si="44"/>
        <v>9</v>
      </c>
      <c r="H101" s="44">
        <f t="shared" si="44"/>
        <v>6</v>
      </c>
      <c r="I101" s="44">
        <f t="shared" si="44"/>
        <v>1</v>
      </c>
      <c r="J101" s="44">
        <f t="shared" si="44"/>
        <v>3.5</v>
      </c>
      <c r="K101" s="44">
        <f t="shared" si="44"/>
        <v>17.25</v>
      </c>
      <c r="L101" s="44">
        <f t="shared" ref="L101:M101" si="45">MIN(L3:L98)</f>
        <v>14</v>
      </c>
      <c r="M101" s="44">
        <f t="shared" si="45"/>
        <v>8</v>
      </c>
      <c r="N101" s="44">
        <f>MIN(N3:N98)</f>
        <v>80</v>
      </c>
      <c r="O101" s="44">
        <f>MIN(O3:O98)</f>
        <v>35.555555555555557</v>
      </c>
      <c r="P101" s="74"/>
      <c r="Q101" s="77"/>
    </row>
    <row r="102" spans="1:17">
      <c r="B102" s="4" t="s">
        <v>372</v>
      </c>
      <c r="C102" s="4"/>
      <c r="D102" s="4"/>
      <c r="E102" s="4"/>
      <c r="F102" s="44">
        <f t="shared" ref="F102:K102" si="46">MAX(F3:F98)</f>
        <v>18</v>
      </c>
      <c r="G102" s="44">
        <f t="shared" si="46"/>
        <v>20</v>
      </c>
      <c r="H102" s="44">
        <f t="shared" si="46"/>
        <v>18.5</v>
      </c>
      <c r="I102" s="44">
        <f t="shared" si="46"/>
        <v>19.5</v>
      </c>
      <c r="J102" s="44">
        <f t="shared" si="46"/>
        <v>20</v>
      </c>
      <c r="K102" s="44">
        <f t="shared" si="46"/>
        <v>40</v>
      </c>
      <c r="L102" s="44">
        <f t="shared" ref="L102:M102" si="47">MAX(L3:L98)</f>
        <v>18</v>
      </c>
      <c r="M102" s="44">
        <f t="shared" si="47"/>
        <v>18</v>
      </c>
      <c r="N102" s="44">
        <f>MAX(N3:N98)</f>
        <v>160.5</v>
      </c>
      <c r="O102" s="44">
        <f>MAX(O3:O98)</f>
        <v>71.333333333333343</v>
      </c>
      <c r="P102" s="74"/>
      <c r="Q102" s="77"/>
    </row>
    <row r="105" spans="1:17">
      <c r="F105" t="s">
        <v>349</v>
      </c>
      <c r="G105" t="s">
        <v>350</v>
      </c>
      <c r="H105" t="s">
        <v>351</v>
      </c>
      <c r="I105" t="s">
        <v>352</v>
      </c>
      <c r="J105" t="s">
        <v>353</v>
      </c>
      <c r="K105" t="s">
        <v>354</v>
      </c>
      <c r="L105" t="s">
        <v>356</v>
      </c>
      <c r="M105" t="s">
        <v>357</v>
      </c>
      <c r="N105" t="s">
        <v>360</v>
      </c>
      <c r="O105" t="s">
        <v>374</v>
      </c>
    </row>
    <row r="106" spans="1:17">
      <c r="B106" t="s">
        <v>0</v>
      </c>
      <c r="C106" t="s">
        <v>1</v>
      </c>
      <c r="D106" t="s">
        <v>2</v>
      </c>
      <c r="E106" t="s">
        <v>348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40</v>
      </c>
      <c r="L106">
        <v>20</v>
      </c>
      <c r="M106">
        <v>20</v>
      </c>
      <c r="N106">
        <v>180</v>
      </c>
      <c r="O106" t="s">
        <v>375</v>
      </c>
    </row>
    <row r="107" spans="1:17">
      <c r="A107">
        <v>22</v>
      </c>
      <c r="B107" t="s">
        <v>35</v>
      </c>
      <c r="C107" t="s">
        <v>35</v>
      </c>
      <c r="D107">
        <v>1</v>
      </c>
    </row>
    <row r="108" spans="1:17">
      <c r="A108">
        <v>23</v>
      </c>
      <c r="B108" t="s">
        <v>35</v>
      </c>
      <c r="C108" t="s">
        <v>35</v>
      </c>
      <c r="D108">
        <v>1</v>
      </c>
    </row>
    <row r="109" spans="1:17">
      <c r="A109">
        <v>24</v>
      </c>
      <c r="B109" t="s">
        <v>35</v>
      </c>
      <c r="C109" t="s">
        <v>35</v>
      </c>
      <c r="D109">
        <v>1</v>
      </c>
    </row>
    <row r="110" spans="1:17">
      <c r="A110">
        <v>6</v>
      </c>
      <c r="B110" t="s">
        <v>3</v>
      </c>
      <c r="C110" t="s">
        <v>4</v>
      </c>
      <c r="D110">
        <v>1</v>
      </c>
      <c r="E110">
        <v>3</v>
      </c>
      <c r="F110">
        <v>15</v>
      </c>
      <c r="G110">
        <v>18.5</v>
      </c>
      <c r="H110">
        <v>18</v>
      </c>
      <c r="I110">
        <v>17.5</v>
      </c>
      <c r="J110">
        <v>17.5</v>
      </c>
      <c r="K110">
        <v>35</v>
      </c>
      <c r="L110">
        <v>16</v>
      </c>
      <c r="M110">
        <v>14</v>
      </c>
      <c r="N110">
        <v>151.5</v>
      </c>
      <c r="O110">
        <v>67.333333333333329</v>
      </c>
    </row>
    <row r="111" spans="1:17">
      <c r="A111">
        <v>7</v>
      </c>
      <c r="B111" t="s">
        <v>185</v>
      </c>
      <c r="C111" t="s">
        <v>186</v>
      </c>
      <c r="D111">
        <v>1</v>
      </c>
      <c r="E111">
        <v>3</v>
      </c>
      <c r="F111">
        <v>15</v>
      </c>
      <c r="G111">
        <v>18.5</v>
      </c>
      <c r="H111">
        <v>18</v>
      </c>
      <c r="I111">
        <v>17.5</v>
      </c>
      <c r="J111">
        <v>17.5</v>
      </c>
      <c r="K111">
        <v>35</v>
      </c>
      <c r="L111">
        <v>16</v>
      </c>
      <c r="M111">
        <v>14</v>
      </c>
      <c r="N111">
        <v>151.5</v>
      </c>
      <c r="O111">
        <v>67.333333333333329</v>
      </c>
    </row>
    <row r="112" spans="1:17">
      <c r="A112">
        <v>9</v>
      </c>
      <c r="B112" t="s">
        <v>187</v>
      </c>
      <c r="C112" t="s">
        <v>188</v>
      </c>
      <c r="D112">
        <v>1</v>
      </c>
      <c r="E112">
        <v>4</v>
      </c>
      <c r="F112">
        <v>16</v>
      </c>
      <c r="G112">
        <v>20</v>
      </c>
      <c r="H112">
        <v>10</v>
      </c>
      <c r="I112">
        <v>6</v>
      </c>
      <c r="J112">
        <v>16</v>
      </c>
      <c r="K112">
        <v>37</v>
      </c>
      <c r="L112">
        <v>18</v>
      </c>
      <c r="M112">
        <v>16</v>
      </c>
      <c r="N112">
        <v>139</v>
      </c>
      <c r="O112">
        <v>61.777777777777779</v>
      </c>
    </row>
    <row r="113" spans="1:15">
      <c r="A113">
        <v>16</v>
      </c>
      <c r="B113" t="s">
        <v>13</v>
      </c>
      <c r="C113" t="s">
        <v>14</v>
      </c>
      <c r="D113">
        <v>1</v>
      </c>
      <c r="E113">
        <v>8</v>
      </c>
      <c r="F113">
        <v>12.5</v>
      </c>
      <c r="G113">
        <v>9</v>
      </c>
      <c r="H113">
        <v>17.5</v>
      </c>
      <c r="I113">
        <v>15</v>
      </c>
      <c r="J113">
        <v>19</v>
      </c>
      <c r="K113">
        <v>35.5</v>
      </c>
      <c r="L113">
        <v>14</v>
      </c>
      <c r="M113">
        <v>14</v>
      </c>
      <c r="N113">
        <v>136.5</v>
      </c>
      <c r="O113">
        <v>60.666666666666664</v>
      </c>
    </row>
    <row r="114" spans="1:15">
      <c r="A114">
        <v>17</v>
      </c>
      <c r="B114" t="s">
        <v>15</v>
      </c>
      <c r="C114" t="s">
        <v>16</v>
      </c>
      <c r="D114">
        <v>1</v>
      </c>
      <c r="E114">
        <v>8</v>
      </c>
      <c r="F114">
        <v>12.5</v>
      </c>
      <c r="G114">
        <v>9</v>
      </c>
      <c r="H114">
        <v>17.5</v>
      </c>
      <c r="I114">
        <v>15</v>
      </c>
      <c r="J114">
        <v>19</v>
      </c>
      <c r="K114">
        <v>35.5</v>
      </c>
      <c r="L114">
        <v>14</v>
      </c>
      <c r="M114">
        <v>14</v>
      </c>
      <c r="N114">
        <v>136.5</v>
      </c>
      <c r="O114">
        <v>60.666666666666664</v>
      </c>
    </row>
    <row r="115" spans="1:15">
      <c r="A115">
        <v>13</v>
      </c>
      <c r="B115" t="s">
        <v>112</v>
      </c>
      <c r="C115" t="s">
        <v>113</v>
      </c>
      <c r="D115">
        <v>1</v>
      </c>
      <c r="E115">
        <v>7</v>
      </c>
      <c r="F115">
        <v>10</v>
      </c>
      <c r="G115">
        <v>17.5</v>
      </c>
      <c r="H115">
        <v>11.5</v>
      </c>
      <c r="I115">
        <v>1</v>
      </c>
      <c r="J115">
        <v>15.5</v>
      </c>
      <c r="K115">
        <v>38.5</v>
      </c>
      <c r="L115">
        <v>14</v>
      </c>
      <c r="M115" t="s">
        <v>363</v>
      </c>
      <c r="N115">
        <v>108</v>
      </c>
      <c r="O115">
        <v>48</v>
      </c>
    </row>
    <row r="116" spans="1:15">
      <c r="A116">
        <v>14</v>
      </c>
      <c r="B116" t="s">
        <v>19</v>
      </c>
      <c r="C116" t="s">
        <v>20</v>
      </c>
      <c r="D116">
        <v>1</v>
      </c>
      <c r="E116">
        <v>7</v>
      </c>
      <c r="F116">
        <v>10</v>
      </c>
      <c r="G116">
        <v>17.5</v>
      </c>
      <c r="H116">
        <v>11.5</v>
      </c>
      <c r="I116">
        <v>1</v>
      </c>
      <c r="J116">
        <v>15.5</v>
      </c>
      <c r="K116">
        <v>38.5</v>
      </c>
      <c r="L116">
        <v>14</v>
      </c>
      <c r="M116" t="s">
        <v>363</v>
      </c>
      <c r="N116">
        <v>108</v>
      </c>
      <c r="O116">
        <v>48</v>
      </c>
    </row>
    <row r="117" spans="1:15">
      <c r="A117">
        <v>18</v>
      </c>
      <c r="B117" t="s">
        <v>27</v>
      </c>
      <c r="C117" t="s">
        <v>28</v>
      </c>
      <c r="D117">
        <v>1</v>
      </c>
      <c r="E117">
        <v>8</v>
      </c>
      <c r="F117">
        <v>12.5</v>
      </c>
      <c r="G117">
        <v>9</v>
      </c>
      <c r="H117">
        <v>17.5</v>
      </c>
      <c r="I117">
        <v>15</v>
      </c>
      <c r="J117">
        <v>19</v>
      </c>
      <c r="K117">
        <v>35.5</v>
      </c>
      <c r="L117">
        <v>14</v>
      </c>
      <c r="M117">
        <v>14</v>
      </c>
      <c r="N117">
        <v>136.5</v>
      </c>
      <c r="O117">
        <v>60.666666666666664</v>
      </c>
    </row>
    <row r="118" spans="1:15">
      <c r="A118">
        <v>10</v>
      </c>
      <c r="B118" t="s">
        <v>122</v>
      </c>
      <c r="C118" t="s">
        <v>123</v>
      </c>
      <c r="D118">
        <v>1</v>
      </c>
      <c r="E118">
        <v>4</v>
      </c>
      <c r="F118">
        <v>16</v>
      </c>
      <c r="G118">
        <v>20</v>
      </c>
      <c r="H118">
        <v>10</v>
      </c>
      <c r="I118">
        <v>6</v>
      </c>
      <c r="J118">
        <v>16</v>
      </c>
      <c r="K118">
        <v>37</v>
      </c>
      <c r="L118">
        <v>18</v>
      </c>
      <c r="M118">
        <v>16</v>
      </c>
      <c r="N118">
        <v>139</v>
      </c>
      <c r="O118">
        <v>61.777777777777779</v>
      </c>
    </row>
    <row r="119" spans="1:15">
      <c r="A119">
        <v>15</v>
      </c>
      <c r="B119" t="s">
        <v>33</v>
      </c>
      <c r="C119" t="s">
        <v>34</v>
      </c>
      <c r="D119">
        <v>1</v>
      </c>
      <c r="E119">
        <v>7</v>
      </c>
      <c r="F119">
        <v>10</v>
      </c>
      <c r="G119">
        <v>17.5</v>
      </c>
      <c r="H119">
        <v>11.5</v>
      </c>
      <c r="I119">
        <v>1</v>
      </c>
      <c r="J119">
        <v>15.5</v>
      </c>
      <c r="K119">
        <v>38.5</v>
      </c>
      <c r="L119">
        <v>14</v>
      </c>
      <c r="M119" t="s">
        <v>363</v>
      </c>
      <c r="N119">
        <v>108</v>
      </c>
      <c r="O119">
        <v>48</v>
      </c>
    </row>
    <row r="120" spans="1:15">
      <c r="A120">
        <v>19</v>
      </c>
      <c r="D120">
        <v>1</v>
      </c>
    </row>
    <row r="121" spans="1:15">
      <c r="A121">
        <v>20</v>
      </c>
      <c r="D121">
        <v>1</v>
      </c>
    </row>
    <row r="122" spans="1:15">
      <c r="A122">
        <v>21</v>
      </c>
      <c r="D122">
        <v>1</v>
      </c>
    </row>
    <row r="123" spans="1:15">
      <c r="A123">
        <v>12</v>
      </c>
      <c r="B123" t="s">
        <v>36</v>
      </c>
      <c r="C123" t="s">
        <v>37</v>
      </c>
      <c r="D123">
        <v>2</v>
      </c>
      <c r="E123">
        <v>5</v>
      </c>
      <c r="F123">
        <v>15</v>
      </c>
      <c r="G123">
        <v>19</v>
      </c>
      <c r="H123">
        <v>15</v>
      </c>
      <c r="I123">
        <v>14.5</v>
      </c>
      <c r="J123">
        <v>20</v>
      </c>
      <c r="K123">
        <v>17.25</v>
      </c>
      <c r="L123">
        <v>16</v>
      </c>
      <c r="M123">
        <v>16</v>
      </c>
      <c r="N123">
        <v>132.75</v>
      </c>
      <c r="O123">
        <v>59</v>
      </c>
    </row>
    <row r="124" spans="1:15">
      <c r="A124">
        <v>4</v>
      </c>
      <c r="B124" t="s">
        <v>38</v>
      </c>
      <c r="C124" t="s">
        <v>39</v>
      </c>
      <c r="D124">
        <v>2</v>
      </c>
      <c r="E124">
        <v>2</v>
      </c>
      <c r="F124">
        <v>11</v>
      </c>
      <c r="G124">
        <v>17.5</v>
      </c>
      <c r="H124">
        <v>12</v>
      </c>
      <c r="I124">
        <v>15.5</v>
      </c>
      <c r="J124">
        <v>16</v>
      </c>
      <c r="K124">
        <v>34.5</v>
      </c>
      <c r="L124">
        <v>14</v>
      </c>
      <c r="M124">
        <v>14</v>
      </c>
      <c r="N124">
        <v>134.5</v>
      </c>
      <c r="O124">
        <v>59.777777777777779</v>
      </c>
    </row>
    <row r="125" spans="1:15">
      <c r="A125">
        <v>6</v>
      </c>
      <c r="B125" t="s">
        <v>9</v>
      </c>
      <c r="C125" t="s">
        <v>10</v>
      </c>
      <c r="D125">
        <v>2</v>
      </c>
      <c r="E125">
        <v>3</v>
      </c>
      <c r="F125">
        <v>15.5</v>
      </c>
      <c r="G125">
        <v>17.5</v>
      </c>
      <c r="H125">
        <v>17</v>
      </c>
      <c r="I125">
        <v>15</v>
      </c>
      <c r="J125">
        <v>19</v>
      </c>
      <c r="K125">
        <v>30.5</v>
      </c>
      <c r="L125">
        <v>16</v>
      </c>
      <c r="M125">
        <v>14</v>
      </c>
      <c r="N125">
        <v>144.5</v>
      </c>
      <c r="O125">
        <v>64.222222222222229</v>
      </c>
    </row>
    <row r="126" spans="1:15">
      <c r="A126">
        <v>5</v>
      </c>
      <c r="B126" t="s">
        <v>40</v>
      </c>
      <c r="C126" t="s">
        <v>41</v>
      </c>
      <c r="D126">
        <v>2</v>
      </c>
      <c r="E126">
        <v>2</v>
      </c>
      <c r="F126">
        <v>11</v>
      </c>
      <c r="G126">
        <v>17.5</v>
      </c>
      <c r="H126">
        <v>12</v>
      </c>
      <c r="I126">
        <v>15.5</v>
      </c>
      <c r="J126">
        <v>16</v>
      </c>
      <c r="K126">
        <v>34.5</v>
      </c>
      <c r="L126">
        <v>14</v>
      </c>
      <c r="M126">
        <v>14</v>
      </c>
      <c r="N126">
        <v>134.5</v>
      </c>
      <c r="O126">
        <v>59.777777777777779</v>
      </c>
    </row>
    <row r="127" spans="1:15">
      <c r="A127">
        <v>15</v>
      </c>
      <c r="B127" t="s">
        <v>130</v>
      </c>
      <c r="C127" t="s">
        <v>131</v>
      </c>
      <c r="D127">
        <v>2</v>
      </c>
      <c r="E127">
        <v>7</v>
      </c>
      <c r="F127">
        <v>12.5</v>
      </c>
      <c r="G127">
        <v>17</v>
      </c>
      <c r="H127">
        <v>18.5</v>
      </c>
      <c r="I127">
        <v>16.5</v>
      </c>
      <c r="J127">
        <v>14.5</v>
      </c>
      <c r="K127">
        <v>40</v>
      </c>
      <c r="L127">
        <v>14</v>
      </c>
      <c r="M127">
        <v>16</v>
      </c>
      <c r="N127">
        <v>149</v>
      </c>
      <c r="O127">
        <v>66.222222222222214</v>
      </c>
    </row>
    <row r="128" spans="1:15">
      <c r="A128">
        <v>16</v>
      </c>
      <c r="B128" t="s">
        <v>42</v>
      </c>
      <c r="C128" t="s">
        <v>43</v>
      </c>
      <c r="D128">
        <v>2</v>
      </c>
      <c r="E128">
        <v>7</v>
      </c>
      <c r="F128">
        <v>12.5</v>
      </c>
      <c r="G128">
        <v>17</v>
      </c>
      <c r="H128">
        <v>18.5</v>
      </c>
      <c r="I128">
        <v>16.5</v>
      </c>
      <c r="J128">
        <v>14.5</v>
      </c>
      <c r="K128">
        <v>40</v>
      </c>
      <c r="L128">
        <v>14</v>
      </c>
      <c r="M128">
        <v>16</v>
      </c>
      <c r="N128">
        <v>149</v>
      </c>
      <c r="O128">
        <v>66.222222222222214</v>
      </c>
    </row>
    <row r="129" spans="1:15">
      <c r="A129">
        <v>7</v>
      </c>
      <c r="B129" t="s">
        <v>44</v>
      </c>
      <c r="C129" t="s">
        <v>45</v>
      </c>
      <c r="D129">
        <v>2</v>
      </c>
      <c r="E129">
        <v>3</v>
      </c>
      <c r="F129">
        <v>15.5</v>
      </c>
      <c r="G129">
        <v>17.5</v>
      </c>
      <c r="H129">
        <v>17</v>
      </c>
      <c r="I129">
        <v>15</v>
      </c>
      <c r="J129">
        <v>19</v>
      </c>
      <c r="K129">
        <v>30.5</v>
      </c>
      <c r="L129">
        <v>16</v>
      </c>
      <c r="M129">
        <v>14</v>
      </c>
      <c r="N129">
        <v>144.5</v>
      </c>
      <c r="O129">
        <v>64.222222222222229</v>
      </c>
    </row>
    <row r="130" spans="1:15">
      <c r="A130">
        <v>17</v>
      </c>
      <c r="B130" t="s">
        <v>46</v>
      </c>
      <c r="C130" t="s">
        <v>47</v>
      </c>
      <c r="D130">
        <v>2</v>
      </c>
      <c r="E130">
        <v>7</v>
      </c>
      <c r="F130">
        <v>12.5</v>
      </c>
      <c r="G130">
        <v>17</v>
      </c>
      <c r="H130">
        <v>18.5</v>
      </c>
      <c r="I130">
        <v>16.5</v>
      </c>
      <c r="J130">
        <v>14.5</v>
      </c>
      <c r="K130">
        <v>40</v>
      </c>
      <c r="L130">
        <v>14</v>
      </c>
      <c r="M130">
        <v>16</v>
      </c>
      <c r="N130">
        <v>149</v>
      </c>
      <c r="O130">
        <v>66.222222222222214</v>
      </c>
    </row>
    <row r="131" spans="1:15">
      <c r="A131">
        <v>2</v>
      </c>
      <c r="B131" t="s">
        <v>48</v>
      </c>
      <c r="C131" t="s">
        <v>343</v>
      </c>
      <c r="D131">
        <v>2</v>
      </c>
      <c r="E131">
        <v>1</v>
      </c>
      <c r="F131">
        <v>16</v>
      </c>
      <c r="G131">
        <v>18.5</v>
      </c>
      <c r="H131">
        <v>12.5</v>
      </c>
      <c r="I131">
        <v>11</v>
      </c>
      <c r="J131">
        <v>18.5</v>
      </c>
      <c r="K131">
        <v>34.5</v>
      </c>
      <c r="L131">
        <v>14</v>
      </c>
      <c r="M131">
        <v>18</v>
      </c>
      <c r="N131">
        <v>143</v>
      </c>
      <c r="O131">
        <v>63.55555555555555</v>
      </c>
    </row>
    <row r="132" spans="1:15">
      <c r="A132">
        <v>18</v>
      </c>
      <c r="B132" t="s">
        <v>50</v>
      </c>
      <c r="C132" t="s">
        <v>51</v>
      </c>
      <c r="D132">
        <v>2</v>
      </c>
      <c r="E132">
        <v>8</v>
      </c>
      <c r="F132">
        <v>6</v>
      </c>
      <c r="G132">
        <v>15.5</v>
      </c>
      <c r="H132">
        <v>6</v>
      </c>
      <c r="I132">
        <v>16.5</v>
      </c>
      <c r="J132">
        <v>19.5</v>
      </c>
      <c r="K132">
        <v>36.5</v>
      </c>
      <c r="L132">
        <v>18</v>
      </c>
      <c r="M132">
        <v>16</v>
      </c>
      <c r="N132">
        <v>134</v>
      </c>
      <c r="O132">
        <v>59.555555555555557</v>
      </c>
    </row>
    <row r="133" spans="1:15">
      <c r="A133">
        <v>1</v>
      </c>
      <c r="B133" t="s">
        <v>52</v>
      </c>
      <c r="C133" t="s">
        <v>53</v>
      </c>
      <c r="D133">
        <v>2</v>
      </c>
      <c r="E133">
        <v>1</v>
      </c>
      <c r="F133">
        <v>18</v>
      </c>
      <c r="G133">
        <v>18</v>
      </c>
      <c r="H133">
        <v>16</v>
      </c>
      <c r="I133">
        <v>17.5</v>
      </c>
      <c r="J133">
        <v>18.5</v>
      </c>
      <c r="K133">
        <v>37</v>
      </c>
      <c r="L133">
        <v>16</v>
      </c>
      <c r="M133">
        <v>16</v>
      </c>
      <c r="N133">
        <v>157</v>
      </c>
      <c r="O133">
        <v>69.777777777777771</v>
      </c>
    </row>
    <row r="134" spans="1:15">
      <c r="A134">
        <v>8</v>
      </c>
      <c r="B134" t="s">
        <v>116</v>
      </c>
      <c r="C134" t="s">
        <v>117</v>
      </c>
      <c r="D134">
        <v>2</v>
      </c>
      <c r="E134">
        <v>3</v>
      </c>
      <c r="F134">
        <v>15.5</v>
      </c>
      <c r="G134">
        <v>17.5</v>
      </c>
      <c r="H134">
        <v>17</v>
      </c>
      <c r="I134">
        <v>15</v>
      </c>
      <c r="J134">
        <v>19</v>
      </c>
      <c r="K134">
        <v>30.5</v>
      </c>
      <c r="L134">
        <v>16</v>
      </c>
      <c r="M134">
        <v>14</v>
      </c>
      <c r="N134">
        <v>144.5</v>
      </c>
      <c r="O134">
        <v>64.222222222222229</v>
      </c>
    </row>
    <row r="135" spans="1:15">
      <c r="A135">
        <v>9</v>
      </c>
      <c r="B135" t="s">
        <v>56</v>
      </c>
      <c r="C135" t="s">
        <v>57</v>
      </c>
      <c r="D135">
        <v>2</v>
      </c>
      <c r="E135">
        <v>4</v>
      </c>
      <c r="F135">
        <v>15</v>
      </c>
      <c r="G135">
        <v>17.5</v>
      </c>
      <c r="H135">
        <v>15</v>
      </c>
      <c r="I135">
        <v>19.5</v>
      </c>
      <c r="J135">
        <v>19.5</v>
      </c>
      <c r="K135">
        <v>40</v>
      </c>
      <c r="L135">
        <v>18</v>
      </c>
      <c r="M135">
        <v>16</v>
      </c>
      <c r="N135">
        <v>160.5</v>
      </c>
      <c r="O135">
        <v>71.333333333333343</v>
      </c>
    </row>
    <row r="136" spans="1:15">
      <c r="A136">
        <v>2</v>
      </c>
      <c r="B136" t="s">
        <v>29</v>
      </c>
      <c r="C136" t="s">
        <v>30</v>
      </c>
      <c r="D136">
        <v>2</v>
      </c>
      <c r="E136">
        <v>1</v>
      </c>
      <c r="F136">
        <v>18</v>
      </c>
      <c r="G136">
        <v>18</v>
      </c>
      <c r="H136">
        <v>16</v>
      </c>
      <c r="I136">
        <v>17.5</v>
      </c>
      <c r="J136">
        <v>18.5</v>
      </c>
      <c r="K136">
        <v>37</v>
      </c>
      <c r="L136">
        <v>16</v>
      </c>
      <c r="M136">
        <v>16</v>
      </c>
      <c r="N136">
        <v>157</v>
      </c>
      <c r="O136">
        <v>69.777777777777771</v>
      </c>
    </row>
    <row r="137" spans="1:15">
      <c r="A137">
        <v>11</v>
      </c>
      <c r="B137" t="s">
        <v>58</v>
      </c>
      <c r="C137" t="s">
        <v>345</v>
      </c>
      <c r="D137">
        <v>2</v>
      </c>
      <c r="E137">
        <v>5</v>
      </c>
      <c r="F137">
        <v>15.5</v>
      </c>
      <c r="G137">
        <v>16</v>
      </c>
      <c r="H137">
        <v>14.5</v>
      </c>
      <c r="I137">
        <v>18</v>
      </c>
      <c r="J137">
        <v>20</v>
      </c>
      <c r="K137">
        <v>39</v>
      </c>
      <c r="L137">
        <v>14</v>
      </c>
      <c r="M137">
        <v>14</v>
      </c>
      <c r="N137">
        <v>151</v>
      </c>
      <c r="O137">
        <v>67.111111111111114</v>
      </c>
    </row>
    <row r="138" spans="1:15">
      <c r="A138">
        <v>12</v>
      </c>
      <c r="B138" t="s">
        <v>94</v>
      </c>
      <c r="C138" t="s">
        <v>346</v>
      </c>
      <c r="D138">
        <v>2</v>
      </c>
      <c r="E138">
        <v>5</v>
      </c>
      <c r="F138">
        <v>15.5</v>
      </c>
      <c r="G138">
        <v>16</v>
      </c>
      <c r="H138">
        <v>14.5</v>
      </c>
      <c r="I138">
        <v>18</v>
      </c>
      <c r="J138">
        <v>20</v>
      </c>
      <c r="K138">
        <v>39</v>
      </c>
      <c r="L138">
        <v>14</v>
      </c>
      <c r="M138">
        <v>14</v>
      </c>
      <c r="N138">
        <v>151</v>
      </c>
      <c r="O138">
        <v>67.111111111111114</v>
      </c>
    </row>
    <row r="139" spans="1:15">
      <c r="A139">
        <v>10</v>
      </c>
      <c r="B139" t="s">
        <v>96</v>
      </c>
      <c r="C139" t="s">
        <v>97</v>
      </c>
      <c r="D139">
        <v>2</v>
      </c>
      <c r="E139">
        <v>4</v>
      </c>
      <c r="F139">
        <v>15</v>
      </c>
      <c r="G139">
        <v>17.5</v>
      </c>
      <c r="H139">
        <v>15</v>
      </c>
      <c r="I139">
        <v>19.5</v>
      </c>
      <c r="J139">
        <v>19.5</v>
      </c>
      <c r="K139">
        <v>40</v>
      </c>
      <c r="L139">
        <v>18</v>
      </c>
      <c r="M139">
        <v>16</v>
      </c>
      <c r="N139">
        <v>160.5</v>
      </c>
      <c r="O139">
        <v>71.333333333333343</v>
      </c>
    </row>
    <row r="140" spans="1:15">
      <c r="A140">
        <v>13</v>
      </c>
      <c r="B140" t="s">
        <v>98</v>
      </c>
      <c r="C140" t="s">
        <v>99</v>
      </c>
      <c r="D140">
        <v>2</v>
      </c>
      <c r="E140">
        <v>5</v>
      </c>
      <c r="F140">
        <v>15</v>
      </c>
      <c r="G140">
        <v>19</v>
      </c>
      <c r="H140">
        <v>15</v>
      </c>
      <c r="I140">
        <v>14.5</v>
      </c>
      <c r="J140">
        <v>20</v>
      </c>
      <c r="K140">
        <v>34.5</v>
      </c>
      <c r="L140">
        <v>16</v>
      </c>
      <c r="M140">
        <v>16</v>
      </c>
      <c r="N140">
        <v>150</v>
      </c>
      <c r="O140">
        <v>66.666666666666671</v>
      </c>
    </row>
    <row r="141" spans="1:15">
      <c r="A141">
        <v>3</v>
      </c>
      <c r="B141" t="s">
        <v>31</v>
      </c>
      <c r="C141" t="s">
        <v>32</v>
      </c>
      <c r="D141">
        <v>2</v>
      </c>
      <c r="E141">
        <v>1</v>
      </c>
      <c r="F141">
        <v>18</v>
      </c>
      <c r="G141">
        <v>18</v>
      </c>
      <c r="H141">
        <v>16</v>
      </c>
      <c r="I141">
        <v>17.5</v>
      </c>
      <c r="J141">
        <v>18.5</v>
      </c>
      <c r="K141">
        <v>37</v>
      </c>
      <c r="L141">
        <v>16</v>
      </c>
      <c r="M141">
        <v>16</v>
      </c>
      <c r="N141">
        <v>157</v>
      </c>
      <c r="O141">
        <v>69.777777777777771</v>
      </c>
    </row>
    <row r="142" spans="1:15">
      <c r="A142">
        <v>14</v>
      </c>
      <c r="B142" t="s">
        <v>60</v>
      </c>
      <c r="C142" t="s">
        <v>61</v>
      </c>
      <c r="D142">
        <v>2</v>
      </c>
      <c r="E142">
        <v>5</v>
      </c>
      <c r="F142">
        <v>15</v>
      </c>
      <c r="G142">
        <v>19</v>
      </c>
      <c r="H142">
        <v>15</v>
      </c>
      <c r="I142">
        <v>14.5</v>
      </c>
      <c r="J142">
        <v>20</v>
      </c>
      <c r="K142">
        <v>34.5</v>
      </c>
      <c r="L142">
        <v>16</v>
      </c>
      <c r="M142">
        <v>16</v>
      </c>
      <c r="N142">
        <v>150</v>
      </c>
      <c r="O142">
        <v>66.666666666666671</v>
      </c>
    </row>
    <row r="143" spans="1:15">
      <c r="A143">
        <v>11</v>
      </c>
      <c r="B143" t="s">
        <v>62</v>
      </c>
      <c r="C143" t="s">
        <v>63</v>
      </c>
      <c r="D143">
        <v>2</v>
      </c>
      <c r="E143">
        <v>4</v>
      </c>
      <c r="F143">
        <v>15</v>
      </c>
      <c r="G143">
        <v>17.5</v>
      </c>
      <c r="H143">
        <v>15</v>
      </c>
      <c r="I143">
        <v>19.5</v>
      </c>
      <c r="J143">
        <v>19.5</v>
      </c>
      <c r="K143">
        <v>40</v>
      </c>
      <c r="L143">
        <v>18</v>
      </c>
      <c r="M143">
        <v>16</v>
      </c>
      <c r="N143">
        <v>160.5</v>
      </c>
      <c r="O143">
        <v>71.333333333333343</v>
      </c>
    </row>
    <row r="144" spans="1:15">
      <c r="A144">
        <v>19</v>
      </c>
      <c r="B144" t="s">
        <v>64</v>
      </c>
      <c r="C144" t="s">
        <v>65</v>
      </c>
      <c r="D144">
        <v>2</v>
      </c>
      <c r="E144">
        <v>8</v>
      </c>
      <c r="F144">
        <v>6</v>
      </c>
      <c r="G144">
        <v>15.5</v>
      </c>
      <c r="H144">
        <v>6</v>
      </c>
      <c r="I144">
        <v>16.5</v>
      </c>
      <c r="J144">
        <v>19.5</v>
      </c>
      <c r="K144">
        <v>36.5</v>
      </c>
      <c r="L144">
        <v>18</v>
      </c>
      <c r="M144">
        <v>16</v>
      </c>
      <c r="N144">
        <v>134</v>
      </c>
      <c r="O144">
        <v>59.555555555555557</v>
      </c>
    </row>
    <row r="145" spans="1:15">
      <c r="A145">
        <v>20</v>
      </c>
      <c r="B145" t="s">
        <v>134</v>
      </c>
      <c r="C145" t="s">
        <v>135</v>
      </c>
      <c r="D145">
        <v>2</v>
      </c>
      <c r="E145">
        <v>8</v>
      </c>
      <c r="F145">
        <v>6</v>
      </c>
      <c r="G145">
        <v>15.5</v>
      </c>
      <c r="H145">
        <v>6</v>
      </c>
      <c r="I145">
        <v>16.5</v>
      </c>
      <c r="J145">
        <v>19.5</v>
      </c>
      <c r="K145">
        <v>36.5</v>
      </c>
      <c r="L145">
        <v>18</v>
      </c>
      <c r="M145">
        <v>16</v>
      </c>
      <c r="N145">
        <v>134</v>
      </c>
      <c r="O145">
        <v>59.555555555555557</v>
      </c>
    </row>
    <row r="146" spans="1:15">
      <c r="A146">
        <v>21</v>
      </c>
      <c r="D146">
        <v>2</v>
      </c>
    </row>
    <row r="147" spans="1:15">
      <c r="A147">
        <v>22</v>
      </c>
      <c r="D147">
        <v>2</v>
      </c>
    </row>
    <row r="148" spans="1:15">
      <c r="A148">
        <v>23</v>
      </c>
      <c r="D148">
        <v>2</v>
      </c>
    </row>
    <row r="149" spans="1:15">
      <c r="A149">
        <v>24</v>
      </c>
      <c r="D149">
        <v>2</v>
      </c>
    </row>
    <row r="150" spans="1:15">
      <c r="A150">
        <v>8</v>
      </c>
      <c r="B150" t="s">
        <v>136</v>
      </c>
      <c r="C150" t="s">
        <v>339</v>
      </c>
      <c r="D150">
        <v>3</v>
      </c>
      <c r="E150">
        <v>3</v>
      </c>
      <c r="F150">
        <v>15</v>
      </c>
      <c r="G150">
        <v>18.5</v>
      </c>
      <c r="H150">
        <v>18</v>
      </c>
      <c r="I150">
        <v>17.5</v>
      </c>
      <c r="J150">
        <v>17.5</v>
      </c>
      <c r="K150">
        <v>35</v>
      </c>
      <c r="L150">
        <v>16</v>
      </c>
      <c r="M150">
        <v>14</v>
      </c>
      <c r="N150">
        <v>151.5</v>
      </c>
      <c r="O150">
        <v>67.333333333333329</v>
      </c>
    </row>
    <row r="151" spans="1:15">
      <c r="A151">
        <v>12</v>
      </c>
      <c r="B151" t="s">
        <v>126</v>
      </c>
      <c r="C151" t="s">
        <v>127</v>
      </c>
      <c r="D151">
        <v>3</v>
      </c>
      <c r="E151">
        <v>5</v>
      </c>
      <c r="F151">
        <v>14.5</v>
      </c>
      <c r="G151">
        <v>15</v>
      </c>
      <c r="H151">
        <v>12</v>
      </c>
      <c r="I151">
        <v>10.5</v>
      </c>
      <c r="J151" t="s">
        <v>363</v>
      </c>
      <c r="K151" t="s">
        <v>363</v>
      </c>
      <c r="L151">
        <v>18</v>
      </c>
      <c r="M151">
        <v>10</v>
      </c>
      <c r="N151">
        <v>80</v>
      </c>
      <c r="O151">
        <v>35.555555555555557</v>
      </c>
    </row>
    <row r="152" spans="1:15">
      <c r="A152">
        <v>1</v>
      </c>
      <c r="B152" t="s">
        <v>102</v>
      </c>
      <c r="C152" t="s">
        <v>103</v>
      </c>
      <c r="D152">
        <v>3</v>
      </c>
      <c r="E152">
        <v>1</v>
      </c>
      <c r="F152">
        <v>4.5</v>
      </c>
      <c r="G152">
        <v>14</v>
      </c>
      <c r="H152">
        <v>16</v>
      </c>
      <c r="I152">
        <v>16</v>
      </c>
      <c r="J152">
        <v>18</v>
      </c>
      <c r="K152">
        <v>34</v>
      </c>
      <c r="L152">
        <v>14</v>
      </c>
      <c r="M152">
        <v>16</v>
      </c>
      <c r="N152">
        <v>132.5</v>
      </c>
      <c r="O152">
        <v>58.888888888888893</v>
      </c>
    </row>
    <row r="153" spans="1:15">
      <c r="A153">
        <v>4</v>
      </c>
      <c r="B153" t="s">
        <v>5</v>
      </c>
      <c r="C153" t="s">
        <v>6</v>
      </c>
      <c r="D153">
        <v>3</v>
      </c>
      <c r="E153">
        <v>2</v>
      </c>
      <c r="F153">
        <v>18</v>
      </c>
      <c r="G153">
        <v>16</v>
      </c>
      <c r="H153">
        <v>17</v>
      </c>
      <c r="I153">
        <v>17</v>
      </c>
      <c r="J153">
        <v>19</v>
      </c>
      <c r="K153">
        <v>39</v>
      </c>
      <c r="L153">
        <v>14</v>
      </c>
      <c r="M153">
        <v>14</v>
      </c>
      <c r="N153">
        <v>154</v>
      </c>
      <c r="O153">
        <v>68.444444444444443</v>
      </c>
    </row>
    <row r="154" spans="1:15">
      <c r="A154">
        <v>2</v>
      </c>
      <c r="B154" t="s">
        <v>70</v>
      </c>
      <c r="C154" t="s">
        <v>71</v>
      </c>
      <c r="D154">
        <v>3</v>
      </c>
      <c r="E154">
        <v>1</v>
      </c>
      <c r="F154">
        <v>4.5</v>
      </c>
      <c r="G154">
        <v>14</v>
      </c>
      <c r="H154">
        <v>16</v>
      </c>
      <c r="I154">
        <v>16</v>
      </c>
      <c r="J154">
        <v>18</v>
      </c>
      <c r="K154">
        <v>34</v>
      </c>
      <c r="L154">
        <v>14</v>
      </c>
      <c r="M154">
        <v>16</v>
      </c>
      <c r="N154">
        <v>132.5</v>
      </c>
      <c r="O154">
        <v>58.888888888888893</v>
      </c>
    </row>
    <row r="155" spans="1:15">
      <c r="A155">
        <v>14</v>
      </c>
      <c r="B155" t="s">
        <v>72</v>
      </c>
      <c r="C155" t="s">
        <v>73</v>
      </c>
      <c r="D155">
        <v>3</v>
      </c>
      <c r="E155">
        <v>7</v>
      </c>
      <c r="F155">
        <v>11</v>
      </c>
      <c r="G155">
        <v>19</v>
      </c>
      <c r="H155">
        <v>16.5</v>
      </c>
      <c r="I155">
        <v>15</v>
      </c>
      <c r="J155">
        <v>19.5</v>
      </c>
      <c r="K155">
        <v>30</v>
      </c>
      <c r="L155">
        <v>16</v>
      </c>
      <c r="M155">
        <v>14</v>
      </c>
      <c r="N155">
        <v>141</v>
      </c>
      <c r="O155">
        <v>62.666666666666664</v>
      </c>
    </row>
    <row r="156" spans="1:15">
      <c r="A156">
        <v>5</v>
      </c>
      <c r="B156" t="s">
        <v>11</v>
      </c>
      <c r="C156" t="s">
        <v>12</v>
      </c>
      <c r="D156">
        <v>3</v>
      </c>
      <c r="E156">
        <v>2</v>
      </c>
      <c r="F156">
        <v>18</v>
      </c>
      <c r="G156">
        <v>16</v>
      </c>
      <c r="H156">
        <v>17</v>
      </c>
      <c r="I156">
        <v>17</v>
      </c>
      <c r="J156">
        <v>19</v>
      </c>
      <c r="K156">
        <v>39</v>
      </c>
      <c r="L156">
        <v>14</v>
      </c>
      <c r="M156">
        <v>14</v>
      </c>
      <c r="N156">
        <v>154</v>
      </c>
      <c r="O156">
        <v>68.444444444444443</v>
      </c>
    </row>
    <row r="157" spans="1:15">
      <c r="A157">
        <v>15</v>
      </c>
      <c r="B157" t="s">
        <v>76</v>
      </c>
      <c r="C157" t="s">
        <v>77</v>
      </c>
      <c r="D157">
        <v>3</v>
      </c>
      <c r="E157">
        <v>7</v>
      </c>
      <c r="F157">
        <v>11</v>
      </c>
      <c r="G157">
        <v>19</v>
      </c>
      <c r="H157">
        <v>16.5</v>
      </c>
      <c r="I157">
        <v>15</v>
      </c>
      <c r="J157">
        <v>19.5</v>
      </c>
      <c r="K157">
        <v>30</v>
      </c>
      <c r="L157">
        <v>16</v>
      </c>
      <c r="M157">
        <v>14</v>
      </c>
      <c r="N157">
        <v>141</v>
      </c>
      <c r="O157">
        <v>62.666666666666664</v>
      </c>
    </row>
    <row r="158" spans="1:15">
      <c r="A158">
        <v>7</v>
      </c>
      <c r="B158" t="s">
        <v>78</v>
      </c>
      <c r="C158" t="s">
        <v>79</v>
      </c>
      <c r="D158">
        <v>3</v>
      </c>
      <c r="E158">
        <v>3</v>
      </c>
      <c r="F158">
        <v>13.5</v>
      </c>
      <c r="G158">
        <v>15</v>
      </c>
      <c r="H158">
        <v>15.5</v>
      </c>
      <c r="I158">
        <v>17</v>
      </c>
      <c r="J158">
        <v>15</v>
      </c>
      <c r="K158">
        <v>33</v>
      </c>
      <c r="L158">
        <v>16</v>
      </c>
      <c r="M158">
        <v>14</v>
      </c>
      <c r="N158">
        <v>139</v>
      </c>
      <c r="O158">
        <v>61.777777777777779</v>
      </c>
    </row>
    <row r="159" spans="1:15">
      <c r="A159">
        <v>13</v>
      </c>
      <c r="B159" t="s">
        <v>128</v>
      </c>
      <c r="C159" t="s">
        <v>129</v>
      </c>
      <c r="D159">
        <v>3</v>
      </c>
      <c r="E159">
        <v>5</v>
      </c>
      <c r="F159">
        <v>14.5</v>
      </c>
      <c r="G159">
        <v>15</v>
      </c>
      <c r="H159">
        <v>12</v>
      </c>
      <c r="I159">
        <v>10.5</v>
      </c>
      <c r="J159" t="s">
        <v>363</v>
      </c>
      <c r="K159" t="s">
        <v>363</v>
      </c>
      <c r="L159">
        <v>18</v>
      </c>
      <c r="M159">
        <v>10</v>
      </c>
      <c r="N159">
        <v>80</v>
      </c>
      <c r="O159">
        <v>35.555555555555557</v>
      </c>
    </row>
    <row r="160" spans="1:15">
      <c r="A160">
        <v>3</v>
      </c>
      <c r="B160" t="s">
        <v>80</v>
      </c>
      <c r="C160" t="s">
        <v>81</v>
      </c>
      <c r="D160">
        <v>3</v>
      </c>
      <c r="E160">
        <v>1</v>
      </c>
      <c r="F160">
        <v>4.5</v>
      </c>
      <c r="G160">
        <v>14</v>
      </c>
      <c r="H160">
        <v>16</v>
      </c>
      <c r="I160">
        <v>16</v>
      </c>
      <c r="J160">
        <v>18</v>
      </c>
      <c r="K160">
        <v>34</v>
      </c>
      <c r="L160">
        <v>14</v>
      </c>
      <c r="M160">
        <v>16</v>
      </c>
      <c r="N160">
        <v>132.5</v>
      </c>
      <c r="O160">
        <v>58.888888888888893</v>
      </c>
    </row>
    <row r="161" spans="1:15">
      <c r="A161">
        <v>9</v>
      </c>
      <c r="B161" t="s">
        <v>54</v>
      </c>
      <c r="C161" t="s">
        <v>55</v>
      </c>
      <c r="D161">
        <v>3</v>
      </c>
      <c r="E161">
        <v>4</v>
      </c>
      <c r="F161">
        <v>10</v>
      </c>
      <c r="G161">
        <v>19</v>
      </c>
      <c r="H161">
        <v>14.5</v>
      </c>
      <c r="I161">
        <v>16</v>
      </c>
      <c r="J161">
        <v>18.5</v>
      </c>
      <c r="K161">
        <v>38</v>
      </c>
      <c r="L161">
        <v>14</v>
      </c>
      <c r="M161">
        <v>14</v>
      </c>
      <c r="N161">
        <v>144</v>
      </c>
      <c r="O161">
        <v>64</v>
      </c>
    </row>
    <row r="162" spans="1:15">
      <c r="A162">
        <v>8</v>
      </c>
      <c r="B162" t="s">
        <v>23</v>
      </c>
      <c r="C162" t="s">
        <v>24</v>
      </c>
      <c r="D162">
        <v>3</v>
      </c>
      <c r="E162">
        <v>3</v>
      </c>
      <c r="F162">
        <v>13.5</v>
      </c>
      <c r="G162">
        <v>15</v>
      </c>
      <c r="H162">
        <v>15.5</v>
      </c>
      <c r="I162">
        <v>17</v>
      </c>
      <c r="J162">
        <v>15</v>
      </c>
      <c r="K162">
        <v>33</v>
      </c>
      <c r="L162">
        <v>16</v>
      </c>
      <c r="M162">
        <v>14</v>
      </c>
      <c r="N162">
        <v>139</v>
      </c>
      <c r="O162">
        <v>61.777777777777779</v>
      </c>
    </row>
    <row r="163" spans="1:15">
      <c r="A163">
        <v>10</v>
      </c>
      <c r="B163" t="s">
        <v>86</v>
      </c>
      <c r="C163" t="s">
        <v>87</v>
      </c>
      <c r="D163">
        <v>3</v>
      </c>
      <c r="E163">
        <v>4</v>
      </c>
      <c r="F163">
        <v>10</v>
      </c>
      <c r="G163">
        <v>19</v>
      </c>
      <c r="H163">
        <v>14.5</v>
      </c>
      <c r="I163">
        <v>16</v>
      </c>
      <c r="J163">
        <v>18.5</v>
      </c>
      <c r="K163">
        <v>38</v>
      </c>
      <c r="L163">
        <v>14</v>
      </c>
      <c r="M163">
        <v>14</v>
      </c>
      <c r="N163">
        <v>144</v>
      </c>
      <c r="O163">
        <v>64</v>
      </c>
    </row>
    <row r="164" spans="1:15">
      <c r="A164">
        <v>6</v>
      </c>
      <c r="B164" t="s">
        <v>25</v>
      </c>
      <c r="C164" t="s">
        <v>26</v>
      </c>
      <c r="D164">
        <v>3</v>
      </c>
      <c r="E164">
        <v>2</v>
      </c>
      <c r="F164">
        <v>18</v>
      </c>
      <c r="G164">
        <v>16</v>
      </c>
      <c r="H164">
        <v>17</v>
      </c>
      <c r="I164">
        <v>17</v>
      </c>
      <c r="J164">
        <v>19</v>
      </c>
      <c r="K164">
        <v>39</v>
      </c>
      <c r="L164">
        <v>14</v>
      </c>
      <c r="M164">
        <v>14</v>
      </c>
      <c r="N164">
        <v>154</v>
      </c>
      <c r="O164">
        <v>68.444444444444443</v>
      </c>
    </row>
    <row r="165" spans="1:15">
      <c r="A165">
        <v>16</v>
      </c>
      <c r="B165" t="s">
        <v>88</v>
      </c>
      <c r="C165" t="s">
        <v>89</v>
      </c>
      <c r="D165">
        <v>3</v>
      </c>
      <c r="E165">
        <v>8</v>
      </c>
      <c r="F165">
        <v>12</v>
      </c>
      <c r="G165">
        <v>14</v>
      </c>
      <c r="H165">
        <v>17</v>
      </c>
      <c r="I165">
        <v>17</v>
      </c>
      <c r="J165">
        <v>19.5</v>
      </c>
      <c r="K165">
        <v>40</v>
      </c>
      <c r="L165">
        <v>14</v>
      </c>
      <c r="M165">
        <v>14</v>
      </c>
      <c r="N165">
        <v>147.5</v>
      </c>
      <c r="O165">
        <v>65.555555555555557</v>
      </c>
    </row>
    <row r="166" spans="1:15">
      <c r="A166">
        <v>17</v>
      </c>
      <c r="B166" t="s">
        <v>90</v>
      </c>
      <c r="C166" t="s">
        <v>91</v>
      </c>
      <c r="D166">
        <v>3</v>
      </c>
      <c r="E166">
        <v>8</v>
      </c>
      <c r="F166">
        <v>12</v>
      </c>
      <c r="G166">
        <v>14</v>
      </c>
      <c r="H166">
        <v>17</v>
      </c>
      <c r="I166">
        <v>17</v>
      </c>
      <c r="J166">
        <v>19.5</v>
      </c>
      <c r="K166">
        <v>40</v>
      </c>
      <c r="L166">
        <v>14</v>
      </c>
      <c r="M166">
        <v>14</v>
      </c>
      <c r="N166">
        <v>147.5</v>
      </c>
      <c r="O166">
        <v>65.555555555555557</v>
      </c>
    </row>
    <row r="167" spans="1:15">
      <c r="A167">
        <v>18</v>
      </c>
      <c r="B167" t="s">
        <v>92</v>
      </c>
      <c r="C167" t="s">
        <v>93</v>
      </c>
      <c r="D167">
        <v>3</v>
      </c>
      <c r="E167">
        <v>8</v>
      </c>
      <c r="F167">
        <v>12</v>
      </c>
      <c r="G167">
        <v>14</v>
      </c>
      <c r="H167">
        <v>17</v>
      </c>
      <c r="I167">
        <v>17</v>
      </c>
      <c r="J167">
        <v>19.5</v>
      </c>
      <c r="K167">
        <v>40</v>
      </c>
      <c r="L167">
        <v>14</v>
      </c>
      <c r="M167">
        <v>14</v>
      </c>
      <c r="N167">
        <v>147.5</v>
      </c>
      <c r="O167">
        <v>65.555555555555557</v>
      </c>
    </row>
    <row r="168" spans="1:15">
      <c r="A168">
        <v>11</v>
      </c>
      <c r="B168" t="s">
        <v>100</v>
      </c>
      <c r="C168" t="s">
        <v>101</v>
      </c>
      <c r="D168">
        <v>3</v>
      </c>
      <c r="E168">
        <v>4</v>
      </c>
      <c r="F168">
        <v>10</v>
      </c>
      <c r="G168">
        <v>19</v>
      </c>
      <c r="H168">
        <v>14.5</v>
      </c>
      <c r="I168">
        <v>16</v>
      </c>
      <c r="J168">
        <v>18.5</v>
      </c>
      <c r="K168">
        <v>38</v>
      </c>
      <c r="L168">
        <v>14</v>
      </c>
      <c r="M168">
        <v>14</v>
      </c>
      <c r="N168">
        <v>144</v>
      </c>
      <c r="O168">
        <v>64</v>
      </c>
    </row>
    <row r="169" spans="1:15">
      <c r="A169">
        <v>19</v>
      </c>
      <c r="D169">
        <v>3</v>
      </c>
    </row>
    <row r="170" spans="1:15">
      <c r="A170">
        <v>20</v>
      </c>
      <c r="D170">
        <v>3</v>
      </c>
    </row>
    <row r="171" spans="1:15">
      <c r="A171">
        <v>21</v>
      </c>
      <c r="D171">
        <v>3</v>
      </c>
    </row>
    <row r="172" spans="1:15">
      <c r="A172">
        <v>22</v>
      </c>
      <c r="D172">
        <v>3</v>
      </c>
    </row>
    <row r="173" spans="1:15">
      <c r="A173">
        <v>23</v>
      </c>
      <c r="D173">
        <v>3</v>
      </c>
    </row>
    <row r="174" spans="1:15">
      <c r="A174">
        <v>24</v>
      </c>
      <c r="D174">
        <v>3</v>
      </c>
    </row>
    <row r="175" spans="1:15">
      <c r="A175">
        <v>9</v>
      </c>
      <c r="B175" t="s">
        <v>66</v>
      </c>
      <c r="C175" t="s">
        <v>67</v>
      </c>
      <c r="D175">
        <v>4</v>
      </c>
      <c r="E175">
        <v>4</v>
      </c>
      <c r="F175">
        <v>15.5</v>
      </c>
      <c r="G175">
        <v>12</v>
      </c>
      <c r="H175">
        <v>16.5</v>
      </c>
      <c r="I175">
        <v>11</v>
      </c>
      <c r="J175">
        <v>20</v>
      </c>
      <c r="K175">
        <v>35</v>
      </c>
      <c r="L175">
        <v>16</v>
      </c>
      <c r="M175">
        <v>14</v>
      </c>
      <c r="N175">
        <v>140</v>
      </c>
      <c r="O175">
        <v>62.222222222222221</v>
      </c>
    </row>
    <row r="176" spans="1:15">
      <c r="A176">
        <v>1</v>
      </c>
      <c r="B176" t="s">
        <v>138</v>
      </c>
      <c r="C176" t="s">
        <v>139</v>
      </c>
      <c r="D176">
        <v>4</v>
      </c>
      <c r="E176">
        <v>1</v>
      </c>
      <c r="F176">
        <v>10</v>
      </c>
      <c r="G176">
        <v>14.5</v>
      </c>
      <c r="H176">
        <v>14.5</v>
      </c>
      <c r="I176">
        <v>14</v>
      </c>
      <c r="J176">
        <v>18</v>
      </c>
      <c r="K176">
        <v>32.5</v>
      </c>
      <c r="L176">
        <v>16</v>
      </c>
      <c r="M176">
        <v>14</v>
      </c>
      <c r="N176">
        <v>133.5</v>
      </c>
      <c r="O176">
        <v>59.333333333333336</v>
      </c>
    </row>
    <row r="177" spans="1:15">
      <c r="A177">
        <v>12</v>
      </c>
      <c r="B177" t="s">
        <v>7</v>
      </c>
      <c r="C177" t="s">
        <v>8</v>
      </c>
      <c r="D177">
        <v>4</v>
      </c>
      <c r="E177">
        <v>5</v>
      </c>
      <c r="F177">
        <v>14.5</v>
      </c>
      <c r="G177">
        <v>19</v>
      </c>
      <c r="H177">
        <v>17.5</v>
      </c>
      <c r="I177">
        <v>18</v>
      </c>
      <c r="J177">
        <v>19</v>
      </c>
      <c r="K177">
        <v>38</v>
      </c>
      <c r="L177">
        <v>18</v>
      </c>
      <c r="M177">
        <v>14</v>
      </c>
      <c r="N177">
        <v>158</v>
      </c>
      <c r="O177">
        <v>70.222222222222229</v>
      </c>
    </row>
    <row r="178" spans="1:15">
      <c r="A178">
        <v>7</v>
      </c>
      <c r="B178" t="s">
        <v>140</v>
      </c>
      <c r="C178" t="s">
        <v>141</v>
      </c>
      <c r="D178">
        <v>4</v>
      </c>
      <c r="E178">
        <v>3</v>
      </c>
      <c r="F178">
        <v>5</v>
      </c>
      <c r="G178">
        <v>18</v>
      </c>
      <c r="H178">
        <v>13.5</v>
      </c>
      <c r="I178">
        <v>10</v>
      </c>
      <c r="J178">
        <v>19</v>
      </c>
      <c r="K178">
        <v>32</v>
      </c>
      <c r="L178" t="s">
        <v>363</v>
      </c>
      <c r="M178">
        <v>8</v>
      </c>
      <c r="N178">
        <v>105.5</v>
      </c>
      <c r="O178">
        <v>46.888888888888893</v>
      </c>
    </row>
    <row r="179" spans="1:15">
      <c r="A179">
        <v>8</v>
      </c>
      <c r="B179" t="s">
        <v>68</v>
      </c>
      <c r="C179" t="s">
        <v>69</v>
      </c>
      <c r="D179">
        <v>4</v>
      </c>
      <c r="E179">
        <v>3</v>
      </c>
      <c r="F179">
        <v>5</v>
      </c>
      <c r="G179">
        <v>18</v>
      </c>
      <c r="H179">
        <v>13.5</v>
      </c>
      <c r="I179">
        <v>10</v>
      </c>
      <c r="J179">
        <v>19</v>
      </c>
      <c r="K179">
        <v>32</v>
      </c>
      <c r="L179">
        <v>16</v>
      </c>
      <c r="M179">
        <v>8</v>
      </c>
      <c r="N179">
        <v>121.5</v>
      </c>
      <c r="O179">
        <v>54</v>
      </c>
    </row>
    <row r="180" spans="1:15">
      <c r="A180">
        <v>4</v>
      </c>
      <c r="B180" t="s">
        <v>181</v>
      </c>
      <c r="C180" t="s">
        <v>340</v>
      </c>
      <c r="D180">
        <v>4</v>
      </c>
      <c r="E180">
        <v>2</v>
      </c>
      <c r="F180">
        <v>16.5</v>
      </c>
      <c r="G180">
        <v>13.5</v>
      </c>
      <c r="H180">
        <v>18.5</v>
      </c>
      <c r="I180">
        <v>18</v>
      </c>
      <c r="J180">
        <v>19.5</v>
      </c>
      <c r="K180">
        <v>38.5</v>
      </c>
      <c r="L180">
        <v>16</v>
      </c>
      <c r="M180">
        <v>16</v>
      </c>
      <c r="N180">
        <v>156.5</v>
      </c>
      <c r="O180">
        <v>69.555555555555557</v>
      </c>
    </row>
    <row r="181" spans="1:15">
      <c r="A181">
        <v>5</v>
      </c>
      <c r="B181" t="s">
        <v>104</v>
      </c>
      <c r="C181" t="s">
        <v>341</v>
      </c>
      <c r="D181">
        <v>4</v>
      </c>
      <c r="E181">
        <v>2</v>
      </c>
      <c r="F181">
        <v>16.5</v>
      </c>
      <c r="G181">
        <v>13.5</v>
      </c>
      <c r="H181">
        <v>18.5</v>
      </c>
      <c r="I181">
        <v>10</v>
      </c>
      <c r="J181">
        <v>19.5</v>
      </c>
      <c r="K181">
        <v>38.5</v>
      </c>
      <c r="L181">
        <v>16</v>
      </c>
      <c r="M181">
        <v>16</v>
      </c>
      <c r="N181">
        <v>148.5</v>
      </c>
      <c r="O181">
        <v>66</v>
      </c>
    </row>
    <row r="182" spans="1:15">
      <c r="A182">
        <v>1</v>
      </c>
      <c r="B182" t="s">
        <v>106</v>
      </c>
      <c r="C182" t="s">
        <v>342</v>
      </c>
      <c r="D182">
        <v>4</v>
      </c>
      <c r="E182">
        <v>1</v>
      </c>
      <c r="F182">
        <v>16</v>
      </c>
      <c r="G182">
        <v>18.5</v>
      </c>
      <c r="H182">
        <v>12.5</v>
      </c>
      <c r="I182">
        <v>11</v>
      </c>
      <c r="J182">
        <v>18.5</v>
      </c>
      <c r="K182">
        <v>34.5</v>
      </c>
      <c r="L182">
        <v>14</v>
      </c>
      <c r="M182">
        <v>18</v>
      </c>
      <c r="N182">
        <v>143</v>
      </c>
      <c r="O182">
        <v>63.55555555555555</v>
      </c>
    </row>
    <row r="183" spans="1:15">
      <c r="A183">
        <v>10</v>
      </c>
      <c r="B183" t="s">
        <v>108</v>
      </c>
      <c r="C183" t="s">
        <v>109</v>
      </c>
      <c r="D183">
        <v>4</v>
      </c>
      <c r="E183">
        <v>4</v>
      </c>
      <c r="F183">
        <v>15.5</v>
      </c>
      <c r="G183">
        <v>12</v>
      </c>
      <c r="H183">
        <v>16.5</v>
      </c>
      <c r="I183">
        <v>11</v>
      </c>
      <c r="J183">
        <v>20</v>
      </c>
      <c r="K183">
        <v>35</v>
      </c>
      <c r="L183">
        <v>16</v>
      </c>
      <c r="M183">
        <v>14</v>
      </c>
      <c r="N183">
        <v>140</v>
      </c>
      <c r="O183">
        <v>62.222222222222221</v>
      </c>
    </row>
    <row r="184" spans="1:15">
      <c r="A184">
        <v>11</v>
      </c>
      <c r="B184" t="s">
        <v>110</v>
      </c>
      <c r="C184" t="s">
        <v>111</v>
      </c>
      <c r="D184">
        <v>4</v>
      </c>
      <c r="E184">
        <v>4</v>
      </c>
      <c r="F184">
        <v>15.5</v>
      </c>
      <c r="G184">
        <v>12</v>
      </c>
      <c r="H184">
        <v>16.5</v>
      </c>
      <c r="I184">
        <v>11</v>
      </c>
      <c r="J184">
        <v>20</v>
      </c>
      <c r="K184">
        <v>35</v>
      </c>
      <c r="L184">
        <v>16</v>
      </c>
      <c r="M184">
        <v>14</v>
      </c>
      <c r="N184">
        <v>140</v>
      </c>
      <c r="O184">
        <v>62.222222222222221</v>
      </c>
    </row>
    <row r="185" spans="1:15">
      <c r="A185">
        <v>13</v>
      </c>
      <c r="B185" t="s">
        <v>17</v>
      </c>
      <c r="C185" t="s">
        <v>18</v>
      </c>
      <c r="D185">
        <v>4</v>
      </c>
      <c r="E185">
        <v>5</v>
      </c>
      <c r="F185">
        <v>14.5</v>
      </c>
      <c r="G185">
        <v>19</v>
      </c>
      <c r="H185">
        <v>17.5</v>
      </c>
      <c r="I185">
        <v>18</v>
      </c>
      <c r="J185">
        <v>19</v>
      </c>
      <c r="K185">
        <v>38</v>
      </c>
      <c r="L185">
        <v>18</v>
      </c>
      <c r="M185">
        <v>14</v>
      </c>
      <c r="N185">
        <v>158</v>
      </c>
      <c r="O185">
        <v>70.222222222222229</v>
      </c>
    </row>
    <row r="186" spans="1:15">
      <c r="A186">
        <v>15</v>
      </c>
      <c r="B186" t="s">
        <v>74</v>
      </c>
      <c r="C186" t="s">
        <v>75</v>
      </c>
      <c r="D186">
        <v>4</v>
      </c>
      <c r="E186">
        <v>7</v>
      </c>
      <c r="F186">
        <v>11</v>
      </c>
      <c r="G186">
        <v>13</v>
      </c>
      <c r="H186">
        <v>15.5</v>
      </c>
      <c r="I186">
        <v>10</v>
      </c>
      <c r="J186">
        <v>16.5</v>
      </c>
      <c r="K186">
        <v>29.5</v>
      </c>
      <c r="L186">
        <v>14</v>
      </c>
      <c r="M186">
        <v>14</v>
      </c>
      <c r="N186">
        <v>123.5</v>
      </c>
      <c r="O186">
        <v>54.888888888888886</v>
      </c>
    </row>
    <row r="187" spans="1:15">
      <c r="A187">
        <v>2</v>
      </c>
      <c r="B187" t="s">
        <v>114</v>
      </c>
      <c r="C187" t="s">
        <v>115</v>
      </c>
      <c r="D187">
        <v>4</v>
      </c>
      <c r="E187">
        <v>1</v>
      </c>
      <c r="F187">
        <v>10</v>
      </c>
      <c r="G187">
        <v>14.5</v>
      </c>
      <c r="H187">
        <v>14.5</v>
      </c>
      <c r="I187">
        <v>14</v>
      </c>
      <c r="J187">
        <v>18</v>
      </c>
      <c r="K187">
        <v>32.5</v>
      </c>
      <c r="L187">
        <v>16</v>
      </c>
      <c r="M187">
        <v>14</v>
      </c>
      <c r="N187">
        <v>133.5</v>
      </c>
      <c r="O187">
        <v>59.333333333333336</v>
      </c>
    </row>
    <row r="188" spans="1:15">
      <c r="A188">
        <v>17</v>
      </c>
      <c r="B188" t="s">
        <v>142</v>
      </c>
      <c r="C188" t="s">
        <v>143</v>
      </c>
      <c r="D188">
        <v>4</v>
      </c>
      <c r="E188">
        <v>8</v>
      </c>
      <c r="F188">
        <v>14</v>
      </c>
      <c r="G188">
        <v>16</v>
      </c>
      <c r="H188">
        <v>15.5</v>
      </c>
      <c r="I188">
        <v>13</v>
      </c>
      <c r="J188">
        <v>3.5</v>
      </c>
      <c r="K188">
        <v>40</v>
      </c>
      <c r="L188">
        <v>14</v>
      </c>
      <c r="M188">
        <v>14</v>
      </c>
      <c r="N188">
        <v>130</v>
      </c>
      <c r="O188">
        <v>57.777777777777779</v>
      </c>
    </row>
    <row r="189" spans="1:15">
      <c r="A189">
        <v>3</v>
      </c>
      <c r="B189" t="s">
        <v>132</v>
      </c>
      <c r="C189" t="s">
        <v>133</v>
      </c>
      <c r="D189">
        <v>4</v>
      </c>
      <c r="E189">
        <v>1</v>
      </c>
      <c r="F189">
        <v>10</v>
      </c>
      <c r="G189">
        <v>14.5</v>
      </c>
      <c r="H189">
        <v>14.5</v>
      </c>
      <c r="I189">
        <v>14</v>
      </c>
      <c r="J189">
        <v>18</v>
      </c>
      <c r="K189">
        <v>32.5</v>
      </c>
      <c r="L189">
        <v>16</v>
      </c>
      <c r="M189">
        <v>14</v>
      </c>
      <c r="N189">
        <v>133.5</v>
      </c>
      <c r="O189">
        <v>59.333333333333336</v>
      </c>
    </row>
    <row r="190" spans="1:15">
      <c r="A190">
        <v>14</v>
      </c>
      <c r="B190" t="s">
        <v>21</v>
      </c>
      <c r="C190" t="s">
        <v>22</v>
      </c>
      <c r="D190">
        <v>4</v>
      </c>
      <c r="E190">
        <v>5</v>
      </c>
      <c r="F190">
        <v>14.5</v>
      </c>
      <c r="G190">
        <v>19</v>
      </c>
      <c r="H190">
        <v>17.5</v>
      </c>
      <c r="I190">
        <v>18</v>
      </c>
      <c r="J190">
        <v>19</v>
      </c>
      <c r="K190">
        <v>38</v>
      </c>
      <c r="L190">
        <v>18</v>
      </c>
      <c r="M190">
        <v>14</v>
      </c>
      <c r="N190">
        <v>158</v>
      </c>
      <c r="O190">
        <v>70.222222222222229</v>
      </c>
    </row>
    <row r="191" spans="1:15">
      <c r="A191">
        <v>16</v>
      </c>
      <c r="B191" t="s">
        <v>82</v>
      </c>
      <c r="C191" t="s">
        <v>83</v>
      </c>
      <c r="D191">
        <v>4</v>
      </c>
      <c r="E191">
        <v>7</v>
      </c>
      <c r="F191">
        <v>11</v>
      </c>
      <c r="G191">
        <v>13</v>
      </c>
      <c r="H191">
        <v>15.5</v>
      </c>
      <c r="I191">
        <v>10</v>
      </c>
      <c r="J191">
        <v>16.5</v>
      </c>
      <c r="K191">
        <v>29.5</v>
      </c>
      <c r="L191">
        <v>14</v>
      </c>
      <c r="M191">
        <v>14</v>
      </c>
      <c r="N191">
        <v>123.5</v>
      </c>
      <c r="O191">
        <v>54.888888888888886</v>
      </c>
    </row>
    <row r="192" spans="1:15">
      <c r="A192">
        <v>4</v>
      </c>
      <c r="B192" t="s">
        <v>118</v>
      </c>
      <c r="C192" t="s">
        <v>119</v>
      </c>
      <c r="D192">
        <v>4</v>
      </c>
      <c r="E192">
        <v>2</v>
      </c>
      <c r="F192">
        <v>9</v>
      </c>
      <c r="G192">
        <v>20</v>
      </c>
      <c r="H192">
        <v>16</v>
      </c>
      <c r="I192">
        <v>17</v>
      </c>
      <c r="J192">
        <v>20</v>
      </c>
      <c r="K192">
        <v>37.5</v>
      </c>
      <c r="L192">
        <v>16</v>
      </c>
      <c r="M192">
        <v>14</v>
      </c>
      <c r="N192">
        <v>149.5</v>
      </c>
      <c r="O192">
        <v>66.444444444444443</v>
      </c>
    </row>
    <row r="193" spans="1:15">
      <c r="A193">
        <v>5</v>
      </c>
      <c r="B193" t="s">
        <v>84</v>
      </c>
      <c r="C193" t="s">
        <v>85</v>
      </c>
      <c r="D193">
        <v>4</v>
      </c>
      <c r="E193">
        <v>2</v>
      </c>
      <c r="F193">
        <v>9</v>
      </c>
      <c r="G193">
        <v>17.5</v>
      </c>
      <c r="H193">
        <v>16</v>
      </c>
      <c r="I193">
        <v>17</v>
      </c>
      <c r="J193">
        <v>20</v>
      </c>
      <c r="K193">
        <v>37.5</v>
      </c>
      <c r="L193">
        <v>16</v>
      </c>
      <c r="M193">
        <v>14</v>
      </c>
      <c r="N193">
        <v>147</v>
      </c>
      <c r="O193">
        <v>65.333333333333329</v>
      </c>
    </row>
    <row r="194" spans="1:15">
      <c r="A194">
        <v>3</v>
      </c>
      <c r="B194" t="s">
        <v>183</v>
      </c>
      <c r="C194" t="s">
        <v>344</v>
      </c>
      <c r="D194">
        <v>4</v>
      </c>
      <c r="E194">
        <v>1</v>
      </c>
      <c r="F194">
        <v>16</v>
      </c>
      <c r="G194">
        <v>18.5</v>
      </c>
      <c r="H194">
        <v>12.5</v>
      </c>
      <c r="I194">
        <v>11</v>
      </c>
      <c r="J194">
        <v>18.5</v>
      </c>
      <c r="K194">
        <v>34.5</v>
      </c>
      <c r="L194">
        <v>14</v>
      </c>
      <c r="M194">
        <v>18</v>
      </c>
      <c r="N194">
        <v>143</v>
      </c>
      <c r="O194">
        <v>63.55555555555555</v>
      </c>
    </row>
    <row r="195" spans="1:15">
      <c r="A195">
        <v>18</v>
      </c>
      <c r="B195" t="s">
        <v>120</v>
      </c>
      <c r="C195" t="s">
        <v>121</v>
      </c>
      <c r="D195">
        <v>4</v>
      </c>
      <c r="E195">
        <v>8</v>
      </c>
      <c r="F195">
        <v>14</v>
      </c>
      <c r="G195">
        <v>16</v>
      </c>
      <c r="H195">
        <v>15.5</v>
      </c>
      <c r="I195">
        <v>13</v>
      </c>
      <c r="J195">
        <v>3.5</v>
      </c>
      <c r="K195">
        <v>40</v>
      </c>
      <c r="L195">
        <v>14</v>
      </c>
      <c r="M195">
        <v>14</v>
      </c>
      <c r="N195">
        <v>130</v>
      </c>
      <c r="O195">
        <v>57.777777777777779</v>
      </c>
    </row>
    <row r="196" spans="1:15">
      <c r="A196">
        <v>6</v>
      </c>
      <c r="B196" t="s">
        <v>124</v>
      </c>
      <c r="C196" t="s">
        <v>125</v>
      </c>
      <c r="D196">
        <v>4</v>
      </c>
      <c r="E196">
        <v>2</v>
      </c>
      <c r="F196">
        <v>9</v>
      </c>
      <c r="G196">
        <v>17.5</v>
      </c>
      <c r="H196">
        <v>16</v>
      </c>
      <c r="I196">
        <v>17</v>
      </c>
      <c r="J196">
        <v>20</v>
      </c>
      <c r="K196">
        <v>37.5</v>
      </c>
      <c r="L196">
        <v>16</v>
      </c>
      <c r="M196">
        <v>14</v>
      </c>
      <c r="N196">
        <v>147</v>
      </c>
      <c r="O196">
        <v>65.333333333333329</v>
      </c>
    </row>
    <row r="197" spans="1:15">
      <c r="A197">
        <v>19</v>
      </c>
      <c r="D197">
        <v>4</v>
      </c>
    </row>
    <row r="198" spans="1:15">
      <c r="A198">
        <v>20</v>
      </c>
      <c r="D198">
        <v>4</v>
      </c>
    </row>
    <row r="199" spans="1:15">
      <c r="A199">
        <v>21</v>
      </c>
      <c r="D199">
        <v>4</v>
      </c>
    </row>
    <row r="200" spans="1:15">
      <c r="A200">
        <v>22</v>
      </c>
      <c r="D200">
        <v>4</v>
      </c>
    </row>
    <row r="201" spans="1:15">
      <c r="A201">
        <v>23</v>
      </c>
      <c r="D201">
        <v>4</v>
      </c>
    </row>
    <row r="202" spans="1:15">
      <c r="A202">
        <v>24</v>
      </c>
      <c r="D202">
        <v>4</v>
      </c>
    </row>
  </sheetData>
  <sortState ref="A107:O202">
    <sortCondition ref="D107:D202"/>
    <sortCondition ref="B107:B202"/>
    <sortCondition ref="A107:A202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&amp;Cวิชา 188212 Analog Electronics Laboratory
คะแนนรายงาน</oddHeader>
  </headerFooter>
  <rowBreaks count="1" manualBreakCount="1">
    <brk id="5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2.75"/>
  <sheetData>
    <row r="1" spans="1:3">
      <c r="A1" t="s">
        <v>364</v>
      </c>
      <c r="B1">
        <v>10</v>
      </c>
      <c r="C1" t="s">
        <v>367</v>
      </c>
    </row>
    <row r="2" spans="1:3">
      <c r="A2" t="s">
        <v>365</v>
      </c>
      <c r="B2">
        <v>80</v>
      </c>
      <c r="C2" t="s">
        <v>367</v>
      </c>
    </row>
    <row r="3" spans="1:3">
      <c r="A3" t="s">
        <v>366</v>
      </c>
      <c r="B3">
        <v>10</v>
      </c>
      <c r="C3" t="s">
        <v>367</v>
      </c>
    </row>
    <row r="4" spans="1:3">
      <c r="A4" t="s">
        <v>360</v>
      </c>
      <c r="B4">
        <f>SUM(B1:B3)</f>
        <v>100</v>
      </c>
      <c r="C4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view="pageLayout" topLeftCell="A58" zoomScaleNormal="100" workbookViewId="0">
      <selection activeCell="B2" sqref="A2:B2"/>
    </sheetView>
  </sheetViews>
  <sheetFormatPr defaultRowHeight="12.75"/>
  <cols>
    <col min="1" max="1" width="3" bestFit="1" customWidth="1"/>
    <col min="2" max="2" width="11.7109375" bestFit="1" customWidth="1"/>
    <col min="3" max="3" width="23.85546875" bestFit="1" customWidth="1"/>
    <col min="4" max="4" width="4" bestFit="1" customWidth="1"/>
    <col min="5" max="5" width="36.5703125" customWidth="1"/>
  </cols>
  <sheetData>
    <row r="1" spans="1:5">
      <c r="A1" s="4"/>
      <c r="B1" s="1" t="s">
        <v>0</v>
      </c>
      <c r="C1" s="1" t="s">
        <v>1</v>
      </c>
      <c r="D1" s="2" t="s">
        <v>2</v>
      </c>
      <c r="E1" s="1" t="s">
        <v>368</v>
      </c>
    </row>
    <row r="2" spans="1:5">
      <c r="A2" s="4">
        <v>1</v>
      </c>
      <c r="B2" s="4" t="s">
        <v>3</v>
      </c>
      <c r="C2" s="4" t="s">
        <v>4</v>
      </c>
      <c r="D2" s="1">
        <v>1</v>
      </c>
      <c r="E2" s="4"/>
    </row>
    <row r="3" spans="1:5">
      <c r="A3" s="4">
        <v>2</v>
      </c>
      <c r="B3" s="4" t="s">
        <v>185</v>
      </c>
      <c r="C3" s="4" t="s">
        <v>186</v>
      </c>
      <c r="D3" s="1">
        <v>1</v>
      </c>
      <c r="E3" s="4"/>
    </row>
    <row r="4" spans="1:5">
      <c r="A4" s="4">
        <v>3</v>
      </c>
      <c r="B4" s="4" t="s">
        <v>187</v>
      </c>
      <c r="C4" s="4" t="s">
        <v>188</v>
      </c>
      <c r="D4" s="1">
        <v>1</v>
      </c>
      <c r="E4" s="4"/>
    </row>
    <row r="5" spans="1:5">
      <c r="A5" s="4">
        <v>4</v>
      </c>
      <c r="B5" s="4" t="s">
        <v>13</v>
      </c>
      <c r="C5" s="4" t="s">
        <v>14</v>
      </c>
      <c r="D5" s="1">
        <v>1</v>
      </c>
      <c r="E5" s="4"/>
    </row>
    <row r="6" spans="1:5">
      <c r="A6" s="4">
        <v>5</v>
      </c>
      <c r="B6" s="4" t="s">
        <v>15</v>
      </c>
      <c r="C6" s="4" t="s">
        <v>16</v>
      </c>
      <c r="D6" s="1">
        <v>1</v>
      </c>
      <c r="E6" s="4"/>
    </row>
    <row r="7" spans="1:5">
      <c r="A7" s="4">
        <v>6</v>
      </c>
      <c r="B7" s="4" t="s">
        <v>112</v>
      </c>
      <c r="C7" s="4" t="s">
        <v>113</v>
      </c>
      <c r="D7" s="1">
        <v>1</v>
      </c>
      <c r="E7" s="4"/>
    </row>
    <row r="8" spans="1:5">
      <c r="A8" s="4">
        <v>7</v>
      </c>
      <c r="B8" s="4" t="s">
        <v>19</v>
      </c>
      <c r="C8" s="4" t="s">
        <v>20</v>
      </c>
      <c r="D8" s="1">
        <v>1</v>
      </c>
      <c r="E8" s="4"/>
    </row>
    <row r="9" spans="1:5">
      <c r="A9" s="4">
        <v>8</v>
      </c>
      <c r="B9" s="4" t="s">
        <v>27</v>
      </c>
      <c r="C9" s="4" t="s">
        <v>28</v>
      </c>
      <c r="D9" s="1">
        <v>1</v>
      </c>
      <c r="E9" s="4"/>
    </row>
    <row r="10" spans="1:5">
      <c r="A10" s="4">
        <v>9</v>
      </c>
      <c r="B10" s="4" t="s">
        <v>122</v>
      </c>
      <c r="C10" s="4" t="s">
        <v>123</v>
      </c>
      <c r="D10" s="1">
        <v>1</v>
      </c>
      <c r="E10" s="4"/>
    </row>
    <row r="11" spans="1:5">
      <c r="A11" s="4">
        <v>10</v>
      </c>
      <c r="B11" s="4" t="s">
        <v>33</v>
      </c>
      <c r="C11" s="4" t="s">
        <v>34</v>
      </c>
      <c r="D11" s="1">
        <v>1</v>
      </c>
      <c r="E11" s="4"/>
    </row>
    <row r="12" spans="1:5">
      <c r="A12" s="4">
        <v>11</v>
      </c>
      <c r="B12" s="20"/>
      <c r="C12" s="20"/>
      <c r="D12" s="1"/>
      <c r="E12" s="4"/>
    </row>
    <row r="13" spans="1:5">
      <c r="A13" s="4">
        <v>12</v>
      </c>
      <c r="B13" s="20"/>
      <c r="C13" s="20"/>
      <c r="D13" s="1"/>
      <c r="E13" s="4"/>
    </row>
    <row r="14" spans="1:5">
      <c r="A14" s="4">
        <v>13</v>
      </c>
      <c r="B14" s="20"/>
      <c r="C14" s="20"/>
      <c r="D14" s="1"/>
      <c r="E14" s="4"/>
    </row>
    <row r="15" spans="1:5">
      <c r="A15" s="4">
        <v>14</v>
      </c>
      <c r="B15" s="20"/>
      <c r="C15" s="20"/>
      <c r="D15" s="1"/>
      <c r="E15" s="4"/>
    </row>
    <row r="16" spans="1:5">
      <c r="A16" s="4">
        <v>15</v>
      </c>
      <c r="B16" s="20"/>
      <c r="C16" s="20"/>
      <c r="D16" s="1"/>
      <c r="E16" s="4"/>
    </row>
    <row r="17" spans="1:5">
      <c r="A17" s="4">
        <v>16</v>
      </c>
      <c r="B17" s="20"/>
      <c r="C17" s="20"/>
      <c r="D17" s="1"/>
      <c r="E17" s="4"/>
    </row>
    <row r="18" spans="1:5">
      <c r="A18" s="4">
        <v>17</v>
      </c>
      <c r="B18" s="20"/>
      <c r="C18" s="20"/>
      <c r="D18" s="1"/>
      <c r="E18" s="4"/>
    </row>
    <row r="19" spans="1:5">
      <c r="A19" s="4">
        <v>18</v>
      </c>
      <c r="B19" s="20"/>
      <c r="C19" s="20"/>
      <c r="D19" s="1"/>
      <c r="E19" s="4"/>
    </row>
    <row r="20" spans="1:5">
      <c r="A20" s="4">
        <v>19</v>
      </c>
      <c r="B20" s="31"/>
      <c r="C20" s="31"/>
      <c r="D20" s="1"/>
      <c r="E20" s="4"/>
    </row>
    <row r="21" spans="1:5">
      <c r="A21" s="4">
        <v>20</v>
      </c>
      <c r="B21" s="31"/>
      <c r="C21" s="31"/>
      <c r="D21" s="1"/>
      <c r="E21" s="4"/>
    </row>
    <row r="22" spans="1:5">
      <c r="A22" s="4">
        <v>21</v>
      </c>
      <c r="B22" s="31"/>
      <c r="C22" s="31"/>
      <c r="D22" s="1"/>
      <c r="E22" s="4"/>
    </row>
    <row r="23" spans="1:5">
      <c r="A23" s="4">
        <v>22</v>
      </c>
      <c r="B23" s="31" t="s">
        <v>35</v>
      </c>
      <c r="C23" s="31" t="s">
        <v>35</v>
      </c>
      <c r="D23" s="1"/>
      <c r="E23" s="4"/>
    </row>
    <row r="24" spans="1:5">
      <c r="A24" s="4">
        <v>23</v>
      </c>
      <c r="B24" s="31" t="s">
        <v>35</v>
      </c>
      <c r="C24" s="31" t="s">
        <v>35</v>
      </c>
      <c r="D24" s="1"/>
      <c r="E24" s="4"/>
    </row>
    <row r="25" spans="1:5">
      <c r="A25" s="4">
        <v>24</v>
      </c>
      <c r="B25" s="31" t="s">
        <v>35</v>
      </c>
      <c r="C25" s="31" t="s">
        <v>35</v>
      </c>
      <c r="D25" s="1"/>
      <c r="E25" s="4"/>
    </row>
    <row r="26" spans="1:5">
      <c r="A26" s="4">
        <v>1</v>
      </c>
      <c r="B26" s="31" t="s">
        <v>36</v>
      </c>
      <c r="C26" s="31" t="s">
        <v>37</v>
      </c>
      <c r="D26" s="32">
        <v>2</v>
      </c>
      <c r="E26" s="4"/>
    </row>
    <row r="27" spans="1:5">
      <c r="A27" s="4">
        <v>2</v>
      </c>
      <c r="B27" s="25" t="s">
        <v>38</v>
      </c>
      <c r="C27" s="25" t="s">
        <v>39</v>
      </c>
      <c r="D27" s="26">
        <v>2</v>
      </c>
      <c r="E27" s="4"/>
    </row>
    <row r="28" spans="1:5">
      <c r="A28" s="4">
        <v>3</v>
      </c>
      <c r="B28" s="25" t="s">
        <v>9</v>
      </c>
      <c r="C28" s="25" t="s">
        <v>10</v>
      </c>
      <c r="D28" s="26">
        <v>2</v>
      </c>
      <c r="E28" s="4"/>
    </row>
    <row r="29" spans="1:5">
      <c r="A29" s="4">
        <v>4</v>
      </c>
      <c r="B29" s="25" t="s">
        <v>40</v>
      </c>
      <c r="C29" s="25" t="s">
        <v>41</v>
      </c>
      <c r="D29" s="26">
        <v>2</v>
      </c>
      <c r="E29" s="4"/>
    </row>
    <row r="30" spans="1:5">
      <c r="A30" s="4">
        <v>5</v>
      </c>
      <c r="B30" s="25" t="s">
        <v>130</v>
      </c>
      <c r="C30" s="25" t="s">
        <v>131</v>
      </c>
      <c r="D30" s="26">
        <v>2</v>
      </c>
      <c r="E30" s="4"/>
    </row>
    <row r="31" spans="1:5">
      <c r="A31" s="4">
        <v>6</v>
      </c>
      <c r="B31" s="25" t="s">
        <v>42</v>
      </c>
      <c r="C31" s="25" t="s">
        <v>43</v>
      </c>
      <c r="D31" s="26">
        <v>2</v>
      </c>
      <c r="E31" s="4"/>
    </row>
    <row r="32" spans="1:5">
      <c r="A32" s="4">
        <v>7</v>
      </c>
      <c r="B32" s="25" t="s">
        <v>44</v>
      </c>
      <c r="C32" s="25" t="s">
        <v>45</v>
      </c>
      <c r="D32" s="26">
        <v>2</v>
      </c>
      <c r="E32" s="4"/>
    </row>
    <row r="33" spans="1:5">
      <c r="A33" s="4">
        <v>8</v>
      </c>
      <c r="B33" s="25" t="s">
        <v>46</v>
      </c>
      <c r="C33" s="25" t="s">
        <v>47</v>
      </c>
      <c r="D33" s="26">
        <v>2</v>
      </c>
      <c r="E33" s="4"/>
    </row>
    <row r="34" spans="1:5">
      <c r="A34" s="4">
        <v>9</v>
      </c>
      <c r="B34" s="25" t="s">
        <v>48</v>
      </c>
      <c r="C34" s="25" t="s">
        <v>49</v>
      </c>
      <c r="D34" s="26">
        <v>2</v>
      </c>
      <c r="E34" s="4"/>
    </row>
    <row r="35" spans="1:5">
      <c r="A35" s="4">
        <v>10</v>
      </c>
      <c r="B35" s="25" t="s">
        <v>50</v>
      </c>
      <c r="C35" s="25" t="s">
        <v>51</v>
      </c>
      <c r="D35" s="26">
        <v>2</v>
      </c>
      <c r="E35" s="4"/>
    </row>
    <row r="36" spans="1:5">
      <c r="A36" s="4">
        <v>11</v>
      </c>
      <c r="B36" s="25" t="s">
        <v>52</v>
      </c>
      <c r="C36" s="25" t="s">
        <v>53</v>
      </c>
      <c r="D36" s="26">
        <v>2</v>
      </c>
      <c r="E36" s="4"/>
    </row>
    <row r="37" spans="1:5">
      <c r="A37" s="4">
        <v>12</v>
      </c>
      <c r="B37" s="25" t="s">
        <v>116</v>
      </c>
      <c r="C37" s="25" t="s">
        <v>117</v>
      </c>
      <c r="D37" s="26">
        <v>2</v>
      </c>
      <c r="E37" s="4"/>
    </row>
    <row r="38" spans="1:5">
      <c r="A38" s="4">
        <v>13</v>
      </c>
      <c r="B38" s="25" t="s">
        <v>56</v>
      </c>
      <c r="C38" s="25" t="s">
        <v>57</v>
      </c>
      <c r="D38" s="26">
        <v>2</v>
      </c>
      <c r="E38" s="4"/>
    </row>
    <row r="39" spans="1:5">
      <c r="A39" s="4">
        <v>14</v>
      </c>
      <c r="B39" s="25" t="s">
        <v>29</v>
      </c>
      <c r="C39" s="25" t="s">
        <v>30</v>
      </c>
      <c r="D39" s="26">
        <v>2</v>
      </c>
      <c r="E39" s="4"/>
    </row>
    <row r="40" spans="1:5">
      <c r="A40" s="4">
        <v>15</v>
      </c>
      <c r="B40" s="25" t="s">
        <v>58</v>
      </c>
      <c r="C40" s="25" t="s">
        <v>59</v>
      </c>
      <c r="D40" s="26">
        <v>2</v>
      </c>
      <c r="E40" s="4"/>
    </row>
    <row r="41" spans="1:5">
      <c r="A41" s="4">
        <v>16</v>
      </c>
      <c r="B41" s="25" t="s">
        <v>94</v>
      </c>
      <c r="C41" s="25" t="s">
        <v>95</v>
      </c>
      <c r="D41" s="26">
        <v>2</v>
      </c>
      <c r="E41" s="4"/>
    </row>
    <row r="42" spans="1:5">
      <c r="A42" s="4">
        <v>17</v>
      </c>
      <c r="B42" s="25" t="s">
        <v>96</v>
      </c>
      <c r="C42" s="25" t="s">
        <v>97</v>
      </c>
      <c r="D42" s="26">
        <v>2</v>
      </c>
      <c r="E42" s="4"/>
    </row>
    <row r="43" spans="1:5">
      <c r="A43" s="4">
        <v>18</v>
      </c>
      <c r="B43" s="25" t="s">
        <v>98</v>
      </c>
      <c r="C43" s="25" t="s">
        <v>99</v>
      </c>
      <c r="D43" s="26">
        <v>2</v>
      </c>
      <c r="E43" s="4"/>
    </row>
    <row r="44" spans="1:5">
      <c r="A44" s="4">
        <v>19</v>
      </c>
      <c r="B44" s="31" t="s">
        <v>31</v>
      </c>
      <c r="C44" s="31" t="s">
        <v>32</v>
      </c>
      <c r="D44" s="26">
        <v>2</v>
      </c>
      <c r="E44" s="4"/>
    </row>
    <row r="45" spans="1:5">
      <c r="A45" s="4">
        <v>20</v>
      </c>
      <c r="B45" s="25" t="s">
        <v>60</v>
      </c>
      <c r="C45" s="25" t="s">
        <v>61</v>
      </c>
      <c r="D45" s="26">
        <v>2</v>
      </c>
      <c r="E45" s="4"/>
    </row>
    <row r="46" spans="1:5">
      <c r="A46" s="4">
        <v>21</v>
      </c>
      <c r="B46" s="25" t="s">
        <v>62</v>
      </c>
      <c r="C46" s="25" t="s">
        <v>63</v>
      </c>
      <c r="D46" s="26">
        <v>2</v>
      </c>
      <c r="E46" s="4"/>
    </row>
    <row r="47" spans="1:5">
      <c r="A47" s="4">
        <v>22</v>
      </c>
      <c r="B47" s="25" t="s">
        <v>64</v>
      </c>
      <c r="C47" s="25" t="s">
        <v>65</v>
      </c>
      <c r="D47" s="26">
        <v>2</v>
      </c>
      <c r="E47" s="4"/>
    </row>
    <row r="48" spans="1:5">
      <c r="A48" s="4">
        <v>23</v>
      </c>
      <c r="B48" s="31" t="s">
        <v>134</v>
      </c>
      <c r="C48" s="31" t="s">
        <v>135</v>
      </c>
      <c r="D48" s="32">
        <v>2</v>
      </c>
      <c r="E48" s="4"/>
    </row>
    <row r="49" spans="1:5">
      <c r="A49" s="4">
        <v>24</v>
      </c>
      <c r="B49" s="4"/>
      <c r="C49" s="4"/>
      <c r="D49" s="1"/>
      <c r="E49" s="4"/>
    </row>
    <row r="50" spans="1:5">
      <c r="A50" s="4">
        <v>1</v>
      </c>
      <c r="B50" s="31" t="s">
        <v>136</v>
      </c>
      <c r="C50" s="31" t="s">
        <v>137</v>
      </c>
      <c r="D50" s="32">
        <v>3</v>
      </c>
      <c r="E50" s="4"/>
    </row>
    <row r="51" spans="1:5">
      <c r="A51" s="4">
        <v>2</v>
      </c>
      <c r="B51" s="31" t="s">
        <v>126</v>
      </c>
      <c r="C51" s="31" t="s">
        <v>127</v>
      </c>
      <c r="D51" s="32">
        <v>3</v>
      </c>
      <c r="E51" s="4"/>
    </row>
    <row r="52" spans="1:5">
      <c r="A52" s="4">
        <v>3</v>
      </c>
      <c r="B52" s="4" t="s">
        <v>102</v>
      </c>
      <c r="C52" s="4" t="s">
        <v>103</v>
      </c>
      <c r="D52" s="1">
        <v>3</v>
      </c>
      <c r="E52" s="4"/>
    </row>
    <row r="53" spans="1:5">
      <c r="A53" s="4">
        <v>4</v>
      </c>
      <c r="B53" s="31" t="s">
        <v>5</v>
      </c>
      <c r="C53" s="31" t="s">
        <v>6</v>
      </c>
      <c r="D53" s="32">
        <v>3</v>
      </c>
      <c r="E53" s="4"/>
    </row>
    <row r="54" spans="1:5">
      <c r="A54" s="4">
        <v>5</v>
      </c>
      <c r="B54" s="4" t="s">
        <v>70</v>
      </c>
      <c r="C54" s="4" t="s">
        <v>71</v>
      </c>
      <c r="D54" s="1">
        <v>3</v>
      </c>
      <c r="E54" s="4"/>
    </row>
    <row r="55" spans="1:5">
      <c r="A55" s="4">
        <v>6</v>
      </c>
      <c r="B55" s="4" t="s">
        <v>72</v>
      </c>
      <c r="C55" s="4" t="s">
        <v>73</v>
      </c>
      <c r="D55" s="1">
        <v>3</v>
      </c>
      <c r="E55" s="4"/>
    </row>
    <row r="56" spans="1:5">
      <c r="A56" s="4">
        <v>7</v>
      </c>
      <c r="B56" s="4" t="s">
        <v>11</v>
      </c>
      <c r="C56" s="4" t="s">
        <v>12</v>
      </c>
      <c r="D56" s="1">
        <v>3</v>
      </c>
      <c r="E56" s="4"/>
    </row>
    <row r="57" spans="1:5">
      <c r="A57" s="4">
        <v>8</v>
      </c>
      <c r="B57" s="4" t="s">
        <v>76</v>
      </c>
      <c r="C57" s="4" t="s">
        <v>77</v>
      </c>
      <c r="D57" s="1">
        <v>3</v>
      </c>
      <c r="E57" s="4"/>
    </row>
    <row r="58" spans="1:5">
      <c r="A58" s="4">
        <v>9</v>
      </c>
      <c r="B58" s="4" t="s">
        <v>78</v>
      </c>
      <c r="C58" s="4" t="s">
        <v>79</v>
      </c>
      <c r="D58" s="1">
        <v>3</v>
      </c>
      <c r="E58" s="4"/>
    </row>
    <row r="59" spans="1:5">
      <c r="A59" s="4">
        <v>10</v>
      </c>
      <c r="B59" s="31" t="s">
        <v>128</v>
      </c>
      <c r="C59" s="31" t="s">
        <v>129</v>
      </c>
      <c r="D59" s="32">
        <v>3</v>
      </c>
      <c r="E59" s="4"/>
    </row>
    <row r="60" spans="1:5">
      <c r="A60" s="4">
        <v>11</v>
      </c>
      <c r="B60" s="4" t="s">
        <v>80</v>
      </c>
      <c r="C60" s="4" t="s">
        <v>81</v>
      </c>
      <c r="D60" s="1">
        <v>3</v>
      </c>
      <c r="E60" s="4"/>
    </row>
    <row r="61" spans="1:5">
      <c r="A61" s="4">
        <v>12</v>
      </c>
      <c r="B61" s="4" t="s">
        <v>54</v>
      </c>
      <c r="C61" s="4" t="s">
        <v>55</v>
      </c>
      <c r="D61" s="1">
        <v>3</v>
      </c>
      <c r="E61" s="4"/>
    </row>
    <row r="62" spans="1:5">
      <c r="A62" s="4">
        <v>13</v>
      </c>
      <c r="B62" s="4" t="s">
        <v>23</v>
      </c>
      <c r="C62" s="4" t="s">
        <v>24</v>
      </c>
      <c r="D62" s="1">
        <v>3</v>
      </c>
      <c r="E62" s="4"/>
    </row>
    <row r="63" spans="1:5">
      <c r="A63" s="4">
        <v>14</v>
      </c>
      <c r="B63" s="4" t="s">
        <v>86</v>
      </c>
      <c r="C63" s="4" t="s">
        <v>87</v>
      </c>
      <c r="D63" s="1">
        <v>3</v>
      </c>
      <c r="E63" s="4"/>
    </row>
    <row r="64" spans="1:5">
      <c r="A64" s="4">
        <v>15</v>
      </c>
      <c r="B64" s="4" t="s">
        <v>25</v>
      </c>
      <c r="C64" s="4" t="s">
        <v>26</v>
      </c>
      <c r="D64" s="1">
        <v>3</v>
      </c>
      <c r="E64" s="4"/>
    </row>
    <row r="65" spans="1:5">
      <c r="A65" s="4">
        <v>16</v>
      </c>
      <c r="B65" s="4" t="s">
        <v>88</v>
      </c>
      <c r="C65" s="4" t="s">
        <v>89</v>
      </c>
      <c r="D65" s="1">
        <v>3</v>
      </c>
      <c r="E65" s="4"/>
    </row>
    <row r="66" spans="1:5">
      <c r="A66" s="4">
        <v>17</v>
      </c>
      <c r="B66" s="4" t="s">
        <v>90</v>
      </c>
      <c r="C66" s="4" t="s">
        <v>91</v>
      </c>
      <c r="D66" s="1">
        <v>3</v>
      </c>
      <c r="E66" s="4"/>
    </row>
    <row r="67" spans="1:5">
      <c r="A67" s="4">
        <v>18</v>
      </c>
      <c r="B67" s="4" t="s">
        <v>92</v>
      </c>
      <c r="C67" s="4" t="s">
        <v>93</v>
      </c>
      <c r="D67" s="1">
        <v>3</v>
      </c>
      <c r="E67" s="4"/>
    </row>
    <row r="68" spans="1:5">
      <c r="A68" s="4">
        <v>19</v>
      </c>
      <c r="B68" s="4" t="s">
        <v>100</v>
      </c>
      <c r="C68" s="4" t="s">
        <v>101</v>
      </c>
      <c r="D68" s="1">
        <v>3</v>
      </c>
      <c r="E68" s="4"/>
    </row>
    <row r="69" spans="1:5">
      <c r="A69" s="4">
        <v>20</v>
      </c>
      <c r="B69" s="4"/>
      <c r="C69" s="4"/>
      <c r="D69" s="1"/>
      <c r="E69" s="4"/>
    </row>
    <row r="70" spans="1:5">
      <c r="A70" s="4">
        <v>21</v>
      </c>
      <c r="B70" s="4" t="s">
        <v>35</v>
      </c>
      <c r="C70" s="4" t="s">
        <v>35</v>
      </c>
      <c r="D70" s="1"/>
      <c r="E70" s="4"/>
    </row>
    <row r="71" spans="1:5">
      <c r="A71" s="4">
        <v>22</v>
      </c>
      <c r="B71" s="4"/>
      <c r="C71" s="4"/>
      <c r="D71" s="1"/>
      <c r="E71" s="4"/>
    </row>
    <row r="72" spans="1:5">
      <c r="A72" s="4">
        <v>23</v>
      </c>
      <c r="B72" s="4"/>
      <c r="C72" s="4"/>
      <c r="D72" s="1"/>
      <c r="E72" s="4"/>
    </row>
    <row r="73" spans="1:5">
      <c r="A73" s="4">
        <v>24</v>
      </c>
      <c r="B73" s="4"/>
      <c r="C73" s="4"/>
      <c r="D73" s="1"/>
      <c r="E73" s="4"/>
    </row>
    <row r="74" spans="1:5">
      <c r="A74" s="4">
        <v>1</v>
      </c>
      <c r="B74" s="4" t="s">
        <v>66</v>
      </c>
      <c r="C74" s="4" t="s">
        <v>67</v>
      </c>
      <c r="D74" s="1">
        <v>4</v>
      </c>
      <c r="E74" s="4"/>
    </row>
    <row r="75" spans="1:5">
      <c r="A75" s="4">
        <v>2</v>
      </c>
      <c r="B75" s="4" t="s">
        <v>138</v>
      </c>
      <c r="C75" s="4" t="s">
        <v>139</v>
      </c>
      <c r="D75" s="1">
        <v>4</v>
      </c>
      <c r="E75" s="4"/>
    </row>
    <row r="76" spans="1:5">
      <c r="A76" s="4">
        <v>3</v>
      </c>
      <c r="B76" s="4" t="s">
        <v>7</v>
      </c>
      <c r="C76" s="4" t="s">
        <v>8</v>
      </c>
      <c r="D76" s="1">
        <v>4</v>
      </c>
      <c r="E76" s="4"/>
    </row>
    <row r="77" spans="1:5">
      <c r="A77" s="4">
        <v>4</v>
      </c>
      <c r="B77" s="4" t="s">
        <v>140</v>
      </c>
      <c r="C77" s="4" t="s">
        <v>141</v>
      </c>
      <c r="D77" s="1">
        <v>4</v>
      </c>
      <c r="E77" s="4"/>
    </row>
    <row r="78" spans="1:5">
      <c r="A78" s="4">
        <v>5</v>
      </c>
      <c r="B78" s="4" t="s">
        <v>68</v>
      </c>
      <c r="C78" s="4" t="s">
        <v>69</v>
      </c>
      <c r="D78" s="1">
        <v>4</v>
      </c>
      <c r="E78" s="4"/>
    </row>
    <row r="79" spans="1:5">
      <c r="A79" s="4">
        <v>6</v>
      </c>
      <c r="B79" s="31" t="s">
        <v>181</v>
      </c>
      <c r="C79" s="31" t="s">
        <v>182</v>
      </c>
      <c r="D79" s="32">
        <v>4</v>
      </c>
      <c r="E79" s="4"/>
    </row>
    <row r="80" spans="1:5">
      <c r="A80" s="4">
        <v>7</v>
      </c>
      <c r="B80" s="31" t="s">
        <v>104</v>
      </c>
      <c r="C80" s="31" t="s">
        <v>105</v>
      </c>
      <c r="D80" s="32">
        <v>4</v>
      </c>
      <c r="E80" s="4"/>
    </row>
    <row r="81" spans="1:5">
      <c r="A81" s="4">
        <v>8</v>
      </c>
      <c r="B81" s="31" t="s">
        <v>106</v>
      </c>
      <c r="C81" s="31" t="s">
        <v>107</v>
      </c>
      <c r="D81" s="32">
        <v>4</v>
      </c>
      <c r="E81" s="4"/>
    </row>
    <row r="82" spans="1:5">
      <c r="A82" s="4">
        <v>9</v>
      </c>
      <c r="B82" s="31" t="s">
        <v>108</v>
      </c>
      <c r="C82" s="31" t="s">
        <v>109</v>
      </c>
      <c r="D82" s="32">
        <v>4</v>
      </c>
      <c r="E82" s="4"/>
    </row>
    <row r="83" spans="1:5">
      <c r="A83" s="4">
        <v>10</v>
      </c>
      <c r="B83" s="31" t="s">
        <v>110</v>
      </c>
      <c r="C83" s="31" t="s">
        <v>111</v>
      </c>
      <c r="D83" s="32">
        <v>4</v>
      </c>
      <c r="E83" s="4"/>
    </row>
    <row r="84" spans="1:5">
      <c r="A84" s="4">
        <v>11</v>
      </c>
      <c r="B84" s="31" t="s">
        <v>17</v>
      </c>
      <c r="C84" s="31" t="s">
        <v>18</v>
      </c>
      <c r="D84" s="32">
        <v>4</v>
      </c>
      <c r="E84" s="4"/>
    </row>
    <row r="85" spans="1:5">
      <c r="A85" s="4">
        <v>12</v>
      </c>
      <c r="B85" s="31" t="s">
        <v>74</v>
      </c>
      <c r="C85" s="31" t="s">
        <v>75</v>
      </c>
      <c r="D85" s="32">
        <v>4</v>
      </c>
      <c r="E85" s="4"/>
    </row>
    <row r="86" spans="1:5">
      <c r="A86" s="4">
        <v>13</v>
      </c>
      <c r="B86" s="31" t="s">
        <v>114</v>
      </c>
      <c r="C86" s="31" t="s">
        <v>115</v>
      </c>
      <c r="D86" s="32">
        <v>4</v>
      </c>
      <c r="E86" s="4"/>
    </row>
    <row r="87" spans="1:5">
      <c r="A87" s="4">
        <v>14</v>
      </c>
      <c r="B87" s="31" t="s">
        <v>142</v>
      </c>
      <c r="C87" s="31" t="s">
        <v>143</v>
      </c>
      <c r="D87" s="32">
        <v>4</v>
      </c>
      <c r="E87" s="4"/>
    </row>
    <row r="88" spans="1:5">
      <c r="A88" s="4">
        <v>15</v>
      </c>
      <c r="B88" s="31" t="s">
        <v>132</v>
      </c>
      <c r="C88" s="31" t="s">
        <v>133</v>
      </c>
      <c r="D88" s="32">
        <v>4</v>
      </c>
      <c r="E88" s="4"/>
    </row>
    <row r="89" spans="1:5">
      <c r="A89" s="4">
        <v>16</v>
      </c>
      <c r="B89" s="31" t="s">
        <v>21</v>
      </c>
      <c r="C89" s="31" t="s">
        <v>22</v>
      </c>
      <c r="D89" s="32">
        <v>4</v>
      </c>
      <c r="E89" s="4"/>
    </row>
    <row r="90" spans="1:5">
      <c r="A90" s="4">
        <v>17</v>
      </c>
      <c r="B90" s="31" t="s">
        <v>82</v>
      </c>
      <c r="C90" s="31" t="s">
        <v>83</v>
      </c>
      <c r="D90" s="32">
        <v>4</v>
      </c>
      <c r="E90" s="4"/>
    </row>
    <row r="91" spans="1:5">
      <c r="A91" s="4">
        <v>18</v>
      </c>
      <c r="B91" s="31" t="s">
        <v>118</v>
      </c>
      <c r="C91" s="31" t="s">
        <v>119</v>
      </c>
      <c r="D91" s="32">
        <v>4</v>
      </c>
      <c r="E91" s="4"/>
    </row>
    <row r="92" spans="1:5">
      <c r="A92" s="4">
        <v>19</v>
      </c>
      <c r="B92" s="31" t="s">
        <v>84</v>
      </c>
      <c r="C92" s="31" t="s">
        <v>85</v>
      </c>
      <c r="D92" s="32">
        <v>4</v>
      </c>
      <c r="E92" s="4"/>
    </row>
    <row r="93" spans="1:5">
      <c r="A93" s="4">
        <v>20</v>
      </c>
      <c r="B93" s="31" t="s">
        <v>183</v>
      </c>
      <c r="C93" s="31" t="s">
        <v>184</v>
      </c>
      <c r="D93" s="32">
        <v>4</v>
      </c>
      <c r="E93" s="4"/>
    </row>
    <row r="94" spans="1:5">
      <c r="A94" s="4">
        <v>21</v>
      </c>
      <c r="B94" s="31" t="s">
        <v>120</v>
      </c>
      <c r="C94" s="31" t="s">
        <v>121</v>
      </c>
      <c r="D94" s="32">
        <v>4</v>
      </c>
      <c r="E94" s="4"/>
    </row>
    <row r="95" spans="1:5">
      <c r="A95" s="4">
        <v>22</v>
      </c>
      <c r="B95" s="4" t="s">
        <v>124</v>
      </c>
      <c r="C95" s="4" t="s">
        <v>125</v>
      </c>
      <c r="D95" s="1">
        <v>4</v>
      </c>
      <c r="E95" s="4"/>
    </row>
    <row r="96" spans="1:5">
      <c r="A96" s="4">
        <v>23</v>
      </c>
      <c r="B96" s="4"/>
      <c r="C96" s="4"/>
      <c r="D96" s="1"/>
      <c r="E96" s="4"/>
    </row>
    <row r="97" spans="1:5">
      <c r="A97" s="4">
        <v>24</v>
      </c>
      <c r="B97" s="4"/>
      <c r="C97" s="4"/>
      <c r="D97" s="1"/>
      <c r="E9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&amp;Cใบเซ็นชื่อเข้าสอบวิชา 188212</oddHeader>
  </headerFooter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M80"/>
  <sheetViews>
    <sheetView tabSelected="1" topLeftCell="A67" zoomScaleNormal="100" workbookViewId="0">
      <selection activeCell="N78" sqref="N78"/>
    </sheetView>
  </sheetViews>
  <sheetFormatPr defaultRowHeight="12.75"/>
  <cols>
    <col min="1" max="1" width="3" bestFit="1" customWidth="1"/>
    <col min="2" max="2" width="11.7109375" bestFit="1" customWidth="1"/>
    <col min="3" max="3" width="23.85546875" customWidth="1"/>
    <col min="4" max="4" width="4" customWidth="1"/>
    <col min="5" max="5" width="7.28515625" style="63" customWidth="1"/>
    <col min="6" max="6" width="6.7109375" customWidth="1"/>
    <col min="7" max="7" width="4.42578125" style="63" customWidth="1"/>
    <col min="8" max="8" width="4.5703125" customWidth="1"/>
    <col min="9" max="9" width="4.7109375" customWidth="1"/>
    <col min="10" max="10" width="7.28515625" customWidth="1"/>
    <col min="11" max="11" width="4.5703125" bestFit="1" customWidth="1"/>
  </cols>
  <sheetData>
    <row r="1" spans="1:13">
      <c r="E1" s="72" t="s">
        <v>373</v>
      </c>
      <c r="F1" s="1" t="s">
        <v>365</v>
      </c>
      <c r="G1" s="72" t="s">
        <v>366</v>
      </c>
      <c r="H1" s="1" t="s">
        <v>360</v>
      </c>
      <c r="I1" s="92" t="s">
        <v>376</v>
      </c>
      <c r="J1" s="80"/>
    </row>
    <row r="2" spans="1:13">
      <c r="A2" s="4"/>
      <c r="B2" s="1" t="s">
        <v>0</v>
      </c>
      <c r="C2" s="1" t="s">
        <v>1</v>
      </c>
      <c r="D2" s="64" t="s">
        <v>2</v>
      </c>
      <c r="E2" s="72">
        <v>10</v>
      </c>
      <c r="F2" s="1">
        <v>80</v>
      </c>
      <c r="G2" s="72">
        <v>10</v>
      </c>
      <c r="H2" s="1">
        <f t="shared" ref="H2" si="0">SUM(E2:G2)</f>
        <v>100</v>
      </c>
      <c r="I2" s="92"/>
      <c r="J2" s="80"/>
    </row>
    <row r="3" spans="1:13">
      <c r="A3" s="4">
        <v>1</v>
      </c>
      <c r="B3" s="4" t="s">
        <v>3</v>
      </c>
      <c r="C3" s="4" t="s">
        <v>4</v>
      </c>
      <c r="D3" s="65">
        <v>1</v>
      </c>
      <c r="E3" s="44">
        <f>เข้าเรียน!P100</f>
        <v>10</v>
      </c>
      <c r="F3" s="44">
        <f>รายงาน!O110</f>
        <v>67.333333333333329</v>
      </c>
      <c r="G3" s="44">
        <v>10</v>
      </c>
      <c r="H3" s="44">
        <f t="shared" ref="H3:H34" si="1">SUM(E3:G3)</f>
        <v>87.333333333333329</v>
      </c>
      <c r="I3" s="1" t="s">
        <v>377</v>
      </c>
      <c r="J3" s="98" t="s">
        <v>384</v>
      </c>
      <c r="K3" s="98"/>
      <c r="L3">
        <v>30</v>
      </c>
      <c r="M3">
        <f t="array" ref="M3:M73">FREQUENCY(H3:H76,L3:L73)</f>
        <v>0</v>
      </c>
    </row>
    <row r="4" spans="1:13">
      <c r="A4" s="4">
        <v>2</v>
      </c>
      <c r="B4" s="4" t="s">
        <v>185</v>
      </c>
      <c r="C4" s="4" t="s">
        <v>186</v>
      </c>
      <c r="D4" s="65">
        <v>1</v>
      </c>
      <c r="E4" s="44">
        <f>เข้าเรียน!P101</f>
        <v>10</v>
      </c>
      <c r="F4" s="44">
        <f>รายงาน!O111</f>
        <v>67.333333333333329</v>
      </c>
      <c r="G4" s="44">
        <v>10</v>
      </c>
      <c r="H4" s="44">
        <f t="shared" si="1"/>
        <v>87.333333333333329</v>
      </c>
      <c r="I4" s="1" t="s">
        <v>377</v>
      </c>
      <c r="J4" s="81" t="s">
        <v>377</v>
      </c>
      <c r="K4" s="4">
        <f>COUNTIF(I$3:I$12,J4)</f>
        <v>2</v>
      </c>
      <c r="L4">
        <v>31</v>
      </c>
      <c r="M4">
        <v>0</v>
      </c>
    </row>
    <row r="5" spans="1:13">
      <c r="A5" s="4">
        <v>3</v>
      </c>
      <c r="B5" s="4" t="s">
        <v>187</v>
      </c>
      <c r="C5" s="4" t="s">
        <v>188</v>
      </c>
      <c r="D5" s="65">
        <v>1</v>
      </c>
      <c r="E5" s="44">
        <f>เข้าเรียน!P102</f>
        <v>10</v>
      </c>
      <c r="F5" s="44">
        <f>รายงาน!O112</f>
        <v>61.777777777777779</v>
      </c>
      <c r="G5" s="44">
        <v>10</v>
      </c>
      <c r="H5" s="44">
        <f t="shared" si="1"/>
        <v>81.777777777777771</v>
      </c>
      <c r="I5" s="1" t="s">
        <v>378</v>
      </c>
      <c r="J5" s="81" t="s">
        <v>378</v>
      </c>
      <c r="K5" s="4">
        <f t="shared" ref="K5:K10" si="2">COUNTIF(I$3:I$12,J5)</f>
        <v>4</v>
      </c>
      <c r="L5">
        <v>32</v>
      </c>
      <c r="M5">
        <v>0</v>
      </c>
    </row>
    <row r="6" spans="1:13">
      <c r="A6" s="4">
        <v>4</v>
      </c>
      <c r="B6" s="4" t="s">
        <v>13</v>
      </c>
      <c r="C6" s="4" t="s">
        <v>14</v>
      </c>
      <c r="D6" s="65">
        <v>1</v>
      </c>
      <c r="E6" s="44">
        <f>เข้าเรียน!P103</f>
        <v>9.5</v>
      </c>
      <c r="F6" s="44">
        <f>รายงาน!O113</f>
        <v>60.666666666666664</v>
      </c>
      <c r="G6" s="44">
        <v>0</v>
      </c>
      <c r="H6" s="44">
        <f t="shared" si="1"/>
        <v>70.166666666666657</v>
      </c>
      <c r="I6" s="1" t="s">
        <v>380</v>
      </c>
      <c r="J6" s="81" t="s">
        <v>379</v>
      </c>
      <c r="K6" s="4">
        <f t="shared" si="2"/>
        <v>0</v>
      </c>
      <c r="L6">
        <v>33</v>
      </c>
      <c r="M6">
        <v>0</v>
      </c>
    </row>
    <row r="7" spans="1:13">
      <c r="A7" s="4">
        <v>5</v>
      </c>
      <c r="B7" s="4" t="s">
        <v>15</v>
      </c>
      <c r="C7" s="4" t="s">
        <v>16</v>
      </c>
      <c r="D7" s="65">
        <v>1</v>
      </c>
      <c r="E7" s="44">
        <f>เข้าเรียน!P104</f>
        <v>9.5</v>
      </c>
      <c r="F7" s="44">
        <f>รายงาน!O114</f>
        <v>60.666666666666664</v>
      </c>
      <c r="G7" s="44">
        <v>10</v>
      </c>
      <c r="H7" s="44">
        <f t="shared" si="1"/>
        <v>80.166666666666657</v>
      </c>
      <c r="I7" s="1" t="s">
        <v>378</v>
      </c>
      <c r="J7" s="81" t="s">
        <v>380</v>
      </c>
      <c r="K7" s="4">
        <f t="shared" si="2"/>
        <v>1</v>
      </c>
      <c r="L7">
        <v>34</v>
      </c>
      <c r="M7">
        <v>0</v>
      </c>
    </row>
    <row r="8" spans="1:13">
      <c r="A8" s="4">
        <v>6</v>
      </c>
      <c r="B8" s="4" t="s">
        <v>112</v>
      </c>
      <c r="C8" s="4" t="s">
        <v>113</v>
      </c>
      <c r="D8" s="65">
        <v>1</v>
      </c>
      <c r="E8" s="44">
        <f>เข้าเรียน!P105</f>
        <v>9.5</v>
      </c>
      <c r="F8" s="44">
        <f>รายงาน!O115</f>
        <v>48</v>
      </c>
      <c r="G8" s="44">
        <v>10</v>
      </c>
      <c r="H8" s="44">
        <f t="shared" si="1"/>
        <v>67.5</v>
      </c>
      <c r="I8" s="1" t="s">
        <v>381</v>
      </c>
      <c r="J8" s="81" t="s">
        <v>381</v>
      </c>
      <c r="K8" s="4">
        <f t="shared" si="2"/>
        <v>2</v>
      </c>
      <c r="L8">
        <v>35</v>
      </c>
      <c r="M8">
        <v>0</v>
      </c>
    </row>
    <row r="9" spans="1:13">
      <c r="A9" s="4">
        <v>7</v>
      </c>
      <c r="B9" s="4" t="s">
        <v>19</v>
      </c>
      <c r="C9" s="4" t="s">
        <v>20</v>
      </c>
      <c r="D9" s="65">
        <v>1</v>
      </c>
      <c r="E9" s="44">
        <f>เข้าเรียน!P106</f>
        <v>8.1999999999999993</v>
      </c>
      <c r="F9" s="44">
        <f>รายงาน!O116</f>
        <v>48</v>
      </c>
      <c r="G9" s="44">
        <v>0</v>
      </c>
      <c r="H9" s="44">
        <f t="shared" si="1"/>
        <v>56.2</v>
      </c>
      <c r="I9" s="1" t="s">
        <v>382</v>
      </c>
      <c r="J9" s="81" t="s">
        <v>382</v>
      </c>
      <c r="K9" s="4">
        <f t="shared" si="2"/>
        <v>1</v>
      </c>
      <c r="L9">
        <v>36</v>
      </c>
      <c r="M9">
        <v>0</v>
      </c>
    </row>
    <row r="10" spans="1:13">
      <c r="A10" s="4">
        <v>8</v>
      </c>
      <c r="B10" s="4" t="s">
        <v>27</v>
      </c>
      <c r="C10" s="4" t="s">
        <v>28</v>
      </c>
      <c r="D10" s="65">
        <v>1</v>
      </c>
      <c r="E10" s="44">
        <f>เข้าเรียน!P107</f>
        <v>9.5</v>
      </c>
      <c r="F10" s="44">
        <f>รายงาน!O117</f>
        <v>60.666666666666664</v>
      </c>
      <c r="G10" s="44">
        <v>10</v>
      </c>
      <c r="H10" s="44">
        <f t="shared" si="1"/>
        <v>80.166666666666657</v>
      </c>
      <c r="I10" s="1" t="s">
        <v>378</v>
      </c>
      <c r="J10" s="81" t="s">
        <v>383</v>
      </c>
      <c r="K10" s="4">
        <f t="shared" si="2"/>
        <v>0</v>
      </c>
      <c r="L10">
        <v>37</v>
      </c>
      <c r="M10">
        <v>0</v>
      </c>
    </row>
    <row r="11" spans="1:13">
      <c r="A11" s="4">
        <v>9</v>
      </c>
      <c r="B11" s="4" t="s">
        <v>122</v>
      </c>
      <c r="C11" s="4" t="s">
        <v>123</v>
      </c>
      <c r="D11" s="65">
        <v>1</v>
      </c>
      <c r="E11" s="44">
        <f>เข้าเรียน!P108</f>
        <v>9.5</v>
      </c>
      <c r="F11" s="44">
        <f>รายงาน!O118</f>
        <v>61.777777777777779</v>
      </c>
      <c r="G11" s="44">
        <v>10</v>
      </c>
      <c r="H11" s="44">
        <f t="shared" si="1"/>
        <v>81.277777777777771</v>
      </c>
      <c r="I11" s="1" t="s">
        <v>378</v>
      </c>
      <c r="J11" s="81" t="s">
        <v>360</v>
      </c>
      <c r="K11" s="4">
        <f>SUM(K4:K10)</f>
        <v>10</v>
      </c>
      <c r="L11">
        <v>38</v>
      </c>
      <c r="M11">
        <v>0</v>
      </c>
    </row>
    <row r="12" spans="1:13">
      <c r="A12" s="4">
        <v>10</v>
      </c>
      <c r="B12" s="4" t="s">
        <v>33</v>
      </c>
      <c r="C12" s="4" t="s">
        <v>34</v>
      </c>
      <c r="D12" s="65">
        <v>1</v>
      </c>
      <c r="E12" s="44">
        <f>เข้าเรียน!P109</f>
        <v>8.9</v>
      </c>
      <c r="F12" s="44">
        <f>รายงาน!O119</f>
        <v>48</v>
      </c>
      <c r="G12" s="44">
        <v>9.5</v>
      </c>
      <c r="H12" s="44">
        <f t="shared" si="1"/>
        <v>66.400000000000006</v>
      </c>
      <c r="I12" s="1" t="s">
        <v>381</v>
      </c>
      <c r="J12" s="82" t="s">
        <v>385</v>
      </c>
      <c r="K12" s="83">
        <f>(4*K4+3.5*K5+3*K6+2.5*K7+2*K8+1.5*K9+1*K10)/K11</f>
        <v>3</v>
      </c>
      <c r="L12">
        <v>39</v>
      </c>
      <c r="M12">
        <v>0</v>
      </c>
    </row>
    <row r="13" spans="1:13">
      <c r="A13" s="4">
        <v>1</v>
      </c>
      <c r="B13" s="4" t="s">
        <v>36</v>
      </c>
      <c r="C13" s="4" t="s">
        <v>37</v>
      </c>
      <c r="D13" s="65">
        <v>2</v>
      </c>
      <c r="E13" s="44">
        <f>เข้าเรียน!P124</f>
        <v>7.9</v>
      </c>
      <c r="F13" s="44">
        <f>รายงาน!O123</f>
        <v>59</v>
      </c>
      <c r="G13" s="44">
        <v>10</v>
      </c>
      <c r="H13" s="44">
        <f t="shared" si="1"/>
        <v>76.900000000000006</v>
      </c>
      <c r="I13" s="1" t="s">
        <v>379</v>
      </c>
      <c r="J13" s="98" t="s">
        <v>386</v>
      </c>
      <c r="K13" s="98"/>
      <c r="L13">
        <v>40</v>
      </c>
      <c r="M13">
        <v>0</v>
      </c>
    </row>
    <row r="14" spans="1:13">
      <c r="A14" s="4">
        <v>2</v>
      </c>
      <c r="B14" s="18" t="s">
        <v>38</v>
      </c>
      <c r="C14" s="18" t="s">
        <v>39</v>
      </c>
      <c r="D14" s="66">
        <v>2</v>
      </c>
      <c r="E14" s="44">
        <f>เข้าเรียน!P125</f>
        <v>10</v>
      </c>
      <c r="F14" s="44">
        <f>รายงาน!O124</f>
        <v>59.777777777777779</v>
      </c>
      <c r="G14" s="44">
        <v>10</v>
      </c>
      <c r="H14" s="44">
        <f t="shared" si="1"/>
        <v>79.777777777777771</v>
      </c>
      <c r="I14" s="1" t="s">
        <v>378</v>
      </c>
      <c r="J14" s="81" t="s">
        <v>377</v>
      </c>
      <c r="K14" s="4">
        <f>COUNTIF(I$13:I$35,J14)</f>
        <v>14</v>
      </c>
      <c r="L14">
        <v>41</v>
      </c>
      <c r="M14">
        <v>0</v>
      </c>
    </row>
    <row r="15" spans="1:13">
      <c r="A15" s="4">
        <v>3</v>
      </c>
      <c r="B15" s="18" t="s">
        <v>9</v>
      </c>
      <c r="C15" s="18" t="s">
        <v>10</v>
      </c>
      <c r="D15" s="66">
        <v>2</v>
      </c>
      <c r="E15" s="44">
        <f>เข้าเรียน!P126</f>
        <v>10</v>
      </c>
      <c r="F15" s="44">
        <f>รายงาน!O125</f>
        <v>64.222222222222229</v>
      </c>
      <c r="G15" s="44">
        <v>0</v>
      </c>
      <c r="H15" s="44">
        <f t="shared" si="1"/>
        <v>74.222222222222229</v>
      </c>
      <c r="I15" s="1" t="s">
        <v>379</v>
      </c>
      <c r="J15" s="81" t="s">
        <v>378</v>
      </c>
      <c r="K15" s="4">
        <f t="shared" ref="K15:K20" si="3">COUNTIF(I$13:I$35,J15)</f>
        <v>4</v>
      </c>
      <c r="L15">
        <v>42</v>
      </c>
      <c r="M15">
        <v>0</v>
      </c>
    </row>
    <row r="16" spans="1:13">
      <c r="A16" s="4">
        <v>4</v>
      </c>
      <c r="B16" s="18" t="s">
        <v>40</v>
      </c>
      <c r="C16" s="18" t="s">
        <v>41</v>
      </c>
      <c r="D16" s="66">
        <v>2</v>
      </c>
      <c r="E16" s="44">
        <f>เข้าเรียน!P127</f>
        <v>10</v>
      </c>
      <c r="F16" s="44">
        <f>รายงาน!O126</f>
        <v>59.777777777777779</v>
      </c>
      <c r="G16" s="44">
        <v>0</v>
      </c>
      <c r="H16" s="44">
        <f t="shared" si="1"/>
        <v>69.777777777777771</v>
      </c>
      <c r="I16" s="1" t="s">
        <v>380</v>
      </c>
      <c r="J16" s="81" t="s">
        <v>379</v>
      </c>
      <c r="K16" s="4">
        <f t="shared" si="3"/>
        <v>3</v>
      </c>
      <c r="L16">
        <v>43</v>
      </c>
      <c r="M16">
        <v>0</v>
      </c>
    </row>
    <row r="17" spans="1:13">
      <c r="A17" s="4">
        <v>5</v>
      </c>
      <c r="B17" s="25" t="s">
        <v>130</v>
      </c>
      <c r="C17" s="25" t="s">
        <v>131</v>
      </c>
      <c r="D17" s="67">
        <v>2</v>
      </c>
      <c r="E17" s="44">
        <f>เข้าเรียน!P128</f>
        <v>9.5</v>
      </c>
      <c r="F17" s="44">
        <f>รายงาน!O127</f>
        <v>66.222222222222214</v>
      </c>
      <c r="G17" s="44">
        <v>10</v>
      </c>
      <c r="H17" s="44">
        <f t="shared" si="1"/>
        <v>85.722222222222214</v>
      </c>
      <c r="I17" s="1" t="s">
        <v>377</v>
      </c>
      <c r="J17" s="81" t="s">
        <v>380</v>
      </c>
      <c r="K17" s="4">
        <f t="shared" si="3"/>
        <v>2</v>
      </c>
      <c r="L17">
        <v>44</v>
      </c>
      <c r="M17">
        <v>0</v>
      </c>
    </row>
    <row r="18" spans="1:13">
      <c r="A18" s="4">
        <v>6</v>
      </c>
      <c r="B18" s="25" t="s">
        <v>42</v>
      </c>
      <c r="C18" s="25" t="s">
        <v>43</v>
      </c>
      <c r="D18" s="67">
        <v>2</v>
      </c>
      <c r="E18" s="44">
        <f>เข้าเรียน!P129</f>
        <v>8.9</v>
      </c>
      <c r="F18" s="44">
        <f>รายงาน!O128</f>
        <v>66.222222222222214</v>
      </c>
      <c r="G18" s="44">
        <v>10</v>
      </c>
      <c r="H18" s="44">
        <f t="shared" si="1"/>
        <v>85.12222222222222</v>
      </c>
      <c r="I18" s="1" t="s">
        <v>377</v>
      </c>
      <c r="J18" s="81" t="s">
        <v>381</v>
      </c>
      <c r="K18" s="4">
        <f t="shared" si="3"/>
        <v>0</v>
      </c>
      <c r="L18">
        <v>45</v>
      </c>
      <c r="M18">
        <v>0</v>
      </c>
    </row>
    <row r="19" spans="1:13">
      <c r="A19" s="4">
        <v>7</v>
      </c>
      <c r="B19" s="25" t="s">
        <v>44</v>
      </c>
      <c r="C19" s="25" t="s">
        <v>45</v>
      </c>
      <c r="D19" s="67">
        <v>2</v>
      </c>
      <c r="E19" s="44">
        <f>เข้าเรียน!P130</f>
        <v>10</v>
      </c>
      <c r="F19" s="44">
        <f>รายงาน!O129</f>
        <v>64.222222222222229</v>
      </c>
      <c r="G19" s="44">
        <v>1</v>
      </c>
      <c r="H19" s="44">
        <f t="shared" si="1"/>
        <v>75.222222222222229</v>
      </c>
      <c r="I19" s="1" t="s">
        <v>379</v>
      </c>
      <c r="J19" s="81" t="s">
        <v>382</v>
      </c>
      <c r="K19" s="4">
        <f t="shared" si="3"/>
        <v>0</v>
      </c>
      <c r="L19">
        <v>46</v>
      </c>
      <c r="M19">
        <v>1</v>
      </c>
    </row>
    <row r="20" spans="1:13">
      <c r="A20" s="4">
        <v>8</v>
      </c>
      <c r="B20" s="25" t="s">
        <v>46</v>
      </c>
      <c r="C20" s="25" t="s">
        <v>47</v>
      </c>
      <c r="D20" s="67">
        <v>2</v>
      </c>
      <c r="E20" s="44">
        <f>เข้าเรียน!P131</f>
        <v>8.9</v>
      </c>
      <c r="F20" s="44">
        <f>รายงาน!O130</f>
        <v>66.222222222222214</v>
      </c>
      <c r="G20" s="44">
        <v>8</v>
      </c>
      <c r="H20" s="44">
        <f t="shared" si="1"/>
        <v>83.12222222222222</v>
      </c>
      <c r="I20" s="1" t="s">
        <v>377</v>
      </c>
      <c r="J20" s="81" t="s">
        <v>383</v>
      </c>
      <c r="K20" s="4">
        <f t="shared" si="3"/>
        <v>0</v>
      </c>
      <c r="L20">
        <v>47</v>
      </c>
      <c r="M20">
        <v>0</v>
      </c>
    </row>
    <row r="21" spans="1:13">
      <c r="A21" s="4">
        <v>9</v>
      </c>
      <c r="B21" s="20" t="s">
        <v>48</v>
      </c>
      <c r="C21" s="20" t="s">
        <v>49</v>
      </c>
      <c r="D21" s="68">
        <v>2</v>
      </c>
      <c r="E21" s="44">
        <f>เข้าเรียน!P132</f>
        <v>10</v>
      </c>
      <c r="F21" s="44">
        <f>รายงาน!O131</f>
        <v>63.55555555555555</v>
      </c>
      <c r="G21" s="44">
        <v>10</v>
      </c>
      <c r="H21" s="44">
        <f t="shared" si="1"/>
        <v>83.555555555555543</v>
      </c>
      <c r="I21" s="1" t="s">
        <v>377</v>
      </c>
      <c r="J21" s="81" t="s">
        <v>360</v>
      </c>
      <c r="K21" s="4">
        <f>SUM(K14:K20)</f>
        <v>23</v>
      </c>
      <c r="L21">
        <v>48</v>
      </c>
      <c r="M21">
        <v>0</v>
      </c>
    </row>
    <row r="22" spans="1:13">
      <c r="A22" s="4">
        <v>10</v>
      </c>
      <c r="B22" s="25" t="s">
        <v>50</v>
      </c>
      <c r="C22" s="25" t="s">
        <v>51</v>
      </c>
      <c r="D22" s="67">
        <v>2</v>
      </c>
      <c r="E22" s="44">
        <f>เข้าเรียน!P133</f>
        <v>10</v>
      </c>
      <c r="F22" s="44">
        <f>รายงาน!O132</f>
        <v>59.555555555555557</v>
      </c>
      <c r="G22" s="44">
        <v>10</v>
      </c>
      <c r="H22" s="44">
        <f t="shared" si="1"/>
        <v>79.555555555555557</v>
      </c>
      <c r="I22" s="1" t="s">
        <v>378</v>
      </c>
      <c r="J22" s="82" t="s">
        <v>385</v>
      </c>
      <c r="K22" s="83">
        <f>(4*K14+3.5*K15+3*K16+2.5*K17+2*K18+1.5*K19+1*K20)/K21</f>
        <v>3.652173913043478</v>
      </c>
      <c r="L22">
        <v>49</v>
      </c>
      <c r="M22">
        <v>0</v>
      </c>
    </row>
    <row r="23" spans="1:13">
      <c r="A23" s="4">
        <v>11</v>
      </c>
      <c r="B23" s="25" t="s">
        <v>52</v>
      </c>
      <c r="C23" s="25" t="s">
        <v>53</v>
      </c>
      <c r="D23" s="67">
        <v>2</v>
      </c>
      <c r="E23" s="44">
        <f>เข้าเรียน!P134</f>
        <v>9.5</v>
      </c>
      <c r="F23" s="44">
        <f>รายงาน!O133</f>
        <v>69.777777777777771</v>
      </c>
      <c r="G23" s="44">
        <v>10</v>
      </c>
      <c r="H23" s="44">
        <f t="shared" si="1"/>
        <v>89.277777777777771</v>
      </c>
      <c r="I23" s="1" t="s">
        <v>377</v>
      </c>
      <c r="J23" s="3"/>
      <c r="L23">
        <v>50</v>
      </c>
      <c r="M23">
        <v>0</v>
      </c>
    </row>
    <row r="24" spans="1:13">
      <c r="A24" s="4">
        <v>12</v>
      </c>
      <c r="B24" s="25" t="s">
        <v>116</v>
      </c>
      <c r="C24" s="25" t="s">
        <v>117</v>
      </c>
      <c r="D24" s="67">
        <v>2</v>
      </c>
      <c r="E24" s="44">
        <f>เข้าเรียน!P135</f>
        <v>10</v>
      </c>
      <c r="F24" s="44">
        <f>รายงาน!O134</f>
        <v>64.222222222222229</v>
      </c>
      <c r="G24" s="44">
        <v>10</v>
      </c>
      <c r="H24" s="44">
        <f t="shared" si="1"/>
        <v>84.222222222222229</v>
      </c>
      <c r="I24" s="1" t="s">
        <v>377</v>
      </c>
      <c r="J24" s="3"/>
      <c r="L24">
        <v>51</v>
      </c>
      <c r="M24">
        <v>0</v>
      </c>
    </row>
    <row r="25" spans="1:13">
      <c r="A25" s="4">
        <v>13</v>
      </c>
      <c r="B25" s="18" t="s">
        <v>56</v>
      </c>
      <c r="C25" s="18" t="s">
        <v>57</v>
      </c>
      <c r="D25" s="66">
        <v>2</v>
      </c>
      <c r="E25" s="44">
        <f>เข้าเรียน!P136</f>
        <v>10</v>
      </c>
      <c r="F25" s="44">
        <f>รายงาน!O135</f>
        <v>71.333333333333343</v>
      </c>
      <c r="G25" s="44">
        <v>10</v>
      </c>
      <c r="H25" s="44">
        <f t="shared" si="1"/>
        <v>91.333333333333343</v>
      </c>
      <c r="I25" s="1" t="s">
        <v>377</v>
      </c>
      <c r="J25" s="3"/>
      <c r="L25">
        <v>52</v>
      </c>
      <c r="M25">
        <v>0</v>
      </c>
    </row>
    <row r="26" spans="1:13">
      <c r="A26" s="4">
        <v>14</v>
      </c>
      <c r="B26" s="18" t="s">
        <v>29</v>
      </c>
      <c r="C26" s="18" t="s">
        <v>30</v>
      </c>
      <c r="D26" s="66">
        <v>2</v>
      </c>
      <c r="E26" s="44">
        <f>เข้าเรียน!P137</f>
        <v>10</v>
      </c>
      <c r="F26" s="44">
        <f>รายงาน!O136</f>
        <v>69.777777777777771</v>
      </c>
      <c r="G26" s="44">
        <v>9.5</v>
      </c>
      <c r="H26" s="44">
        <f t="shared" si="1"/>
        <v>89.277777777777771</v>
      </c>
      <c r="I26" s="1" t="s">
        <v>377</v>
      </c>
      <c r="J26" s="3"/>
      <c r="L26">
        <v>53</v>
      </c>
      <c r="M26">
        <v>0</v>
      </c>
    </row>
    <row r="27" spans="1:13">
      <c r="A27" s="4">
        <v>15</v>
      </c>
      <c r="B27" s="20" t="s">
        <v>58</v>
      </c>
      <c r="C27" s="20" t="s">
        <v>59</v>
      </c>
      <c r="D27" s="68">
        <v>2</v>
      </c>
      <c r="E27" s="44">
        <f>เข้าเรียน!P138</f>
        <v>10</v>
      </c>
      <c r="F27" s="44">
        <f>รายงาน!O137</f>
        <v>67.111111111111114</v>
      </c>
      <c r="G27" s="44">
        <v>1</v>
      </c>
      <c r="H27" s="44">
        <f t="shared" si="1"/>
        <v>78.111111111111114</v>
      </c>
      <c r="I27" s="1" t="s">
        <v>378</v>
      </c>
      <c r="J27" s="3"/>
      <c r="L27">
        <v>54</v>
      </c>
      <c r="M27">
        <v>1</v>
      </c>
    </row>
    <row r="28" spans="1:13">
      <c r="A28" s="4">
        <v>16</v>
      </c>
      <c r="B28" s="20" t="s">
        <v>94</v>
      </c>
      <c r="C28" s="20" t="s">
        <v>95</v>
      </c>
      <c r="D28" s="68">
        <v>2</v>
      </c>
      <c r="E28" s="44">
        <f>เข้าเรียน!P139</f>
        <v>10</v>
      </c>
      <c r="F28" s="44">
        <f>รายงาน!O138</f>
        <v>67.111111111111114</v>
      </c>
      <c r="G28" s="44">
        <v>10</v>
      </c>
      <c r="H28" s="44">
        <f t="shared" si="1"/>
        <v>87.111111111111114</v>
      </c>
      <c r="I28" s="1" t="s">
        <v>377</v>
      </c>
      <c r="J28" s="3"/>
      <c r="L28">
        <v>55</v>
      </c>
      <c r="M28">
        <v>1</v>
      </c>
    </row>
    <row r="29" spans="1:13">
      <c r="A29" s="4">
        <v>17</v>
      </c>
      <c r="B29" s="18" t="s">
        <v>96</v>
      </c>
      <c r="C29" s="18" t="s">
        <v>97</v>
      </c>
      <c r="D29" s="66">
        <v>2</v>
      </c>
      <c r="E29" s="44">
        <f>เข้าเรียน!P140</f>
        <v>10</v>
      </c>
      <c r="F29" s="44">
        <f>รายงาน!O139</f>
        <v>71.333333333333343</v>
      </c>
      <c r="G29" s="44">
        <v>10</v>
      </c>
      <c r="H29" s="44">
        <f t="shared" si="1"/>
        <v>91.333333333333343</v>
      </c>
      <c r="I29" s="1" t="s">
        <v>377</v>
      </c>
      <c r="J29" s="3"/>
      <c r="L29">
        <v>56</v>
      </c>
      <c r="M29">
        <v>0</v>
      </c>
    </row>
    <row r="30" spans="1:13">
      <c r="A30" s="4">
        <v>18</v>
      </c>
      <c r="B30" s="18" t="s">
        <v>98</v>
      </c>
      <c r="C30" s="18" t="s">
        <v>99</v>
      </c>
      <c r="D30" s="66">
        <v>2</v>
      </c>
      <c r="E30" s="44">
        <f>เข้าเรียน!P141</f>
        <v>10</v>
      </c>
      <c r="F30" s="44">
        <f>รายงาน!O140</f>
        <v>66.666666666666671</v>
      </c>
      <c r="G30" s="44">
        <v>10</v>
      </c>
      <c r="H30" s="44">
        <f t="shared" si="1"/>
        <v>86.666666666666671</v>
      </c>
      <c r="I30" s="1" t="s">
        <v>377</v>
      </c>
      <c r="J30" s="3"/>
      <c r="L30">
        <v>57</v>
      </c>
      <c r="M30">
        <v>1</v>
      </c>
    </row>
    <row r="31" spans="1:13">
      <c r="A31" s="4">
        <v>19</v>
      </c>
      <c r="B31" t="s">
        <v>31</v>
      </c>
      <c r="C31" t="s">
        <v>32</v>
      </c>
      <c r="D31" s="66">
        <v>2</v>
      </c>
      <c r="E31" s="44">
        <f>เข้าเรียน!P142</f>
        <v>10</v>
      </c>
      <c r="F31" s="44">
        <f>รายงาน!O141</f>
        <v>69.777777777777771</v>
      </c>
      <c r="G31" s="44">
        <v>10</v>
      </c>
      <c r="H31" s="44">
        <f t="shared" si="1"/>
        <v>89.777777777777771</v>
      </c>
      <c r="I31" s="1" t="s">
        <v>377</v>
      </c>
      <c r="J31" s="3"/>
      <c r="L31">
        <v>58</v>
      </c>
      <c r="M31">
        <v>0</v>
      </c>
    </row>
    <row r="32" spans="1:13">
      <c r="A32" s="4">
        <v>20</v>
      </c>
      <c r="B32" s="18" t="s">
        <v>60</v>
      </c>
      <c r="C32" s="18" t="s">
        <v>61</v>
      </c>
      <c r="D32" s="66">
        <v>2</v>
      </c>
      <c r="E32" s="44">
        <f>เข้าเรียน!P143</f>
        <v>10</v>
      </c>
      <c r="F32" s="44">
        <f>รายงาน!O142</f>
        <v>66.666666666666671</v>
      </c>
      <c r="G32" s="44">
        <v>10</v>
      </c>
      <c r="H32" s="44">
        <f t="shared" si="1"/>
        <v>86.666666666666671</v>
      </c>
      <c r="I32" s="1" t="s">
        <v>377</v>
      </c>
      <c r="J32" s="3"/>
      <c r="L32">
        <v>59</v>
      </c>
      <c r="M32">
        <v>0</v>
      </c>
    </row>
    <row r="33" spans="1:13">
      <c r="A33" s="4">
        <v>21</v>
      </c>
      <c r="B33" s="18" t="s">
        <v>62</v>
      </c>
      <c r="C33" s="18" t="s">
        <v>63</v>
      </c>
      <c r="D33" s="66">
        <v>2</v>
      </c>
      <c r="E33" s="44">
        <f>เข้าเรียน!P144</f>
        <v>9.5</v>
      </c>
      <c r="F33" s="44">
        <f>รายงาน!O143</f>
        <v>71.333333333333343</v>
      </c>
      <c r="G33" s="44">
        <v>9.5</v>
      </c>
      <c r="H33" s="44">
        <f t="shared" si="1"/>
        <v>90.333333333333343</v>
      </c>
      <c r="I33" s="1" t="s">
        <v>377</v>
      </c>
      <c r="J33" s="3"/>
      <c r="L33">
        <v>60</v>
      </c>
      <c r="M33">
        <v>0</v>
      </c>
    </row>
    <row r="34" spans="1:13">
      <c r="A34" s="4">
        <v>22</v>
      </c>
      <c r="B34" s="18" t="s">
        <v>64</v>
      </c>
      <c r="C34" s="18" t="s">
        <v>65</v>
      </c>
      <c r="D34" s="66">
        <v>2</v>
      </c>
      <c r="E34" s="44">
        <f>เข้าเรียน!P145</f>
        <v>10</v>
      </c>
      <c r="F34" s="44">
        <f>รายงาน!O144</f>
        <v>59.555555555555557</v>
      </c>
      <c r="G34" s="44">
        <v>0</v>
      </c>
      <c r="H34" s="44">
        <f t="shared" si="1"/>
        <v>69.555555555555557</v>
      </c>
      <c r="I34" s="1" t="s">
        <v>380</v>
      </c>
      <c r="J34" s="3"/>
      <c r="L34">
        <v>61</v>
      </c>
      <c r="M34">
        <v>0</v>
      </c>
    </row>
    <row r="35" spans="1:13">
      <c r="A35" s="4">
        <v>23</v>
      </c>
      <c r="B35" s="4" t="s">
        <v>134</v>
      </c>
      <c r="C35" s="4" t="s">
        <v>135</v>
      </c>
      <c r="D35" s="65">
        <v>2</v>
      </c>
      <c r="E35" s="44">
        <f>เข้าเรียน!P146</f>
        <v>9.5</v>
      </c>
      <c r="F35" s="44">
        <f>รายงาน!O145</f>
        <v>59.555555555555557</v>
      </c>
      <c r="G35" s="44">
        <v>10</v>
      </c>
      <c r="H35" s="44">
        <f t="shared" ref="H35:H66" si="4">SUM(E35:G35)</f>
        <v>79.055555555555557</v>
      </c>
      <c r="I35" s="1" t="s">
        <v>378</v>
      </c>
      <c r="J35" s="3"/>
      <c r="L35">
        <v>62</v>
      </c>
      <c r="M35">
        <v>0</v>
      </c>
    </row>
    <row r="36" spans="1:13">
      <c r="A36" s="4">
        <v>1</v>
      </c>
      <c r="B36" s="12" t="s">
        <v>136</v>
      </c>
      <c r="C36" s="12" t="s">
        <v>137</v>
      </c>
      <c r="D36" s="69">
        <v>3</v>
      </c>
      <c r="E36" s="44">
        <f>เข้าเรียน!P148</f>
        <v>10</v>
      </c>
      <c r="F36" s="44">
        <f>รายงาน!O150</f>
        <v>67.333333333333329</v>
      </c>
      <c r="G36" s="44">
        <v>10</v>
      </c>
      <c r="H36" s="44">
        <f t="shared" si="4"/>
        <v>87.333333333333329</v>
      </c>
      <c r="I36" s="1" t="s">
        <v>377</v>
      </c>
      <c r="J36" s="98" t="s">
        <v>387</v>
      </c>
      <c r="K36" s="98"/>
      <c r="L36">
        <v>63</v>
      </c>
      <c r="M36">
        <v>0</v>
      </c>
    </row>
    <row r="37" spans="1:13">
      <c r="A37" s="4">
        <v>2</v>
      </c>
      <c r="B37" s="31" t="s">
        <v>126</v>
      </c>
      <c r="C37" s="31" t="s">
        <v>127</v>
      </c>
      <c r="D37" s="70">
        <v>3</v>
      </c>
      <c r="E37" s="44">
        <f>เข้าเรียน!P149</f>
        <v>9.5</v>
      </c>
      <c r="F37" s="44">
        <f>รายงาน!O151</f>
        <v>35.555555555555557</v>
      </c>
      <c r="G37" s="44">
        <v>0</v>
      </c>
      <c r="H37" s="44">
        <f t="shared" si="4"/>
        <v>45.055555555555557</v>
      </c>
      <c r="I37" s="1" t="s">
        <v>383</v>
      </c>
      <c r="J37" s="81" t="s">
        <v>377</v>
      </c>
      <c r="K37" s="4">
        <f>COUNTIF(I$36:I$54,J37)</f>
        <v>9</v>
      </c>
      <c r="L37">
        <v>64</v>
      </c>
      <c r="M37">
        <v>0</v>
      </c>
    </row>
    <row r="38" spans="1:13">
      <c r="A38" s="4">
        <v>3</v>
      </c>
      <c r="B38" s="4" t="s">
        <v>102</v>
      </c>
      <c r="C38" s="4" t="s">
        <v>103</v>
      </c>
      <c r="D38" s="65">
        <v>3</v>
      </c>
      <c r="E38" s="44">
        <f>เข้าเรียน!P150</f>
        <v>9.5</v>
      </c>
      <c r="F38" s="44">
        <f>รายงาน!O152</f>
        <v>58.888888888888893</v>
      </c>
      <c r="G38" s="44">
        <v>10</v>
      </c>
      <c r="H38" s="44">
        <f t="shared" si="4"/>
        <v>78.388888888888886</v>
      </c>
      <c r="I38" s="1" t="s">
        <v>378</v>
      </c>
      <c r="J38" s="81" t="s">
        <v>378</v>
      </c>
      <c r="K38" s="4">
        <f t="shared" ref="K38:K43" si="5">COUNTIF(I$36:I$54,J38)</f>
        <v>7</v>
      </c>
      <c r="L38">
        <v>65</v>
      </c>
      <c r="M38">
        <v>0</v>
      </c>
    </row>
    <row r="39" spans="1:13">
      <c r="A39" s="4">
        <v>4</v>
      </c>
      <c r="B39" s="31" t="s">
        <v>5</v>
      </c>
      <c r="C39" s="31" t="s">
        <v>6</v>
      </c>
      <c r="D39" s="70">
        <v>3</v>
      </c>
      <c r="E39" s="44">
        <f>เข้าเรียน!P151</f>
        <v>10</v>
      </c>
      <c r="F39" s="44">
        <f>รายงาน!O153</f>
        <v>68.444444444444443</v>
      </c>
      <c r="G39" s="44">
        <v>10</v>
      </c>
      <c r="H39" s="44">
        <f t="shared" si="4"/>
        <v>88.444444444444443</v>
      </c>
      <c r="I39" s="1" t="s">
        <v>377</v>
      </c>
      <c r="J39" s="81" t="s">
        <v>379</v>
      </c>
      <c r="K39" s="4">
        <f t="shared" si="5"/>
        <v>0</v>
      </c>
      <c r="L39">
        <v>66</v>
      </c>
      <c r="M39">
        <v>0</v>
      </c>
    </row>
    <row r="40" spans="1:13">
      <c r="A40" s="4">
        <v>5</v>
      </c>
      <c r="B40" s="4" t="s">
        <v>70</v>
      </c>
      <c r="C40" s="4" t="s">
        <v>71</v>
      </c>
      <c r="D40" s="65">
        <v>3</v>
      </c>
      <c r="E40" s="44">
        <f>เข้าเรียน!P152</f>
        <v>10</v>
      </c>
      <c r="F40" s="44">
        <f>รายงาน!O154</f>
        <v>58.888888888888893</v>
      </c>
      <c r="G40" s="44">
        <v>10</v>
      </c>
      <c r="H40" s="44">
        <f t="shared" si="4"/>
        <v>78.888888888888886</v>
      </c>
      <c r="I40" s="1" t="s">
        <v>378</v>
      </c>
      <c r="J40" s="81" t="s">
        <v>380</v>
      </c>
      <c r="K40" s="4">
        <f t="shared" si="5"/>
        <v>1</v>
      </c>
      <c r="L40">
        <v>67</v>
      </c>
      <c r="M40">
        <v>1</v>
      </c>
    </row>
    <row r="41" spans="1:13">
      <c r="A41" s="4">
        <v>6</v>
      </c>
      <c r="B41" s="4" t="s">
        <v>72</v>
      </c>
      <c r="C41" s="4" t="s">
        <v>73</v>
      </c>
      <c r="D41" s="65">
        <v>3</v>
      </c>
      <c r="E41" s="44">
        <f>เข้าเรียน!P153</f>
        <v>8.9</v>
      </c>
      <c r="F41" s="44">
        <f>รายงาน!O155</f>
        <v>62.666666666666664</v>
      </c>
      <c r="G41" s="44">
        <v>1</v>
      </c>
      <c r="H41" s="44">
        <f t="shared" si="4"/>
        <v>72.566666666666663</v>
      </c>
      <c r="I41" s="1" t="s">
        <v>380</v>
      </c>
      <c r="J41" s="81" t="s">
        <v>381</v>
      </c>
      <c r="K41" s="4">
        <f t="shared" si="5"/>
        <v>0</v>
      </c>
      <c r="L41">
        <v>68</v>
      </c>
      <c r="M41">
        <v>1</v>
      </c>
    </row>
    <row r="42" spans="1:13">
      <c r="A42" s="4">
        <v>7</v>
      </c>
      <c r="B42" s="4" t="s">
        <v>11</v>
      </c>
      <c r="C42" s="4" t="s">
        <v>12</v>
      </c>
      <c r="D42" s="65">
        <v>3</v>
      </c>
      <c r="E42" s="44">
        <f>เข้าเรียน!P154</f>
        <v>10</v>
      </c>
      <c r="F42" s="44">
        <f>รายงาน!O156</f>
        <v>68.444444444444443</v>
      </c>
      <c r="G42" s="44">
        <v>9</v>
      </c>
      <c r="H42" s="44">
        <f t="shared" si="4"/>
        <v>87.444444444444443</v>
      </c>
      <c r="I42" s="1" t="s">
        <v>377</v>
      </c>
      <c r="J42" s="81" t="s">
        <v>382</v>
      </c>
      <c r="K42" s="4">
        <f t="shared" si="5"/>
        <v>1</v>
      </c>
      <c r="L42">
        <v>69</v>
      </c>
      <c r="M42">
        <v>0</v>
      </c>
    </row>
    <row r="43" spans="1:13">
      <c r="A43" s="4">
        <v>8</v>
      </c>
      <c r="B43" s="4" t="s">
        <v>76</v>
      </c>
      <c r="C43" s="4" t="s">
        <v>77</v>
      </c>
      <c r="D43" s="65">
        <v>3</v>
      </c>
      <c r="E43" s="44">
        <f>เข้าเรียน!P155</f>
        <v>10</v>
      </c>
      <c r="F43" s="44">
        <f>รายงาน!O157</f>
        <v>62.666666666666664</v>
      </c>
      <c r="G43" s="44">
        <v>7</v>
      </c>
      <c r="H43" s="44">
        <f t="shared" si="4"/>
        <v>79.666666666666657</v>
      </c>
      <c r="I43" s="1" t="s">
        <v>378</v>
      </c>
      <c r="J43" s="81" t="s">
        <v>383</v>
      </c>
      <c r="K43" s="4">
        <f t="shared" si="5"/>
        <v>1</v>
      </c>
      <c r="L43">
        <v>70</v>
      </c>
      <c r="M43">
        <v>2</v>
      </c>
    </row>
    <row r="44" spans="1:13">
      <c r="A44" s="4">
        <v>9</v>
      </c>
      <c r="B44" s="4" t="s">
        <v>78</v>
      </c>
      <c r="C44" s="4" t="s">
        <v>79</v>
      </c>
      <c r="D44" s="65">
        <v>3</v>
      </c>
      <c r="E44" s="44">
        <f>เข้าเรียน!P156</f>
        <v>10</v>
      </c>
      <c r="F44" s="44">
        <f>รายงาน!O158</f>
        <v>61.777777777777779</v>
      </c>
      <c r="G44" s="44">
        <v>10</v>
      </c>
      <c r="H44" s="44">
        <f t="shared" si="4"/>
        <v>81.777777777777771</v>
      </c>
      <c r="I44" s="1" t="s">
        <v>378</v>
      </c>
      <c r="J44" s="81" t="s">
        <v>360</v>
      </c>
      <c r="K44" s="4">
        <f>SUM(K37:K43)</f>
        <v>19</v>
      </c>
      <c r="L44">
        <v>71</v>
      </c>
      <c r="M44">
        <v>2</v>
      </c>
    </row>
    <row r="45" spans="1:13">
      <c r="A45" s="4">
        <v>10</v>
      </c>
      <c r="B45" s="31" t="s">
        <v>128</v>
      </c>
      <c r="C45" s="31" t="s">
        <v>129</v>
      </c>
      <c r="D45" s="70">
        <v>3</v>
      </c>
      <c r="E45" s="44">
        <f>เข้าเรียน!P157</f>
        <v>8.9</v>
      </c>
      <c r="F45" s="44">
        <f>รายงาน!O159</f>
        <v>35.555555555555557</v>
      </c>
      <c r="G45" s="44">
        <v>10</v>
      </c>
      <c r="H45" s="44">
        <f t="shared" si="4"/>
        <v>54.455555555555556</v>
      </c>
      <c r="I45" s="1" t="s">
        <v>382</v>
      </c>
      <c r="J45" s="82" t="s">
        <v>385</v>
      </c>
      <c r="K45" s="83">
        <f>(4*K37+3.5*K38+3*K39+2.5*K40+2*K41+1.5*K42+1*K43)/K44</f>
        <v>3.4473684210526314</v>
      </c>
      <c r="L45">
        <v>72</v>
      </c>
      <c r="M45">
        <v>2</v>
      </c>
    </row>
    <row r="46" spans="1:13">
      <c r="A46" s="4">
        <v>11</v>
      </c>
      <c r="B46" s="4" t="s">
        <v>80</v>
      </c>
      <c r="C46" s="4" t="s">
        <v>81</v>
      </c>
      <c r="D46" s="65">
        <v>3</v>
      </c>
      <c r="E46" s="44">
        <f>เข้าเรียน!P158</f>
        <v>10</v>
      </c>
      <c r="F46" s="44">
        <f>รายงาน!O160</f>
        <v>58.888888888888893</v>
      </c>
      <c r="G46" s="44">
        <v>10</v>
      </c>
      <c r="H46" s="44">
        <f t="shared" si="4"/>
        <v>78.888888888888886</v>
      </c>
      <c r="I46" s="1" t="s">
        <v>378</v>
      </c>
      <c r="J46" s="3"/>
      <c r="L46">
        <v>73</v>
      </c>
      <c r="M46">
        <v>2</v>
      </c>
    </row>
    <row r="47" spans="1:13">
      <c r="A47" s="4">
        <v>12</v>
      </c>
      <c r="B47" s="4" t="s">
        <v>54</v>
      </c>
      <c r="C47" s="4" t="s">
        <v>55</v>
      </c>
      <c r="D47" s="65">
        <v>3</v>
      </c>
      <c r="E47" s="44">
        <f>เข้าเรียน!P159</f>
        <v>9.5</v>
      </c>
      <c r="F47" s="44">
        <f>รายงาน!O161</f>
        <v>64</v>
      </c>
      <c r="G47" s="44">
        <v>10</v>
      </c>
      <c r="H47" s="44">
        <f t="shared" si="4"/>
        <v>83.5</v>
      </c>
      <c r="I47" s="1" t="s">
        <v>377</v>
      </c>
      <c r="J47" s="3"/>
      <c r="L47">
        <v>74</v>
      </c>
      <c r="M47">
        <v>0</v>
      </c>
    </row>
    <row r="48" spans="1:13">
      <c r="A48" s="4">
        <v>13</v>
      </c>
      <c r="B48" s="4" t="s">
        <v>23</v>
      </c>
      <c r="C48" s="4" t="s">
        <v>24</v>
      </c>
      <c r="D48" s="65">
        <v>3</v>
      </c>
      <c r="E48" s="44">
        <f>เข้าเรียน!P160</f>
        <v>10</v>
      </c>
      <c r="F48" s="44">
        <f>รายงาน!O162</f>
        <v>61.777777777777779</v>
      </c>
      <c r="G48" s="44">
        <v>10</v>
      </c>
      <c r="H48" s="44">
        <f t="shared" si="4"/>
        <v>81.777777777777771</v>
      </c>
      <c r="I48" s="1" t="s">
        <v>378</v>
      </c>
      <c r="J48" s="3"/>
      <c r="L48">
        <v>75</v>
      </c>
      <c r="M48">
        <v>1</v>
      </c>
    </row>
    <row r="49" spans="1:13">
      <c r="A49" s="4">
        <v>14</v>
      </c>
      <c r="B49" s="4" t="s">
        <v>86</v>
      </c>
      <c r="C49" s="4" t="s">
        <v>87</v>
      </c>
      <c r="D49" s="65">
        <v>3</v>
      </c>
      <c r="E49" s="44">
        <f>เข้าเรียน!P161</f>
        <v>10</v>
      </c>
      <c r="F49" s="44">
        <f>รายงาน!O163</f>
        <v>64</v>
      </c>
      <c r="G49" s="44">
        <v>10</v>
      </c>
      <c r="H49" s="44">
        <f t="shared" si="4"/>
        <v>84</v>
      </c>
      <c r="I49" s="1" t="s">
        <v>377</v>
      </c>
      <c r="J49" s="3"/>
      <c r="L49">
        <v>76</v>
      </c>
      <c r="M49">
        <v>1</v>
      </c>
    </row>
    <row r="50" spans="1:13">
      <c r="A50" s="4">
        <v>15</v>
      </c>
      <c r="B50" s="4" t="s">
        <v>25</v>
      </c>
      <c r="C50" s="4" t="s">
        <v>26</v>
      </c>
      <c r="D50" s="65">
        <v>3</v>
      </c>
      <c r="E50" s="44">
        <f>เข้าเรียน!P162</f>
        <v>10</v>
      </c>
      <c r="F50" s="44">
        <f>รายงาน!O164</f>
        <v>68.444444444444443</v>
      </c>
      <c r="G50" s="44">
        <v>10</v>
      </c>
      <c r="H50" s="44">
        <f t="shared" si="4"/>
        <v>88.444444444444443</v>
      </c>
      <c r="I50" s="1" t="s">
        <v>377</v>
      </c>
      <c r="J50" s="3"/>
      <c r="L50">
        <v>77</v>
      </c>
      <c r="M50">
        <v>3</v>
      </c>
    </row>
    <row r="51" spans="1:13">
      <c r="A51" s="4">
        <v>16</v>
      </c>
      <c r="B51" s="4" t="s">
        <v>88</v>
      </c>
      <c r="C51" s="4" t="s">
        <v>89</v>
      </c>
      <c r="D51" s="65">
        <v>3</v>
      </c>
      <c r="E51" s="44">
        <f>เข้าเรียน!P163</f>
        <v>10</v>
      </c>
      <c r="F51" s="44">
        <f>รายงาน!O165</f>
        <v>65.555555555555557</v>
      </c>
      <c r="G51" s="44">
        <v>10</v>
      </c>
      <c r="H51" s="44">
        <f t="shared" si="4"/>
        <v>85.555555555555557</v>
      </c>
      <c r="I51" s="1" t="s">
        <v>377</v>
      </c>
      <c r="J51" s="3"/>
      <c r="L51">
        <v>78</v>
      </c>
      <c r="M51">
        <v>0</v>
      </c>
    </row>
    <row r="52" spans="1:13">
      <c r="A52" s="4">
        <v>17</v>
      </c>
      <c r="B52" s="4" t="s">
        <v>90</v>
      </c>
      <c r="C52" s="4" t="s">
        <v>91</v>
      </c>
      <c r="D52" s="65">
        <v>3</v>
      </c>
      <c r="E52" s="44">
        <f>เข้าเรียน!P164</f>
        <v>10</v>
      </c>
      <c r="F52" s="44">
        <f>รายงาน!O166</f>
        <v>65.555555555555557</v>
      </c>
      <c r="G52" s="44">
        <v>10</v>
      </c>
      <c r="H52" s="44">
        <f t="shared" si="4"/>
        <v>85.555555555555557</v>
      </c>
      <c r="I52" s="1" t="s">
        <v>377</v>
      </c>
      <c r="J52" s="3"/>
      <c r="L52">
        <v>79</v>
      </c>
      <c r="M52">
        <v>8</v>
      </c>
    </row>
    <row r="53" spans="1:13">
      <c r="A53" s="4">
        <v>18</v>
      </c>
      <c r="B53" s="4" t="s">
        <v>92</v>
      </c>
      <c r="C53" s="4" t="s">
        <v>93</v>
      </c>
      <c r="D53" s="65">
        <v>3</v>
      </c>
      <c r="E53" s="44">
        <f>เข้าเรียน!P165</f>
        <v>10</v>
      </c>
      <c r="F53" s="44">
        <f>รายงาน!O167</f>
        <v>65.555555555555557</v>
      </c>
      <c r="G53" s="44">
        <v>8</v>
      </c>
      <c r="H53" s="44">
        <f t="shared" si="4"/>
        <v>83.555555555555557</v>
      </c>
      <c r="I53" s="1" t="s">
        <v>377</v>
      </c>
      <c r="J53" s="3"/>
      <c r="L53">
        <v>80</v>
      </c>
      <c r="M53">
        <v>4</v>
      </c>
    </row>
    <row r="54" spans="1:13">
      <c r="A54" s="4">
        <v>19</v>
      </c>
      <c r="B54" s="4" t="s">
        <v>100</v>
      </c>
      <c r="C54" s="4" t="s">
        <v>101</v>
      </c>
      <c r="D54" s="65">
        <v>3</v>
      </c>
      <c r="E54" s="44">
        <f>เข้าเรียน!P166</f>
        <v>8.1999999999999993</v>
      </c>
      <c r="F54" s="44">
        <f>รายงาน!O168</f>
        <v>64</v>
      </c>
      <c r="G54" s="44">
        <v>8</v>
      </c>
      <c r="H54" s="44">
        <f t="shared" si="4"/>
        <v>80.2</v>
      </c>
      <c r="I54" s="1" t="s">
        <v>378</v>
      </c>
      <c r="J54" s="3"/>
      <c r="L54">
        <v>81</v>
      </c>
      <c r="M54">
        <v>3</v>
      </c>
    </row>
    <row r="55" spans="1:13">
      <c r="A55" s="4">
        <v>1</v>
      </c>
      <c r="B55" s="4" t="s">
        <v>66</v>
      </c>
      <c r="C55" s="4" t="s">
        <v>67</v>
      </c>
      <c r="D55" s="65">
        <v>4</v>
      </c>
      <c r="E55" s="44">
        <f>เข้าเรียน!P172</f>
        <v>9</v>
      </c>
      <c r="F55" s="44">
        <f>รายงาน!O175</f>
        <v>62.222222222222221</v>
      </c>
      <c r="G55" s="44">
        <v>10</v>
      </c>
      <c r="H55" s="44">
        <f t="shared" si="4"/>
        <v>81.222222222222229</v>
      </c>
      <c r="I55" s="1" t="s">
        <v>378</v>
      </c>
      <c r="J55" s="98" t="s">
        <v>388</v>
      </c>
      <c r="K55" s="98"/>
      <c r="L55">
        <v>82</v>
      </c>
      <c r="M55">
        <v>6</v>
      </c>
    </row>
    <row r="56" spans="1:13">
      <c r="A56" s="4">
        <v>2</v>
      </c>
      <c r="B56" s="4" t="s">
        <v>138</v>
      </c>
      <c r="C56" s="4" t="s">
        <v>139</v>
      </c>
      <c r="D56" s="65">
        <v>4</v>
      </c>
      <c r="E56" s="44">
        <f>เข้าเรียน!P173</f>
        <v>9</v>
      </c>
      <c r="F56" s="44">
        <f>รายงาน!O176</f>
        <v>59.333333333333336</v>
      </c>
      <c r="G56" s="44">
        <v>10</v>
      </c>
      <c r="H56" s="44">
        <f t="shared" si="4"/>
        <v>78.333333333333343</v>
      </c>
      <c r="I56" s="1" t="s">
        <v>378</v>
      </c>
      <c r="J56" s="81" t="s">
        <v>377</v>
      </c>
      <c r="K56" s="4">
        <f>COUNTIF(I$55:I$76,J56)</f>
        <v>9</v>
      </c>
      <c r="L56">
        <v>83</v>
      </c>
      <c r="M56">
        <v>0</v>
      </c>
    </row>
    <row r="57" spans="1:13">
      <c r="A57" s="4">
        <v>3</v>
      </c>
      <c r="B57" s="4" t="s">
        <v>7</v>
      </c>
      <c r="C57" s="4" t="s">
        <v>8</v>
      </c>
      <c r="D57" s="65">
        <v>4</v>
      </c>
      <c r="E57" s="44">
        <f>เข้าเรียน!P174</f>
        <v>9</v>
      </c>
      <c r="F57" s="44">
        <f>รายงาน!O177</f>
        <v>70.222222222222229</v>
      </c>
      <c r="G57" s="44">
        <v>10</v>
      </c>
      <c r="H57" s="44">
        <f t="shared" si="4"/>
        <v>89.222222222222229</v>
      </c>
      <c r="I57" s="1" t="s">
        <v>377</v>
      </c>
      <c r="J57" s="81" t="s">
        <v>378</v>
      </c>
      <c r="K57" s="4">
        <f t="shared" ref="K57:K62" si="6">COUNTIF(I$55:I$76,J57)</f>
        <v>6</v>
      </c>
      <c r="L57">
        <v>84</v>
      </c>
      <c r="M57">
        <v>8</v>
      </c>
    </row>
    <row r="58" spans="1:13">
      <c r="A58" s="4">
        <v>4</v>
      </c>
      <c r="B58" s="4" t="s">
        <v>140</v>
      </c>
      <c r="C58" s="4" t="s">
        <v>141</v>
      </c>
      <c r="D58" s="65">
        <v>4</v>
      </c>
      <c r="E58" s="44">
        <f>เข้าเรียน!P175</f>
        <v>6.9</v>
      </c>
      <c r="F58" s="44">
        <f>รายงาน!O178</f>
        <v>46.888888888888893</v>
      </c>
      <c r="G58" s="44">
        <v>0</v>
      </c>
      <c r="H58" s="44">
        <f t="shared" si="4"/>
        <v>53.788888888888891</v>
      </c>
      <c r="I58" s="1" t="s">
        <v>382</v>
      </c>
      <c r="J58" s="81" t="s">
        <v>379</v>
      </c>
      <c r="K58" s="4">
        <f t="shared" si="6"/>
        <v>2</v>
      </c>
      <c r="L58">
        <v>85</v>
      </c>
      <c r="M58">
        <v>4</v>
      </c>
    </row>
    <row r="59" spans="1:13">
      <c r="A59" s="4">
        <v>5</v>
      </c>
      <c r="B59" s="4" t="s">
        <v>68</v>
      </c>
      <c r="C59" s="4" t="s">
        <v>69</v>
      </c>
      <c r="D59" s="65">
        <v>4</v>
      </c>
      <c r="E59" s="44">
        <f>เข้าเรียน!P176</f>
        <v>7.9</v>
      </c>
      <c r="F59" s="44">
        <f>รายงาน!O179</f>
        <v>54</v>
      </c>
      <c r="G59" s="44">
        <v>9</v>
      </c>
      <c r="H59" s="44">
        <f t="shared" si="4"/>
        <v>70.900000000000006</v>
      </c>
      <c r="I59" s="1" t="s">
        <v>380</v>
      </c>
      <c r="J59" s="81" t="s">
        <v>380</v>
      </c>
      <c r="K59" s="4">
        <f t="shared" si="6"/>
        <v>4</v>
      </c>
      <c r="L59">
        <v>86</v>
      </c>
      <c r="M59">
        <v>4</v>
      </c>
    </row>
    <row r="60" spans="1:13">
      <c r="A60" s="4">
        <v>6</v>
      </c>
      <c r="B60" s="12" t="s">
        <v>181</v>
      </c>
      <c r="C60" s="12" t="s">
        <v>182</v>
      </c>
      <c r="D60" s="69">
        <v>4</v>
      </c>
      <c r="E60" s="44">
        <f>เข้าเรียน!P177</f>
        <v>8.1999999999999993</v>
      </c>
      <c r="F60" s="44">
        <f>รายงาน!O180</f>
        <v>69.555555555555557</v>
      </c>
      <c r="G60" s="44">
        <v>1</v>
      </c>
      <c r="H60" s="44">
        <f t="shared" si="4"/>
        <v>78.75555555555556</v>
      </c>
      <c r="I60" s="1" t="s">
        <v>378</v>
      </c>
      <c r="J60" s="81" t="s">
        <v>381</v>
      </c>
      <c r="K60" s="4">
        <f t="shared" si="6"/>
        <v>0</v>
      </c>
      <c r="L60">
        <v>87</v>
      </c>
      <c r="M60">
        <v>2</v>
      </c>
    </row>
    <row r="61" spans="1:13">
      <c r="A61" s="4">
        <v>7</v>
      </c>
      <c r="B61" s="12" t="s">
        <v>104</v>
      </c>
      <c r="C61" s="12" t="s">
        <v>105</v>
      </c>
      <c r="D61" s="69">
        <v>4</v>
      </c>
      <c r="E61" s="44">
        <f>เข้าเรียน!P178</f>
        <v>8.1999999999999993</v>
      </c>
      <c r="F61" s="44">
        <f>รายงาน!O181</f>
        <v>66</v>
      </c>
      <c r="G61" s="44">
        <v>10</v>
      </c>
      <c r="H61" s="44">
        <f t="shared" si="4"/>
        <v>84.2</v>
      </c>
      <c r="I61" s="1" t="s">
        <v>377</v>
      </c>
      <c r="J61" s="81" t="s">
        <v>382</v>
      </c>
      <c r="K61" s="4">
        <f t="shared" si="6"/>
        <v>1</v>
      </c>
      <c r="L61">
        <v>88</v>
      </c>
      <c r="M61">
        <v>5</v>
      </c>
    </row>
    <row r="62" spans="1:13">
      <c r="A62" s="4">
        <v>8</v>
      </c>
      <c r="B62" s="12" t="s">
        <v>106</v>
      </c>
      <c r="C62" s="12" t="s">
        <v>107</v>
      </c>
      <c r="D62" s="69">
        <v>4</v>
      </c>
      <c r="E62" s="44">
        <f>เข้าเรียน!P179</f>
        <v>10</v>
      </c>
      <c r="F62" s="44">
        <f>รายงาน!O182</f>
        <v>63.55555555555555</v>
      </c>
      <c r="G62" s="44">
        <v>10</v>
      </c>
      <c r="H62" s="44">
        <f t="shared" si="4"/>
        <v>83.555555555555543</v>
      </c>
      <c r="I62" s="1" t="s">
        <v>377</v>
      </c>
      <c r="J62" s="81" t="s">
        <v>383</v>
      </c>
      <c r="K62" s="4">
        <f t="shared" si="6"/>
        <v>0</v>
      </c>
      <c r="L62">
        <v>89</v>
      </c>
      <c r="M62">
        <v>3</v>
      </c>
    </row>
    <row r="63" spans="1:13">
      <c r="A63" s="4">
        <v>9</v>
      </c>
      <c r="B63" s="4" t="s">
        <v>108</v>
      </c>
      <c r="C63" s="4" t="s">
        <v>109</v>
      </c>
      <c r="D63" s="65">
        <v>4</v>
      </c>
      <c r="E63" s="44">
        <f>เข้าเรียน!P180</f>
        <v>9</v>
      </c>
      <c r="F63" s="44">
        <f>รายงาน!O183</f>
        <v>62.222222222222221</v>
      </c>
      <c r="G63" s="44">
        <v>0</v>
      </c>
      <c r="H63" s="44">
        <f t="shared" si="4"/>
        <v>71.222222222222229</v>
      </c>
      <c r="I63" s="1" t="s">
        <v>380</v>
      </c>
      <c r="J63" s="81" t="s">
        <v>360</v>
      </c>
      <c r="K63" s="4">
        <f>SUM(K56:K62)</f>
        <v>22</v>
      </c>
      <c r="L63">
        <v>90</v>
      </c>
      <c r="M63">
        <v>5</v>
      </c>
    </row>
    <row r="64" spans="1:13">
      <c r="A64" s="4">
        <v>10</v>
      </c>
      <c r="B64" s="4" t="s">
        <v>110</v>
      </c>
      <c r="C64" s="4" t="s">
        <v>111</v>
      </c>
      <c r="D64" s="65">
        <v>4</v>
      </c>
      <c r="E64" s="44">
        <f>เข้าเรียน!P181</f>
        <v>9</v>
      </c>
      <c r="F64" s="44">
        <f>รายงาน!O184</f>
        <v>62.222222222222221</v>
      </c>
      <c r="G64" s="44">
        <v>10</v>
      </c>
      <c r="H64" s="44">
        <f t="shared" si="4"/>
        <v>81.222222222222229</v>
      </c>
      <c r="I64" s="1" t="s">
        <v>378</v>
      </c>
      <c r="J64" s="82" t="s">
        <v>385</v>
      </c>
      <c r="K64" s="83">
        <f>(4*K56+3.5*K57+3*K58+2.5*K59+2*K60+1.5*K61+1*K62)/K63</f>
        <v>3.3863636363636362</v>
      </c>
      <c r="L64">
        <v>91</v>
      </c>
      <c r="M64">
        <v>1</v>
      </c>
    </row>
    <row r="65" spans="1:13">
      <c r="A65" s="4">
        <v>11</v>
      </c>
      <c r="B65" s="4" t="s">
        <v>17</v>
      </c>
      <c r="C65" s="4" t="s">
        <v>18</v>
      </c>
      <c r="D65" s="65">
        <v>4</v>
      </c>
      <c r="E65" s="44">
        <f>เข้าเรียน!P182</f>
        <v>8.5</v>
      </c>
      <c r="F65" s="44">
        <f>รายงาน!O185</f>
        <v>70.222222222222229</v>
      </c>
      <c r="G65" s="44">
        <v>10</v>
      </c>
      <c r="H65" s="44">
        <f t="shared" si="4"/>
        <v>88.722222222222229</v>
      </c>
      <c r="I65" s="1" t="s">
        <v>377</v>
      </c>
      <c r="J65" s="3"/>
      <c r="L65">
        <v>92</v>
      </c>
      <c r="M65">
        <v>2</v>
      </c>
    </row>
    <row r="66" spans="1:13">
      <c r="A66" s="4">
        <v>12</v>
      </c>
      <c r="B66" s="4" t="s">
        <v>74</v>
      </c>
      <c r="C66" s="4" t="s">
        <v>75</v>
      </c>
      <c r="D66" s="65">
        <v>4</v>
      </c>
      <c r="E66" s="44">
        <f>เข้าเรียน!P183</f>
        <v>7.2</v>
      </c>
      <c r="F66" s="44">
        <f>รายงาน!O186</f>
        <v>54.888888888888886</v>
      </c>
      <c r="G66" s="44">
        <v>10</v>
      </c>
      <c r="H66" s="44">
        <f t="shared" si="4"/>
        <v>72.088888888888889</v>
      </c>
      <c r="I66" s="1" t="s">
        <v>380</v>
      </c>
      <c r="J66" s="3"/>
      <c r="L66">
        <v>93</v>
      </c>
      <c r="M66">
        <v>0</v>
      </c>
    </row>
    <row r="67" spans="1:13">
      <c r="A67" s="4">
        <v>13</v>
      </c>
      <c r="B67" s="4" t="s">
        <v>114</v>
      </c>
      <c r="C67" s="4" t="s">
        <v>115</v>
      </c>
      <c r="D67" s="65">
        <v>4</v>
      </c>
      <c r="E67" s="44">
        <f>เข้าเรียน!P184</f>
        <v>9</v>
      </c>
      <c r="F67" s="44">
        <f>รายงาน!O187</f>
        <v>59.333333333333336</v>
      </c>
      <c r="G67" s="44">
        <v>10</v>
      </c>
      <c r="H67" s="44">
        <f t="shared" ref="H67:H76" si="7">SUM(E67:G67)</f>
        <v>78.333333333333343</v>
      </c>
      <c r="I67" s="1" t="s">
        <v>378</v>
      </c>
      <c r="J67" s="98" t="s">
        <v>389</v>
      </c>
      <c r="K67" s="98"/>
      <c r="L67">
        <v>94</v>
      </c>
      <c r="M67">
        <v>0</v>
      </c>
    </row>
    <row r="68" spans="1:13">
      <c r="A68" s="4">
        <v>14</v>
      </c>
      <c r="B68" s="4" t="s">
        <v>142</v>
      </c>
      <c r="C68" s="4" t="s">
        <v>143</v>
      </c>
      <c r="D68" s="65">
        <v>4</v>
      </c>
      <c r="E68" s="44">
        <f>เข้าเรียน!P185</f>
        <v>9</v>
      </c>
      <c r="F68" s="44">
        <f>รายงาน!O188</f>
        <v>57.777777777777779</v>
      </c>
      <c r="G68" s="44">
        <v>10</v>
      </c>
      <c r="H68" s="44">
        <f t="shared" si="7"/>
        <v>76.777777777777771</v>
      </c>
      <c r="I68" s="1" t="s">
        <v>379</v>
      </c>
      <c r="J68" s="81" t="s">
        <v>377</v>
      </c>
      <c r="K68" s="4">
        <f>K4+K14+K37+K56</f>
        <v>34</v>
      </c>
      <c r="L68">
        <v>95</v>
      </c>
      <c r="M68">
        <v>0</v>
      </c>
    </row>
    <row r="69" spans="1:13">
      <c r="A69" s="4">
        <v>15</v>
      </c>
      <c r="B69" s="4" t="s">
        <v>132</v>
      </c>
      <c r="C69" s="4" t="s">
        <v>133</v>
      </c>
      <c r="D69" s="65">
        <v>4</v>
      </c>
      <c r="E69" s="44">
        <f>เข้าเรียน!P186</f>
        <v>9</v>
      </c>
      <c r="F69" s="44">
        <f>รายงาน!O189</f>
        <v>59.333333333333336</v>
      </c>
      <c r="G69" s="44">
        <v>10</v>
      </c>
      <c r="H69" s="44">
        <f t="shared" si="7"/>
        <v>78.333333333333343</v>
      </c>
      <c r="I69" s="1" t="s">
        <v>378</v>
      </c>
      <c r="J69" s="81" t="s">
        <v>378</v>
      </c>
      <c r="K69" s="4">
        <f t="shared" ref="K69:K74" si="8">K5+K15+K38+K57</f>
        <v>21</v>
      </c>
      <c r="L69">
        <v>96</v>
      </c>
      <c r="M69">
        <v>0</v>
      </c>
    </row>
    <row r="70" spans="1:13">
      <c r="A70" s="4">
        <v>16</v>
      </c>
      <c r="B70" s="4" t="s">
        <v>21</v>
      </c>
      <c r="C70" s="4" t="s">
        <v>22</v>
      </c>
      <c r="D70" s="65">
        <v>4</v>
      </c>
      <c r="E70" s="44">
        <f>เข้าเรียน!P187</f>
        <v>9</v>
      </c>
      <c r="F70" s="44">
        <f>รายงาน!O190</f>
        <v>70.222222222222229</v>
      </c>
      <c r="G70" s="44">
        <v>10</v>
      </c>
      <c r="H70" s="44">
        <f t="shared" si="7"/>
        <v>89.222222222222229</v>
      </c>
      <c r="I70" s="1" t="s">
        <v>377</v>
      </c>
      <c r="J70" s="81" t="s">
        <v>379</v>
      </c>
      <c r="K70" s="4">
        <f t="shared" si="8"/>
        <v>5</v>
      </c>
      <c r="L70">
        <v>97</v>
      </c>
      <c r="M70">
        <v>0</v>
      </c>
    </row>
    <row r="71" spans="1:13">
      <c r="A71" s="4">
        <v>17</v>
      </c>
      <c r="B71" s="4" t="s">
        <v>82</v>
      </c>
      <c r="C71" s="4" t="s">
        <v>83</v>
      </c>
      <c r="D71" s="65">
        <v>4</v>
      </c>
      <c r="E71" s="44">
        <f>เข้าเรียน!P188</f>
        <v>8.5</v>
      </c>
      <c r="F71" s="44">
        <f>รายงาน!O191</f>
        <v>54.888888888888886</v>
      </c>
      <c r="G71" s="44">
        <v>8</v>
      </c>
      <c r="H71" s="44">
        <f t="shared" si="7"/>
        <v>71.388888888888886</v>
      </c>
      <c r="I71" s="1" t="s">
        <v>380</v>
      </c>
      <c r="J71" s="81" t="s">
        <v>380</v>
      </c>
      <c r="K71" s="4">
        <f t="shared" si="8"/>
        <v>8</v>
      </c>
      <c r="L71">
        <v>98</v>
      </c>
      <c r="M71">
        <v>0</v>
      </c>
    </row>
    <row r="72" spans="1:13">
      <c r="A72" s="4">
        <v>18</v>
      </c>
      <c r="B72" s="4" t="s">
        <v>118</v>
      </c>
      <c r="C72" s="4" t="s">
        <v>119</v>
      </c>
      <c r="D72" s="65">
        <v>4</v>
      </c>
      <c r="E72" s="44">
        <f>เข้าเรียน!P189</f>
        <v>9</v>
      </c>
      <c r="F72" s="44">
        <f>รายงาน!O192</f>
        <v>66.444444444444443</v>
      </c>
      <c r="G72" s="44">
        <v>8</v>
      </c>
      <c r="H72" s="44">
        <f t="shared" si="7"/>
        <v>83.444444444444443</v>
      </c>
      <c r="I72" s="1" t="s">
        <v>377</v>
      </c>
      <c r="J72" s="81" t="s">
        <v>381</v>
      </c>
      <c r="K72" s="4">
        <f t="shared" si="8"/>
        <v>2</v>
      </c>
      <c r="L72">
        <v>99</v>
      </c>
      <c r="M72">
        <v>0</v>
      </c>
    </row>
    <row r="73" spans="1:13">
      <c r="A73" s="4">
        <v>19</v>
      </c>
      <c r="B73" s="4" t="s">
        <v>84</v>
      </c>
      <c r="C73" s="4" t="s">
        <v>85</v>
      </c>
      <c r="D73" s="65">
        <v>4</v>
      </c>
      <c r="E73" s="44">
        <f>เข้าเรียน!P190</f>
        <v>9</v>
      </c>
      <c r="F73" s="44">
        <f>รายงาน!O193</f>
        <v>65.333333333333329</v>
      </c>
      <c r="G73" s="44">
        <v>10</v>
      </c>
      <c r="H73" s="44">
        <f t="shared" si="7"/>
        <v>84.333333333333329</v>
      </c>
      <c r="I73" s="1" t="s">
        <v>377</v>
      </c>
      <c r="J73" s="81" t="s">
        <v>382</v>
      </c>
      <c r="K73" s="4">
        <f t="shared" si="8"/>
        <v>3</v>
      </c>
      <c r="L73">
        <v>100</v>
      </c>
      <c r="M73">
        <v>0</v>
      </c>
    </row>
    <row r="74" spans="1:13">
      <c r="A74" s="4">
        <v>20</v>
      </c>
      <c r="B74" s="12" t="s">
        <v>183</v>
      </c>
      <c r="C74" s="12" t="s">
        <v>184</v>
      </c>
      <c r="D74" s="69">
        <v>4</v>
      </c>
      <c r="E74" s="44">
        <f>เข้าเรียน!P191</f>
        <v>10</v>
      </c>
      <c r="F74" s="44">
        <f>รายงาน!O194</f>
        <v>63.55555555555555</v>
      </c>
      <c r="G74" s="44">
        <v>10</v>
      </c>
      <c r="H74" s="44">
        <f t="shared" si="7"/>
        <v>83.555555555555543</v>
      </c>
      <c r="I74" s="1" t="s">
        <v>377</v>
      </c>
      <c r="J74" s="81" t="s">
        <v>383</v>
      </c>
      <c r="K74" s="4">
        <f t="shared" si="8"/>
        <v>1</v>
      </c>
    </row>
    <row r="75" spans="1:13">
      <c r="A75" s="4">
        <v>21</v>
      </c>
      <c r="B75" s="4" t="s">
        <v>120</v>
      </c>
      <c r="C75" s="4" t="s">
        <v>121</v>
      </c>
      <c r="D75" s="65">
        <v>4</v>
      </c>
      <c r="E75" s="44">
        <f>เข้าเรียน!P192</f>
        <v>9</v>
      </c>
      <c r="F75" s="44">
        <f>รายงาน!O195</f>
        <v>57.777777777777779</v>
      </c>
      <c r="G75" s="44">
        <v>10</v>
      </c>
      <c r="H75" s="44">
        <f t="shared" si="7"/>
        <v>76.777777777777771</v>
      </c>
      <c r="I75" s="1" t="s">
        <v>379</v>
      </c>
      <c r="J75" s="81" t="s">
        <v>360</v>
      </c>
      <c r="K75" s="4">
        <f>SUM(K68:K74)</f>
        <v>74</v>
      </c>
    </row>
    <row r="76" spans="1:13">
      <c r="A76" s="4">
        <v>22</v>
      </c>
      <c r="B76" s="4" t="s">
        <v>124</v>
      </c>
      <c r="C76" s="4" t="s">
        <v>125</v>
      </c>
      <c r="D76" s="65">
        <v>4</v>
      </c>
      <c r="E76" s="44">
        <f>เข้าเรียน!P193</f>
        <v>9</v>
      </c>
      <c r="F76" s="44">
        <f>รายงาน!O196</f>
        <v>65.333333333333329</v>
      </c>
      <c r="G76" s="44">
        <v>10</v>
      </c>
      <c r="H76" s="44">
        <f t="shared" si="7"/>
        <v>84.333333333333329</v>
      </c>
      <c r="I76" s="1" t="s">
        <v>377</v>
      </c>
      <c r="J76" s="82" t="s">
        <v>385</v>
      </c>
      <c r="K76" s="83">
        <f>(4*K68+3.5*K69+3*K70+2.5*K71+2*K72+1.5*K73+1*K74)/K75</f>
        <v>3.4324324324324325</v>
      </c>
    </row>
    <row r="77" spans="1:13">
      <c r="B77" s="18" t="s">
        <v>369</v>
      </c>
      <c r="C77" s="4"/>
      <c r="D77" s="4"/>
      <c r="E77" s="44">
        <f>AVERAGE(E$3:E$76)</f>
        <v>9.3945945945945954</v>
      </c>
      <c r="F77" s="44">
        <f>AVERAGE(F$3:F$76)</f>
        <v>62.250750750750726</v>
      </c>
      <c r="G77" s="44">
        <f>AVERAGE(G$3:G$76)</f>
        <v>8.2094594594594597</v>
      </c>
      <c r="H77" s="44">
        <f>AVERAGE(H$3:H$76)</f>
        <v>79.8548048048048</v>
      </c>
    </row>
    <row r="78" spans="1:13">
      <c r="B78" s="18" t="s">
        <v>370</v>
      </c>
      <c r="C78" s="4"/>
      <c r="D78" s="4"/>
      <c r="E78" s="44">
        <f>STDEV(E$3:E$76)</f>
        <v>0.72770833610460017</v>
      </c>
      <c r="F78" s="44">
        <f>STDEV(F$3:F$76)</f>
        <v>7.1162001579671603</v>
      </c>
      <c r="G78" s="44">
        <f>STDEV(G$3:G$76)</f>
        <v>3.5471450576453432</v>
      </c>
      <c r="H78" s="44">
        <f>STDEV(H$3:H$76)</f>
        <v>9.0053328678711662</v>
      </c>
    </row>
    <row r="79" spans="1:13">
      <c r="B79" s="18" t="s">
        <v>371</v>
      </c>
      <c r="C79" s="4"/>
      <c r="D79" s="4"/>
      <c r="E79" s="44">
        <f>MIN(E$3:E$76)</f>
        <v>6.9</v>
      </c>
      <c r="F79" s="44">
        <f>MIN(F$3:F$76)</f>
        <v>35.555555555555557</v>
      </c>
      <c r="G79" s="44">
        <f>MIN(G$3:G$76)</f>
        <v>0</v>
      </c>
      <c r="H79" s="44">
        <f>MIN(H$3:H$76)</f>
        <v>45.055555555555557</v>
      </c>
    </row>
    <row r="80" spans="1:13">
      <c r="B80" s="18" t="s">
        <v>372</v>
      </c>
      <c r="C80" s="4"/>
      <c r="D80" s="4"/>
      <c r="E80" s="44">
        <f>MAX(E$3:E$76)</f>
        <v>10</v>
      </c>
      <c r="F80" s="44">
        <f>MAX(F$3:F$76)</f>
        <v>71.333333333333343</v>
      </c>
      <c r="G80" s="44">
        <f>MAX(G$3:G$76)</f>
        <v>10</v>
      </c>
      <c r="H80" s="44">
        <f>MAX(H$3:H$76)</f>
        <v>91.333333333333343</v>
      </c>
    </row>
  </sheetData>
  <sortState ref="A3:I76">
    <sortCondition ref="D3:D76"/>
    <sortCondition ref="A3:A76"/>
  </sortState>
  <mergeCells count="6">
    <mergeCell ref="J67:K67"/>
    <mergeCell ref="J55:K55"/>
    <mergeCell ref="I1:I2"/>
    <mergeCell ref="J3:K3"/>
    <mergeCell ref="J13:K13"/>
    <mergeCell ref="J36:K3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&amp;Cคะแนนวิชา 188212 Analog Electronics Laboratory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มือถือ+e-mail</vt:lpstr>
      <vt:lpstr>ตารางLab</vt:lpstr>
      <vt:lpstr>รายชื่อ</vt:lpstr>
      <vt:lpstr>เข้าเรียน</vt:lpstr>
      <vt:lpstr>รายงาน</vt:lpstr>
      <vt:lpstr>น.น.คะแนน</vt:lpstr>
      <vt:lpstr>ใบเซ็นชื่อเข้าสอบ</vt:lpstr>
      <vt:lpstr>All</vt:lpstr>
      <vt:lpstr>All!Print_Area</vt:lpstr>
      <vt:lpstr>เข้าเรียน!Print_Area</vt:lpstr>
      <vt:lpstr>All!Print_Titles</vt:lpstr>
      <vt:lpstr>เข้าเรียน!Print_Titles</vt:lpstr>
      <vt:lpstr>ใบเซ็นชื่อเข้าสอบ!Print_Titles</vt:lpstr>
      <vt:lpstr>'มือถือ+e-mail'!Print_Titles</vt:lpstr>
      <vt:lpstr>รายงาน!Print_Titles</vt:lpstr>
      <vt:lpstr>รายชื่อ!Print_Titles</vt:lpstr>
    </vt:vector>
  </TitlesOfParts>
  <Company>Khon Kaen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warin</dc:creator>
  <cp:lastModifiedBy>warin</cp:lastModifiedBy>
  <cp:lastPrinted>2011-03-10T06:20:33Z</cp:lastPrinted>
  <dcterms:created xsi:type="dcterms:W3CDTF">2010-10-25T12:02:33Z</dcterms:created>
  <dcterms:modified xsi:type="dcterms:W3CDTF">2011-03-10T06:20:55Z</dcterms:modified>
</cp:coreProperties>
</file>