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ukayat/Documents/GitHub/excel-grouping-and-table/"/>
    </mc:Choice>
  </mc:AlternateContent>
  <xr:revisionPtr revIDLastSave="0" documentId="13_ncr:1_{5C90A451-E7DB-4E46-B410-D354D7DCC6C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Customer" sheetId="1" r:id="rId1"/>
    <sheet name="Orders" sheetId="2" r:id="rId2"/>
    <sheet name="Phone_Numb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2" l="1"/>
  <c r="V18" i="2"/>
  <c r="V8" i="2"/>
  <c r="V9" i="2"/>
  <c r="V10" i="2"/>
  <c r="V11" i="2"/>
  <c r="V12" i="2"/>
  <c r="V13" i="2"/>
  <c r="V14" i="2"/>
  <c r="V15" i="2"/>
  <c r="V16" i="2"/>
  <c r="V7" i="2"/>
  <c r="U18" i="2"/>
  <c r="U8" i="2"/>
  <c r="U9" i="2"/>
  <c r="U10" i="2"/>
  <c r="U11" i="2"/>
  <c r="U12" i="2"/>
  <c r="U13" i="2"/>
  <c r="U14" i="2"/>
  <c r="U15" i="2"/>
  <c r="U16" i="2"/>
  <c r="U7" i="2"/>
  <c r="T18" i="2"/>
  <c r="T8" i="2"/>
  <c r="T9" i="2"/>
  <c r="T10" i="2"/>
  <c r="T11" i="2"/>
  <c r="T12" i="2"/>
  <c r="T13" i="2"/>
  <c r="T14" i="2"/>
  <c r="T15" i="2"/>
  <c r="T16" i="2"/>
  <c r="T7" i="2"/>
  <c r="L9" i="1"/>
  <c r="K6" i="1"/>
  <c r="K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P501" i="2"/>
  <c r="O501" i="2"/>
  <c r="N501" i="2"/>
  <c r="M501" i="2"/>
  <c r="K501" i="2"/>
  <c r="J501" i="2"/>
  <c r="L501" i="2" s="1"/>
  <c r="I501" i="2"/>
  <c r="P500" i="2"/>
  <c r="O500" i="2"/>
  <c r="N500" i="2"/>
  <c r="M500" i="2"/>
  <c r="L500" i="2"/>
  <c r="K500" i="2"/>
  <c r="J500" i="2"/>
  <c r="I500" i="2"/>
  <c r="P499" i="2"/>
  <c r="O499" i="2"/>
  <c r="N499" i="2"/>
  <c r="M499" i="2"/>
  <c r="K499" i="2"/>
  <c r="J499" i="2"/>
  <c r="L499" i="2" s="1"/>
  <c r="I499" i="2"/>
  <c r="P498" i="2"/>
  <c r="O498" i="2"/>
  <c r="N498" i="2"/>
  <c r="M498" i="2"/>
  <c r="K498" i="2"/>
  <c r="J498" i="2"/>
  <c r="L498" i="2" s="1"/>
  <c r="I498" i="2"/>
  <c r="P497" i="2"/>
  <c r="O497" i="2"/>
  <c r="N497" i="2"/>
  <c r="M497" i="2"/>
  <c r="K497" i="2"/>
  <c r="J497" i="2"/>
  <c r="L497" i="2" s="1"/>
  <c r="I497" i="2"/>
  <c r="P496" i="2"/>
  <c r="O496" i="2"/>
  <c r="N496" i="2"/>
  <c r="M496" i="2"/>
  <c r="K496" i="2"/>
  <c r="L496" i="2" s="1"/>
  <c r="J496" i="2"/>
  <c r="I496" i="2"/>
  <c r="P495" i="2"/>
  <c r="O495" i="2"/>
  <c r="N495" i="2"/>
  <c r="M495" i="2"/>
  <c r="L495" i="2"/>
  <c r="K495" i="2"/>
  <c r="J495" i="2"/>
  <c r="I495" i="2"/>
  <c r="P494" i="2"/>
  <c r="O494" i="2"/>
  <c r="N494" i="2"/>
  <c r="M494" i="2"/>
  <c r="K494" i="2"/>
  <c r="J494" i="2"/>
  <c r="L494" i="2" s="1"/>
  <c r="I494" i="2"/>
  <c r="P493" i="2"/>
  <c r="O493" i="2"/>
  <c r="N493" i="2"/>
  <c r="M493" i="2"/>
  <c r="K493" i="2"/>
  <c r="L493" i="2" s="1"/>
  <c r="J493" i="2"/>
  <c r="I493" i="2"/>
  <c r="P492" i="2"/>
  <c r="O492" i="2"/>
  <c r="N492" i="2"/>
  <c r="M492" i="2"/>
  <c r="L492" i="2"/>
  <c r="K492" i="2"/>
  <c r="J492" i="2"/>
  <c r="I492" i="2"/>
  <c r="P491" i="2"/>
  <c r="O491" i="2"/>
  <c r="N491" i="2"/>
  <c r="M491" i="2"/>
  <c r="K491" i="2"/>
  <c r="J491" i="2"/>
  <c r="L491" i="2" s="1"/>
  <c r="I491" i="2"/>
  <c r="P490" i="2"/>
  <c r="O490" i="2"/>
  <c r="N490" i="2"/>
  <c r="M490" i="2"/>
  <c r="K490" i="2"/>
  <c r="J490" i="2"/>
  <c r="L490" i="2" s="1"/>
  <c r="I490" i="2"/>
  <c r="P489" i="2"/>
  <c r="O489" i="2"/>
  <c r="N489" i="2"/>
  <c r="M489" i="2"/>
  <c r="K489" i="2"/>
  <c r="J489" i="2"/>
  <c r="L489" i="2" s="1"/>
  <c r="I489" i="2"/>
  <c r="P488" i="2"/>
  <c r="O488" i="2"/>
  <c r="N488" i="2"/>
  <c r="M488" i="2"/>
  <c r="K488" i="2"/>
  <c r="L488" i="2" s="1"/>
  <c r="J488" i="2"/>
  <c r="I488" i="2"/>
  <c r="P487" i="2"/>
  <c r="O487" i="2"/>
  <c r="N487" i="2"/>
  <c r="M487" i="2"/>
  <c r="L487" i="2"/>
  <c r="K487" i="2"/>
  <c r="J487" i="2"/>
  <c r="I487" i="2"/>
  <c r="P486" i="2"/>
  <c r="O486" i="2"/>
  <c r="N486" i="2"/>
  <c r="M486" i="2"/>
  <c r="K486" i="2"/>
  <c r="J486" i="2"/>
  <c r="L486" i="2" s="1"/>
  <c r="I486" i="2"/>
  <c r="P485" i="2"/>
  <c r="O485" i="2"/>
  <c r="N485" i="2"/>
  <c r="M485" i="2"/>
  <c r="K485" i="2"/>
  <c r="L485" i="2" s="1"/>
  <c r="J485" i="2"/>
  <c r="I485" i="2"/>
  <c r="P484" i="2"/>
  <c r="O484" i="2"/>
  <c r="N484" i="2"/>
  <c r="M484" i="2"/>
  <c r="L484" i="2"/>
  <c r="K484" i="2"/>
  <c r="J484" i="2"/>
  <c r="I484" i="2"/>
  <c r="P483" i="2"/>
  <c r="O483" i="2"/>
  <c r="N483" i="2"/>
  <c r="M483" i="2"/>
  <c r="K483" i="2"/>
  <c r="J483" i="2"/>
  <c r="L483" i="2" s="1"/>
  <c r="I483" i="2"/>
  <c r="P482" i="2"/>
  <c r="O482" i="2"/>
  <c r="N482" i="2"/>
  <c r="M482" i="2"/>
  <c r="K482" i="2"/>
  <c r="J482" i="2"/>
  <c r="L482" i="2" s="1"/>
  <c r="I482" i="2"/>
  <c r="P481" i="2"/>
  <c r="O481" i="2"/>
  <c r="N481" i="2"/>
  <c r="M481" i="2"/>
  <c r="K481" i="2"/>
  <c r="J481" i="2"/>
  <c r="L481" i="2" s="1"/>
  <c r="I481" i="2"/>
  <c r="P480" i="2"/>
  <c r="O480" i="2"/>
  <c r="N480" i="2"/>
  <c r="M480" i="2"/>
  <c r="K480" i="2"/>
  <c r="L480" i="2" s="1"/>
  <c r="J480" i="2"/>
  <c r="I480" i="2"/>
  <c r="P479" i="2"/>
  <c r="O479" i="2"/>
  <c r="N479" i="2"/>
  <c r="M479" i="2"/>
  <c r="L479" i="2"/>
  <c r="K479" i="2"/>
  <c r="J479" i="2"/>
  <c r="I479" i="2"/>
  <c r="P478" i="2"/>
  <c r="O478" i="2"/>
  <c r="N478" i="2"/>
  <c r="M478" i="2"/>
  <c r="K478" i="2"/>
  <c r="J478" i="2"/>
  <c r="L478" i="2" s="1"/>
  <c r="I478" i="2"/>
  <c r="P477" i="2"/>
  <c r="O477" i="2"/>
  <c r="N477" i="2"/>
  <c r="M477" i="2"/>
  <c r="K477" i="2"/>
  <c r="L477" i="2" s="1"/>
  <c r="J477" i="2"/>
  <c r="I477" i="2"/>
  <c r="P476" i="2"/>
  <c r="O476" i="2"/>
  <c r="N476" i="2"/>
  <c r="M476" i="2"/>
  <c r="L476" i="2"/>
  <c r="K476" i="2"/>
  <c r="J476" i="2"/>
  <c r="I476" i="2"/>
  <c r="P475" i="2"/>
  <c r="O475" i="2"/>
  <c r="N475" i="2"/>
  <c r="M475" i="2"/>
  <c r="K475" i="2"/>
  <c r="J475" i="2"/>
  <c r="L475" i="2" s="1"/>
  <c r="I475" i="2"/>
  <c r="P474" i="2"/>
  <c r="O474" i="2"/>
  <c r="N474" i="2"/>
  <c r="M474" i="2"/>
  <c r="K474" i="2"/>
  <c r="J474" i="2"/>
  <c r="L474" i="2" s="1"/>
  <c r="I474" i="2"/>
  <c r="P473" i="2"/>
  <c r="O473" i="2"/>
  <c r="N473" i="2"/>
  <c r="M473" i="2"/>
  <c r="K473" i="2"/>
  <c r="J473" i="2"/>
  <c r="L473" i="2" s="1"/>
  <c r="I473" i="2"/>
  <c r="P472" i="2"/>
  <c r="O472" i="2"/>
  <c r="N472" i="2"/>
  <c r="M472" i="2"/>
  <c r="K472" i="2"/>
  <c r="L472" i="2" s="1"/>
  <c r="J472" i="2"/>
  <c r="I472" i="2"/>
  <c r="P471" i="2"/>
  <c r="O471" i="2"/>
  <c r="N471" i="2"/>
  <c r="M471" i="2"/>
  <c r="L471" i="2"/>
  <c r="K471" i="2"/>
  <c r="J471" i="2"/>
  <c r="I471" i="2"/>
  <c r="P470" i="2"/>
  <c r="O470" i="2"/>
  <c r="N470" i="2"/>
  <c r="M470" i="2"/>
  <c r="K470" i="2"/>
  <c r="J470" i="2"/>
  <c r="L470" i="2" s="1"/>
  <c r="I470" i="2"/>
  <c r="P469" i="2"/>
  <c r="O469" i="2"/>
  <c r="N469" i="2"/>
  <c r="M469" i="2"/>
  <c r="K469" i="2"/>
  <c r="L469" i="2" s="1"/>
  <c r="J469" i="2"/>
  <c r="I469" i="2"/>
  <c r="P468" i="2"/>
  <c r="O468" i="2"/>
  <c r="N468" i="2"/>
  <c r="M468" i="2"/>
  <c r="L468" i="2"/>
  <c r="K468" i="2"/>
  <c r="J468" i="2"/>
  <c r="I468" i="2"/>
  <c r="P467" i="2"/>
  <c r="O467" i="2"/>
  <c r="N467" i="2"/>
  <c r="M467" i="2"/>
  <c r="K467" i="2"/>
  <c r="J467" i="2"/>
  <c r="L467" i="2" s="1"/>
  <c r="I467" i="2"/>
  <c r="P466" i="2"/>
  <c r="O466" i="2"/>
  <c r="N466" i="2"/>
  <c r="M466" i="2"/>
  <c r="K466" i="2"/>
  <c r="J466" i="2"/>
  <c r="L466" i="2" s="1"/>
  <c r="I466" i="2"/>
  <c r="P465" i="2"/>
  <c r="O465" i="2"/>
  <c r="N465" i="2"/>
  <c r="M465" i="2"/>
  <c r="K465" i="2"/>
  <c r="J465" i="2"/>
  <c r="L465" i="2" s="1"/>
  <c r="I465" i="2"/>
  <c r="P464" i="2"/>
  <c r="O464" i="2"/>
  <c r="N464" i="2"/>
  <c r="M464" i="2"/>
  <c r="K464" i="2"/>
  <c r="L464" i="2" s="1"/>
  <c r="J464" i="2"/>
  <c r="I464" i="2"/>
  <c r="P463" i="2"/>
  <c r="O463" i="2"/>
  <c r="N463" i="2"/>
  <c r="M463" i="2"/>
  <c r="L463" i="2"/>
  <c r="K463" i="2"/>
  <c r="J463" i="2"/>
  <c r="I463" i="2"/>
  <c r="P462" i="2"/>
  <c r="O462" i="2"/>
  <c r="N462" i="2"/>
  <c r="M462" i="2"/>
  <c r="K462" i="2"/>
  <c r="J462" i="2"/>
  <c r="L462" i="2" s="1"/>
  <c r="I462" i="2"/>
  <c r="P461" i="2"/>
  <c r="O461" i="2"/>
  <c r="N461" i="2"/>
  <c r="M461" i="2"/>
  <c r="K461" i="2"/>
  <c r="L461" i="2" s="1"/>
  <c r="J461" i="2"/>
  <c r="I461" i="2"/>
  <c r="P460" i="2"/>
  <c r="O460" i="2"/>
  <c r="N460" i="2"/>
  <c r="M460" i="2"/>
  <c r="L460" i="2"/>
  <c r="K460" i="2"/>
  <c r="J460" i="2"/>
  <c r="I460" i="2"/>
  <c r="P459" i="2"/>
  <c r="O459" i="2"/>
  <c r="N459" i="2"/>
  <c r="M459" i="2"/>
  <c r="K459" i="2"/>
  <c r="J459" i="2"/>
  <c r="L459" i="2" s="1"/>
  <c r="I459" i="2"/>
  <c r="P458" i="2"/>
  <c r="O458" i="2"/>
  <c r="N458" i="2"/>
  <c r="M458" i="2"/>
  <c r="K458" i="2"/>
  <c r="J458" i="2"/>
  <c r="L458" i="2" s="1"/>
  <c r="I458" i="2"/>
  <c r="P457" i="2"/>
  <c r="O457" i="2"/>
  <c r="N457" i="2"/>
  <c r="M457" i="2"/>
  <c r="K457" i="2"/>
  <c r="J457" i="2"/>
  <c r="L457" i="2" s="1"/>
  <c r="I457" i="2"/>
  <c r="P456" i="2"/>
  <c r="O456" i="2"/>
  <c r="N456" i="2"/>
  <c r="M456" i="2"/>
  <c r="K456" i="2"/>
  <c r="L456" i="2" s="1"/>
  <c r="J456" i="2"/>
  <c r="I456" i="2"/>
  <c r="P455" i="2"/>
  <c r="O455" i="2"/>
  <c r="N455" i="2"/>
  <c r="M455" i="2"/>
  <c r="L455" i="2"/>
  <c r="K455" i="2"/>
  <c r="J455" i="2"/>
  <c r="I455" i="2"/>
  <c r="P454" i="2"/>
  <c r="O454" i="2"/>
  <c r="N454" i="2"/>
  <c r="M454" i="2"/>
  <c r="K454" i="2"/>
  <c r="J454" i="2"/>
  <c r="L454" i="2" s="1"/>
  <c r="I454" i="2"/>
  <c r="P453" i="2"/>
  <c r="O453" i="2"/>
  <c r="N453" i="2"/>
  <c r="M453" i="2"/>
  <c r="K453" i="2"/>
  <c r="L453" i="2" s="1"/>
  <c r="J453" i="2"/>
  <c r="I453" i="2"/>
  <c r="P452" i="2"/>
  <c r="O452" i="2"/>
  <c r="N452" i="2"/>
  <c r="M452" i="2"/>
  <c r="L452" i="2"/>
  <c r="K452" i="2"/>
  <c r="J452" i="2"/>
  <c r="I452" i="2"/>
  <c r="P451" i="2"/>
  <c r="O451" i="2"/>
  <c r="N451" i="2"/>
  <c r="M451" i="2"/>
  <c r="K451" i="2"/>
  <c r="J451" i="2"/>
  <c r="L451" i="2" s="1"/>
  <c r="I451" i="2"/>
  <c r="P450" i="2"/>
  <c r="O450" i="2"/>
  <c r="N450" i="2"/>
  <c r="M450" i="2"/>
  <c r="K450" i="2"/>
  <c r="J450" i="2"/>
  <c r="L450" i="2" s="1"/>
  <c r="I450" i="2"/>
  <c r="P449" i="2"/>
  <c r="O449" i="2"/>
  <c r="N449" i="2"/>
  <c r="M449" i="2"/>
  <c r="K449" i="2"/>
  <c r="J449" i="2"/>
  <c r="L449" i="2" s="1"/>
  <c r="I449" i="2"/>
  <c r="P448" i="2"/>
  <c r="O448" i="2"/>
  <c r="N448" i="2"/>
  <c r="M448" i="2"/>
  <c r="K448" i="2"/>
  <c r="L448" i="2" s="1"/>
  <c r="J448" i="2"/>
  <c r="I448" i="2"/>
  <c r="P447" i="2"/>
  <c r="O447" i="2"/>
  <c r="N447" i="2"/>
  <c r="M447" i="2"/>
  <c r="L447" i="2"/>
  <c r="K447" i="2"/>
  <c r="J447" i="2"/>
  <c r="I447" i="2"/>
  <c r="P446" i="2"/>
  <c r="O446" i="2"/>
  <c r="N446" i="2"/>
  <c r="M446" i="2"/>
  <c r="K446" i="2"/>
  <c r="J446" i="2"/>
  <c r="L446" i="2" s="1"/>
  <c r="I446" i="2"/>
  <c r="P445" i="2"/>
  <c r="O445" i="2"/>
  <c r="N445" i="2"/>
  <c r="M445" i="2"/>
  <c r="K445" i="2"/>
  <c r="L445" i="2" s="1"/>
  <c r="J445" i="2"/>
  <c r="I445" i="2"/>
  <c r="P444" i="2"/>
  <c r="O444" i="2"/>
  <c r="N444" i="2"/>
  <c r="M444" i="2"/>
  <c r="L444" i="2"/>
  <c r="K444" i="2"/>
  <c r="J444" i="2"/>
  <c r="I444" i="2"/>
  <c r="P443" i="2"/>
  <c r="O443" i="2"/>
  <c r="N443" i="2"/>
  <c r="M443" i="2"/>
  <c r="K443" i="2"/>
  <c r="J443" i="2"/>
  <c r="L443" i="2" s="1"/>
  <c r="I443" i="2"/>
  <c r="P442" i="2"/>
  <c r="O442" i="2"/>
  <c r="N442" i="2"/>
  <c r="M442" i="2"/>
  <c r="K442" i="2"/>
  <c r="J442" i="2"/>
  <c r="L442" i="2" s="1"/>
  <c r="I442" i="2"/>
  <c r="P441" i="2"/>
  <c r="O441" i="2"/>
  <c r="N441" i="2"/>
  <c r="M441" i="2"/>
  <c r="K441" i="2"/>
  <c r="J441" i="2"/>
  <c r="L441" i="2" s="1"/>
  <c r="I441" i="2"/>
  <c r="P440" i="2"/>
  <c r="O440" i="2"/>
  <c r="N440" i="2"/>
  <c r="M440" i="2"/>
  <c r="K440" i="2"/>
  <c r="L440" i="2" s="1"/>
  <c r="J440" i="2"/>
  <c r="I440" i="2"/>
  <c r="P439" i="2"/>
  <c r="O439" i="2"/>
  <c r="N439" i="2"/>
  <c r="M439" i="2"/>
  <c r="L439" i="2"/>
  <c r="K439" i="2"/>
  <c r="J439" i="2"/>
  <c r="I439" i="2"/>
  <c r="P438" i="2"/>
  <c r="O438" i="2"/>
  <c r="N438" i="2"/>
  <c r="M438" i="2"/>
  <c r="K438" i="2"/>
  <c r="J438" i="2"/>
  <c r="L438" i="2" s="1"/>
  <c r="I438" i="2"/>
  <c r="P437" i="2"/>
  <c r="O437" i="2"/>
  <c r="N437" i="2"/>
  <c r="M437" i="2"/>
  <c r="K437" i="2"/>
  <c r="L437" i="2" s="1"/>
  <c r="J437" i="2"/>
  <c r="I437" i="2"/>
  <c r="P436" i="2"/>
  <c r="O436" i="2"/>
  <c r="N436" i="2"/>
  <c r="M436" i="2"/>
  <c r="L436" i="2"/>
  <c r="K436" i="2"/>
  <c r="J436" i="2"/>
  <c r="I436" i="2"/>
  <c r="P435" i="2"/>
  <c r="O435" i="2"/>
  <c r="N435" i="2"/>
  <c r="M435" i="2"/>
  <c r="K435" i="2"/>
  <c r="J435" i="2"/>
  <c r="L435" i="2" s="1"/>
  <c r="I435" i="2"/>
  <c r="P434" i="2"/>
  <c r="O434" i="2"/>
  <c r="N434" i="2"/>
  <c r="M434" i="2"/>
  <c r="K434" i="2"/>
  <c r="J434" i="2"/>
  <c r="L434" i="2" s="1"/>
  <c r="I434" i="2"/>
  <c r="P433" i="2"/>
  <c r="O433" i="2"/>
  <c r="N433" i="2"/>
  <c r="M433" i="2"/>
  <c r="K433" i="2"/>
  <c r="J433" i="2"/>
  <c r="L433" i="2" s="1"/>
  <c r="I433" i="2"/>
  <c r="P432" i="2"/>
  <c r="O432" i="2"/>
  <c r="N432" i="2"/>
  <c r="M432" i="2"/>
  <c r="K432" i="2"/>
  <c r="L432" i="2" s="1"/>
  <c r="J432" i="2"/>
  <c r="I432" i="2"/>
  <c r="P431" i="2"/>
  <c r="O431" i="2"/>
  <c r="N431" i="2"/>
  <c r="M431" i="2"/>
  <c r="L431" i="2"/>
  <c r="K431" i="2"/>
  <c r="J431" i="2"/>
  <c r="I431" i="2"/>
  <c r="P430" i="2"/>
  <c r="O430" i="2"/>
  <c r="N430" i="2"/>
  <c r="M430" i="2"/>
  <c r="K430" i="2"/>
  <c r="J430" i="2"/>
  <c r="L430" i="2" s="1"/>
  <c r="I430" i="2"/>
  <c r="P429" i="2"/>
  <c r="O429" i="2"/>
  <c r="N429" i="2"/>
  <c r="M429" i="2"/>
  <c r="K429" i="2"/>
  <c r="L429" i="2" s="1"/>
  <c r="J429" i="2"/>
  <c r="I429" i="2"/>
  <c r="P428" i="2"/>
  <c r="O428" i="2"/>
  <c r="N428" i="2"/>
  <c r="M428" i="2"/>
  <c r="L428" i="2"/>
  <c r="K428" i="2"/>
  <c r="J428" i="2"/>
  <c r="I428" i="2"/>
  <c r="P427" i="2"/>
  <c r="O427" i="2"/>
  <c r="N427" i="2"/>
  <c r="M427" i="2"/>
  <c r="K427" i="2"/>
  <c r="J427" i="2"/>
  <c r="L427" i="2" s="1"/>
  <c r="I427" i="2"/>
  <c r="P426" i="2"/>
  <c r="O426" i="2"/>
  <c r="N426" i="2"/>
  <c r="M426" i="2"/>
  <c r="K426" i="2"/>
  <c r="J426" i="2"/>
  <c r="L426" i="2" s="1"/>
  <c r="I426" i="2"/>
  <c r="P425" i="2"/>
  <c r="O425" i="2"/>
  <c r="N425" i="2"/>
  <c r="M425" i="2"/>
  <c r="K425" i="2"/>
  <c r="J425" i="2"/>
  <c r="L425" i="2" s="1"/>
  <c r="I425" i="2"/>
  <c r="P424" i="2"/>
  <c r="O424" i="2"/>
  <c r="N424" i="2"/>
  <c r="M424" i="2"/>
  <c r="K424" i="2"/>
  <c r="L424" i="2" s="1"/>
  <c r="J424" i="2"/>
  <c r="I424" i="2"/>
  <c r="P423" i="2"/>
  <c r="O423" i="2"/>
  <c r="N423" i="2"/>
  <c r="M423" i="2"/>
  <c r="L423" i="2"/>
  <c r="K423" i="2"/>
  <c r="J423" i="2"/>
  <c r="I423" i="2"/>
  <c r="P422" i="2"/>
  <c r="O422" i="2"/>
  <c r="N422" i="2"/>
  <c r="M422" i="2"/>
  <c r="K422" i="2"/>
  <c r="J422" i="2"/>
  <c r="L422" i="2" s="1"/>
  <c r="I422" i="2"/>
  <c r="P421" i="2"/>
  <c r="O421" i="2"/>
  <c r="N421" i="2"/>
  <c r="M421" i="2"/>
  <c r="K421" i="2"/>
  <c r="L421" i="2" s="1"/>
  <c r="J421" i="2"/>
  <c r="I421" i="2"/>
  <c r="P420" i="2"/>
  <c r="O420" i="2"/>
  <c r="N420" i="2"/>
  <c r="M420" i="2"/>
  <c r="L420" i="2"/>
  <c r="K420" i="2"/>
  <c r="J420" i="2"/>
  <c r="I420" i="2"/>
  <c r="P419" i="2"/>
  <c r="O419" i="2"/>
  <c r="N419" i="2"/>
  <c r="M419" i="2"/>
  <c r="K419" i="2"/>
  <c r="J419" i="2"/>
  <c r="L419" i="2" s="1"/>
  <c r="I419" i="2"/>
  <c r="P418" i="2"/>
  <c r="O418" i="2"/>
  <c r="N418" i="2"/>
  <c r="M418" i="2"/>
  <c r="K418" i="2"/>
  <c r="J418" i="2"/>
  <c r="L418" i="2" s="1"/>
  <c r="I418" i="2"/>
  <c r="P417" i="2"/>
  <c r="O417" i="2"/>
  <c r="N417" i="2"/>
  <c r="M417" i="2"/>
  <c r="K417" i="2"/>
  <c r="J417" i="2"/>
  <c r="L417" i="2" s="1"/>
  <c r="I417" i="2"/>
  <c r="P416" i="2"/>
  <c r="O416" i="2"/>
  <c r="N416" i="2"/>
  <c r="M416" i="2"/>
  <c r="K416" i="2"/>
  <c r="L416" i="2" s="1"/>
  <c r="J416" i="2"/>
  <c r="I416" i="2"/>
  <c r="P415" i="2"/>
  <c r="O415" i="2"/>
  <c r="N415" i="2"/>
  <c r="M415" i="2"/>
  <c r="L415" i="2"/>
  <c r="K415" i="2"/>
  <c r="J415" i="2"/>
  <c r="I415" i="2"/>
  <c r="P414" i="2"/>
  <c r="O414" i="2"/>
  <c r="N414" i="2"/>
  <c r="M414" i="2"/>
  <c r="K414" i="2"/>
  <c r="J414" i="2"/>
  <c r="L414" i="2" s="1"/>
  <c r="I414" i="2"/>
  <c r="P413" i="2"/>
  <c r="O413" i="2"/>
  <c r="N413" i="2"/>
  <c r="M413" i="2"/>
  <c r="K413" i="2"/>
  <c r="L413" i="2" s="1"/>
  <c r="J413" i="2"/>
  <c r="I413" i="2"/>
  <c r="P412" i="2"/>
  <c r="O412" i="2"/>
  <c r="N412" i="2"/>
  <c r="M412" i="2"/>
  <c r="L412" i="2"/>
  <c r="K412" i="2"/>
  <c r="J412" i="2"/>
  <c r="I412" i="2"/>
  <c r="P411" i="2"/>
  <c r="O411" i="2"/>
  <c r="N411" i="2"/>
  <c r="M411" i="2"/>
  <c r="K411" i="2"/>
  <c r="J411" i="2"/>
  <c r="L411" i="2" s="1"/>
  <c r="I411" i="2"/>
  <c r="P410" i="2"/>
  <c r="O410" i="2"/>
  <c r="N410" i="2"/>
  <c r="M410" i="2"/>
  <c r="K410" i="2"/>
  <c r="J410" i="2"/>
  <c r="L410" i="2" s="1"/>
  <c r="I410" i="2"/>
  <c r="P409" i="2"/>
  <c r="O409" i="2"/>
  <c r="N409" i="2"/>
  <c r="M409" i="2"/>
  <c r="K409" i="2"/>
  <c r="J409" i="2"/>
  <c r="L409" i="2" s="1"/>
  <c r="I409" i="2"/>
  <c r="P408" i="2"/>
  <c r="O408" i="2"/>
  <c r="N408" i="2"/>
  <c r="M408" i="2"/>
  <c r="K408" i="2"/>
  <c r="L408" i="2" s="1"/>
  <c r="J408" i="2"/>
  <c r="I408" i="2"/>
  <c r="P407" i="2"/>
  <c r="O407" i="2"/>
  <c r="N407" i="2"/>
  <c r="M407" i="2"/>
  <c r="L407" i="2"/>
  <c r="K407" i="2"/>
  <c r="J407" i="2"/>
  <c r="I407" i="2"/>
  <c r="P406" i="2"/>
  <c r="O406" i="2"/>
  <c r="N406" i="2"/>
  <c r="M406" i="2"/>
  <c r="K406" i="2"/>
  <c r="J406" i="2"/>
  <c r="L406" i="2" s="1"/>
  <c r="I406" i="2"/>
  <c r="P405" i="2"/>
  <c r="O405" i="2"/>
  <c r="N405" i="2"/>
  <c r="M405" i="2"/>
  <c r="K405" i="2"/>
  <c r="L405" i="2" s="1"/>
  <c r="J405" i="2"/>
  <c r="I405" i="2"/>
  <c r="P404" i="2"/>
  <c r="O404" i="2"/>
  <c r="N404" i="2"/>
  <c r="M404" i="2"/>
  <c r="L404" i="2"/>
  <c r="K404" i="2"/>
  <c r="J404" i="2"/>
  <c r="I404" i="2"/>
  <c r="P403" i="2"/>
  <c r="O403" i="2"/>
  <c r="N403" i="2"/>
  <c r="M403" i="2"/>
  <c r="K403" i="2"/>
  <c r="J403" i="2"/>
  <c r="L403" i="2" s="1"/>
  <c r="I403" i="2"/>
  <c r="P402" i="2"/>
  <c r="O402" i="2"/>
  <c r="N402" i="2"/>
  <c r="M402" i="2"/>
  <c r="K402" i="2"/>
  <c r="J402" i="2"/>
  <c r="L402" i="2" s="1"/>
  <c r="I402" i="2"/>
  <c r="P401" i="2"/>
  <c r="O401" i="2"/>
  <c r="N401" i="2"/>
  <c r="M401" i="2"/>
  <c r="K401" i="2"/>
  <c r="J401" i="2"/>
  <c r="L401" i="2" s="1"/>
  <c r="I401" i="2"/>
  <c r="P400" i="2"/>
  <c r="O400" i="2"/>
  <c r="N400" i="2"/>
  <c r="M400" i="2"/>
  <c r="K400" i="2"/>
  <c r="L400" i="2" s="1"/>
  <c r="J400" i="2"/>
  <c r="I400" i="2"/>
  <c r="P399" i="2"/>
  <c r="O399" i="2"/>
  <c r="N399" i="2"/>
  <c r="M399" i="2"/>
  <c r="L399" i="2"/>
  <c r="K399" i="2"/>
  <c r="J399" i="2"/>
  <c r="I399" i="2"/>
  <c r="P398" i="2"/>
  <c r="O398" i="2"/>
  <c r="N398" i="2"/>
  <c r="M398" i="2"/>
  <c r="K398" i="2"/>
  <c r="J398" i="2"/>
  <c r="L398" i="2" s="1"/>
  <c r="I398" i="2"/>
  <c r="P397" i="2"/>
  <c r="O397" i="2"/>
  <c r="N397" i="2"/>
  <c r="M397" i="2"/>
  <c r="K397" i="2"/>
  <c r="L397" i="2" s="1"/>
  <c r="J397" i="2"/>
  <c r="I397" i="2"/>
  <c r="P396" i="2"/>
  <c r="O396" i="2"/>
  <c r="N396" i="2"/>
  <c r="M396" i="2"/>
  <c r="L396" i="2"/>
  <c r="K396" i="2"/>
  <c r="J396" i="2"/>
  <c r="I396" i="2"/>
  <c r="P395" i="2"/>
  <c r="O395" i="2"/>
  <c r="N395" i="2"/>
  <c r="M395" i="2"/>
  <c r="K395" i="2"/>
  <c r="J395" i="2"/>
  <c r="L395" i="2" s="1"/>
  <c r="I395" i="2"/>
  <c r="P394" i="2"/>
  <c r="O394" i="2"/>
  <c r="N394" i="2"/>
  <c r="M394" i="2"/>
  <c r="K394" i="2"/>
  <c r="J394" i="2"/>
  <c r="L394" i="2" s="1"/>
  <c r="I394" i="2"/>
  <c r="P393" i="2"/>
  <c r="O393" i="2"/>
  <c r="N393" i="2"/>
  <c r="M393" i="2"/>
  <c r="K393" i="2"/>
  <c r="J393" i="2"/>
  <c r="L393" i="2" s="1"/>
  <c r="I393" i="2"/>
  <c r="P392" i="2"/>
  <c r="O392" i="2"/>
  <c r="N392" i="2"/>
  <c r="M392" i="2"/>
  <c r="K392" i="2"/>
  <c r="L392" i="2" s="1"/>
  <c r="J392" i="2"/>
  <c r="I392" i="2"/>
  <c r="P391" i="2"/>
  <c r="O391" i="2"/>
  <c r="N391" i="2"/>
  <c r="M391" i="2"/>
  <c r="L391" i="2"/>
  <c r="K391" i="2"/>
  <c r="J391" i="2"/>
  <c r="I391" i="2"/>
  <c r="P390" i="2"/>
  <c r="O390" i="2"/>
  <c r="N390" i="2"/>
  <c r="M390" i="2"/>
  <c r="K390" i="2"/>
  <c r="J390" i="2"/>
  <c r="L390" i="2" s="1"/>
  <c r="I390" i="2"/>
  <c r="P389" i="2"/>
  <c r="O389" i="2"/>
  <c r="N389" i="2"/>
  <c r="M389" i="2"/>
  <c r="K389" i="2"/>
  <c r="L389" i="2" s="1"/>
  <c r="J389" i="2"/>
  <c r="I389" i="2"/>
  <c r="P388" i="2"/>
  <c r="O388" i="2"/>
  <c r="N388" i="2"/>
  <c r="M388" i="2"/>
  <c r="L388" i="2"/>
  <c r="K388" i="2"/>
  <c r="J388" i="2"/>
  <c r="I388" i="2"/>
  <c r="P387" i="2"/>
  <c r="O387" i="2"/>
  <c r="N387" i="2"/>
  <c r="M387" i="2"/>
  <c r="K387" i="2"/>
  <c r="J387" i="2"/>
  <c r="L387" i="2" s="1"/>
  <c r="I387" i="2"/>
  <c r="P386" i="2"/>
  <c r="O386" i="2"/>
  <c r="N386" i="2"/>
  <c r="M386" i="2"/>
  <c r="K386" i="2"/>
  <c r="J386" i="2"/>
  <c r="L386" i="2" s="1"/>
  <c r="I386" i="2"/>
  <c r="P385" i="2"/>
  <c r="O385" i="2"/>
  <c r="N385" i="2"/>
  <c r="M385" i="2"/>
  <c r="K385" i="2"/>
  <c r="J385" i="2"/>
  <c r="L385" i="2" s="1"/>
  <c r="I385" i="2"/>
  <c r="P384" i="2"/>
  <c r="O384" i="2"/>
  <c r="N384" i="2"/>
  <c r="M384" i="2"/>
  <c r="K384" i="2"/>
  <c r="L384" i="2" s="1"/>
  <c r="J384" i="2"/>
  <c r="I384" i="2"/>
  <c r="P383" i="2"/>
  <c r="O383" i="2"/>
  <c r="N383" i="2"/>
  <c r="M383" i="2"/>
  <c r="L383" i="2"/>
  <c r="K383" i="2"/>
  <c r="J383" i="2"/>
  <c r="I383" i="2"/>
  <c r="P382" i="2"/>
  <c r="O382" i="2"/>
  <c r="N382" i="2"/>
  <c r="M382" i="2"/>
  <c r="K382" i="2"/>
  <c r="J382" i="2"/>
  <c r="L382" i="2" s="1"/>
  <c r="I382" i="2"/>
  <c r="P381" i="2"/>
  <c r="O381" i="2"/>
  <c r="N381" i="2"/>
  <c r="M381" i="2"/>
  <c r="K381" i="2"/>
  <c r="L381" i="2" s="1"/>
  <c r="J381" i="2"/>
  <c r="I381" i="2"/>
  <c r="P380" i="2"/>
  <c r="O380" i="2"/>
  <c r="N380" i="2"/>
  <c r="M380" i="2"/>
  <c r="L380" i="2"/>
  <c r="K380" i="2"/>
  <c r="J380" i="2"/>
  <c r="I380" i="2"/>
  <c r="P379" i="2"/>
  <c r="O379" i="2"/>
  <c r="N379" i="2"/>
  <c r="M379" i="2"/>
  <c r="K379" i="2"/>
  <c r="J379" i="2"/>
  <c r="L379" i="2" s="1"/>
  <c r="I379" i="2"/>
  <c r="P378" i="2"/>
  <c r="O378" i="2"/>
  <c r="N378" i="2"/>
  <c r="M378" i="2"/>
  <c r="K378" i="2"/>
  <c r="J378" i="2"/>
  <c r="L378" i="2" s="1"/>
  <c r="I378" i="2"/>
  <c r="P377" i="2"/>
  <c r="O377" i="2"/>
  <c r="N377" i="2"/>
  <c r="M377" i="2"/>
  <c r="K377" i="2"/>
  <c r="J377" i="2"/>
  <c r="L377" i="2" s="1"/>
  <c r="I377" i="2"/>
  <c r="P376" i="2"/>
  <c r="O376" i="2"/>
  <c r="N376" i="2"/>
  <c r="M376" i="2"/>
  <c r="K376" i="2"/>
  <c r="L376" i="2" s="1"/>
  <c r="J376" i="2"/>
  <c r="I376" i="2"/>
  <c r="P375" i="2"/>
  <c r="O375" i="2"/>
  <c r="N375" i="2"/>
  <c r="M375" i="2"/>
  <c r="L375" i="2"/>
  <c r="K375" i="2"/>
  <c r="J375" i="2"/>
  <c r="I375" i="2"/>
  <c r="P374" i="2"/>
  <c r="O374" i="2"/>
  <c r="N374" i="2"/>
  <c r="M374" i="2"/>
  <c r="K374" i="2"/>
  <c r="J374" i="2"/>
  <c r="L374" i="2" s="1"/>
  <c r="I374" i="2"/>
  <c r="P373" i="2"/>
  <c r="O373" i="2"/>
  <c r="N373" i="2"/>
  <c r="M373" i="2"/>
  <c r="K373" i="2"/>
  <c r="L373" i="2" s="1"/>
  <c r="J373" i="2"/>
  <c r="I373" i="2"/>
  <c r="P372" i="2"/>
  <c r="O372" i="2"/>
  <c r="N372" i="2"/>
  <c r="M372" i="2"/>
  <c r="L372" i="2"/>
  <c r="K372" i="2"/>
  <c r="J372" i="2"/>
  <c r="I372" i="2"/>
  <c r="P371" i="2"/>
  <c r="O371" i="2"/>
  <c r="N371" i="2"/>
  <c r="M371" i="2"/>
  <c r="K371" i="2"/>
  <c r="J371" i="2"/>
  <c r="L371" i="2" s="1"/>
  <c r="I371" i="2"/>
  <c r="P370" i="2"/>
  <c r="O370" i="2"/>
  <c r="N370" i="2"/>
  <c r="M370" i="2"/>
  <c r="K370" i="2"/>
  <c r="L370" i="2" s="1"/>
  <c r="J370" i="2"/>
  <c r="I370" i="2"/>
  <c r="P369" i="2"/>
  <c r="O369" i="2"/>
  <c r="N369" i="2"/>
  <c r="M369" i="2"/>
  <c r="K369" i="2"/>
  <c r="J369" i="2"/>
  <c r="L369" i="2" s="1"/>
  <c r="I369" i="2"/>
  <c r="P368" i="2"/>
  <c r="O368" i="2"/>
  <c r="N368" i="2"/>
  <c r="M368" i="2"/>
  <c r="K368" i="2"/>
  <c r="L368" i="2" s="1"/>
  <c r="J368" i="2"/>
  <c r="I368" i="2"/>
  <c r="P367" i="2"/>
  <c r="O367" i="2"/>
  <c r="N367" i="2"/>
  <c r="M367" i="2"/>
  <c r="L367" i="2"/>
  <c r="K367" i="2"/>
  <c r="J367" i="2"/>
  <c r="I367" i="2"/>
  <c r="P366" i="2"/>
  <c r="O366" i="2"/>
  <c r="N366" i="2"/>
  <c r="M366" i="2"/>
  <c r="K366" i="2"/>
  <c r="J366" i="2"/>
  <c r="L366" i="2" s="1"/>
  <c r="I366" i="2"/>
  <c r="P365" i="2"/>
  <c r="O365" i="2"/>
  <c r="N365" i="2"/>
  <c r="M365" i="2"/>
  <c r="K365" i="2"/>
  <c r="L365" i="2" s="1"/>
  <c r="J365" i="2"/>
  <c r="I365" i="2"/>
  <c r="P364" i="2"/>
  <c r="O364" i="2"/>
  <c r="N364" i="2"/>
  <c r="M364" i="2"/>
  <c r="L364" i="2"/>
  <c r="K364" i="2"/>
  <c r="J364" i="2"/>
  <c r="I364" i="2"/>
  <c r="P363" i="2"/>
  <c r="O363" i="2"/>
  <c r="N363" i="2"/>
  <c r="M363" i="2"/>
  <c r="K363" i="2"/>
  <c r="J363" i="2"/>
  <c r="L363" i="2" s="1"/>
  <c r="I363" i="2"/>
  <c r="P362" i="2"/>
  <c r="O362" i="2"/>
  <c r="N362" i="2"/>
  <c r="M362" i="2"/>
  <c r="K362" i="2"/>
  <c r="L362" i="2" s="1"/>
  <c r="J362" i="2"/>
  <c r="I362" i="2"/>
  <c r="P361" i="2"/>
  <c r="O361" i="2"/>
  <c r="N361" i="2"/>
  <c r="M361" i="2"/>
  <c r="K361" i="2"/>
  <c r="J361" i="2"/>
  <c r="L361" i="2" s="1"/>
  <c r="I361" i="2"/>
  <c r="P360" i="2"/>
  <c r="O360" i="2"/>
  <c r="N360" i="2"/>
  <c r="M360" i="2"/>
  <c r="K360" i="2"/>
  <c r="L360" i="2" s="1"/>
  <c r="J360" i="2"/>
  <c r="I360" i="2"/>
  <c r="P359" i="2"/>
  <c r="O359" i="2"/>
  <c r="N359" i="2"/>
  <c r="M359" i="2"/>
  <c r="L359" i="2"/>
  <c r="K359" i="2"/>
  <c r="J359" i="2"/>
  <c r="I359" i="2"/>
  <c r="P358" i="2"/>
  <c r="O358" i="2"/>
  <c r="N358" i="2"/>
  <c r="M358" i="2"/>
  <c r="K358" i="2"/>
  <c r="J358" i="2"/>
  <c r="L358" i="2" s="1"/>
  <c r="I358" i="2"/>
  <c r="P357" i="2"/>
  <c r="O357" i="2"/>
  <c r="N357" i="2"/>
  <c r="M357" i="2"/>
  <c r="K357" i="2"/>
  <c r="L357" i="2" s="1"/>
  <c r="J357" i="2"/>
  <c r="I357" i="2"/>
  <c r="P356" i="2"/>
  <c r="O356" i="2"/>
  <c r="N356" i="2"/>
  <c r="M356" i="2"/>
  <c r="L356" i="2"/>
  <c r="K356" i="2"/>
  <c r="J356" i="2"/>
  <c r="I356" i="2"/>
  <c r="P355" i="2"/>
  <c r="O355" i="2"/>
  <c r="N355" i="2"/>
  <c r="M355" i="2"/>
  <c r="K355" i="2"/>
  <c r="J355" i="2"/>
  <c r="L355" i="2" s="1"/>
  <c r="I355" i="2"/>
  <c r="P354" i="2"/>
  <c r="O354" i="2"/>
  <c r="N354" i="2"/>
  <c r="M354" i="2"/>
  <c r="K354" i="2"/>
  <c r="L354" i="2" s="1"/>
  <c r="J354" i="2"/>
  <c r="I354" i="2"/>
  <c r="P353" i="2"/>
  <c r="O353" i="2"/>
  <c r="N353" i="2"/>
  <c r="M353" i="2"/>
  <c r="K353" i="2"/>
  <c r="J353" i="2"/>
  <c r="L353" i="2" s="1"/>
  <c r="I353" i="2"/>
  <c r="P352" i="2"/>
  <c r="O352" i="2"/>
  <c r="N352" i="2"/>
  <c r="M352" i="2"/>
  <c r="K352" i="2"/>
  <c r="L352" i="2" s="1"/>
  <c r="J352" i="2"/>
  <c r="I352" i="2"/>
  <c r="P351" i="2"/>
  <c r="O351" i="2"/>
  <c r="N351" i="2"/>
  <c r="M351" i="2"/>
  <c r="L351" i="2"/>
  <c r="K351" i="2"/>
  <c r="J351" i="2"/>
  <c r="I351" i="2"/>
  <c r="P350" i="2"/>
  <c r="O350" i="2"/>
  <c r="N350" i="2"/>
  <c r="M350" i="2"/>
  <c r="K350" i="2"/>
  <c r="J350" i="2"/>
  <c r="L350" i="2" s="1"/>
  <c r="I350" i="2"/>
  <c r="P349" i="2"/>
  <c r="O349" i="2"/>
  <c r="N349" i="2"/>
  <c r="M349" i="2"/>
  <c r="K349" i="2"/>
  <c r="L349" i="2" s="1"/>
  <c r="J349" i="2"/>
  <c r="I349" i="2"/>
  <c r="P348" i="2"/>
  <c r="O348" i="2"/>
  <c r="N348" i="2"/>
  <c r="M348" i="2"/>
  <c r="L348" i="2"/>
  <c r="K348" i="2"/>
  <c r="J348" i="2"/>
  <c r="I348" i="2"/>
  <c r="P347" i="2"/>
  <c r="O347" i="2"/>
  <c r="N347" i="2"/>
  <c r="M347" i="2"/>
  <c r="K347" i="2"/>
  <c r="J347" i="2"/>
  <c r="L347" i="2" s="1"/>
  <c r="I347" i="2"/>
  <c r="P346" i="2"/>
  <c r="O346" i="2"/>
  <c r="N346" i="2"/>
  <c r="M346" i="2"/>
  <c r="K346" i="2"/>
  <c r="L346" i="2" s="1"/>
  <c r="J346" i="2"/>
  <c r="I346" i="2"/>
  <c r="P345" i="2"/>
  <c r="O345" i="2"/>
  <c r="N345" i="2"/>
  <c r="M345" i="2"/>
  <c r="K345" i="2"/>
  <c r="J345" i="2"/>
  <c r="L345" i="2" s="1"/>
  <c r="I345" i="2"/>
  <c r="P344" i="2"/>
  <c r="O344" i="2"/>
  <c r="N344" i="2"/>
  <c r="M344" i="2"/>
  <c r="K344" i="2"/>
  <c r="J344" i="2"/>
  <c r="L344" i="2" s="1"/>
  <c r="I344" i="2"/>
  <c r="P343" i="2"/>
  <c r="O343" i="2"/>
  <c r="N343" i="2"/>
  <c r="M343" i="2"/>
  <c r="L343" i="2"/>
  <c r="K343" i="2"/>
  <c r="J343" i="2"/>
  <c r="I343" i="2"/>
  <c r="P342" i="2"/>
  <c r="O342" i="2"/>
  <c r="N342" i="2"/>
  <c r="M342" i="2"/>
  <c r="K342" i="2"/>
  <c r="J342" i="2"/>
  <c r="L342" i="2" s="1"/>
  <c r="I342" i="2"/>
  <c r="P341" i="2"/>
  <c r="O341" i="2"/>
  <c r="N341" i="2"/>
  <c r="M341" i="2"/>
  <c r="K341" i="2"/>
  <c r="L341" i="2" s="1"/>
  <c r="J341" i="2"/>
  <c r="I341" i="2"/>
  <c r="P340" i="2"/>
  <c r="O340" i="2"/>
  <c r="N340" i="2"/>
  <c r="M340" i="2"/>
  <c r="L340" i="2"/>
  <c r="K340" i="2"/>
  <c r="J340" i="2"/>
  <c r="I340" i="2"/>
  <c r="P339" i="2"/>
  <c r="O339" i="2"/>
  <c r="N339" i="2"/>
  <c r="M339" i="2"/>
  <c r="K339" i="2"/>
  <c r="J339" i="2"/>
  <c r="L339" i="2" s="1"/>
  <c r="I339" i="2"/>
  <c r="P338" i="2"/>
  <c r="O338" i="2"/>
  <c r="N338" i="2"/>
  <c r="M338" i="2"/>
  <c r="K338" i="2"/>
  <c r="L338" i="2" s="1"/>
  <c r="J338" i="2"/>
  <c r="I338" i="2"/>
  <c r="P337" i="2"/>
  <c r="O337" i="2"/>
  <c r="N337" i="2"/>
  <c r="M337" i="2"/>
  <c r="K337" i="2"/>
  <c r="J337" i="2"/>
  <c r="L337" i="2" s="1"/>
  <c r="I337" i="2"/>
  <c r="P336" i="2"/>
  <c r="O336" i="2"/>
  <c r="N336" i="2"/>
  <c r="M336" i="2"/>
  <c r="K336" i="2"/>
  <c r="J336" i="2"/>
  <c r="L336" i="2" s="1"/>
  <c r="I336" i="2"/>
  <c r="P335" i="2"/>
  <c r="O335" i="2"/>
  <c r="N335" i="2"/>
  <c r="M335" i="2"/>
  <c r="L335" i="2"/>
  <c r="K335" i="2"/>
  <c r="J335" i="2"/>
  <c r="I335" i="2"/>
  <c r="P334" i="2"/>
  <c r="O334" i="2"/>
  <c r="N334" i="2"/>
  <c r="M334" i="2"/>
  <c r="K334" i="2"/>
  <c r="J334" i="2"/>
  <c r="L334" i="2" s="1"/>
  <c r="I334" i="2"/>
  <c r="P333" i="2"/>
  <c r="O333" i="2"/>
  <c r="N333" i="2"/>
  <c r="M333" i="2"/>
  <c r="K333" i="2"/>
  <c r="L333" i="2" s="1"/>
  <c r="J333" i="2"/>
  <c r="I333" i="2"/>
  <c r="P332" i="2"/>
  <c r="O332" i="2"/>
  <c r="N332" i="2"/>
  <c r="M332" i="2"/>
  <c r="L332" i="2"/>
  <c r="K332" i="2"/>
  <c r="J332" i="2"/>
  <c r="I332" i="2"/>
  <c r="P331" i="2"/>
  <c r="O331" i="2"/>
  <c r="N331" i="2"/>
  <c r="M331" i="2"/>
  <c r="K331" i="2"/>
  <c r="J331" i="2"/>
  <c r="L331" i="2" s="1"/>
  <c r="I331" i="2"/>
  <c r="P330" i="2"/>
  <c r="O330" i="2"/>
  <c r="N330" i="2"/>
  <c r="M330" i="2"/>
  <c r="K330" i="2"/>
  <c r="L330" i="2" s="1"/>
  <c r="J330" i="2"/>
  <c r="I330" i="2"/>
  <c r="P329" i="2"/>
  <c r="O329" i="2"/>
  <c r="N329" i="2"/>
  <c r="M329" i="2"/>
  <c r="K329" i="2"/>
  <c r="J329" i="2"/>
  <c r="L329" i="2" s="1"/>
  <c r="I329" i="2"/>
  <c r="P328" i="2"/>
  <c r="O328" i="2"/>
  <c r="N328" i="2"/>
  <c r="M328" i="2"/>
  <c r="K328" i="2"/>
  <c r="J328" i="2"/>
  <c r="L328" i="2" s="1"/>
  <c r="I328" i="2"/>
  <c r="P327" i="2"/>
  <c r="O327" i="2"/>
  <c r="N327" i="2"/>
  <c r="M327" i="2"/>
  <c r="L327" i="2"/>
  <c r="K327" i="2"/>
  <c r="J327" i="2"/>
  <c r="I327" i="2"/>
  <c r="P326" i="2"/>
  <c r="O326" i="2"/>
  <c r="N326" i="2"/>
  <c r="M326" i="2"/>
  <c r="K326" i="2"/>
  <c r="J326" i="2"/>
  <c r="L326" i="2" s="1"/>
  <c r="I326" i="2"/>
  <c r="P325" i="2"/>
  <c r="O325" i="2"/>
  <c r="N325" i="2"/>
  <c r="M325" i="2"/>
  <c r="K325" i="2"/>
  <c r="L325" i="2" s="1"/>
  <c r="J325" i="2"/>
  <c r="I325" i="2"/>
  <c r="P324" i="2"/>
  <c r="O324" i="2"/>
  <c r="N324" i="2"/>
  <c r="M324" i="2"/>
  <c r="L324" i="2"/>
  <c r="K324" i="2"/>
  <c r="J324" i="2"/>
  <c r="I324" i="2"/>
  <c r="P323" i="2"/>
  <c r="O323" i="2"/>
  <c r="N323" i="2"/>
  <c r="M323" i="2"/>
  <c r="K323" i="2"/>
  <c r="J323" i="2"/>
  <c r="L323" i="2" s="1"/>
  <c r="I323" i="2"/>
  <c r="P322" i="2"/>
  <c r="O322" i="2"/>
  <c r="N322" i="2"/>
  <c r="M322" i="2"/>
  <c r="K322" i="2"/>
  <c r="L322" i="2" s="1"/>
  <c r="J322" i="2"/>
  <c r="I322" i="2"/>
  <c r="P321" i="2"/>
  <c r="O321" i="2"/>
  <c r="N321" i="2"/>
  <c r="M321" i="2"/>
  <c r="K321" i="2"/>
  <c r="J321" i="2"/>
  <c r="L321" i="2" s="1"/>
  <c r="I321" i="2"/>
  <c r="P320" i="2"/>
  <c r="O320" i="2"/>
  <c r="N320" i="2"/>
  <c r="M320" i="2"/>
  <c r="K320" i="2"/>
  <c r="J320" i="2"/>
  <c r="L320" i="2" s="1"/>
  <c r="I320" i="2"/>
  <c r="P319" i="2"/>
  <c r="O319" i="2"/>
  <c r="N319" i="2"/>
  <c r="M319" i="2"/>
  <c r="L319" i="2"/>
  <c r="K319" i="2"/>
  <c r="J319" i="2"/>
  <c r="I319" i="2"/>
  <c r="P318" i="2"/>
  <c r="O318" i="2"/>
  <c r="N318" i="2"/>
  <c r="M318" i="2"/>
  <c r="K318" i="2"/>
  <c r="J318" i="2"/>
  <c r="L318" i="2" s="1"/>
  <c r="I318" i="2"/>
  <c r="P317" i="2"/>
  <c r="O317" i="2"/>
  <c r="N317" i="2"/>
  <c r="M317" i="2"/>
  <c r="K317" i="2"/>
  <c r="L317" i="2" s="1"/>
  <c r="J317" i="2"/>
  <c r="I317" i="2"/>
  <c r="P316" i="2"/>
  <c r="O316" i="2"/>
  <c r="N316" i="2"/>
  <c r="M316" i="2"/>
  <c r="L316" i="2"/>
  <c r="K316" i="2"/>
  <c r="J316" i="2"/>
  <c r="I316" i="2"/>
  <c r="P315" i="2"/>
  <c r="O315" i="2"/>
  <c r="N315" i="2"/>
  <c r="M315" i="2"/>
  <c r="K315" i="2"/>
  <c r="J315" i="2"/>
  <c r="L315" i="2" s="1"/>
  <c r="I315" i="2"/>
  <c r="P314" i="2"/>
  <c r="O314" i="2"/>
  <c r="N314" i="2"/>
  <c r="M314" i="2"/>
  <c r="K314" i="2"/>
  <c r="L314" i="2" s="1"/>
  <c r="J314" i="2"/>
  <c r="I314" i="2"/>
  <c r="P313" i="2"/>
  <c r="O313" i="2"/>
  <c r="N313" i="2"/>
  <c r="M313" i="2"/>
  <c r="K313" i="2"/>
  <c r="J313" i="2"/>
  <c r="L313" i="2" s="1"/>
  <c r="I313" i="2"/>
  <c r="P312" i="2"/>
  <c r="O312" i="2"/>
  <c r="N312" i="2"/>
  <c r="M312" i="2"/>
  <c r="K312" i="2"/>
  <c r="J312" i="2"/>
  <c r="L312" i="2" s="1"/>
  <c r="I312" i="2"/>
  <c r="P311" i="2"/>
  <c r="O311" i="2"/>
  <c r="N311" i="2"/>
  <c r="M311" i="2"/>
  <c r="L311" i="2"/>
  <c r="K311" i="2"/>
  <c r="J311" i="2"/>
  <c r="I311" i="2"/>
  <c r="P310" i="2"/>
  <c r="O310" i="2"/>
  <c r="N310" i="2"/>
  <c r="M310" i="2"/>
  <c r="K310" i="2"/>
  <c r="J310" i="2"/>
  <c r="L310" i="2" s="1"/>
  <c r="I310" i="2"/>
  <c r="P309" i="2"/>
  <c r="O309" i="2"/>
  <c r="N309" i="2"/>
  <c r="M309" i="2"/>
  <c r="K309" i="2"/>
  <c r="L309" i="2" s="1"/>
  <c r="J309" i="2"/>
  <c r="I309" i="2"/>
  <c r="P308" i="2"/>
  <c r="O308" i="2"/>
  <c r="N308" i="2"/>
  <c r="M308" i="2"/>
  <c r="L308" i="2"/>
  <c r="K308" i="2"/>
  <c r="J308" i="2"/>
  <c r="I308" i="2"/>
  <c r="P307" i="2"/>
  <c r="O307" i="2"/>
  <c r="N307" i="2"/>
  <c r="M307" i="2"/>
  <c r="K307" i="2"/>
  <c r="J307" i="2"/>
  <c r="L307" i="2" s="1"/>
  <c r="I307" i="2"/>
  <c r="P306" i="2"/>
  <c r="O306" i="2"/>
  <c r="N306" i="2"/>
  <c r="M306" i="2"/>
  <c r="K306" i="2"/>
  <c r="J306" i="2"/>
  <c r="L306" i="2" s="1"/>
  <c r="I306" i="2"/>
  <c r="P305" i="2"/>
  <c r="O305" i="2"/>
  <c r="N305" i="2"/>
  <c r="M305" i="2"/>
  <c r="K305" i="2"/>
  <c r="J305" i="2"/>
  <c r="L305" i="2" s="1"/>
  <c r="I305" i="2"/>
  <c r="P304" i="2"/>
  <c r="O304" i="2"/>
  <c r="N304" i="2"/>
  <c r="M304" i="2"/>
  <c r="K304" i="2"/>
  <c r="J304" i="2"/>
  <c r="L304" i="2" s="1"/>
  <c r="I304" i="2"/>
  <c r="P303" i="2"/>
  <c r="O303" i="2"/>
  <c r="N303" i="2"/>
  <c r="M303" i="2"/>
  <c r="L303" i="2"/>
  <c r="K303" i="2"/>
  <c r="J303" i="2"/>
  <c r="I303" i="2"/>
  <c r="P302" i="2"/>
  <c r="O302" i="2"/>
  <c r="N302" i="2"/>
  <c r="M302" i="2"/>
  <c r="K302" i="2"/>
  <c r="J302" i="2"/>
  <c r="L302" i="2" s="1"/>
  <c r="I302" i="2"/>
  <c r="P301" i="2"/>
  <c r="O301" i="2"/>
  <c r="N301" i="2"/>
  <c r="M301" i="2"/>
  <c r="K301" i="2"/>
  <c r="L301" i="2" s="1"/>
  <c r="J301" i="2"/>
  <c r="I301" i="2"/>
  <c r="P300" i="2"/>
  <c r="O300" i="2"/>
  <c r="N300" i="2"/>
  <c r="M300" i="2"/>
  <c r="L300" i="2"/>
  <c r="K300" i="2"/>
  <c r="J300" i="2"/>
  <c r="I300" i="2"/>
  <c r="P299" i="2"/>
  <c r="O299" i="2"/>
  <c r="N299" i="2"/>
  <c r="M299" i="2"/>
  <c r="K299" i="2"/>
  <c r="J299" i="2"/>
  <c r="L299" i="2" s="1"/>
  <c r="I299" i="2"/>
  <c r="P298" i="2"/>
  <c r="O298" i="2"/>
  <c r="N298" i="2"/>
  <c r="M298" i="2"/>
  <c r="K298" i="2"/>
  <c r="J298" i="2"/>
  <c r="L298" i="2" s="1"/>
  <c r="I298" i="2"/>
  <c r="P297" i="2"/>
  <c r="O297" i="2"/>
  <c r="N297" i="2"/>
  <c r="M297" i="2"/>
  <c r="K297" i="2"/>
  <c r="J297" i="2"/>
  <c r="L297" i="2" s="1"/>
  <c r="I297" i="2"/>
  <c r="P296" i="2"/>
  <c r="O296" i="2"/>
  <c r="N296" i="2"/>
  <c r="M296" i="2"/>
  <c r="K296" i="2"/>
  <c r="J296" i="2"/>
  <c r="L296" i="2" s="1"/>
  <c r="I296" i="2"/>
  <c r="P295" i="2"/>
  <c r="O295" i="2"/>
  <c r="N295" i="2"/>
  <c r="M295" i="2"/>
  <c r="L295" i="2"/>
  <c r="K295" i="2"/>
  <c r="J295" i="2"/>
  <c r="I295" i="2"/>
  <c r="P294" i="2"/>
  <c r="O294" i="2"/>
  <c r="N294" i="2"/>
  <c r="M294" i="2"/>
  <c r="K294" i="2"/>
  <c r="J294" i="2"/>
  <c r="L294" i="2" s="1"/>
  <c r="I294" i="2"/>
  <c r="P293" i="2"/>
  <c r="O293" i="2"/>
  <c r="N293" i="2"/>
  <c r="M293" i="2"/>
  <c r="K293" i="2"/>
  <c r="L293" i="2" s="1"/>
  <c r="J293" i="2"/>
  <c r="I293" i="2"/>
  <c r="P292" i="2"/>
  <c r="O292" i="2"/>
  <c r="N292" i="2"/>
  <c r="M292" i="2"/>
  <c r="L292" i="2"/>
  <c r="K292" i="2"/>
  <c r="J292" i="2"/>
  <c r="I292" i="2"/>
  <c r="P291" i="2"/>
  <c r="O291" i="2"/>
  <c r="N291" i="2"/>
  <c r="M291" i="2"/>
  <c r="K291" i="2"/>
  <c r="J291" i="2"/>
  <c r="L291" i="2" s="1"/>
  <c r="I291" i="2"/>
  <c r="P290" i="2"/>
  <c r="O290" i="2"/>
  <c r="N290" i="2"/>
  <c r="M290" i="2"/>
  <c r="K290" i="2"/>
  <c r="J290" i="2"/>
  <c r="L290" i="2" s="1"/>
  <c r="I290" i="2"/>
  <c r="P289" i="2"/>
  <c r="O289" i="2"/>
  <c r="N289" i="2"/>
  <c r="M289" i="2"/>
  <c r="K289" i="2"/>
  <c r="J289" i="2"/>
  <c r="L289" i="2" s="1"/>
  <c r="I289" i="2"/>
  <c r="P288" i="2"/>
  <c r="O288" i="2"/>
  <c r="N288" i="2"/>
  <c r="M288" i="2"/>
  <c r="K288" i="2"/>
  <c r="J288" i="2"/>
  <c r="L288" i="2" s="1"/>
  <c r="I288" i="2"/>
  <c r="P287" i="2"/>
  <c r="O287" i="2"/>
  <c r="N287" i="2"/>
  <c r="M287" i="2"/>
  <c r="L287" i="2"/>
  <c r="K287" i="2"/>
  <c r="J287" i="2"/>
  <c r="I287" i="2"/>
  <c r="P286" i="2"/>
  <c r="O286" i="2"/>
  <c r="N286" i="2"/>
  <c r="M286" i="2"/>
  <c r="K286" i="2"/>
  <c r="J286" i="2"/>
  <c r="L286" i="2" s="1"/>
  <c r="I286" i="2"/>
  <c r="P285" i="2"/>
  <c r="O285" i="2"/>
  <c r="N285" i="2"/>
  <c r="M285" i="2"/>
  <c r="K285" i="2"/>
  <c r="L285" i="2" s="1"/>
  <c r="J285" i="2"/>
  <c r="I285" i="2"/>
  <c r="P284" i="2"/>
  <c r="O284" i="2"/>
  <c r="N284" i="2"/>
  <c r="M284" i="2"/>
  <c r="L284" i="2"/>
  <c r="K284" i="2"/>
  <c r="J284" i="2"/>
  <c r="I284" i="2"/>
  <c r="P283" i="2"/>
  <c r="O283" i="2"/>
  <c r="N283" i="2"/>
  <c r="M283" i="2"/>
  <c r="K283" i="2"/>
  <c r="J283" i="2"/>
  <c r="L283" i="2" s="1"/>
  <c r="I283" i="2"/>
  <c r="P282" i="2"/>
  <c r="O282" i="2"/>
  <c r="N282" i="2"/>
  <c r="M282" i="2"/>
  <c r="K282" i="2"/>
  <c r="J282" i="2"/>
  <c r="L282" i="2" s="1"/>
  <c r="I282" i="2"/>
  <c r="P281" i="2"/>
  <c r="O281" i="2"/>
  <c r="N281" i="2"/>
  <c r="M281" i="2"/>
  <c r="K281" i="2"/>
  <c r="J281" i="2"/>
  <c r="L281" i="2" s="1"/>
  <c r="I281" i="2"/>
  <c r="P280" i="2"/>
  <c r="O280" i="2"/>
  <c r="N280" i="2"/>
  <c r="M280" i="2"/>
  <c r="K280" i="2"/>
  <c r="J280" i="2"/>
  <c r="L280" i="2" s="1"/>
  <c r="I280" i="2"/>
  <c r="P279" i="2"/>
  <c r="O279" i="2"/>
  <c r="N279" i="2"/>
  <c r="M279" i="2"/>
  <c r="L279" i="2"/>
  <c r="K279" i="2"/>
  <c r="J279" i="2"/>
  <c r="I279" i="2"/>
  <c r="P278" i="2"/>
  <c r="O278" i="2"/>
  <c r="N278" i="2"/>
  <c r="M278" i="2"/>
  <c r="K278" i="2"/>
  <c r="J278" i="2"/>
  <c r="L278" i="2" s="1"/>
  <c r="I278" i="2"/>
  <c r="P277" i="2"/>
  <c r="O277" i="2"/>
  <c r="N277" i="2"/>
  <c r="M277" i="2"/>
  <c r="K277" i="2"/>
  <c r="L277" i="2" s="1"/>
  <c r="J277" i="2"/>
  <c r="I277" i="2"/>
  <c r="P276" i="2"/>
  <c r="O276" i="2"/>
  <c r="N276" i="2"/>
  <c r="M276" i="2"/>
  <c r="L276" i="2"/>
  <c r="K276" i="2"/>
  <c r="J276" i="2"/>
  <c r="I276" i="2"/>
  <c r="P275" i="2"/>
  <c r="O275" i="2"/>
  <c r="N275" i="2"/>
  <c r="M275" i="2"/>
  <c r="K275" i="2"/>
  <c r="J275" i="2"/>
  <c r="L275" i="2" s="1"/>
  <c r="I275" i="2"/>
  <c r="P274" i="2"/>
  <c r="O274" i="2"/>
  <c r="N274" i="2"/>
  <c r="M274" i="2"/>
  <c r="K274" i="2"/>
  <c r="J274" i="2"/>
  <c r="L274" i="2" s="1"/>
  <c r="I274" i="2"/>
  <c r="P273" i="2"/>
  <c r="O273" i="2"/>
  <c r="N273" i="2"/>
  <c r="M273" i="2"/>
  <c r="K273" i="2"/>
  <c r="J273" i="2"/>
  <c r="L273" i="2" s="1"/>
  <c r="I273" i="2"/>
  <c r="P272" i="2"/>
  <c r="O272" i="2"/>
  <c r="N272" i="2"/>
  <c r="M272" i="2"/>
  <c r="K272" i="2"/>
  <c r="J272" i="2"/>
  <c r="L272" i="2" s="1"/>
  <c r="I272" i="2"/>
  <c r="P271" i="2"/>
  <c r="O271" i="2"/>
  <c r="N271" i="2"/>
  <c r="M271" i="2"/>
  <c r="L271" i="2"/>
  <c r="K271" i="2"/>
  <c r="J271" i="2"/>
  <c r="I271" i="2"/>
  <c r="P270" i="2"/>
  <c r="O270" i="2"/>
  <c r="N270" i="2"/>
  <c r="M270" i="2"/>
  <c r="K270" i="2"/>
  <c r="J270" i="2"/>
  <c r="L270" i="2" s="1"/>
  <c r="I270" i="2"/>
  <c r="P269" i="2"/>
  <c r="O269" i="2"/>
  <c r="N269" i="2"/>
  <c r="M269" i="2"/>
  <c r="K269" i="2"/>
  <c r="L269" i="2" s="1"/>
  <c r="J269" i="2"/>
  <c r="I269" i="2"/>
  <c r="P268" i="2"/>
  <c r="O268" i="2"/>
  <c r="N268" i="2"/>
  <c r="M268" i="2"/>
  <c r="L268" i="2"/>
  <c r="K268" i="2"/>
  <c r="J268" i="2"/>
  <c r="I268" i="2"/>
  <c r="P267" i="2"/>
  <c r="O267" i="2"/>
  <c r="N267" i="2"/>
  <c r="M267" i="2"/>
  <c r="K267" i="2"/>
  <c r="J267" i="2"/>
  <c r="L267" i="2" s="1"/>
  <c r="I267" i="2"/>
  <c r="P266" i="2"/>
  <c r="O266" i="2"/>
  <c r="N266" i="2"/>
  <c r="M266" i="2"/>
  <c r="K266" i="2"/>
  <c r="J266" i="2"/>
  <c r="L266" i="2" s="1"/>
  <c r="I266" i="2"/>
  <c r="P265" i="2"/>
  <c r="O265" i="2"/>
  <c r="N265" i="2"/>
  <c r="M265" i="2"/>
  <c r="K265" i="2"/>
  <c r="J265" i="2"/>
  <c r="L265" i="2" s="1"/>
  <c r="I265" i="2"/>
  <c r="P264" i="2"/>
  <c r="O264" i="2"/>
  <c r="N264" i="2"/>
  <c r="M264" i="2"/>
  <c r="K264" i="2"/>
  <c r="J264" i="2"/>
  <c r="L264" i="2" s="1"/>
  <c r="I264" i="2"/>
  <c r="P263" i="2"/>
  <c r="O263" i="2"/>
  <c r="N263" i="2"/>
  <c r="M263" i="2"/>
  <c r="L263" i="2"/>
  <c r="K263" i="2"/>
  <c r="J263" i="2"/>
  <c r="I263" i="2"/>
  <c r="P262" i="2"/>
  <c r="O262" i="2"/>
  <c r="N262" i="2"/>
  <c r="M262" i="2"/>
  <c r="K262" i="2"/>
  <c r="J262" i="2"/>
  <c r="L262" i="2" s="1"/>
  <c r="I262" i="2"/>
  <c r="P261" i="2"/>
  <c r="O261" i="2"/>
  <c r="N261" i="2"/>
  <c r="M261" i="2"/>
  <c r="K261" i="2"/>
  <c r="L261" i="2" s="1"/>
  <c r="J261" i="2"/>
  <c r="I261" i="2"/>
  <c r="P260" i="2"/>
  <c r="O260" i="2"/>
  <c r="N260" i="2"/>
  <c r="M260" i="2"/>
  <c r="L260" i="2"/>
  <c r="K260" i="2"/>
  <c r="J260" i="2"/>
  <c r="I260" i="2"/>
  <c r="P259" i="2"/>
  <c r="O259" i="2"/>
  <c r="N259" i="2"/>
  <c r="M259" i="2"/>
  <c r="K259" i="2"/>
  <c r="J259" i="2"/>
  <c r="L259" i="2" s="1"/>
  <c r="I259" i="2"/>
  <c r="P258" i="2"/>
  <c r="O258" i="2"/>
  <c r="N258" i="2"/>
  <c r="M258" i="2"/>
  <c r="K258" i="2"/>
  <c r="L258" i="2" s="1"/>
  <c r="J258" i="2"/>
  <c r="I258" i="2"/>
  <c r="P257" i="2"/>
  <c r="O257" i="2"/>
  <c r="N257" i="2"/>
  <c r="M257" i="2"/>
  <c r="K257" i="2"/>
  <c r="J257" i="2"/>
  <c r="L257" i="2" s="1"/>
  <c r="I257" i="2"/>
  <c r="P256" i="2"/>
  <c r="O256" i="2"/>
  <c r="N256" i="2"/>
  <c r="M256" i="2"/>
  <c r="K256" i="2"/>
  <c r="J256" i="2"/>
  <c r="L256" i="2" s="1"/>
  <c r="I256" i="2"/>
  <c r="P255" i="2"/>
  <c r="O255" i="2"/>
  <c r="N255" i="2"/>
  <c r="M255" i="2"/>
  <c r="L255" i="2"/>
  <c r="K255" i="2"/>
  <c r="J255" i="2"/>
  <c r="I255" i="2"/>
  <c r="P254" i="2"/>
  <c r="O254" i="2"/>
  <c r="N254" i="2"/>
  <c r="M254" i="2"/>
  <c r="K254" i="2"/>
  <c r="J254" i="2"/>
  <c r="L254" i="2" s="1"/>
  <c r="I254" i="2"/>
  <c r="P253" i="2"/>
  <c r="O253" i="2"/>
  <c r="N253" i="2"/>
  <c r="M253" i="2"/>
  <c r="K253" i="2"/>
  <c r="L253" i="2" s="1"/>
  <c r="J253" i="2"/>
  <c r="I253" i="2"/>
  <c r="P252" i="2"/>
  <c r="O252" i="2"/>
  <c r="N252" i="2"/>
  <c r="M252" i="2"/>
  <c r="L252" i="2"/>
  <c r="K252" i="2"/>
  <c r="J252" i="2"/>
  <c r="I252" i="2"/>
  <c r="P251" i="2"/>
  <c r="O251" i="2"/>
  <c r="N251" i="2"/>
  <c r="M251" i="2"/>
  <c r="K251" i="2"/>
  <c r="J251" i="2"/>
  <c r="L251" i="2" s="1"/>
  <c r="I251" i="2"/>
  <c r="P250" i="2"/>
  <c r="O250" i="2"/>
  <c r="N250" i="2"/>
  <c r="M250" i="2"/>
  <c r="K250" i="2"/>
  <c r="L250" i="2" s="1"/>
  <c r="J250" i="2"/>
  <c r="I250" i="2"/>
  <c r="P249" i="2"/>
  <c r="O249" i="2"/>
  <c r="N249" i="2"/>
  <c r="M249" i="2"/>
  <c r="K249" i="2"/>
  <c r="J249" i="2"/>
  <c r="L249" i="2" s="1"/>
  <c r="I249" i="2"/>
  <c r="P248" i="2"/>
  <c r="O248" i="2"/>
  <c r="N248" i="2"/>
  <c r="M248" i="2"/>
  <c r="K248" i="2"/>
  <c r="J248" i="2"/>
  <c r="L248" i="2" s="1"/>
  <c r="I248" i="2"/>
  <c r="P247" i="2"/>
  <c r="O247" i="2"/>
  <c r="N247" i="2"/>
  <c r="M247" i="2"/>
  <c r="L247" i="2"/>
  <c r="K247" i="2"/>
  <c r="J247" i="2"/>
  <c r="I247" i="2"/>
  <c r="P246" i="2"/>
  <c r="O246" i="2"/>
  <c r="N246" i="2"/>
  <c r="M246" i="2"/>
  <c r="K246" i="2"/>
  <c r="J246" i="2"/>
  <c r="L246" i="2" s="1"/>
  <c r="I246" i="2"/>
  <c r="P245" i="2"/>
  <c r="O245" i="2"/>
  <c r="N245" i="2"/>
  <c r="M245" i="2"/>
  <c r="K245" i="2"/>
  <c r="L245" i="2" s="1"/>
  <c r="J245" i="2"/>
  <c r="I245" i="2"/>
  <c r="P244" i="2"/>
  <c r="O244" i="2"/>
  <c r="N244" i="2"/>
  <c r="M244" i="2"/>
  <c r="L244" i="2"/>
  <c r="K244" i="2"/>
  <c r="J244" i="2"/>
  <c r="I244" i="2"/>
  <c r="P243" i="2"/>
  <c r="O243" i="2"/>
  <c r="N243" i="2"/>
  <c r="M243" i="2"/>
  <c r="K243" i="2"/>
  <c r="J243" i="2"/>
  <c r="L243" i="2" s="1"/>
  <c r="I243" i="2"/>
  <c r="P242" i="2"/>
  <c r="O242" i="2"/>
  <c r="N242" i="2"/>
  <c r="M242" i="2"/>
  <c r="K242" i="2"/>
  <c r="J242" i="2"/>
  <c r="L242" i="2" s="1"/>
  <c r="I242" i="2"/>
  <c r="P241" i="2"/>
  <c r="O241" i="2"/>
  <c r="N241" i="2"/>
  <c r="M241" i="2"/>
  <c r="K241" i="2"/>
  <c r="J241" i="2"/>
  <c r="L241" i="2" s="1"/>
  <c r="I241" i="2"/>
  <c r="P240" i="2"/>
  <c r="O240" i="2"/>
  <c r="N240" i="2"/>
  <c r="M240" i="2"/>
  <c r="K240" i="2"/>
  <c r="J240" i="2"/>
  <c r="L240" i="2" s="1"/>
  <c r="I240" i="2"/>
  <c r="P239" i="2"/>
  <c r="O239" i="2"/>
  <c r="N239" i="2"/>
  <c r="M239" i="2"/>
  <c r="L239" i="2"/>
  <c r="K239" i="2"/>
  <c r="J239" i="2"/>
  <c r="I239" i="2"/>
  <c r="P238" i="2"/>
  <c r="O238" i="2"/>
  <c r="N238" i="2"/>
  <c r="M238" i="2"/>
  <c r="K238" i="2"/>
  <c r="J238" i="2"/>
  <c r="L238" i="2" s="1"/>
  <c r="I238" i="2"/>
  <c r="P237" i="2"/>
  <c r="O237" i="2"/>
  <c r="N237" i="2"/>
  <c r="M237" i="2"/>
  <c r="K237" i="2"/>
  <c r="L237" i="2" s="1"/>
  <c r="J237" i="2"/>
  <c r="I237" i="2"/>
  <c r="P236" i="2"/>
  <c r="O236" i="2"/>
  <c r="N236" i="2"/>
  <c r="M236" i="2"/>
  <c r="L236" i="2"/>
  <c r="K236" i="2"/>
  <c r="J236" i="2"/>
  <c r="I236" i="2"/>
  <c r="P235" i="2"/>
  <c r="O235" i="2"/>
  <c r="N235" i="2"/>
  <c r="M235" i="2"/>
  <c r="K235" i="2"/>
  <c r="J235" i="2"/>
  <c r="L235" i="2" s="1"/>
  <c r="I235" i="2"/>
  <c r="P234" i="2"/>
  <c r="O234" i="2"/>
  <c r="N234" i="2"/>
  <c r="M234" i="2"/>
  <c r="K234" i="2"/>
  <c r="L234" i="2" s="1"/>
  <c r="J234" i="2"/>
  <c r="I234" i="2"/>
  <c r="P233" i="2"/>
  <c r="O233" i="2"/>
  <c r="N233" i="2"/>
  <c r="M233" i="2"/>
  <c r="K233" i="2"/>
  <c r="J233" i="2"/>
  <c r="L233" i="2" s="1"/>
  <c r="I233" i="2"/>
  <c r="P232" i="2"/>
  <c r="O232" i="2"/>
  <c r="N232" i="2"/>
  <c r="M232" i="2"/>
  <c r="K232" i="2"/>
  <c r="J232" i="2"/>
  <c r="L232" i="2" s="1"/>
  <c r="I232" i="2"/>
  <c r="P231" i="2"/>
  <c r="O231" i="2"/>
  <c r="N231" i="2"/>
  <c r="M231" i="2"/>
  <c r="L231" i="2"/>
  <c r="K231" i="2"/>
  <c r="J231" i="2"/>
  <c r="I231" i="2"/>
  <c r="P230" i="2"/>
  <c r="O230" i="2"/>
  <c r="N230" i="2"/>
  <c r="M230" i="2"/>
  <c r="K230" i="2"/>
  <c r="J230" i="2"/>
  <c r="L230" i="2" s="1"/>
  <c r="I230" i="2"/>
  <c r="P229" i="2"/>
  <c r="O229" i="2"/>
  <c r="N229" i="2"/>
  <c r="M229" i="2"/>
  <c r="K229" i="2"/>
  <c r="L229" i="2" s="1"/>
  <c r="J229" i="2"/>
  <c r="I229" i="2"/>
  <c r="P228" i="2"/>
  <c r="O228" i="2"/>
  <c r="N228" i="2"/>
  <c r="M228" i="2"/>
  <c r="L228" i="2"/>
  <c r="K228" i="2"/>
  <c r="J228" i="2"/>
  <c r="I228" i="2"/>
  <c r="P227" i="2"/>
  <c r="O227" i="2"/>
  <c r="N227" i="2"/>
  <c r="M227" i="2"/>
  <c r="K227" i="2"/>
  <c r="J227" i="2"/>
  <c r="L227" i="2" s="1"/>
  <c r="I227" i="2"/>
  <c r="P226" i="2"/>
  <c r="O226" i="2"/>
  <c r="N226" i="2"/>
  <c r="M226" i="2"/>
  <c r="K226" i="2"/>
  <c r="J226" i="2"/>
  <c r="L226" i="2" s="1"/>
  <c r="I226" i="2"/>
  <c r="P225" i="2"/>
  <c r="O225" i="2"/>
  <c r="N225" i="2"/>
  <c r="M225" i="2"/>
  <c r="K225" i="2"/>
  <c r="J225" i="2"/>
  <c r="L225" i="2" s="1"/>
  <c r="I225" i="2"/>
  <c r="P224" i="2"/>
  <c r="O224" i="2"/>
  <c r="N224" i="2"/>
  <c r="M224" i="2"/>
  <c r="K224" i="2"/>
  <c r="J224" i="2"/>
  <c r="L224" i="2" s="1"/>
  <c r="I224" i="2"/>
  <c r="P223" i="2"/>
  <c r="O223" i="2"/>
  <c r="N223" i="2"/>
  <c r="M223" i="2"/>
  <c r="L223" i="2"/>
  <c r="K223" i="2"/>
  <c r="J223" i="2"/>
  <c r="I223" i="2"/>
  <c r="P222" i="2"/>
  <c r="O222" i="2"/>
  <c r="N222" i="2"/>
  <c r="M222" i="2"/>
  <c r="K222" i="2"/>
  <c r="J222" i="2"/>
  <c r="L222" i="2" s="1"/>
  <c r="I222" i="2"/>
  <c r="P221" i="2"/>
  <c r="O221" i="2"/>
  <c r="N221" i="2"/>
  <c r="M221" i="2"/>
  <c r="K221" i="2"/>
  <c r="L221" i="2" s="1"/>
  <c r="J221" i="2"/>
  <c r="I221" i="2"/>
  <c r="P220" i="2"/>
  <c r="O220" i="2"/>
  <c r="N220" i="2"/>
  <c r="M220" i="2"/>
  <c r="L220" i="2"/>
  <c r="K220" i="2"/>
  <c r="J220" i="2"/>
  <c r="I220" i="2"/>
  <c r="P219" i="2"/>
  <c r="O219" i="2"/>
  <c r="N219" i="2"/>
  <c r="M219" i="2"/>
  <c r="K219" i="2"/>
  <c r="J219" i="2"/>
  <c r="L219" i="2" s="1"/>
  <c r="I219" i="2"/>
  <c r="P218" i="2"/>
  <c r="O218" i="2"/>
  <c r="N218" i="2"/>
  <c r="M218" i="2"/>
  <c r="K218" i="2"/>
  <c r="L218" i="2" s="1"/>
  <c r="J218" i="2"/>
  <c r="I218" i="2"/>
  <c r="P217" i="2"/>
  <c r="O217" i="2"/>
  <c r="N217" i="2"/>
  <c r="M217" i="2"/>
  <c r="K217" i="2"/>
  <c r="J217" i="2"/>
  <c r="L217" i="2" s="1"/>
  <c r="I217" i="2"/>
  <c r="P216" i="2"/>
  <c r="O216" i="2"/>
  <c r="N216" i="2"/>
  <c r="M216" i="2"/>
  <c r="K216" i="2"/>
  <c r="J216" i="2"/>
  <c r="L216" i="2" s="1"/>
  <c r="I216" i="2"/>
  <c r="P215" i="2"/>
  <c r="O215" i="2"/>
  <c r="N215" i="2"/>
  <c r="M215" i="2"/>
  <c r="L215" i="2"/>
  <c r="K215" i="2"/>
  <c r="J215" i="2"/>
  <c r="I215" i="2"/>
  <c r="P214" i="2"/>
  <c r="O214" i="2"/>
  <c r="N214" i="2"/>
  <c r="M214" i="2"/>
  <c r="K214" i="2"/>
  <c r="J214" i="2"/>
  <c r="L214" i="2" s="1"/>
  <c r="I214" i="2"/>
  <c r="P213" i="2"/>
  <c r="O213" i="2"/>
  <c r="N213" i="2"/>
  <c r="M213" i="2"/>
  <c r="K213" i="2"/>
  <c r="L213" i="2" s="1"/>
  <c r="J213" i="2"/>
  <c r="I213" i="2"/>
  <c r="P212" i="2"/>
  <c r="O212" i="2"/>
  <c r="N212" i="2"/>
  <c r="M212" i="2"/>
  <c r="L212" i="2"/>
  <c r="K212" i="2"/>
  <c r="J212" i="2"/>
  <c r="I212" i="2"/>
  <c r="P211" i="2"/>
  <c r="O211" i="2"/>
  <c r="N211" i="2"/>
  <c r="M211" i="2"/>
  <c r="K211" i="2"/>
  <c r="J211" i="2"/>
  <c r="L211" i="2" s="1"/>
  <c r="I211" i="2"/>
  <c r="P210" i="2"/>
  <c r="O210" i="2"/>
  <c r="N210" i="2"/>
  <c r="M210" i="2"/>
  <c r="K210" i="2"/>
  <c r="L210" i="2" s="1"/>
  <c r="J210" i="2"/>
  <c r="I210" i="2"/>
  <c r="P209" i="2"/>
  <c r="O209" i="2"/>
  <c r="N209" i="2"/>
  <c r="M209" i="2"/>
  <c r="K209" i="2"/>
  <c r="J209" i="2"/>
  <c r="L209" i="2" s="1"/>
  <c r="I209" i="2"/>
  <c r="P208" i="2"/>
  <c r="O208" i="2"/>
  <c r="N208" i="2"/>
  <c r="M208" i="2"/>
  <c r="K208" i="2"/>
  <c r="J208" i="2"/>
  <c r="L208" i="2" s="1"/>
  <c r="I208" i="2"/>
  <c r="P207" i="2"/>
  <c r="O207" i="2"/>
  <c r="N207" i="2"/>
  <c r="M207" i="2"/>
  <c r="L207" i="2"/>
  <c r="K207" i="2"/>
  <c r="J207" i="2"/>
  <c r="I207" i="2"/>
  <c r="P206" i="2"/>
  <c r="O206" i="2"/>
  <c r="N206" i="2"/>
  <c r="M206" i="2"/>
  <c r="K206" i="2"/>
  <c r="J206" i="2"/>
  <c r="L206" i="2" s="1"/>
  <c r="I206" i="2"/>
  <c r="P205" i="2"/>
  <c r="O205" i="2"/>
  <c r="N205" i="2"/>
  <c r="M205" i="2"/>
  <c r="K205" i="2"/>
  <c r="L205" i="2" s="1"/>
  <c r="J205" i="2"/>
  <c r="I205" i="2"/>
  <c r="P204" i="2"/>
  <c r="O204" i="2"/>
  <c r="N204" i="2"/>
  <c r="M204" i="2"/>
  <c r="L204" i="2"/>
  <c r="K204" i="2"/>
  <c r="J204" i="2"/>
  <c r="I204" i="2"/>
  <c r="P203" i="2"/>
  <c r="O203" i="2"/>
  <c r="N203" i="2"/>
  <c r="M203" i="2"/>
  <c r="K203" i="2"/>
  <c r="J203" i="2"/>
  <c r="L203" i="2" s="1"/>
  <c r="I203" i="2"/>
  <c r="P202" i="2"/>
  <c r="O202" i="2"/>
  <c r="N202" i="2"/>
  <c r="M202" i="2"/>
  <c r="K202" i="2"/>
  <c r="L202" i="2" s="1"/>
  <c r="J202" i="2"/>
  <c r="I202" i="2"/>
  <c r="P201" i="2"/>
  <c r="O201" i="2"/>
  <c r="N201" i="2"/>
  <c r="M201" i="2"/>
  <c r="K201" i="2"/>
  <c r="J201" i="2"/>
  <c r="L201" i="2" s="1"/>
  <c r="I201" i="2"/>
  <c r="P200" i="2"/>
  <c r="O200" i="2"/>
  <c r="N200" i="2"/>
  <c r="M200" i="2"/>
  <c r="K200" i="2"/>
  <c r="J200" i="2"/>
  <c r="L200" i="2" s="1"/>
  <c r="I200" i="2"/>
  <c r="P199" i="2"/>
  <c r="O199" i="2"/>
  <c r="N199" i="2"/>
  <c r="M199" i="2"/>
  <c r="L199" i="2"/>
  <c r="K199" i="2"/>
  <c r="J199" i="2"/>
  <c r="I199" i="2"/>
  <c r="P198" i="2"/>
  <c r="O198" i="2"/>
  <c r="N198" i="2"/>
  <c r="M198" i="2"/>
  <c r="K198" i="2"/>
  <c r="J198" i="2"/>
  <c r="L198" i="2" s="1"/>
  <c r="I198" i="2"/>
  <c r="P197" i="2"/>
  <c r="O197" i="2"/>
  <c r="N197" i="2"/>
  <c r="M197" i="2"/>
  <c r="K197" i="2"/>
  <c r="L197" i="2" s="1"/>
  <c r="J197" i="2"/>
  <c r="I197" i="2"/>
  <c r="P196" i="2"/>
  <c r="O196" i="2"/>
  <c r="N196" i="2"/>
  <c r="M196" i="2"/>
  <c r="L196" i="2"/>
  <c r="K196" i="2"/>
  <c r="J196" i="2"/>
  <c r="I196" i="2"/>
  <c r="P195" i="2"/>
  <c r="O195" i="2"/>
  <c r="N195" i="2"/>
  <c r="M195" i="2"/>
  <c r="K195" i="2"/>
  <c r="J195" i="2"/>
  <c r="L195" i="2" s="1"/>
  <c r="I195" i="2"/>
  <c r="P194" i="2"/>
  <c r="O194" i="2"/>
  <c r="N194" i="2"/>
  <c r="M194" i="2"/>
  <c r="K194" i="2"/>
  <c r="L194" i="2" s="1"/>
  <c r="J194" i="2"/>
  <c r="I194" i="2"/>
  <c r="P193" i="2"/>
  <c r="O193" i="2"/>
  <c r="N193" i="2"/>
  <c r="M193" i="2"/>
  <c r="K193" i="2"/>
  <c r="J193" i="2"/>
  <c r="L193" i="2" s="1"/>
  <c r="I193" i="2"/>
  <c r="P192" i="2"/>
  <c r="O192" i="2"/>
  <c r="N192" i="2"/>
  <c r="M192" i="2"/>
  <c r="K192" i="2"/>
  <c r="J192" i="2"/>
  <c r="L192" i="2" s="1"/>
  <c r="I192" i="2"/>
  <c r="P191" i="2"/>
  <c r="O191" i="2"/>
  <c r="N191" i="2"/>
  <c r="M191" i="2"/>
  <c r="L191" i="2"/>
  <c r="K191" i="2"/>
  <c r="J191" i="2"/>
  <c r="I191" i="2"/>
  <c r="P190" i="2"/>
  <c r="O190" i="2"/>
  <c r="N190" i="2"/>
  <c r="M190" i="2"/>
  <c r="K190" i="2"/>
  <c r="J190" i="2"/>
  <c r="L190" i="2" s="1"/>
  <c r="I190" i="2"/>
  <c r="P189" i="2"/>
  <c r="O189" i="2"/>
  <c r="N189" i="2"/>
  <c r="M189" i="2"/>
  <c r="K189" i="2"/>
  <c r="L189" i="2" s="1"/>
  <c r="J189" i="2"/>
  <c r="I189" i="2"/>
  <c r="P188" i="2"/>
  <c r="O188" i="2"/>
  <c r="N188" i="2"/>
  <c r="M188" i="2"/>
  <c r="L188" i="2"/>
  <c r="K188" i="2"/>
  <c r="J188" i="2"/>
  <c r="I188" i="2"/>
  <c r="P187" i="2"/>
  <c r="O187" i="2"/>
  <c r="N187" i="2"/>
  <c r="M187" i="2"/>
  <c r="K187" i="2"/>
  <c r="J187" i="2"/>
  <c r="L187" i="2" s="1"/>
  <c r="I187" i="2"/>
  <c r="P186" i="2"/>
  <c r="O186" i="2"/>
  <c r="N186" i="2"/>
  <c r="M186" i="2"/>
  <c r="K186" i="2"/>
  <c r="L186" i="2" s="1"/>
  <c r="J186" i="2"/>
  <c r="I186" i="2"/>
  <c r="P185" i="2"/>
  <c r="O185" i="2"/>
  <c r="N185" i="2"/>
  <c r="M185" i="2"/>
  <c r="K185" i="2"/>
  <c r="J185" i="2"/>
  <c r="L185" i="2" s="1"/>
  <c r="I185" i="2"/>
  <c r="P184" i="2"/>
  <c r="O184" i="2"/>
  <c r="N184" i="2"/>
  <c r="M184" i="2"/>
  <c r="K184" i="2"/>
  <c r="J184" i="2"/>
  <c r="L184" i="2" s="1"/>
  <c r="I184" i="2"/>
  <c r="P183" i="2"/>
  <c r="O183" i="2"/>
  <c r="N183" i="2"/>
  <c r="M183" i="2"/>
  <c r="L183" i="2"/>
  <c r="K183" i="2"/>
  <c r="J183" i="2"/>
  <c r="I183" i="2"/>
  <c r="P182" i="2"/>
  <c r="O182" i="2"/>
  <c r="N182" i="2"/>
  <c r="M182" i="2"/>
  <c r="K182" i="2"/>
  <c r="J182" i="2"/>
  <c r="L182" i="2" s="1"/>
  <c r="I182" i="2"/>
  <c r="P181" i="2"/>
  <c r="O181" i="2"/>
  <c r="N181" i="2"/>
  <c r="M181" i="2"/>
  <c r="K181" i="2"/>
  <c r="L181" i="2" s="1"/>
  <c r="J181" i="2"/>
  <c r="I181" i="2"/>
  <c r="P180" i="2"/>
  <c r="O180" i="2"/>
  <c r="N180" i="2"/>
  <c r="M180" i="2"/>
  <c r="L180" i="2"/>
  <c r="K180" i="2"/>
  <c r="J180" i="2"/>
  <c r="I180" i="2"/>
  <c r="P179" i="2"/>
  <c r="O179" i="2"/>
  <c r="N179" i="2"/>
  <c r="M179" i="2"/>
  <c r="K179" i="2"/>
  <c r="J179" i="2"/>
  <c r="L179" i="2" s="1"/>
  <c r="I179" i="2"/>
  <c r="P178" i="2"/>
  <c r="O178" i="2"/>
  <c r="N178" i="2"/>
  <c r="M178" i="2"/>
  <c r="K178" i="2"/>
  <c r="J178" i="2"/>
  <c r="L178" i="2" s="1"/>
  <c r="I178" i="2"/>
  <c r="P177" i="2"/>
  <c r="O177" i="2"/>
  <c r="N177" i="2"/>
  <c r="M177" i="2"/>
  <c r="K177" i="2"/>
  <c r="J177" i="2"/>
  <c r="L177" i="2" s="1"/>
  <c r="I177" i="2"/>
  <c r="P176" i="2"/>
  <c r="O176" i="2"/>
  <c r="N176" i="2"/>
  <c r="M176" i="2"/>
  <c r="K176" i="2"/>
  <c r="J176" i="2"/>
  <c r="L176" i="2" s="1"/>
  <c r="I176" i="2"/>
  <c r="P175" i="2"/>
  <c r="O175" i="2"/>
  <c r="N175" i="2"/>
  <c r="M175" i="2"/>
  <c r="L175" i="2"/>
  <c r="K175" i="2"/>
  <c r="J175" i="2"/>
  <c r="I175" i="2"/>
  <c r="P174" i="2"/>
  <c r="O174" i="2"/>
  <c r="N174" i="2"/>
  <c r="M174" i="2"/>
  <c r="K174" i="2"/>
  <c r="J174" i="2"/>
  <c r="L174" i="2" s="1"/>
  <c r="I174" i="2"/>
  <c r="P173" i="2"/>
  <c r="O173" i="2"/>
  <c r="N173" i="2"/>
  <c r="M173" i="2"/>
  <c r="K173" i="2"/>
  <c r="L173" i="2" s="1"/>
  <c r="J173" i="2"/>
  <c r="I173" i="2"/>
  <c r="P172" i="2"/>
  <c r="O172" i="2"/>
  <c r="N172" i="2"/>
  <c r="M172" i="2"/>
  <c r="L172" i="2"/>
  <c r="K172" i="2"/>
  <c r="J172" i="2"/>
  <c r="I172" i="2"/>
  <c r="P171" i="2"/>
  <c r="O171" i="2"/>
  <c r="N171" i="2"/>
  <c r="M171" i="2"/>
  <c r="K171" i="2"/>
  <c r="J171" i="2"/>
  <c r="L171" i="2" s="1"/>
  <c r="I171" i="2"/>
  <c r="P170" i="2"/>
  <c r="O170" i="2"/>
  <c r="N170" i="2"/>
  <c r="M170" i="2"/>
  <c r="K170" i="2"/>
  <c r="L170" i="2" s="1"/>
  <c r="J170" i="2"/>
  <c r="I170" i="2"/>
  <c r="P169" i="2"/>
  <c r="O169" i="2"/>
  <c r="N169" i="2"/>
  <c r="M169" i="2"/>
  <c r="K169" i="2"/>
  <c r="J169" i="2"/>
  <c r="L169" i="2" s="1"/>
  <c r="I169" i="2"/>
  <c r="P168" i="2"/>
  <c r="O168" i="2"/>
  <c r="N168" i="2"/>
  <c r="M168" i="2"/>
  <c r="K168" i="2"/>
  <c r="J168" i="2"/>
  <c r="L168" i="2" s="1"/>
  <c r="I168" i="2"/>
  <c r="P167" i="2"/>
  <c r="O167" i="2"/>
  <c r="N167" i="2"/>
  <c r="M167" i="2"/>
  <c r="L167" i="2"/>
  <c r="K167" i="2"/>
  <c r="J167" i="2"/>
  <c r="I167" i="2"/>
  <c r="P166" i="2"/>
  <c r="O166" i="2"/>
  <c r="N166" i="2"/>
  <c r="M166" i="2"/>
  <c r="K166" i="2"/>
  <c r="J166" i="2"/>
  <c r="L166" i="2" s="1"/>
  <c r="I166" i="2"/>
  <c r="P165" i="2"/>
  <c r="O165" i="2"/>
  <c r="N165" i="2"/>
  <c r="M165" i="2"/>
  <c r="K165" i="2"/>
  <c r="L165" i="2" s="1"/>
  <c r="J165" i="2"/>
  <c r="I165" i="2"/>
  <c r="P164" i="2"/>
  <c r="O164" i="2"/>
  <c r="N164" i="2"/>
  <c r="M164" i="2"/>
  <c r="L164" i="2"/>
  <c r="K164" i="2"/>
  <c r="J164" i="2"/>
  <c r="I164" i="2"/>
  <c r="P163" i="2"/>
  <c r="O163" i="2"/>
  <c r="N163" i="2"/>
  <c r="M163" i="2"/>
  <c r="K163" i="2"/>
  <c r="J163" i="2"/>
  <c r="L163" i="2" s="1"/>
  <c r="I163" i="2"/>
  <c r="P162" i="2"/>
  <c r="O162" i="2"/>
  <c r="N162" i="2"/>
  <c r="M162" i="2"/>
  <c r="K162" i="2"/>
  <c r="J162" i="2"/>
  <c r="L162" i="2" s="1"/>
  <c r="I162" i="2"/>
  <c r="P161" i="2"/>
  <c r="O161" i="2"/>
  <c r="N161" i="2"/>
  <c r="M161" i="2"/>
  <c r="K161" i="2"/>
  <c r="J161" i="2"/>
  <c r="L161" i="2" s="1"/>
  <c r="I161" i="2"/>
  <c r="P160" i="2"/>
  <c r="O160" i="2"/>
  <c r="N160" i="2"/>
  <c r="M160" i="2"/>
  <c r="K160" i="2"/>
  <c r="J160" i="2"/>
  <c r="L160" i="2" s="1"/>
  <c r="I160" i="2"/>
  <c r="P159" i="2"/>
  <c r="O159" i="2"/>
  <c r="N159" i="2"/>
  <c r="M159" i="2"/>
  <c r="L159" i="2"/>
  <c r="K159" i="2"/>
  <c r="J159" i="2"/>
  <c r="I159" i="2"/>
  <c r="P158" i="2"/>
  <c r="O158" i="2"/>
  <c r="N158" i="2"/>
  <c r="M158" i="2"/>
  <c r="K158" i="2"/>
  <c r="J158" i="2"/>
  <c r="L158" i="2" s="1"/>
  <c r="I158" i="2"/>
  <c r="P157" i="2"/>
  <c r="O157" i="2"/>
  <c r="N157" i="2"/>
  <c r="M157" i="2"/>
  <c r="K157" i="2"/>
  <c r="L157" i="2" s="1"/>
  <c r="J157" i="2"/>
  <c r="I157" i="2"/>
  <c r="P156" i="2"/>
  <c r="O156" i="2"/>
  <c r="N156" i="2"/>
  <c r="M156" i="2"/>
  <c r="L156" i="2"/>
  <c r="K156" i="2"/>
  <c r="J156" i="2"/>
  <c r="I156" i="2"/>
  <c r="P155" i="2"/>
  <c r="O155" i="2"/>
  <c r="N155" i="2"/>
  <c r="M155" i="2"/>
  <c r="K155" i="2"/>
  <c r="J155" i="2"/>
  <c r="L155" i="2" s="1"/>
  <c r="I155" i="2"/>
  <c r="P154" i="2"/>
  <c r="O154" i="2"/>
  <c r="N154" i="2"/>
  <c r="M154" i="2"/>
  <c r="K154" i="2"/>
  <c r="J154" i="2"/>
  <c r="L154" i="2" s="1"/>
  <c r="I154" i="2"/>
  <c r="P153" i="2"/>
  <c r="O153" i="2"/>
  <c r="N153" i="2"/>
  <c r="M153" i="2"/>
  <c r="K153" i="2"/>
  <c r="J153" i="2"/>
  <c r="L153" i="2" s="1"/>
  <c r="I153" i="2"/>
  <c r="P152" i="2"/>
  <c r="O152" i="2"/>
  <c r="N152" i="2"/>
  <c r="M152" i="2"/>
  <c r="K152" i="2"/>
  <c r="J152" i="2"/>
  <c r="L152" i="2" s="1"/>
  <c r="I152" i="2"/>
  <c r="P151" i="2"/>
  <c r="O151" i="2"/>
  <c r="N151" i="2"/>
  <c r="M151" i="2"/>
  <c r="L151" i="2"/>
  <c r="K151" i="2"/>
  <c r="J151" i="2"/>
  <c r="I151" i="2"/>
  <c r="P150" i="2"/>
  <c r="O150" i="2"/>
  <c r="N150" i="2"/>
  <c r="M150" i="2"/>
  <c r="K150" i="2"/>
  <c r="J150" i="2"/>
  <c r="L150" i="2" s="1"/>
  <c r="I150" i="2"/>
  <c r="P149" i="2"/>
  <c r="O149" i="2"/>
  <c r="N149" i="2"/>
  <c r="M149" i="2"/>
  <c r="K149" i="2"/>
  <c r="L149" i="2" s="1"/>
  <c r="J149" i="2"/>
  <c r="I149" i="2"/>
  <c r="P148" i="2"/>
  <c r="O148" i="2"/>
  <c r="N148" i="2"/>
  <c r="M148" i="2"/>
  <c r="L148" i="2"/>
  <c r="K148" i="2"/>
  <c r="J148" i="2"/>
  <c r="I148" i="2"/>
  <c r="P147" i="2"/>
  <c r="O147" i="2"/>
  <c r="N147" i="2"/>
  <c r="M147" i="2"/>
  <c r="K147" i="2"/>
  <c r="J147" i="2"/>
  <c r="L147" i="2" s="1"/>
  <c r="I147" i="2"/>
  <c r="P146" i="2"/>
  <c r="O146" i="2"/>
  <c r="N146" i="2"/>
  <c r="M146" i="2"/>
  <c r="K146" i="2"/>
  <c r="J146" i="2"/>
  <c r="L146" i="2" s="1"/>
  <c r="I146" i="2"/>
  <c r="P145" i="2"/>
  <c r="O145" i="2"/>
  <c r="N145" i="2"/>
  <c r="M145" i="2"/>
  <c r="K145" i="2"/>
  <c r="J145" i="2"/>
  <c r="L145" i="2" s="1"/>
  <c r="I145" i="2"/>
  <c r="P144" i="2"/>
  <c r="O144" i="2"/>
  <c r="N144" i="2"/>
  <c r="M144" i="2"/>
  <c r="K144" i="2"/>
  <c r="J144" i="2"/>
  <c r="L144" i="2" s="1"/>
  <c r="I144" i="2"/>
  <c r="P143" i="2"/>
  <c r="O143" i="2"/>
  <c r="N143" i="2"/>
  <c r="M143" i="2"/>
  <c r="L143" i="2"/>
  <c r="K143" i="2"/>
  <c r="J143" i="2"/>
  <c r="I143" i="2"/>
  <c r="P142" i="2"/>
  <c r="O142" i="2"/>
  <c r="N142" i="2"/>
  <c r="M142" i="2"/>
  <c r="K142" i="2"/>
  <c r="J142" i="2"/>
  <c r="L142" i="2" s="1"/>
  <c r="I142" i="2"/>
  <c r="P141" i="2"/>
  <c r="O141" i="2"/>
  <c r="N141" i="2"/>
  <c r="M141" i="2"/>
  <c r="K141" i="2"/>
  <c r="L141" i="2" s="1"/>
  <c r="J141" i="2"/>
  <c r="I141" i="2"/>
  <c r="P140" i="2"/>
  <c r="O140" i="2"/>
  <c r="N140" i="2"/>
  <c r="M140" i="2"/>
  <c r="L140" i="2"/>
  <c r="K140" i="2"/>
  <c r="J140" i="2"/>
  <c r="I140" i="2"/>
  <c r="P139" i="2"/>
  <c r="O139" i="2"/>
  <c r="N139" i="2"/>
  <c r="M139" i="2"/>
  <c r="K139" i="2"/>
  <c r="J139" i="2"/>
  <c r="L139" i="2" s="1"/>
  <c r="I139" i="2"/>
  <c r="P138" i="2"/>
  <c r="O138" i="2"/>
  <c r="N138" i="2"/>
  <c r="M138" i="2"/>
  <c r="K138" i="2"/>
  <c r="J138" i="2"/>
  <c r="L138" i="2" s="1"/>
  <c r="I138" i="2"/>
  <c r="P137" i="2"/>
  <c r="O137" i="2"/>
  <c r="N137" i="2"/>
  <c r="M137" i="2"/>
  <c r="K137" i="2"/>
  <c r="J137" i="2"/>
  <c r="L137" i="2" s="1"/>
  <c r="I137" i="2"/>
  <c r="P136" i="2"/>
  <c r="O136" i="2"/>
  <c r="N136" i="2"/>
  <c r="M136" i="2"/>
  <c r="K136" i="2"/>
  <c r="J136" i="2"/>
  <c r="L136" i="2" s="1"/>
  <c r="I136" i="2"/>
  <c r="P135" i="2"/>
  <c r="O135" i="2"/>
  <c r="N135" i="2"/>
  <c r="M135" i="2"/>
  <c r="L135" i="2"/>
  <c r="K135" i="2"/>
  <c r="J135" i="2"/>
  <c r="I135" i="2"/>
  <c r="P134" i="2"/>
  <c r="O134" i="2"/>
  <c r="N134" i="2"/>
  <c r="M134" i="2"/>
  <c r="K134" i="2"/>
  <c r="J134" i="2"/>
  <c r="L134" i="2" s="1"/>
  <c r="I134" i="2"/>
  <c r="P133" i="2"/>
  <c r="O133" i="2"/>
  <c r="N133" i="2"/>
  <c r="M133" i="2"/>
  <c r="K133" i="2"/>
  <c r="L133" i="2" s="1"/>
  <c r="J133" i="2"/>
  <c r="I133" i="2"/>
  <c r="P132" i="2"/>
  <c r="O132" i="2"/>
  <c r="N132" i="2"/>
  <c r="M132" i="2"/>
  <c r="L132" i="2"/>
  <c r="K132" i="2"/>
  <c r="J132" i="2"/>
  <c r="I132" i="2"/>
  <c r="P131" i="2"/>
  <c r="O131" i="2"/>
  <c r="N131" i="2"/>
  <c r="M131" i="2"/>
  <c r="K131" i="2"/>
  <c r="J131" i="2"/>
  <c r="L131" i="2" s="1"/>
  <c r="I131" i="2"/>
  <c r="P130" i="2"/>
  <c r="O130" i="2"/>
  <c r="N130" i="2"/>
  <c r="M130" i="2"/>
  <c r="K130" i="2"/>
  <c r="J130" i="2"/>
  <c r="L130" i="2" s="1"/>
  <c r="I130" i="2"/>
  <c r="P129" i="2"/>
  <c r="O129" i="2"/>
  <c r="N129" i="2"/>
  <c r="M129" i="2"/>
  <c r="K129" i="2"/>
  <c r="J129" i="2"/>
  <c r="L129" i="2" s="1"/>
  <c r="I129" i="2"/>
  <c r="P128" i="2"/>
  <c r="O128" i="2"/>
  <c r="N128" i="2"/>
  <c r="M128" i="2"/>
  <c r="K128" i="2"/>
  <c r="J128" i="2"/>
  <c r="L128" i="2" s="1"/>
  <c r="I128" i="2"/>
  <c r="P127" i="2"/>
  <c r="O127" i="2"/>
  <c r="N127" i="2"/>
  <c r="M127" i="2"/>
  <c r="L127" i="2"/>
  <c r="K127" i="2"/>
  <c r="J127" i="2"/>
  <c r="I127" i="2"/>
  <c r="P126" i="2"/>
  <c r="O126" i="2"/>
  <c r="N126" i="2"/>
  <c r="M126" i="2"/>
  <c r="K126" i="2"/>
  <c r="J126" i="2"/>
  <c r="L126" i="2" s="1"/>
  <c r="I126" i="2"/>
  <c r="P125" i="2"/>
  <c r="O125" i="2"/>
  <c r="N125" i="2"/>
  <c r="M125" i="2"/>
  <c r="K125" i="2"/>
  <c r="L125" i="2" s="1"/>
  <c r="J125" i="2"/>
  <c r="I125" i="2"/>
  <c r="P124" i="2"/>
  <c r="O124" i="2"/>
  <c r="N124" i="2"/>
  <c r="M124" i="2"/>
  <c r="L124" i="2"/>
  <c r="K124" i="2"/>
  <c r="J124" i="2"/>
  <c r="I124" i="2"/>
  <c r="P123" i="2"/>
  <c r="O123" i="2"/>
  <c r="N123" i="2"/>
  <c r="M123" i="2"/>
  <c r="K123" i="2"/>
  <c r="J123" i="2"/>
  <c r="L123" i="2" s="1"/>
  <c r="I123" i="2"/>
  <c r="P122" i="2"/>
  <c r="O122" i="2"/>
  <c r="N122" i="2"/>
  <c r="M122" i="2"/>
  <c r="K122" i="2"/>
  <c r="J122" i="2"/>
  <c r="L122" i="2" s="1"/>
  <c r="I122" i="2"/>
  <c r="P121" i="2"/>
  <c r="O121" i="2"/>
  <c r="N121" i="2"/>
  <c r="M121" i="2"/>
  <c r="K121" i="2"/>
  <c r="J121" i="2"/>
  <c r="L121" i="2" s="1"/>
  <c r="I121" i="2"/>
  <c r="P120" i="2"/>
  <c r="O120" i="2"/>
  <c r="N120" i="2"/>
  <c r="M120" i="2"/>
  <c r="K120" i="2"/>
  <c r="J120" i="2"/>
  <c r="L120" i="2" s="1"/>
  <c r="I120" i="2"/>
  <c r="P119" i="2"/>
  <c r="O119" i="2"/>
  <c r="N119" i="2"/>
  <c r="M119" i="2"/>
  <c r="L119" i="2"/>
  <c r="K119" i="2"/>
  <c r="J119" i="2"/>
  <c r="I119" i="2"/>
  <c r="P118" i="2"/>
  <c r="O118" i="2"/>
  <c r="N118" i="2"/>
  <c r="M118" i="2"/>
  <c r="K118" i="2"/>
  <c r="J118" i="2"/>
  <c r="L118" i="2" s="1"/>
  <c r="I118" i="2"/>
  <c r="P117" i="2"/>
  <c r="O117" i="2"/>
  <c r="N117" i="2"/>
  <c r="M117" i="2"/>
  <c r="K117" i="2"/>
  <c r="L117" i="2" s="1"/>
  <c r="J117" i="2"/>
  <c r="I117" i="2"/>
  <c r="P116" i="2"/>
  <c r="O116" i="2"/>
  <c r="N116" i="2"/>
  <c r="M116" i="2"/>
  <c r="L116" i="2"/>
  <c r="K116" i="2"/>
  <c r="J116" i="2"/>
  <c r="I116" i="2"/>
  <c r="P115" i="2"/>
  <c r="O115" i="2"/>
  <c r="N115" i="2"/>
  <c r="M115" i="2"/>
  <c r="K115" i="2"/>
  <c r="J115" i="2"/>
  <c r="L115" i="2" s="1"/>
  <c r="I115" i="2"/>
  <c r="P114" i="2"/>
  <c r="O114" i="2"/>
  <c r="N114" i="2"/>
  <c r="M114" i="2"/>
  <c r="K114" i="2"/>
  <c r="J114" i="2"/>
  <c r="L114" i="2" s="1"/>
  <c r="I114" i="2"/>
  <c r="P113" i="2"/>
  <c r="O113" i="2"/>
  <c r="N113" i="2"/>
  <c r="M113" i="2"/>
  <c r="K113" i="2"/>
  <c r="J113" i="2"/>
  <c r="L113" i="2" s="1"/>
  <c r="I113" i="2"/>
  <c r="P112" i="2"/>
  <c r="O112" i="2"/>
  <c r="N112" i="2"/>
  <c r="M112" i="2"/>
  <c r="K112" i="2"/>
  <c r="J112" i="2"/>
  <c r="L112" i="2" s="1"/>
  <c r="I112" i="2"/>
  <c r="P111" i="2"/>
  <c r="O111" i="2"/>
  <c r="N111" i="2"/>
  <c r="M111" i="2"/>
  <c r="L111" i="2"/>
  <c r="K111" i="2"/>
  <c r="J111" i="2"/>
  <c r="I111" i="2"/>
  <c r="P110" i="2"/>
  <c r="O110" i="2"/>
  <c r="N110" i="2"/>
  <c r="M110" i="2"/>
  <c r="K110" i="2"/>
  <c r="J110" i="2"/>
  <c r="L110" i="2" s="1"/>
  <c r="I110" i="2"/>
  <c r="P109" i="2"/>
  <c r="O109" i="2"/>
  <c r="N109" i="2"/>
  <c r="M109" i="2"/>
  <c r="K109" i="2"/>
  <c r="L109" i="2" s="1"/>
  <c r="J109" i="2"/>
  <c r="I109" i="2"/>
  <c r="P108" i="2"/>
  <c r="O108" i="2"/>
  <c r="N108" i="2"/>
  <c r="M108" i="2"/>
  <c r="L108" i="2"/>
  <c r="K108" i="2"/>
  <c r="J108" i="2"/>
  <c r="I108" i="2"/>
  <c r="P107" i="2"/>
  <c r="O107" i="2"/>
  <c r="N107" i="2"/>
  <c r="M107" i="2"/>
  <c r="K107" i="2"/>
  <c r="J107" i="2"/>
  <c r="L107" i="2" s="1"/>
  <c r="I107" i="2"/>
  <c r="P106" i="2"/>
  <c r="O106" i="2"/>
  <c r="N106" i="2"/>
  <c r="M106" i="2"/>
  <c r="K106" i="2"/>
  <c r="J106" i="2"/>
  <c r="L106" i="2" s="1"/>
  <c r="I106" i="2"/>
  <c r="P105" i="2"/>
  <c r="O105" i="2"/>
  <c r="N105" i="2"/>
  <c r="M105" i="2"/>
  <c r="K105" i="2"/>
  <c r="J105" i="2"/>
  <c r="L105" i="2" s="1"/>
  <c r="I105" i="2"/>
  <c r="P104" i="2"/>
  <c r="O104" i="2"/>
  <c r="N104" i="2"/>
  <c r="M104" i="2"/>
  <c r="K104" i="2"/>
  <c r="J104" i="2"/>
  <c r="L104" i="2" s="1"/>
  <c r="I104" i="2"/>
  <c r="P103" i="2"/>
  <c r="O103" i="2"/>
  <c r="N103" i="2"/>
  <c r="M103" i="2"/>
  <c r="L103" i="2"/>
  <c r="K103" i="2"/>
  <c r="J103" i="2"/>
  <c r="I103" i="2"/>
  <c r="P102" i="2"/>
  <c r="O102" i="2"/>
  <c r="N102" i="2"/>
  <c r="M102" i="2"/>
  <c r="K102" i="2"/>
  <c r="J102" i="2"/>
  <c r="L102" i="2" s="1"/>
  <c r="I102" i="2"/>
  <c r="P101" i="2"/>
  <c r="O101" i="2"/>
  <c r="N101" i="2"/>
  <c r="M101" i="2"/>
  <c r="K101" i="2"/>
  <c r="L101" i="2" s="1"/>
  <c r="J101" i="2"/>
  <c r="I101" i="2"/>
  <c r="P100" i="2"/>
  <c r="O100" i="2"/>
  <c r="N100" i="2"/>
  <c r="M100" i="2"/>
  <c r="L100" i="2"/>
  <c r="K100" i="2"/>
  <c r="J100" i="2"/>
  <c r="I100" i="2"/>
  <c r="P99" i="2"/>
  <c r="O99" i="2"/>
  <c r="N99" i="2"/>
  <c r="M99" i="2"/>
  <c r="K99" i="2"/>
  <c r="J99" i="2"/>
  <c r="L99" i="2" s="1"/>
  <c r="I99" i="2"/>
  <c r="P98" i="2"/>
  <c r="O98" i="2"/>
  <c r="N98" i="2"/>
  <c r="M98" i="2"/>
  <c r="K98" i="2"/>
  <c r="J98" i="2"/>
  <c r="L98" i="2" s="1"/>
  <c r="I98" i="2"/>
  <c r="P97" i="2"/>
  <c r="O97" i="2"/>
  <c r="N97" i="2"/>
  <c r="M97" i="2"/>
  <c r="K97" i="2"/>
  <c r="J97" i="2"/>
  <c r="L97" i="2" s="1"/>
  <c r="I97" i="2"/>
  <c r="P96" i="2"/>
  <c r="O96" i="2"/>
  <c r="N96" i="2"/>
  <c r="M96" i="2"/>
  <c r="K96" i="2"/>
  <c r="J96" i="2"/>
  <c r="L96" i="2" s="1"/>
  <c r="I96" i="2"/>
  <c r="P95" i="2"/>
  <c r="O95" i="2"/>
  <c r="N95" i="2"/>
  <c r="M95" i="2"/>
  <c r="L95" i="2"/>
  <c r="K95" i="2"/>
  <c r="J95" i="2"/>
  <c r="I95" i="2"/>
  <c r="P94" i="2"/>
  <c r="O94" i="2"/>
  <c r="N94" i="2"/>
  <c r="M94" i="2"/>
  <c r="K94" i="2"/>
  <c r="J94" i="2"/>
  <c r="L94" i="2" s="1"/>
  <c r="I94" i="2"/>
  <c r="P93" i="2"/>
  <c r="O93" i="2"/>
  <c r="N93" i="2"/>
  <c r="M93" i="2"/>
  <c r="K93" i="2"/>
  <c r="L93" i="2" s="1"/>
  <c r="J93" i="2"/>
  <c r="I93" i="2"/>
  <c r="P92" i="2"/>
  <c r="O92" i="2"/>
  <c r="N92" i="2"/>
  <c r="M92" i="2"/>
  <c r="L92" i="2"/>
  <c r="K92" i="2"/>
  <c r="J92" i="2"/>
  <c r="I92" i="2"/>
  <c r="P91" i="2"/>
  <c r="O91" i="2"/>
  <c r="N91" i="2"/>
  <c r="M91" i="2"/>
  <c r="K91" i="2"/>
  <c r="J91" i="2"/>
  <c r="L91" i="2" s="1"/>
  <c r="I91" i="2"/>
  <c r="P90" i="2"/>
  <c r="O90" i="2"/>
  <c r="N90" i="2"/>
  <c r="M90" i="2"/>
  <c r="K90" i="2"/>
  <c r="J90" i="2"/>
  <c r="L90" i="2" s="1"/>
  <c r="I90" i="2"/>
  <c r="P89" i="2"/>
  <c r="O89" i="2"/>
  <c r="N89" i="2"/>
  <c r="M89" i="2"/>
  <c r="K89" i="2"/>
  <c r="J89" i="2"/>
  <c r="L89" i="2" s="1"/>
  <c r="I89" i="2"/>
  <c r="P88" i="2"/>
  <c r="O88" i="2"/>
  <c r="N88" i="2"/>
  <c r="M88" i="2"/>
  <c r="K88" i="2"/>
  <c r="J88" i="2"/>
  <c r="L88" i="2" s="1"/>
  <c r="I88" i="2"/>
  <c r="P87" i="2"/>
  <c r="O87" i="2"/>
  <c r="N87" i="2"/>
  <c r="M87" i="2"/>
  <c r="L87" i="2"/>
  <c r="K87" i="2"/>
  <c r="J87" i="2"/>
  <c r="I87" i="2"/>
  <c r="P86" i="2"/>
  <c r="O86" i="2"/>
  <c r="N86" i="2"/>
  <c r="M86" i="2"/>
  <c r="K86" i="2"/>
  <c r="J86" i="2"/>
  <c r="L86" i="2" s="1"/>
  <c r="I86" i="2"/>
  <c r="P85" i="2"/>
  <c r="O85" i="2"/>
  <c r="N85" i="2"/>
  <c r="M85" i="2"/>
  <c r="K85" i="2"/>
  <c r="L85" i="2" s="1"/>
  <c r="J85" i="2"/>
  <c r="I85" i="2"/>
  <c r="P84" i="2"/>
  <c r="O84" i="2"/>
  <c r="N84" i="2"/>
  <c r="M84" i="2"/>
  <c r="L84" i="2"/>
  <c r="K84" i="2"/>
  <c r="J84" i="2"/>
  <c r="I84" i="2"/>
  <c r="P83" i="2"/>
  <c r="O83" i="2"/>
  <c r="N83" i="2"/>
  <c r="M83" i="2"/>
  <c r="K83" i="2"/>
  <c r="J83" i="2"/>
  <c r="L83" i="2" s="1"/>
  <c r="I83" i="2"/>
  <c r="P82" i="2"/>
  <c r="O82" i="2"/>
  <c r="N82" i="2"/>
  <c r="M82" i="2"/>
  <c r="K82" i="2"/>
  <c r="J82" i="2"/>
  <c r="L82" i="2" s="1"/>
  <c r="I82" i="2"/>
  <c r="P81" i="2"/>
  <c r="O81" i="2"/>
  <c r="N81" i="2"/>
  <c r="M81" i="2"/>
  <c r="K81" i="2"/>
  <c r="J81" i="2"/>
  <c r="L81" i="2" s="1"/>
  <c r="I81" i="2"/>
  <c r="P80" i="2"/>
  <c r="O80" i="2"/>
  <c r="N80" i="2"/>
  <c r="M80" i="2"/>
  <c r="K80" i="2"/>
  <c r="J80" i="2"/>
  <c r="L80" i="2" s="1"/>
  <c r="I80" i="2"/>
  <c r="P79" i="2"/>
  <c r="O79" i="2"/>
  <c r="N79" i="2"/>
  <c r="M79" i="2"/>
  <c r="L79" i="2"/>
  <c r="K79" i="2"/>
  <c r="J79" i="2"/>
  <c r="I79" i="2"/>
  <c r="P78" i="2"/>
  <c r="O78" i="2"/>
  <c r="N78" i="2"/>
  <c r="M78" i="2"/>
  <c r="K78" i="2"/>
  <c r="J78" i="2"/>
  <c r="L78" i="2" s="1"/>
  <c r="I78" i="2"/>
  <c r="P77" i="2"/>
  <c r="O77" i="2"/>
  <c r="N77" i="2"/>
  <c r="M77" i="2"/>
  <c r="K77" i="2"/>
  <c r="L77" i="2" s="1"/>
  <c r="J77" i="2"/>
  <c r="I77" i="2"/>
  <c r="P76" i="2"/>
  <c r="O76" i="2"/>
  <c r="N76" i="2"/>
  <c r="M76" i="2"/>
  <c r="L76" i="2"/>
  <c r="K76" i="2"/>
  <c r="J76" i="2"/>
  <c r="I76" i="2"/>
  <c r="P75" i="2"/>
  <c r="O75" i="2"/>
  <c r="N75" i="2"/>
  <c r="M75" i="2"/>
  <c r="K75" i="2"/>
  <c r="J75" i="2"/>
  <c r="L75" i="2" s="1"/>
  <c r="I75" i="2"/>
  <c r="P74" i="2"/>
  <c r="O74" i="2"/>
  <c r="N74" i="2"/>
  <c r="M74" i="2"/>
  <c r="K74" i="2"/>
  <c r="L74" i="2" s="1"/>
  <c r="J74" i="2"/>
  <c r="I74" i="2"/>
  <c r="P73" i="2"/>
  <c r="O73" i="2"/>
  <c r="N73" i="2"/>
  <c r="M73" i="2"/>
  <c r="K73" i="2"/>
  <c r="J73" i="2"/>
  <c r="L73" i="2" s="1"/>
  <c r="I73" i="2"/>
  <c r="P72" i="2"/>
  <c r="O72" i="2"/>
  <c r="N72" i="2"/>
  <c r="M72" i="2"/>
  <c r="K72" i="2"/>
  <c r="J72" i="2"/>
  <c r="L72" i="2" s="1"/>
  <c r="I72" i="2"/>
  <c r="P71" i="2"/>
  <c r="O71" i="2"/>
  <c r="N71" i="2"/>
  <c r="M71" i="2"/>
  <c r="L71" i="2"/>
  <c r="K71" i="2"/>
  <c r="J71" i="2"/>
  <c r="I71" i="2"/>
  <c r="P70" i="2"/>
  <c r="O70" i="2"/>
  <c r="N70" i="2"/>
  <c r="M70" i="2"/>
  <c r="K70" i="2"/>
  <c r="J70" i="2"/>
  <c r="L70" i="2" s="1"/>
  <c r="I70" i="2"/>
  <c r="P69" i="2"/>
  <c r="O69" i="2"/>
  <c r="N69" i="2"/>
  <c r="M69" i="2"/>
  <c r="K69" i="2"/>
  <c r="L69" i="2" s="1"/>
  <c r="J69" i="2"/>
  <c r="I69" i="2"/>
  <c r="P68" i="2"/>
  <c r="O68" i="2"/>
  <c r="N68" i="2"/>
  <c r="M68" i="2"/>
  <c r="L68" i="2"/>
  <c r="K68" i="2"/>
  <c r="J68" i="2"/>
  <c r="I68" i="2"/>
  <c r="P67" i="2"/>
  <c r="O67" i="2"/>
  <c r="N67" i="2"/>
  <c r="M67" i="2"/>
  <c r="K67" i="2"/>
  <c r="J67" i="2"/>
  <c r="L67" i="2" s="1"/>
  <c r="I67" i="2"/>
  <c r="P66" i="2"/>
  <c r="O66" i="2"/>
  <c r="N66" i="2"/>
  <c r="M66" i="2"/>
  <c r="K66" i="2"/>
  <c r="L66" i="2" s="1"/>
  <c r="J66" i="2"/>
  <c r="I66" i="2"/>
  <c r="P65" i="2"/>
  <c r="O65" i="2"/>
  <c r="N65" i="2"/>
  <c r="M65" i="2"/>
  <c r="K65" i="2"/>
  <c r="J65" i="2"/>
  <c r="L65" i="2" s="1"/>
  <c r="I65" i="2"/>
  <c r="P64" i="2"/>
  <c r="O64" i="2"/>
  <c r="N64" i="2"/>
  <c r="M64" i="2"/>
  <c r="K64" i="2"/>
  <c r="J64" i="2"/>
  <c r="L64" i="2" s="1"/>
  <c r="I64" i="2"/>
  <c r="P63" i="2"/>
  <c r="O63" i="2"/>
  <c r="N63" i="2"/>
  <c r="M63" i="2"/>
  <c r="L63" i="2"/>
  <c r="K63" i="2"/>
  <c r="J63" i="2"/>
  <c r="I63" i="2"/>
  <c r="P62" i="2"/>
  <c r="O62" i="2"/>
  <c r="N62" i="2"/>
  <c r="M62" i="2"/>
  <c r="K62" i="2"/>
  <c r="J62" i="2"/>
  <c r="L62" i="2" s="1"/>
  <c r="I62" i="2"/>
  <c r="P61" i="2"/>
  <c r="O61" i="2"/>
  <c r="N61" i="2"/>
  <c r="M61" i="2"/>
  <c r="K61" i="2"/>
  <c r="L61" i="2" s="1"/>
  <c r="J61" i="2"/>
  <c r="I61" i="2"/>
  <c r="P60" i="2"/>
  <c r="O60" i="2"/>
  <c r="N60" i="2"/>
  <c r="M60" i="2"/>
  <c r="L60" i="2"/>
  <c r="K60" i="2"/>
  <c r="J60" i="2"/>
  <c r="I60" i="2"/>
  <c r="P59" i="2"/>
  <c r="O59" i="2"/>
  <c r="N59" i="2"/>
  <c r="M59" i="2"/>
  <c r="K59" i="2"/>
  <c r="J59" i="2"/>
  <c r="L59" i="2" s="1"/>
  <c r="I59" i="2"/>
  <c r="P58" i="2"/>
  <c r="O58" i="2"/>
  <c r="N58" i="2"/>
  <c r="M58" i="2"/>
  <c r="K58" i="2"/>
  <c r="L58" i="2" s="1"/>
  <c r="J58" i="2"/>
  <c r="I58" i="2"/>
  <c r="P57" i="2"/>
  <c r="O57" i="2"/>
  <c r="N57" i="2"/>
  <c r="M57" i="2"/>
  <c r="K57" i="2"/>
  <c r="J57" i="2"/>
  <c r="L57" i="2" s="1"/>
  <c r="I57" i="2"/>
  <c r="P56" i="2"/>
  <c r="O56" i="2"/>
  <c r="N56" i="2"/>
  <c r="M56" i="2"/>
  <c r="K56" i="2"/>
  <c r="J56" i="2"/>
  <c r="L56" i="2" s="1"/>
  <c r="I56" i="2"/>
  <c r="P55" i="2"/>
  <c r="O55" i="2"/>
  <c r="N55" i="2"/>
  <c r="M55" i="2"/>
  <c r="L55" i="2"/>
  <c r="K55" i="2"/>
  <c r="J55" i="2"/>
  <c r="I55" i="2"/>
  <c r="P54" i="2"/>
  <c r="O54" i="2"/>
  <c r="N54" i="2"/>
  <c r="M54" i="2"/>
  <c r="K54" i="2"/>
  <c r="J54" i="2"/>
  <c r="L54" i="2" s="1"/>
  <c r="I54" i="2"/>
  <c r="P53" i="2"/>
  <c r="O53" i="2"/>
  <c r="N53" i="2"/>
  <c r="M53" i="2"/>
  <c r="K53" i="2"/>
  <c r="L53" i="2" s="1"/>
  <c r="J53" i="2"/>
  <c r="I53" i="2"/>
  <c r="P52" i="2"/>
  <c r="O52" i="2"/>
  <c r="N52" i="2"/>
  <c r="M52" i="2"/>
  <c r="L52" i="2"/>
  <c r="K52" i="2"/>
  <c r="J52" i="2"/>
  <c r="I52" i="2"/>
  <c r="P51" i="2"/>
  <c r="O51" i="2"/>
  <c r="N51" i="2"/>
  <c r="M51" i="2"/>
  <c r="K51" i="2"/>
  <c r="J51" i="2"/>
  <c r="L51" i="2" s="1"/>
  <c r="I51" i="2"/>
  <c r="P50" i="2"/>
  <c r="O50" i="2"/>
  <c r="N50" i="2"/>
  <c r="M50" i="2"/>
  <c r="K50" i="2"/>
  <c r="J50" i="2"/>
  <c r="L50" i="2" s="1"/>
  <c r="I50" i="2"/>
  <c r="P49" i="2"/>
  <c r="O49" i="2"/>
  <c r="N49" i="2"/>
  <c r="M49" i="2"/>
  <c r="K49" i="2"/>
  <c r="J49" i="2"/>
  <c r="L49" i="2" s="1"/>
  <c r="I49" i="2"/>
  <c r="P48" i="2"/>
  <c r="O48" i="2"/>
  <c r="N48" i="2"/>
  <c r="M48" i="2"/>
  <c r="K48" i="2"/>
  <c r="J48" i="2"/>
  <c r="L48" i="2" s="1"/>
  <c r="I48" i="2"/>
  <c r="P47" i="2"/>
  <c r="O47" i="2"/>
  <c r="N47" i="2"/>
  <c r="M47" i="2"/>
  <c r="L47" i="2"/>
  <c r="K47" i="2"/>
  <c r="J47" i="2"/>
  <c r="I47" i="2"/>
  <c r="P46" i="2"/>
  <c r="O46" i="2"/>
  <c r="N46" i="2"/>
  <c r="M46" i="2"/>
  <c r="K46" i="2"/>
  <c r="J46" i="2"/>
  <c r="L46" i="2" s="1"/>
  <c r="I46" i="2"/>
  <c r="P45" i="2"/>
  <c r="O45" i="2"/>
  <c r="N45" i="2"/>
  <c r="M45" i="2"/>
  <c r="K45" i="2"/>
  <c r="L45" i="2" s="1"/>
  <c r="J45" i="2"/>
  <c r="I45" i="2"/>
  <c r="P44" i="2"/>
  <c r="O44" i="2"/>
  <c r="N44" i="2"/>
  <c r="M44" i="2"/>
  <c r="L44" i="2"/>
  <c r="K44" i="2"/>
  <c r="J44" i="2"/>
  <c r="I44" i="2"/>
  <c r="P43" i="2"/>
  <c r="O43" i="2"/>
  <c r="N43" i="2"/>
  <c r="M43" i="2"/>
  <c r="K43" i="2"/>
  <c r="J43" i="2"/>
  <c r="L43" i="2" s="1"/>
  <c r="I43" i="2"/>
  <c r="P42" i="2"/>
  <c r="O42" i="2"/>
  <c r="N42" i="2"/>
  <c r="M42" i="2"/>
  <c r="K42" i="2"/>
  <c r="J42" i="2"/>
  <c r="L42" i="2" s="1"/>
  <c r="I42" i="2"/>
  <c r="P41" i="2"/>
  <c r="O41" i="2"/>
  <c r="N41" i="2"/>
  <c r="M41" i="2"/>
  <c r="K41" i="2"/>
  <c r="J41" i="2"/>
  <c r="L41" i="2" s="1"/>
  <c r="I41" i="2"/>
  <c r="P40" i="2"/>
  <c r="O40" i="2"/>
  <c r="N40" i="2"/>
  <c r="M40" i="2"/>
  <c r="K40" i="2"/>
  <c r="J40" i="2"/>
  <c r="L40" i="2" s="1"/>
  <c r="I40" i="2"/>
  <c r="P39" i="2"/>
  <c r="O39" i="2"/>
  <c r="N39" i="2"/>
  <c r="M39" i="2"/>
  <c r="L39" i="2"/>
  <c r="K39" i="2"/>
  <c r="J39" i="2"/>
  <c r="I39" i="2"/>
  <c r="P38" i="2"/>
  <c r="O38" i="2"/>
  <c r="N38" i="2"/>
  <c r="M38" i="2"/>
  <c r="K38" i="2"/>
  <c r="J38" i="2"/>
  <c r="L38" i="2" s="1"/>
  <c r="I38" i="2"/>
  <c r="P37" i="2"/>
  <c r="O37" i="2"/>
  <c r="N37" i="2"/>
  <c r="M37" i="2"/>
  <c r="K37" i="2"/>
  <c r="L37" i="2" s="1"/>
  <c r="J37" i="2"/>
  <c r="I37" i="2"/>
  <c r="P36" i="2"/>
  <c r="O36" i="2"/>
  <c r="N36" i="2"/>
  <c r="M36" i="2"/>
  <c r="L36" i="2"/>
  <c r="K36" i="2"/>
  <c r="J36" i="2"/>
  <c r="I36" i="2"/>
  <c r="P35" i="2"/>
  <c r="O35" i="2"/>
  <c r="N35" i="2"/>
  <c r="M35" i="2"/>
  <c r="K35" i="2"/>
  <c r="J35" i="2"/>
  <c r="L35" i="2" s="1"/>
  <c r="I35" i="2"/>
  <c r="P34" i="2"/>
  <c r="O34" i="2"/>
  <c r="N34" i="2"/>
  <c r="M34" i="2"/>
  <c r="K34" i="2"/>
  <c r="J34" i="2"/>
  <c r="L34" i="2" s="1"/>
  <c r="I34" i="2"/>
  <c r="P33" i="2"/>
  <c r="O33" i="2"/>
  <c r="N33" i="2"/>
  <c r="M33" i="2"/>
  <c r="K33" i="2"/>
  <c r="J33" i="2"/>
  <c r="L33" i="2" s="1"/>
  <c r="I33" i="2"/>
  <c r="P32" i="2"/>
  <c r="O32" i="2"/>
  <c r="N32" i="2"/>
  <c r="M32" i="2"/>
  <c r="K32" i="2"/>
  <c r="J32" i="2"/>
  <c r="L32" i="2" s="1"/>
  <c r="I32" i="2"/>
  <c r="P31" i="2"/>
  <c r="O31" i="2"/>
  <c r="N31" i="2"/>
  <c r="M31" i="2"/>
  <c r="L31" i="2"/>
  <c r="K31" i="2"/>
  <c r="J31" i="2"/>
  <c r="I31" i="2"/>
  <c r="P30" i="2"/>
  <c r="O30" i="2"/>
  <c r="N30" i="2"/>
  <c r="M30" i="2"/>
  <c r="K30" i="2"/>
  <c r="J30" i="2"/>
  <c r="L30" i="2" s="1"/>
  <c r="I30" i="2"/>
  <c r="P29" i="2"/>
  <c r="O29" i="2"/>
  <c r="N29" i="2"/>
  <c r="M29" i="2"/>
  <c r="K29" i="2"/>
  <c r="L29" i="2" s="1"/>
  <c r="J29" i="2"/>
  <c r="I29" i="2"/>
  <c r="P28" i="2"/>
  <c r="O28" i="2"/>
  <c r="N28" i="2"/>
  <c r="M28" i="2"/>
  <c r="L28" i="2"/>
  <c r="K28" i="2"/>
  <c r="J28" i="2"/>
  <c r="I28" i="2"/>
  <c r="P27" i="2"/>
  <c r="O27" i="2"/>
  <c r="N27" i="2"/>
  <c r="M27" i="2"/>
  <c r="K27" i="2"/>
  <c r="J27" i="2"/>
  <c r="L27" i="2" s="1"/>
  <c r="I27" i="2"/>
  <c r="P26" i="2"/>
  <c r="O26" i="2"/>
  <c r="N26" i="2"/>
  <c r="M26" i="2"/>
  <c r="K26" i="2"/>
  <c r="J26" i="2"/>
  <c r="L26" i="2" s="1"/>
  <c r="I26" i="2"/>
  <c r="P25" i="2"/>
  <c r="O25" i="2"/>
  <c r="N25" i="2"/>
  <c r="M25" i="2"/>
  <c r="K25" i="2"/>
  <c r="J25" i="2"/>
  <c r="L25" i="2" s="1"/>
  <c r="I25" i="2"/>
  <c r="P24" i="2"/>
  <c r="O24" i="2"/>
  <c r="N24" i="2"/>
  <c r="M24" i="2"/>
  <c r="K24" i="2"/>
  <c r="J24" i="2"/>
  <c r="L24" i="2" s="1"/>
  <c r="I24" i="2"/>
  <c r="P23" i="2"/>
  <c r="O23" i="2"/>
  <c r="N23" i="2"/>
  <c r="M23" i="2"/>
  <c r="L23" i="2"/>
  <c r="K23" i="2"/>
  <c r="J23" i="2"/>
  <c r="I23" i="2"/>
  <c r="P22" i="2"/>
  <c r="O22" i="2"/>
  <c r="N22" i="2"/>
  <c r="M22" i="2"/>
  <c r="K22" i="2"/>
  <c r="J22" i="2"/>
  <c r="L22" i="2" s="1"/>
  <c r="I22" i="2"/>
  <c r="P21" i="2"/>
  <c r="O21" i="2"/>
  <c r="N21" i="2"/>
  <c r="M21" i="2"/>
  <c r="K21" i="2"/>
  <c r="L21" i="2" s="1"/>
  <c r="J21" i="2"/>
  <c r="I21" i="2"/>
  <c r="P20" i="2"/>
  <c r="O20" i="2"/>
  <c r="N20" i="2"/>
  <c r="M20" i="2"/>
  <c r="L20" i="2"/>
  <c r="K20" i="2"/>
  <c r="J20" i="2"/>
  <c r="I20" i="2"/>
  <c r="P19" i="2"/>
  <c r="O19" i="2"/>
  <c r="N19" i="2"/>
  <c r="M19" i="2"/>
  <c r="K19" i="2"/>
  <c r="J19" i="2"/>
  <c r="L19" i="2" s="1"/>
  <c r="I19" i="2"/>
  <c r="P18" i="2"/>
  <c r="O18" i="2"/>
  <c r="N18" i="2"/>
  <c r="M18" i="2"/>
  <c r="K18" i="2"/>
  <c r="J18" i="2"/>
  <c r="L18" i="2" s="1"/>
  <c r="I18" i="2"/>
  <c r="P17" i="2"/>
  <c r="O17" i="2"/>
  <c r="N17" i="2"/>
  <c r="M17" i="2"/>
  <c r="K17" i="2"/>
  <c r="J17" i="2"/>
  <c r="L17" i="2" s="1"/>
  <c r="I17" i="2"/>
  <c r="P16" i="2"/>
  <c r="O16" i="2"/>
  <c r="N16" i="2"/>
  <c r="M16" i="2"/>
  <c r="K16" i="2"/>
  <c r="J16" i="2"/>
  <c r="L16" i="2" s="1"/>
  <c r="I16" i="2"/>
  <c r="P15" i="2"/>
  <c r="O15" i="2"/>
  <c r="N15" i="2"/>
  <c r="M15" i="2"/>
  <c r="L15" i="2"/>
  <c r="K15" i="2"/>
  <c r="J15" i="2"/>
  <c r="I15" i="2"/>
  <c r="P14" i="2"/>
  <c r="O14" i="2"/>
  <c r="N14" i="2"/>
  <c r="M14" i="2"/>
  <c r="K14" i="2"/>
  <c r="J14" i="2"/>
  <c r="L14" i="2" s="1"/>
  <c r="I14" i="2"/>
  <c r="P13" i="2"/>
  <c r="O13" i="2"/>
  <c r="N13" i="2"/>
  <c r="M13" i="2"/>
  <c r="K13" i="2"/>
  <c r="L13" i="2" s="1"/>
  <c r="J13" i="2"/>
  <c r="I13" i="2"/>
  <c r="P12" i="2"/>
  <c r="O12" i="2"/>
  <c r="N12" i="2"/>
  <c r="M12" i="2"/>
  <c r="L12" i="2"/>
  <c r="K12" i="2"/>
  <c r="J12" i="2"/>
  <c r="I12" i="2"/>
  <c r="P11" i="2"/>
  <c r="O11" i="2"/>
  <c r="N11" i="2"/>
  <c r="M11" i="2"/>
  <c r="K11" i="2"/>
  <c r="J11" i="2"/>
  <c r="L11" i="2" s="1"/>
  <c r="I11" i="2"/>
  <c r="P10" i="2"/>
  <c r="O10" i="2"/>
  <c r="N10" i="2"/>
  <c r="M10" i="2"/>
  <c r="K10" i="2"/>
  <c r="J10" i="2"/>
  <c r="L10" i="2" s="1"/>
  <c r="I10" i="2"/>
  <c r="P9" i="2"/>
  <c r="O9" i="2"/>
  <c r="N9" i="2"/>
  <c r="M9" i="2"/>
  <c r="K9" i="2"/>
  <c r="J9" i="2"/>
  <c r="L9" i="2" s="1"/>
  <c r="I9" i="2"/>
  <c r="P8" i="2"/>
  <c r="O8" i="2"/>
  <c r="N8" i="2"/>
  <c r="M8" i="2"/>
  <c r="K8" i="2"/>
  <c r="J8" i="2"/>
  <c r="L8" i="2" s="1"/>
  <c r="I8" i="2"/>
  <c r="P7" i="2"/>
  <c r="O7" i="2"/>
  <c r="N7" i="2"/>
  <c r="M7" i="2"/>
  <c r="L7" i="2"/>
  <c r="K7" i="2"/>
  <c r="J7" i="2"/>
  <c r="I7" i="2"/>
  <c r="P6" i="2"/>
  <c r="O6" i="2"/>
  <c r="N6" i="2"/>
  <c r="M6" i="2"/>
  <c r="K6" i="2"/>
  <c r="J6" i="2"/>
  <c r="L6" i="2" s="1"/>
  <c r="I6" i="2"/>
  <c r="P5" i="2"/>
  <c r="O5" i="2"/>
  <c r="N5" i="2"/>
  <c r="M5" i="2"/>
  <c r="K5" i="2"/>
  <c r="L5" i="2" s="1"/>
  <c r="J5" i="2"/>
  <c r="I5" i="2"/>
  <c r="P4" i="2"/>
  <c r="O4" i="2"/>
  <c r="N4" i="2"/>
  <c r="M4" i="2"/>
  <c r="L4" i="2"/>
  <c r="K4" i="2"/>
  <c r="J4" i="2"/>
  <c r="I4" i="2"/>
  <c r="P3" i="2"/>
  <c r="O3" i="2"/>
  <c r="N3" i="2"/>
  <c r="M3" i="2"/>
  <c r="K3" i="2"/>
  <c r="J3" i="2"/>
  <c r="L3" i="2" s="1"/>
  <c r="I3" i="2"/>
  <c r="P2" i="2"/>
  <c r="O2" i="2"/>
  <c r="N2" i="2"/>
  <c r="M2" i="2"/>
  <c r="K2" i="2"/>
  <c r="J2" i="2"/>
  <c r="L2" i="2" s="1"/>
  <c r="I2" i="2"/>
</calcChain>
</file>

<file path=xl/sharedStrings.xml><?xml version="1.0" encoding="utf-8"?>
<sst xmlns="http://schemas.openxmlformats.org/spreadsheetml/2006/main" count="1950" uniqueCount="618">
  <si>
    <t>omrrts</t>
  </si>
  <si>
    <t>First Name</t>
  </si>
  <si>
    <t>Last Name</t>
  </si>
  <si>
    <t>Gender</t>
  </si>
  <si>
    <t>City</t>
  </si>
  <si>
    <t>Country</t>
  </si>
  <si>
    <t>Cornelius</t>
  </si>
  <si>
    <t>Kujawa</t>
  </si>
  <si>
    <t>Male</t>
  </si>
  <si>
    <t>Tokyo</t>
  </si>
  <si>
    <t>Japan</t>
  </si>
  <si>
    <t>Patrica</t>
  </si>
  <si>
    <t>Courville</t>
  </si>
  <si>
    <t>Female</t>
  </si>
  <si>
    <t>New York Metro</t>
  </si>
  <si>
    <t>USA</t>
  </si>
  <si>
    <t>Sanford</t>
  </si>
  <si>
    <t>Xiong</t>
  </si>
  <si>
    <t>Sao Paulo</t>
  </si>
  <si>
    <t>Brazil</t>
  </si>
  <si>
    <t>Allen</t>
  </si>
  <si>
    <t>Burrus</t>
  </si>
  <si>
    <t>Seoul</t>
  </si>
  <si>
    <t>South Korea</t>
  </si>
  <si>
    <t>Kathrine</t>
  </si>
  <si>
    <t>Fritzler</t>
  </si>
  <si>
    <t>Mexico City</t>
  </si>
  <si>
    <t>Mexico</t>
  </si>
  <si>
    <t>Colin</t>
  </si>
  <si>
    <t>Minter</t>
  </si>
  <si>
    <t>Osaka</t>
  </si>
  <si>
    <t>Velda</t>
  </si>
  <si>
    <t>Kimberling</t>
  </si>
  <si>
    <t>Manila</t>
  </si>
  <si>
    <t>Philippines</t>
  </si>
  <si>
    <t>Vernon</t>
  </si>
  <si>
    <t>Addy</t>
  </si>
  <si>
    <t>Mumbai</t>
  </si>
  <si>
    <t>India</t>
  </si>
  <si>
    <t>Blythe</t>
  </si>
  <si>
    <t>Fleischer</t>
  </si>
  <si>
    <t>Delhi</t>
  </si>
  <si>
    <t>Tad</t>
  </si>
  <si>
    <t>Hammack</t>
  </si>
  <si>
    <t>Jakarta</t>
  </si>
  <si>
    <t>Indonesia</t>
  </si>
  <si>
    <t>Carlita</t>
  </si>
  <si>
    <t>Schroyer</t>
  </si>
  <si>
    <t>Lagos</t>
  </si>
  <si>
    <t>Nigeria</t>
  </si>
  <si>
    <t>Trisha</t>
  </si>
  <si>
    <t>Arter</t>
  </si>
  <si>
    <t>Kolkata</t>
  </si>
  <si>
    <t>Leigha</t>
  </si>
  <si>
    <t>Bouffard</t>
  </si>
  <si>
    <t>Cairo</t>
  </si>
  <si>
    <t>Egypt</t>
  </si>
  <si>
    <t>Lola</t>
  </si>
  <si>
    <t>Schmidt</t>
  </si>
  <si>
    <t>Los Angeles</t>
  </si>
  <si>
    <t>Bella</t>
  </si>
  <si>
    <t>Logan</t>
  </si>
  <si>
    <t>Buenos Aires</t>
  </si>
  <si>
    <t>Argentina</t>
  </si>
  <si>
    <t>Myung</t>
  </si>
  <si>
    <t>Koons</t>
  </si>
  <si>
    <t>Rio de Janeiro</t>
  </si>
  <si>
    <t>Genaro</t>
  </si>
  <si>
    <t>Knutson</t>
  </si>
  <si>
    <t>Moscow</t>
  </si>
  <si>
    <t>Russia</t>
  </si>
  <si>
    <t>Isaiah</t>
  </si>
  <si>
    <t>Chavarria</t>
  </si>
  <si>
    <t>Shanghai</t>
  </si>
  <si>
    <t>China</t>
  </si>
  <si>
    <t>Thi</t>
  </si>
  <si>
    <t>Tipton</t>
  </si>
  <si>
    <t>Karachi</t>
  </si>
  <si>
    <t>Pakistan</t>
  </si>
  <si>
    <t>Erik</t>
  </si>
  <si>
    <t>Crinklaw</t>
  </si>
  <si>
    <t>Paris</t>
  </si>
  <si>
    <t>France</t>
  </si>
  <si>
    <t>Jesus</t>
  </si>
  <si>
    <t>Dallas</t>
  </si>
  <si>
    <t>Celeste</t>
  </si>
  <si>
    <t>Weidner</t>
  </si>
  <si>
    <t>Richie</t>
  </si>
  <si>
    <t>Beata</t>
  </si>
  <si>
    <t>Smyth</t>
  </si>
  <si>
    <t>Ho Chi Minh City</t>
  </si>
  <si>
    <t>Vietnam</t>
  </si>
  <si>
    <t>Franklyn</t>
  </si>
  <si>
    <t>Brandenberger</t>
  </si>
  <si>
    <t>Madrid</t>
  </si>
  <si>
    <t>Spain</t>
  </si>
  <si>
    <t>Lennie</t>
  </si>
  <si>
    <t>Grasso</t>
  </si>
  <si>
    <t>Tianjin</t>
  </si>
  <si>
    <t>Leona</t>
  </si>
  <si>
    <t>Saia</t>
  </si>
  <si>
    <t>Kuala Lumpur</t>
  </si>
  <si>
    <t>Malaysia</t>
  </si>
  <si>
    <t>Margery</t>
  </si>
  <si>
    <t>Farabee</t>
  </si>
  <si>
    <t>Toronto</t>
  </si>
  <si>
    <t>Canada</t>
  </si>
  <si>
    <t>Annabel</t>
  </si>
  <si>
    <t>Rawlings</t>
  </si>
  <si>
    <t>Milan</t>
  </si>
  <si>
    <t>Italy</t>
  </si>
  <si>
    <t>Britni</t>
  </si>
  <si>
    <t>Baisden</t>
  </si>
  <si>
    <t>Lima</t>
  </si>
  <si>
    <t>Peru</t>
  </si>
  <si>
    <t>Jeannine</t>
  </si>
  <si>
    <t>Clayton</t>
  </si>
  <si>
    <t>Bangkok</t>
  </si>
  <si>
    <t>Thailand</t>
  </si>
  <si>
    <t>Henry</t>
  </si>
  <si>
    <t>Steinmetz</t>
  </si>
  <si>
    <t>Brussels</t>
  </si>
  <si>
    <t>Belgium</t>
  </si>
  <si>
    <t>Cherish</t>
  </si>
  <si>
    <t>Breland</t>
  </si>
  <si>
    <t>Vienna</t>
  </si>
  <si>
    <t>Austria</t>
  </si>
  <si>
    <t>Debi</t>
  </si>
  <si>
    <t>Mealy</t>
  </si>
  <si>
    <t>San Jose</t>
  </si>
  <si>
    <t>Houston</t>
  </si>
  <si>
    <t>Gouin</t>
  </si>
  <si>
    <t xml:space="preserve">Damman </t>
  </si>
  <si>
    <t>Saudi Arabia</t>
  </si>
  <si>
    <t>Cathern</t>
  </si>
  <si>
    <t>Howey</t>
  </si>
  <si>
    <t>Copenhagen</t>
  </si>
  <si>
    <t>Denmark</t>
  </si>
  <si>
    <t>Leonore</t>
  </si>
  <si>
    <t>Cloud</t>
  </si>
  <si>
    <t>Brisbane</t>
  </si>
  <si>
    <t>Australia</t>
  </si>
  <si>
    <t>Desmond</t>
  </si>
  <si>
    <t>Bradfield</t>
  </si>
  <si>
    <t>Riverside</t>
  </si>
  <si>
    <t>Jere</t>
  </si>
  <si>
    <t>Waters</t>
  </si>
  <si>
    <t>Cincinnati</t>
  </si>
  <si>
    <t>Lenita</t>
  </si>
  <si>
    <t>Blankenship</t>
  </si>
  <si>
    <t>Accra</t>
  </si>
  <si>
    <t>Ghana</t>
  </si>
  <si>
    <t>Mattie</t>
  </si>
  <si>
    <t>Gebhardt</t>
  </si>
  <si>
    <t>Lizette</t>
  </si>
  <si>
    <t>Minto</t>
  </si>
  <si>
    <t>Lydia</t>
  </si>
  <si>
    <t>Geil</t>
  </si>
  <si>
    <t>Jerrell</t>
  </si>
  <si>
    <t>Mccafferty</t>
  </si>
  <si>
    <t>Foster</t>
  </si>
  <si>
    <t>Czaja</t>
  </si>
  <si>
    <t>Jewell</t>
  </si>
  <si>
    <t>Kyser</t>
  </si>
  <si>
    <t>Stewart</t>
  </si>
  <si>
    <t>Warthen</t>
  </si>
  <si>
    <t>Clorinda</t>
  </si>
  <si>
    <t>Clemmer</t>
  </si>
  <si>
    <t>Terresa</t>
  </si>
  <si>
    <t>Murrieta</t>
  </si>
  <si>
    <t>Christen</t>
  </si>
  <si>
    <t>Donnelly</t>
  </si>
  <si>
    <t>Shenyang</t>
  </si>
  <si>
    <t>Madge</t>
  </si>
  <si>
    <t>Freudenthal</t>
  </si>
  <si>
    <t>Precious</t>
  </si>
  <si>
    <t>Ellett</t>
  </si>
  <si>
    <t>Boston</t>
  </si>
  <si>
    <t>Sueann</t>
  </si>
  <si>
    <t>Oster</t>
  </si>
  <si>
    <t>Belo Horizonte</t>
  </si>
  <si>
    <t>Gracie</t>
  </si>
  <si>
    <t>Linwood</t>
  </si>
  <si>
    <t>Khartoum</t>
  </si>
  <si>
    <t>Sudan</t>
  </si>
  <si>
    <t>Joshua</t>
  </si>
  <si>
    <t>Farone</t>
  </si>
  <si>
    <t>Riyadh</t>
  </si>
  <si>
    <t>Candra</t>
  </si>
  <si>
    <t>Derrick</t>
  </si>
  <si>
    <t>Singapore</t>
  </si>
  <si>
    <t>Willis</t>
  </si>
  <si>
    <t>Brinks</t>
  </si>
  <si>
    <t>Washington</t>
  </si>
  <si>
    <t>Margy</t>
  </si>
  <si>
    <t>Gamet</t>
  </si>
  <si>
    <t>Sharlene</t>
  </si>
  <si>
    <t>Rothschild</t>
  </si>
  <si>
    <t>Solomon</t>
  </si>
  <si>
    <t>Mahurin</t>
  </si>
  <si>
    <t>Tolbert</t>
  </si>
  <si>
    <t>Josefa</t>
  </si>
  <si>
    <t>Effinger</t>
  </si>
  <si>
    <t>Vida</t>
  </si>
  <si>
    <t>Gayer</t>
  </si>
  <si>
    <t>Damian</t>
  </si>
  <si>
    <t>Nedeau</t>
  </si>
  <si>
    <t>Tracey</t>
  </si>
  <si>
    <t>Voyles</t>
  </si>
  <si>
    <t>Berry</t>
  </si>
  <si>
    <t>Plumadore</t>
  </si>
  <si>
    <t>Irina</t>
  </si>
  <si>
    <t>Roberge</t>
  </si>
  <si>
    <t>Neda</t>
  </si>
  <si>
    <t>Asmus</t>
  </si>
  <si>
    <t>Larissa</t>
  </si>
  <si>
    <t>Louviere</t>
  </si>
  <si>
    <t>Lorina</t>
  </si>
  <si>
    <t>Shawgo</t>
  </si>
  <si>
    <t>Ankara</t>
  </si>
  <si>
    <t>Turkey</t>
  </si>
  <si>
    <t>Alex</t>
  </si>
  <si>
    <t>Turnbull</t>
  </si>
  <si>
    <t>Recife</t>
  </si>
  <si>
    <t>Artie</t>
  </si>
  <si>
    <t>Mendoza</t>
  </si>
  <si>
    <t>Mesa</t>
  </si>
  <si>
    <t>Danuta</t>
  </si>
  <si>
    <t>Hennig</t>
  </si>
  <si>
    <t>Durban</t>
  </si>
  <si>
    <t>South Africa</t>
  </si>
  <si>
    <t>Jewel</t>
  </si>
  <si>
    <t>Dumbleton</t>
  </si>
  <si>
    <t>Porto Alegre</t>
  </si>
  <si>
    <t>Evangeline</t>
  </si>
  <si>
    <t>Grandstaff</t>
  </si>
  <si>
    <t>Dalian</t>
  </si>
  <si>
    <t>Flora</t>
  </si>
  <si>
    <t>Zuniga</t>
  </si>
  <si>
    <t>Jeddah</t>
  </si>
  <si>
    <t>Theresia</t>
  </si>
  <si>
    <t>Folk</t>
  </si>
  <si>
    <t>Seattle</t>
  </si>
  <si>
    <t>Schwan</t>
  </si>
  <si>
    <t>Cape Town</t>
  </si>
  <si>
    <t>Marilyn</t>
  </si>
  <si>
    <t>Wittner</t>
  </si>
  <si>
    <t>San Diego</t>
  </si>
  <si>
    <t>Hue</t>
  </si>
  <si>
    <t>Beeson</t>
  </si>
  <si>
    <t>Fortaleza</t>
  </si>
  <si>
    <t>Anya</t>
  </si>
  <si>
    <t>Tellez</t>
  </si>
  <si>
    <t>Curitiba</t>
  </si>
  <si>
    <t>Charles</t>
  </si>
  <si>
    <t>Ascencio</t>
  </si>
  <si>
    <t>Rome</t>
  </si>
  <si>
    <t>Delta</t>
  </si>
  <si>
    <t>Seitz</t>
  </si>
  <si>
    <t>Naples</t>
  </si>
  <si>
    <t>Mauricio</t>
  </si>
  <si>
    <t>Thetford</t>
  </si>
  <si>
    <t>Minneapolis</t>
  </si>
  <si>
    <t>Dorothy</t>
  </si>
  <si>
    <t>Tel Aviv</t>
  </si>
  <si>
    <t>Israel</t>
  </si>
  <si>
    <t>Lisette</t>
  </si>
  <si>
    <t>Bowsher</t>
  </si>
  <si>
    <t>Birmingham</t>
  </si>
  <si>
    <t>UK</t>
  </si>
  <si>
    <t>Annamaria</t>
  </si>
  <si>
    <t>Valdovinos</t>
  </si>
  <si>
    <t>Frankfurt</t>
  </si>
  <si>
    <t>Germany</t>
  </si>
  <si>
    <t>Christene</t>
  </si>
  <si>
    <t>Kennell</t>
  </si>
  <si>
    <t>Lisbon</t>
  </si>
  <si>
    <t>Portugal</t>
  </si>
  <si>
    <t>Evan</t>
  </si>
  <si>
    <t>Maxie</t>
  </si>
  <si>
    <t>Manchester</t>
  </si>
  <si>
    <t>Tiana</t>
  </si>
  <si>
    <t>Brigham</t>
  </si>
  <si>
    <t>San Juan</t>
  </si>
  <si>
    <t>Puerto Rico</t>
  </si>
  <si>
    <t>Milagros</t>
  </si>
  <si>
    <t>Colangelo</t>
  </si>
  <si>
    <t>Katowice</t>
  </si>
  <si>
    <t>Poland</t>
  </si>
  <si>
    <t>Percy</t>
  </si>
  <si>
    <t>Rizzuto</t>
  </si>
  <si>
    <t>Tashkent</t>
  </si>
  <si>
    <t>Uzbekistan</t>
  </si>
  <si>
    <t>Jack</t>
  </si>
  <si>
    <t>Dimas</t>
  </si>
  <si>
    <t>Fukuoka</t>
  </si>
  <si>
    <t>Cristobal</t>
  </si>
  <si>
    <t>Ritter</t>
  </si>
  <si>
    <t>Baku</t>
  </si>
  <si>
    <t>Azerbaijan</t>
  </si>
  <si>
    <t>Camelia</t>
  </si>
  <si>
    <t>Korn</t>
  </si>
  <si>
    <t>St. Louis</t>
  </si>
  <si>
    <t>Edwin</t>
  </si>
  <si>
    <t>Mehr</t>
  </si>
  <si>
    <t>Baltimore</t>
  </si>
  <si>
    <t>Bulah</t>
  </si>
  <si>
    <t>Kaplan</t>
  </si>
  <si>
    <t>Sapporo</t>
  </si>
  <si>
    <t>Emerald</t>
  </si>
  <si>
    <t>Fernald</t>
  </si>
  <si>
    <t>Tampa</t>
  </si>
  <si>
    <t>Cecille</t>
  </si>
  <si>
    <t>Holdridge</t>
  </si>
  <si>
    <t>Taichung</t>
  </si>
  <si>
    <t>Taiwan</t>
  </si>
  <si>
    <t>Patrick</t>
  </si>
  <si>
    <t>Manuel</t>
  </si>
  <si>
    <t>Warsaw</t>
  </si>
  <si>
    <t>Steve</t>
  </si>
  <si>
    <t>Meinhardt</t>
  </si>
  <si>
    <t>Denver</t>
  </si>
  <si>
    <t>Jonell</t>
  </si>
  <si>
    <t>Archibald</t>
  </si>
  <si>
    <t>Cologne/Bonn</t>
  </si>
  <si>
    <t>Kit</t>
  </si>
  <si>
    <t>Platner</t>
  </si>
  <si>
    <t>Hamburg</t>
  </si>
  <si>
    <t>Landon</t>
  </si>
  <si>
    <t>Zerr</t>
  </si>
  <si>
    <t>Dubai</t>
  </si>
  <si>
    <t>UAE</t>
  </si>
  <si>
    <t>Dave</t>
  </si>
  <si>
    <t>Shives</t>
  </si>
  <si>
    <t>Pretoria</t>
  </si>
  <si>
    <t>Ignacio</t>
  </si>
  <si>
    <t>Lucas</t>
  </si>
  <si>
    <t>Vancouver</t>
  </si>
  <si>
    <t>Teresita</t>
  </si>
  <si>
    <t>Schatz</t>
  </si>
  <si>
    <t>Beirut</t>
  </si>
  <si>
    <t>Lebanon</t>
  </si>
  <si>
    <t>Margit</t>
  </si>
  <si>
    <t>Gardenhire</t>
  </si>
  <si>
    <t>Budapest</t>
  </si>
  <si>
    <t>Hungary</t>
  </si>
  <si>
    <t>Belen</t>
  </si>
  <si>
    <t>Sanden</t>
  </si>
  <si>
    <t>Cleveland</t>
  </si>
  <si>
    <t>Granville</t>
  </si>
  <si>
    <t>Core</t>
  </si>
  <si>
    <t>Pittsburgh</t>
  </si>
  <si>
    <t>Boris</t>
  </si>
  <si>
    <t>Hine</t>
  </si>
  <si>
    <t>Campinas</t>
  </si>
  <si>
    <t>Dylan</t>
  </si>
  <si>
    <t>Beeks</t>
  </si>
  <si>
    <t>Harare</t>
  </si>
  <si>
    <t>Zimbabwe</t>
  </si>
  <si>
    <t>Jenniffer</t>
  </si>
  <si>
    <t>Mangual</t>
  </si>
  <si>
    <t>Brasilia</t>
  </si>
  <si>
    <t>Lorri</t>
  </si>
  <si>
    <t>Brook</t>
  </si>
  <si>
    <t>Kuwait</t>
  </si>
  <si>
    <t>Krystle</t>
  </si>
  <si>
    <t>Spainhour</t>
  </si>
  <si>
    <t>Munich</t>
  </si>
  <si>
    <t>Michael</t>
  </si>
  <si>
    <t>Villareal</t>
  </si>
  <si>
    <t>Portland</t>
  </si>
  <si>
    <t>Anton</t>
  </si>
  <si>
    <t>Higuera</t>
  </si>
  <si>
    <t>Therese</t>
  </si>
  <si>
    <t>Mcnellis</t>
  </si>
  <si>
    <t>Beverlee</t>
  </si>
  <si>
    <t>Lawlor</t>
  </si>
  <si>
    <t>Iris</t>
  </si>
  <si>
    <t>Delosantos</t>
  </si>
  <si>
    <t>Dorris</t>
  </si>
  <si>
    <t>Bennetts</t>
  </si>
  <si>
    <t>Mark</t>
  </si>
  <si>
    <t>Macy</t>
  </si>
  <si>
    <t>Tamika</t>
  </si>
  <si>
    <t>Pritchett</t>
  </si>
  <si>
    <t>Verda</t>
  </si>
  <si>
    <t>Pilot</t>
  </si>
  <si>
    <t>Kyra</t>
  </si>
  <si>
    <t>Coffin</t>
  </si>
  <si>
    <t>Roy</t>
  </si>
  <si>
    <t>Reber</t>
  </si>
  <si>
    <t>Lyndsey</t>
  </si>
  <si>
    <t>Fagen</t>
  </si>
  <si>
    <t>Tynisha</t>
  </si>
  <si>
    <t>Kyllonen</t>
  </si>
  <si>
    <t>Corine</t>
  </si>
  <si>
    <t>Ashline</t>
  </si>
  <si>
    <t>Omega</t>
  </si>
  <si>
    <t>Woolford</t>
  </si>
  <si>
    <t>Wilmer</t>
  </si>
  <si>
    <t>Markert</t>
  </si>
  <si>
    <t>Alden</t>
  </si>
  <si>
    <t>Overbey</t>
  </si>
  <si>
    <t>Conrad</t>
  </si>
  <si>
    <t>Haggard</t>
  </si>
  <si>
    <t>Marco</t>
  </si>
  <si>
    <t>Jacobo</t>
  </si>
  <si>
    <t>Santiago</t>
  </si>
  <si>
    <t>Nold</t>
  </si>
  <si>
    <t>Ela</t>
  </si>
  <si>
    <t>Omara</t>
  </si>
  <si>
    <t>Gwyneth</t>
  </si>
  <si>
    <t>Goodsell</t>
  </si>
  <si>
    <t>Jamel</t>
  </si>
  <si>
    <t>Biery</t>
  </si>
  <si>
    <t>Federico</t>
  </si>
  <si>
    <t>Taliaferro</t>
  </si>
  <si>
    <t>Gordon</t>
  </si>
  <si>
    <t>Lehr</t>
  </si>
  <si>
    <t>Vanetta</t>
  </si>
  <si>
    <t>Eisenhower</t>
  </si>
  <si>
    <t>Byron</t>
  </si>
  <si>
    <t>Flick</t>
  </si>
  <si>
    <t>Gertude</t>
  </si>
  <si>
    <t>Neitzel</t>
  </si>
  <si>
    <t>Mariella</t>
  </si>
  <si>
    <t>Lansford</t>
  </si>
  <si>
    <t>Nicol</t>
  </si>
  <si>
    <t>Westerberg</t>
  </si>
  <si>
    <t>Bobby</t>
  </si>
  <si>
    <t>Greening</t>
  </si>
  <si>
    <t>Johnathon</t>
  </si>
  <si>
    <t>Haug</t>
  </si>
  <si>
    <t>Etta</t>
  </si>
  <si>
    <t>Bosque</t>
  </si>
  <si>
    <t>Tomas</t>
  </si>
  <si>
    <t>Coppinger</t>
  </si>
  <si>
    <t>Nanci</t>
  </si>
  <si>
    <t>Bonier</t>
  </si>
  <si>
    <t>Customer_#</t>
  </si>
  <si>
    <t>Order_Date</t>
  </si>
  <si>
    <t>Product_#</t>
  </si>
  <si>
    <t>Quantity</t>
  </si>
  <si>
    <t>Unit_Price</t>
  </si>
  <si>
    <t>Order_Category</t>
  </si>
  <si>
    <t>customer_id</t>
  </si>
  <si>
    <t>LastName</t>
  </si>
  <si>
    <t>FullName</t>
  </si>
  <si>
    <t>Phone_Number</t>
  </si>
  <si>
    <t>Discount</t>
  </si>
  <si>
    <t>Large Order</t>
  </si>
  <si>
    <t>Product 1</t>
  </si>
  <si>
    <t>Normal Order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</si>
  <si>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</si>
  <si>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</si>
  <si>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</si>
  <si>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</si>
  <si>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</si>
  <si>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</si>
  <si>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</si>
  <si>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8</t>
  </si>
  <si>
    <t>Small Order</t>
  </si>
  <si>
    <t>Product 4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</si>
  <si>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</si>
  <si>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</si>
  <si>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</si>
  <si>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</si>
  <si>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</si>
  <si>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</si>
  <si>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</si>
  <si>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</si>
  <si>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</si>
  <si>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</si>
  <si>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</si>
  <si>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</si>
  <si>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</si>
  <si>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</si>
  <si>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</si>
  <si>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</si>
  <si>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</si>
  <si>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</si>
  <si>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</si>
  <si>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</si>
  <si>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</si>
  <si>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</si>
  <si>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</si>
  <si>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</si>
  <si>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</si>
  <si>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</si>
  <si>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</si>
  <si>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</si>
  <si>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</si>
  <si>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</si>
  <si>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</si>
  <si>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</si>
  <si>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</si>
  <si>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</si>
  <si>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</si>
  <si>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</si>
  <si>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</si>
  <si>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</si>
  <si>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</si>
  <si>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</si>
  <si>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</si>
  <si>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</si>
  <si>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</si>
  <si>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</si>
  <si>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</si>
  <si>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</si>
  <si>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</si>
  <si>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</si>
  <si>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</si>
  <si>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</si>
  <si>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</si>
  <si>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</si>
  <si>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</si>
  <si>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</si>
  <si>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</si>
  <si>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</si>
  <si>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</si>
  <si>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</si>
  <si>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</si>
  <si>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</si>
  <si>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</si>
  <si>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</si>
  <si>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</si>
  <si>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</si>
  <si>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</si>
  <si>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</si>
  <si>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</si>
  <si>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</si>
  <si>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</si>
  <si>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</si>
  <si>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</si>
  <si>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</si>
  <si>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</si>
  <si>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</si>
  <si>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</si>
  <si>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</si>
  <si>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</si>
  <si>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</si>
  <si>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</si>
  <si>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</si>
  <si>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</si>
  <si>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</si>
  <si>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</si>
  <si>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</si>
  <si>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</si>
  <si>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</si>
  <si>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</si>
  <si>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</si>
  <si>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</si>
  <si>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</si>
  <si>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</si>
  <si>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</si>
  <si>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</si>
  <si>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</si>
  <si>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</si>
  <si>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</si>
  <si>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</si>
  <si>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</si>
  <si>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</si>
  <si>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</si>
  <si>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</si>
  <si>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</si>
  <si>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</si>
  <si>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</si>
  <si>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</si>
  <si>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</si>
  <si>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</si>
  <si>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</si>
  <si>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</si>
  <si>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</si>
  <si>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</si>
  <si>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</si>
  <si>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</si>
  <si>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</si>
  <si>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</si>
  <si>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</si>
  <si>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</si>
  <si>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</si>
  <si>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</si>
  <si>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</si>
  <si>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</si>
  <si>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</si>
  <si>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</si>
  <si>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</si>
  <si>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</si>
  <si>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</si>
  <si>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</si>
  <si>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</si>
  <si>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</si>
  <si>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</si>
  <si>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</si>
  <si>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</si>
  <si>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</si>
  <si>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</si>
  <si>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</si>
  <si>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</si>
  <si>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</si>
  <si>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</si>
  <si>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</si>
  <si>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</si>
  <si>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</si>
  <si>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</si>
  <si>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</si>
  <si>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</si>
  <si>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</si>
  <si>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</si>
  <si>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Total Cost</t>
  </si>
  <si>
    <t>concat</t>
  </si>
  <si>
    <t>count</t>
  </si>
  <si>
    <t>Countif</t>
  </si>
  <si>
    <t>Countifs</t>
  </si>
  <si>
    <t>Total</t>
  </si>
  <si>
    <t>Count</t>
  </si>
  <si>
    <t>Sum</t>
  </si>
  <si>
    <t>Sum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</si>
</sst>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5" x14ac:knownFonts="1">
    <font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8"/>
      <name val="Calibri"/>
      <charset val="134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4" fontId="0" fillId="0" borderId="0" xfId="0" applyNumberFormat="1"/>
    <xf numFmtId="0" fontId="4" fillId="2" borderId="0" xfId="0" applyFont="1" applyFill="1" applyAlignment="1">
      <alignment wrapText="1"/>
    </xf>
    <xf numFmtId="166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topLeftCell="C1" zoomScale="150" zoomScaleNormal="150" workbookViewId="0">
      <selection activeCell="K6" sqref="K6"/>
    </sheetView>
  </sheetViews>
  <sheetFormatPr baseColWidth="10" defaultColWidth="9" defaultRowHeight="16" x14ac:dyDescent="0.2"/>
  <cols>
    <col min="1" max="6" width="16.6640625" customWidth="1"/>
    <col min="7" max="7" width="21.83203125" customWidth="1"/>
  </cols>
  <sheetData>
    <row r="1" spans="1:12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447</v>
      </c>
    </row>
    <row r="2" spans="1:12" x14ac:dyDescent="0.2">
      <c r="A2" s="2">
        <v>10001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t="str">
        <f>_xlfn.CONCAT(B2," ",C2)</f>
        <v>Cornelius Kujawa</v>
      </c>
      <c r="J2" t="s">
        <v>610</v>
      </c>
    </row>
    <row r="3" spans="1:12" x14ac:dyDescent="0.2">
      <c r="A3" s="2">
        <v>10002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t="str">
        <f t="shared" ref="G3:G66" si="0">_xlfn.CONCAT(B3," ",C3)</f>
        <v>Patrica Courville</v>
      </c>
      <c r="J3" t="s">
        <v>611</v>
      </c>
    </row>
    <row r="4" spans="1:12" x14ac:dyDescent="0.2">
      <c r="A4" s="2">
        <v>10003</v>
      </c>
      <c r="B4" s="6" t="s">
        <v>16</v>
      </c>
      <c r="C4" s="6" t="s">
        <v>17</v>
      </c>
      <c r="D4" s="6" t="s">
        <v>8</v>
      </c>
      <c r="E4" s="6" t="s">
        <v>18</v>
      </c>
      <c r="F4" s="6" t="s">
        <v>19</v>
      </c>
      <c r="G4" t="str">
        <f t="shared" si="0"/>
        <v>Sanford Xiong</v>
      </c>
      <c r="J4" t="s">
        <v>612</v>
      </c>
      <c r="K4" t="s">
        <v>613</v>
      </c>
    </row>
    <row r="5" spans="1:12" x14ac:dyDescent="0.2">
      <c r="A5" s="2">
        <v>10004</v>
      </c>
      <c r="B5" s="6" t="s">
        <v>20</v>
      </c>
      <c r="C5" s="6" t="s">
        <v>21</v>
      </c>
      <c r="D5" s="6" t="s">
        <v>8</v>
      </c>
      <c r="E5" s="6" t="s">
        <v>22</v>
      </c>
      <c r="F5" s="6" t="s">
        <v>23</v>
      </c>
      <c r="G5" t="str">
        <f t="shared" si="0"/>
        <v>Allen Burrus</v>
      </c>
      <c r="J5" t="s">
        <v>49</v>
      </c>
      <c r="K5">
        <f>LEN(J5)</f>
        <v>7</v>
      </c>
    </row>
    <row r="6" spans="1:12" x14ac:dyDescent="0.2">
      <c r="A6" s="2">
        <v>10005</v>
      </c>
      <c r="B6" s="6" t="s">
        <v>24</v>
      </c>
      <c r="C6" s="6" t="s">
        <v>25</v>
      </c>
      <c r="D6" s="6" t="s">
        <v>13</v>
      </c>
      <c r="E6" s="6" t="s">
        <v>26</v>
      </c>
      <c r="F6" s="6" t="s">
        <v>27</v>
      </c>
      <c r="G6" t="str">
        <f t="shared" si="0"/>
        <v>Kathrine Fritzler</v>
      </c>
      <c r="J6" t="s">
        <v>38</v>
      </c>
      <c r="K6">
        <f>COUNTIF(F:F,J6)</f>
        <v>8</v>
      </c>
    </row>
    <row r="7" spans="1:12" x14ac:dyDescent="0.2">
      <c r="A7" s="2">
        <v>10006</v>
      </c>
      <c r="B7" s="6" t="s">
        <v>28</v>
      </c>
      <c r="C7" s="6" t="s">
        <v>29</v>
      </c>
      <c r="D7" s="6" t="s">
        <v>8</v>
      </c>
      <c r="E7" s="6" t="s">
        <v>30</v>
      </c>
      <c r="F7" s="6" t="s">
        <v>10</v>
      </c>
      <c r="G7" t="str">
        <f t="shared" si="0"/>
        <v>Colin Minter</v>
      </c>
    </row>
    <row r="8" spans="1:12" x14ac:dyDescent="0.2">
      <c r="A8" s="2">
        <v>10007</v>
      </c>
      <c r="B8" s="6" t="s">
        <v>31</v>
      </c>
      <c r="C8" s="6" t="s">
        <v>32</v>
      </c>
      <c r="D8" s="6" t="s">
        <v>13</v>
      </c>
      <c r="E8" s="6" t="s">
        <v>33</v>
      </c>
      <c r="F8" s="6" t="s">
        <v>34</v>
      </c>
      <c r="G8" t="str">
        <f t="shared" si="0"/>
        <v>Velda Kimberling</v>
      </c>
    </row>
    <row r="9" spans="1:12" x14ac:dyDescent="0.2">
      <c r="A9" s="2">
        <v>10008</v>
      </c>
      <c r="B9" s="6" t="s">
        <v>35</v>
      </c>
      <c r="C9" s="6" t="s">
        <v>36</v>
      </c>
      <c r="D9" s="6" t="s">
        <v>8</v>
      </c>
      <c r="E9" s="6" t="s">
        <v>37</v>
      </c>
      <c r="F9" s="6" t="s">
        <v>38</v>
      </c>
      <c r="G9" t="str">
        <f t="shared" si="0"/>
        <v>Vernon Addy</v>
      </c>
      <c r="J9" t="s">
        <v>38</v>
      </c>
      <c r="K9" t="s">
        <v>41</v>
      </c>
      <c r="L9">
        <f>COUNTIFS(F:F,J9,E:E,K9)</f>
        <v>3</v>
      </c>
    </row>
    <row r="10" spans="1:12" x14ac:dyDescent="0.2">
      <c r="A10" s="2">
        <v>10009</v>
      </c>
      <c r="B10" s="6" t="s">
        <v>39</v>
      </c>
      <c r="C10" s="6" t="s">
        <v>40</v>
      </c>
      <c r="D10" s="6" t="s">
        <v>13</v>
      </c>
      <c r="E10" s="6" t="s">
        <v>41</v>
      </c>
      <c r="F10" s="6" t="s">
        <v>38</v>
      </c>
      <c r="G10" t="str">
        <f t="shared" si="0"/>
        <v>Blythe Fleischer</v>
      </c>
    </row>
    <row r="11" spans="1:12" x14ac:dyDescent="0.2">
      <c r="A11" s="2">
        <v>10010</v>
      </c>
      <c r="B11" s="6" t="s">
        <v>42</v>
      </c>
      <c r="C11" s="6" t="s">
        <v>43</v>
      </c>
      <c r="D11" s="6" t="s">
        <v>8</v>
      </c>
      <c r="E11" s="6" t="s">
        <v>44</v>
      </c>
      <c r="F11" s="6" t="s">
        <v>45</v>
      </c>
      <c r="G11" t="str">
        <f t="shared" si="0"/>
        <v>Tad Hammack</v>
      </c>
    </row>
    <row r="12" spans="1:12" x14ac:dyDescent="0.2">
      <c r="A12" s="2">
        <v>10011</v>
      </c>
      <c r="B12" s="6" t="s">
        <v>46</v>
      </c>
      <c r="C12" s="6" t="s">
        <v>47</v>
      </c>
      <c r="D12" s="6" t="s">
        <v>13</v>
      </c>
      <c r="E12" s="6" t="s">
        <v>48</v>
      </c>
      <c r="F12" s="6" t="s">
        <v>49</v>
      </c>
      <c r="G12" t="str">
        <f t="shared" si="0"/>
        <v>Carlita Schroyer</v>
      </c>
    </row>
    <row r="13" spans="1:12" x14ac:dyDescent="0.2">
      <c r="A13" s="2">
        <v>10012</v>
      </c>
      <c r="B13" s="6" t="s">
        <v>50</v>
      </c>
      <c r="C13" s="6" t="s">
        <v>51</v>
      </c>
      <c r="D13" s="6" t="s">
        <v>13</v>
      </c>
      <c r="E13" s="6" t="s">
        <v>52</v>
      </c>
      <c r="F13" s="6" t="s">
        <v>38</v>
      </c>
      <c r="G13" t="str">
        <f t="shared" si="0"/>
        <v>Trisha Arter</v>
      </c>
    </row>
    <row r="14" spans="1:12" x14ac:dyDescent="0.2">
      <c r="A14" s="2">
        <v>10013</v>
      </c>
      <c r="B14" s="6" t="s">
        <v>53</v>
      </c>
      <c r="C14" s="6" t="s">
        <v>54</v>
      </c>
      <c r="D14" s="6" t="s">
        <v>13</v>
      </c>
      <c r="E14" s="6" t="s">
        <v>55</v>
      </c>
      <c r="F14" s="6" t="s">
        <v>56</v>
      </c>
      <c r="G14" t="str">
        <f t="shared" si="0"/>
        <v>Leigha Bouffard</v>
      </c>
    </row>
    <row r="15" spans="1:12" x14ac:dyDescent="0.2">
      <c r="A15" s="2">
        <v>10014</v>
      </c>
      <c r="B15" s="6" t="s">
        <v>57</v>
      </c>
      <c r="C15" s="6" t="s">
        <v>58</v>
      </c>
      <c r="D15" s="6" t="s">
        <v>13</v>
      </c>
      <c r="E15" s="6" t="s">
        <v>59</v>
      </c>
      <c r="F15" s="6" t="s">
        <v>15</v>
      </c>
      <c r="G15" t="str">
        <f t="shared" si="0"/>
        <v>Lola Schmidt</v>
      </c>
    </row>
    <row r="16" spans="1:12" x14ac:dyDescent="0.2">
      <c r="A16" s="2">
        <v>10015</v>
      </c>
      <c r="B16" s="6" t="s">
        <v>60</v>
      </c>
      <c r="C16" s="6" t="s">
        <v>61</v>
      </c>
      <c r="D16" s="6" t="s">
        <v>13</v>
      </c>
      <c r="E16" s="6" t="s">
        <v>62</v>
      </c>
      <c r="F16" s="6" t="s">
        <v>63</v>
      </c>
      <c r="G16" t="str">
        <f t="shared" si="0"/>
        <v>Bella Logan</v>
      </c>
    </row>
    <row r="17" spans="1:7" x14ac:dyDescent="0.2">
      <c r="A17" s="2">
        <v>10016</v>
      </c>
      <c r="B17" s="6" t="s">
        <v>64</v>
      </c>
      <c r="C17" s="6" t="s">
        <v>65</v>
      </c>
      <c r="D17" s="6" t="s">
        <v>13</v>
      </c>
      <c r="E17" s="6" t="s">
        <v>66</v>
      </c>
      <c r="F17" s="6" t="s">
        <v>19</v>
      </c>
      <c r="G17" t="str">
        <f t="shared" si="0"/>
        <v>Myung Koons</v>
      </c>
    </row>
    <row r="18" spans="1:7" x14ac:dyDescent="0.2">
      <c r="A18" s="2">
        <v>10017</v>
      </c>
      <c r="B18" s="6" t="s">
        <v>67</v>
      </c>
      <c r="C18" s="6" t="s">
        <v>68</v>
      </c>
      <c r="D18" s="6" t="s">
        <v>8</v>
      </c>
      <c r="E18" s="6" t="s">
        <v>69</v>
      </c>
      <c r="F18" s="6" t="s">
        <v>70</v>
      </c>
      <c r="G18" t="str">
        <f t="shared" si="0"/>
        <v>Genaro Knutson</v>
      </c>
    </row>
    <row r="19" spans="1:7" x14ac:dyDescent="0.2">
      <c r="A19" s="2">
        <v>10018</v>
      </c>
      <c r="B19" s="6" t="s">
        <v>71</v>
      </c>
      <c r="C19" s="6" t="s">
        <v>72</v>
      </c>
      <c r="D19" s="6" t="s">
        <v>8</v>
      </c>
      <c r="E19" s="6" t="s">
        <v>73</v>
      </c>
      <c r="F19" s="6" t="s">
        <v>74</v>
      </c>
      <c r="G19" t="str">
        <f t="shared" si="0"/>
        <v>Isaiah Chavarria</v>
      </c>
    </row>
    <row r="20" spans="1:7" x14ac:dyDescent="0.2">
      <c r="A20" s="2">
        <v>10019</v>
      </c>
      <c r="B20" s="6" t="s">
        <v>75</v>
      </c>
      <c r="C20" s="6" t="s">
        <v>76</v>
      </c>
      <c r="D20" s="6" t="s">
        <v>13</v>
      </c>
      <c r="E20" s="6" t="s">
        <v>77</v>
      </c>
      <c r="F20" s="6" t="s">
        <v>78</v>
      </c>
      <c r="G20" t="str">
        <f t="shared" si="0"/>
        <v>Thi Tipton</v>
      </c>
    </row>
    <row r="21" spans="1:7" x14ac:dyDescent="0.2">
      <c r="A21" s="2">
        <v>10020</v>
      </c>
      <c r="B21" s="6" t="s">
        <v>79</v>
      </c>
      <c r="C21" s="6" t="s">
        <v>80</v>
      </c>
      <c r="D21" s="6" t="s">
        <v>8</v>
      </c>
      <c r="E21" s="6" t="s">
        <v>81</v>
      </c>
      <c r="F21" s="6" t="s">
        <v>82</v>
      </c>
      <c r="G21" t="str">
        <f t="shared" si="0"/>
        <v>Erik Crinklaw</v>
      </c>
    </row>
    <row r="22" spans="1:7" x14ac:dyDescent="0.2">
      <c r="A22" s="2">
        <v>10021</v>
      </c>
      <c r="B22" s="6" t="s">
        <v>83</v>
      </c>
      <c r="C22" s="6" t="s">
        <v>84</v>
      </c>
      <c r="D22" s="6" t="s">
        <v>8</v>
      </c>
      <c r="E22" s="6" t="s">
        <v>9</v>
      </c>
      <c r="F22" s="6" t="s">
        <v>10</v>
      </c>
      <c r="G22" t="str">
        <f t="shared" si="0"/>
        <v>Jesus Dallas</v>
      </c>
    </row>
    <row r="23" spans="1:7" x14ac:dyDescent="0.2">
      <c r="A23" s="2">
        <v>10022</v>
      </c>
      <c r="B23" s="6" t="s">
        <v>85</v>
      </c>
      <c r="C23" s="6" t="s">
        <v>86</v>
      </c>
      <c r="D23" s="6" t="s">
        <v>13</v>
      </c>
      <c r="E23" s="6" t="s">
        <v>14</v>
      </c>
      <c r="F23" s="6" t="s">
        <v>15</v>
      </c>
      <c r="G23" t="str">
        <f t="shared" si="0"/>
        <v>Celeste Weidner</v>
      </c>
    </row>
    <row r="24" spans="1:7" x14ac:dyDescent="0.2">
      <c r="A24" s="2">
        <v>10023</v>
      </c>
      <c r="B24" s="6" t="s">
        <v>87</v>
      </c>
      <c r="C24" s="6" t="s">
        <v>32</v>
      </c>
      <c r="D24" s="6" t="s">
        <v>8</v>
      </c>
      <c r="E24" s="6" t="s">
        <v>18</v>
      </c>
      <c r="F24" s="6" t="s">
        <v>19</v>
      </c>
      <c r="G24" t="str">
        <f t="shared" si="0"/>
        <v>Richie Kimberling</v>
      </c>
    </row>
    <row r="25" spans="1:7" x14ac:dyDescent="0.2">
      <c r="A25" s="2">
        <v>10024</v>
      </c>
      <c r="B25" s="6" t="s">
        <v>88</v>
      </c>
      <c r="C25" s="6" t="s">
        <v>89</v>
      </c>
      <c r="D25" s="6" t="s">
        <v>13</v>
      </c>
      <c r="E25" s="6" t="s">
        <v>90</v>
      </c>
      <c r="F25" s="6" t="s">
        <v>91</v>
      </c>
      <c r="G25" t="str">
        <f t="shared" si="0"/>
        <v>Beata Smyth</v>
      </c>
    </row>
    <row r="26" spans="1:7" x14ac:dyDescent="0.2">
      <c r="A26" s="2">
        <v>10025</v>
      </c>
      <c r="B26" s="6" t="s">
        <v>92</v>
      </c>
      <c r="C26" s="6" t="s">
        <v>93</v>
      </c>
      <c r="D26" s="6" t="s">
        <v>8</v>
      </c>
      <c r="E26" s="6" t="s">
        <v>94</v>
      </c>
      <c r="F26" s="6" t="s">
        <v>95</v>
      </c>
      <c r="G26" t="str">
        <f t="shared" si="0"/>
        <v>Franklyn Brandenberger</v>
      </c>
    </row>
    <row r="27" spans="1:7" x14ac:dyDescent="0.2">
      <c r="A27" s="2">
        <v>10026</v>
      </c>
      <c r="B27" s="6" t="s">
        <v>96</v>
      </c>
      <c r="C27" s="6" t="s">
        <v>97</v>
      </c>
      <c r="D27" s="6" t="s">
        <v>8</v>
      </c>
      <c r="E27" s="6" t="s">
        <v>98</v>
      </c>
      <c r="F27" s="6" t="s">
        <v>74</v>
      </c>
      <c r="G27" t="str">
        <f t="shared" si="0"/>
        <v>Lennie Grasso</v>
      </c>
    </row>
    <row r="28" spans="1:7" x14ac:dyDescent="0.2">
      <c r="A28" s="2">
        <v>10027</v>
      </c>
      <c r="B28" s="6" t="s">
        <v>99</v>
      </c>
      <c r="C28" s="6" t="s">
        <v>100</v>
      </c>
      <c r="D28" s="6" t="s">
        <v>13</v>
      </c>
      <c r="E28" s="6" t="s">
        <v>101</v>
      </c>
      <c r="F28" s="6" t="s">
        <v>102</v>
      </c>
      <c r="G28" t="str">
        <f t="shared" si="0"/>
        <v>Leona Saia</v>
      </c>
    </row>
    <row r="29" spans="1:7" x14ac:dyDescent="0.2">
      <c r="A29" s="2">
        <v>10028</v>
      </c>
      <c r="B29" s="6" t="s">
        <v>103</v>
      </c>
      <c r="C29" s="6" t="s">
        <v>104</v>
      </c>
      <c r="D29" s="6" t="s">
        <v>13</v>
      </c>
      <c r="E29" s="6" t="s">
        <v>105</v>
      </c>
      <c r="F29" s="6" t="s">
        <v>106</v>
      </c>
      <c r="G29" t="str">
        <f t="shared" si="0"/>
        <v>Margery Farabee</v>
      </c>
    </row>
    <row r="30" spans="1:7" x14ac:dyDescent="0.2">
      <c r="A30" s="2">
        <v>10029</v>
      </c>
      <c r="B30" s="6" t="s">
        <v>107</v>
      </c>
      <c r="C30" s="6" t="s">
        <v>108</v>
      </c>
      <c r="D30" s="6" t="s">
        <v>13</v>
      </c>
      <c r="E30" s="6" t="s">
        <v>109</v>
      </c>
      <c r="F30" s="6" t="s">
        <v>110</v>
      </c>
      <c r="G30" t="str">
        <f t="shared" si="0"/>
        <v>Annabel Rawlings</v>
      </c>
    </row>
    <row r="31" spans="1:7" x14ac:dyDescent="0.2">
      <c r="A31" s="2">
        <v>10030</v>
      </c>
      <c r="B31" s="6" t="s">
        <v>111</v>
      </c>
      <c r="C31" s="6" t="s">
        <v>112</v>
      </c>
      <c r="D31" s="6" t="s">
        <v>13</v>
      </c>
      <c r="E31" s="6" t="s">
        <v>113</v>
      </c>
      <c r="F31" s="6" t="s">
        <v>114</v>
      </c>
      <c r="G31" t="str">
        <f t="shared" si="0"/>
        <v>Britni Baisden</v>
      </c>
    </row>
    <row r="32" spans="1:7" x14ac:dyDescent="0.2">
      <c r="A32" s="2">
        <v>10031</v>
      </c>
      <c r="B32" s="6" t="s">
        <v>115</v>
      </c>
      <c r="C32" s="6" t="s">
        <v>116</v>
      </c>
      <c r="D32" s="6" t="s">
        <v>13</v>
      </c>
      <c r="E32" s="6" t="s">
        <v>117</v>
      </c>
      <c r="F32" s="6" t="s">
        <v>118</v>
      </c>
      <c r="G32" t="str">
        <f t="shared" si="0"/>
        <v>Jeannine Clayton</v>
      </c>
    </row>
    <row r="33" spans="1:7" x14ac:dyDescent="0.2">
      <c r="A33" s="2">
        <v>10032</v>
      </c>
      <c r="B33" s="6" t="s">
        <v>119</v>
      </c>
      <c r="C33" s="6" t="s">
        <v>120</v>
      </c>
      <c r="D33" s="6" t="s">
        <v>8</v>
      </c>
      <c r="E33" s="6" t="s">
        <v>121</v>
      </c>
      <c r="F33" s="6" t="s">
        <v>122</v>
      </c>
      <c r="G33" t="str">
        <f t="shared" si="0"/>
        <v>Henry Steinmetz</v>
      </c>
    </row>
    <row r="34" spans="1:7" x14ac:dyDescent="0.2">
      <c r="A34" s="2">
        <v>10033</v>
      </c>
      <c r="B34" s="6" t="s">
        <v>123</v>
      </c>
      <c r="C34" s="6" t="s">
        <v>124</v>
      </c>
      <c r="D34" s="6" t="s">
        <v>13</v>
      </c>
      <c r="E34" s="6" t="s">
        <v>125</v>
      </c>
      <c r="F34" s="6" t="s">
        <v>126</v>
      </c>
      <c r="G34" t="str">
        <f t="shared" si="0"/>
        <v>Cherish Breland</v>
      </c>
    </row>
    <row r="35" spans="1:7" x14ac:dyDescent="0.2">
      <c r="A35" s="2">
        <v>10034</v>
      </c>
      <c r="B35" s="6" t="s">
        <v>127</v>
      </c>
      <c r="C35" s="6" t="s">
        <v>128</v>
      </c>
      <c r="D35" s="6" t="s">
        <v>13</v>
      </c>
      <c r="E35" s="6" t="s">
        <v>129</v>
      </c>
      <c r="F35" s="6" t="s">
        <v>15</v>
      </c>
      <c r="G35" t="str">
        <f t="shared" si="0"/>
        <v>Debi Mealy</v>
      </c>
    </row>
    <row r="36" spans="1:7" x14ac:dyDescent="0.2">
      <c r="A36" s="2">
        <v>10035</v>
      </c>
      <c r="B36" s="6" t="s">
        <v>130</v>
      </c>
      <c r="C36" s="6" t="s">
        <v>131</v>
      </c>
      <c r="D36" s="6" t="s">
        <v>8</v>
      </c>
      <c r="E36" s="6" t="s">
        <v>132</v>
      </c>
      <c r="F36" s="6" t="s">
        <v>133</v>
      </c>
      <c r="G36" t="str">
        <f t="shared" si="0"/>
        <v>Houston Gouin</v>
      </c>
    </row>
    <row r="37" spans="1:7" x14ac:dyDescent="0.2">
      <c r="A37" s="2">
        <v>10036</v>
      </c>
      <c r="B37" s="6" t="s">
        <v>134</v>
      </c>
      <c r="C37" s="6" t="s">
        <v>135</v>
      </c>
      <c r="D37" s="6" t="s">
        <v>13</v>
      </c>
      <c r="E37" s="6" t="s">
        <v>136</v>
      </c>
      <c r="F37" s="6" t="s">
        <v>137</v>
      </c>
      <c r="G37" t="str">
        <f t="shared" si="0"/>
        <v>Cathern Howey</v>
      </c>
    </row>
    <row r="38" spans="1:7" x14ac:dyDescent="0.2">
      <c r="A38" s="2">
        <v>10037</v>
      </c>
      <c r="B38" s="6" t="s">
        <v>138</v>
      </c>
      <c r="C38" s="6" t="s">
        <v>139</v>
      </c>
      <c r="D38" s="6" t="s">
        <v>13</v>
      </c>
      <c r="E38" s="6" t="s">
        <v>140</v>
      </c>
      <c r="F38" s="6" t="s">
        <v>141</v>
      </c>
      <c r="G38" t="str">
        <f t="shared" si="0"/>
        <v>Leonore Cloud</v>
      </c>
    </row>
    <row r="39" spans="1:7" x14ac:dyDescent="0.2">
      <c r="A39" s="2">
        <v>10038</v>
      </c>
      <c r="B39" s="6" t="s">
        <v>142</v>
      </c>
      <c r="C39" s="6" t="s">
        <v>143</v>
      </c>
      <c r="D39" s="6" t="s">
        <v>8</v>
      </c>
      <c r="E39" s="6" t="s">
        <v>144</v>
      </c>
      <c r="F39" s="6" t="s">
        <v>15</v>
      </c>
      <c r="G39" t="str">
        <f t="shared" si="0"/>
        <v>Desmond Bradfield</v>
      </c>
    </row>
    <row r="40" spans="1:7" x14ac:dyDescent="0.2">
      <c r="A40" s="2">
        <v>10039</v>
      </c>
      <c r="B40" s="6" t="s">
        <v>145</v>
      </c>
      <c r="C40" s="6" t="s">
        <v>146</v>
      </c>
      <c r="D40" s="6" t="s">
        <v>8</v>
      </c>
      <c r="E40" s="6" t="s">
        <v>147</v>
      </c>
      <c r="F40" s="6" t="s">
        <v>15</v>
      </c>
      <c r="G40" t="str">
        <f t="shared" si="0"/>
        <v>Jere Waters</v>
      </c>
    </row>
    <row r="41" spans="1:7" x14ac:dyDescent="0.2">
      <c r="A41" s="2">
        <v>10040</v>
      </c>
      <c r="B41" s="6" t="s">
        <v>148</v>
      </c>
      <c r="C41" s="6" t="s">
        <v>149</v>
      </c>
      <c r="D41" s="6" t="s">
        <v>13</v>
      </c>
      <c r="E41" s="6" t="s">
        <v>150</v>
      </c>
      <c r="F41" s="6" t="s">
        <v>151</v>
      </c>
      <c r="G41" t="str">
        <f t="shared" si="0"/>
        <v>Lenita Blankenship</v>
      </c>
    </row>
    <row r="42" spans="1:7" x14ac:dyDescent="0.2">
      <c r="A42" s="2">
        <v>10041</v>
      </c>
      <c r="B42" s="6" t="s">
        <v>152</v>
      </c>
      <c r="C42" s="6" t="s">
        <v>153</v>
      </c>
      <c r="D42" s="6" t="s">
        <v>8</v>
      </c>
      <c r="E42" s="6" t="s">
        <v>9</v>
      </c>
      <c r="F42" s="6" t="s">
        <v>10</v>
      </c>
      <c r="G42" t="str">
        <f t="shared" si="0"/>
        <v>Mattie Gebhardt</v>
      </c>
    </row>
    <row r="43" spans="1:7" x14ac:dyDescent="0.2">
      <c r="A43" s="2">
        <v>10042</v>
      </c>
      <c r="B43" s="6" t="s">
        <v>154</v>
      </c>
      <c r="C43" s="6" t="s">
        <v>155</v>
      </c>
      <c r="D43" s="6" t="s">
        <v>13</v>
      </c>
      <c r="E43" s="6" t="s">
        <v>14</v>
      </c>
      <c r="F43" s="6" t="s">
        <v>15</v>
      </c>
      <c r="G43" t="str">
        <f t="shared" si="0"/>
        <v>Lizette Minto</v>
      </c>
    </row>
    <row r="44" spans="1:7" x14ac:dyDescent="0.2">
      <c r="A44" s="2">
        <v>10043</v>
      </c>
      <c r="B44" s="6" t="s">
        <v>156</v>
      </c>
      <c r="C44" s="6" t="s">
        <v>157</v>
      </c>
      <c r="D44" s="6" t="s">
        <v>13</v>
      </c>
      <c r="E44" s="6" t="s">
        <v>18</v>
      </c>
      <c r="F44" s="6" t="s">
        <v>19</v>
      </c>
      <c r="G44" t="str">
        <f t="shared" si="0"/>
        <v>Lydia Geil</v>
      </c>
    </row>
    <row r="45" spans="1:7" x14ac:dyDescent="0.2">
      <c r="A45" s="2">
        <v>10044</v>
      </c>
      <c r="B45" s="6" t="s">
        <v>158</v>
      </c>
      <c r="C45" s="6" t="s">
        <v>159</v>
      </c>
      <c r="D45" s="6" t="s">
        <v>8</v>
      </c>
      <c r="E45" s="6" t="s">
        <v>90</v>
      </c>
      <c r="F45" s="6" t="s">
        <v>91</v>
      </c>
      <c r="G45" t="str">
        <f t="shared" si="0"/>
        <v>Jerrell Mccafferty</v>
      </c>
    </row>
    <row r="46" spans="1:7" x14ac:dyDescent="0.2">
      <c r="A46" s="2">
        <v>10045</v>
      </c>
      <c r="B46" s="6" t="s">
        <v>160</v>
      </c>
      <c r="C46" s="6" t="s">
        <v>161</v>
      </c>
      <c r="D46" s="6" t="s">
        <v>8</v>
      </c>
      <c r="E46" s="6" t="s">
        <v>94</v>
      </c>
      <c r="F46" s="6" t="s">
        <v>95</v>
      </c>
      <c r="G46" t="str">
        <f t="shared" si="0"/>
        <v>Foster Czaja</v>
      </c>
    </row>
    <row r="47" spans="1:7" x14ac:dyDescent="0.2">
      <c r="A47" s="2">
        <v>10046</v>
      </c>
      <c r="B47" s="6" t="s">
        <v>162</v>
      </c>
      <c r="C47" s="6" t="s">
        <v>163</v>
      </c>
      <c r="D47" s="6" t="s">
        <v>13</v>
      </c>
      <c r="E47" s="6" t="s">
        <v>98</v>
      </c>
      <c r="F47" s="6" t="s">
        <v>74</v>
      </c>
      <c r="G47" t="str">
        <f t="shared" si="0"/>
        <v>Jewell Kyser</v>
      </c>
    </row>
    <row r="48" spans="1:7" x14ac:dyDescent="0.2">
      <c r="A48" s="2">
        <v>10047</v>
      </c>
      <c r="B48" s="6" t="s">
        <v>164</v>
      </c>
      <c r="C48" s="6" t="s">
        <v>165</v>
      </c>
      <c r="D48" s="6" t="s">
        <v>8</v>
      </c>
      <c r="E48" s="6" t="s">
        <v>101</v>
      </c>
      <c r="F48" s="6" t="s">
        <v>102</v>
      </c>
      <c r="G48" t="str">
        <f t="shared" si="0"/>
        <v>Stewart Warthen</v>
      </c>
    </row>
    <row r="49" spans="1:7" x14ac:dyDescent="0.2">
      <c r="A49" s="2">
        <v>10048</v>
      </c>
      <c r="B49" s="6" t="s">
        <v>166</v>
      </c>
      <c r="C49" s="6" t="s">
        <v>167</v>
      </c>
      <c r="D49" s="6" t="s">
        <v>13</v>
      </c>
      <c r="E49" s="6" t="s">
        <v>105</v>
      </c>
      <c r="F49" s="6" t="s">
        <v>106</v>
      </c>
      <c r="G49" t="str">
        <f t="shared" si="0"/>
        <v>Clorinda Clemmer</v>
      </c>
    </row>
    <row r="50" spans="1:7" x14ac:dyDescent="0.2">
      <c r="A50" s="2">
        <v>10049</v>
      </c>
      <c r="B50" s="6" t="s">
        <v>168</v>
      </c>
      <c r="C50" s="6" t="s">
        <v>169</v>
      </c>
      <c r="D50" s="6" t="s">
        <v>13</v>
      </c>
      <c r="E50" s="6" t="s">
        <v>109</v>
      </c>
      <c r="F50" s="6" t="s">
        <v>110</v>
      </c>
      <c r="G50" t="str">
        <f t="shared" si="0"/>
        <v>Terresa Murrieta</v>
      </c>
    </row>
    <row r="51" spans="1:7" x14ac:dyDescent="0.2">
      <c r="A51" s="2">
        <v>10050</v>
      </c>
      <c r="B51" s="6" t="s">
        <v>170</v>
      </c>
      <c r="C51" s="6" t="s">
        <v>171</v>
      </c>
      <c r="D51" s="6" t="s">
        <v>13</v>
      </c>
      <c r="E51" s="6" t="s">
        <v>172</v>
      </c>
      <c r="F51" s="6" t="s">
        <v>74</v>
      </c>
      <c r="G51" t="str">
        <f t="shared" si="0"/>
        <v>Christen Donnelly</v>
      </c>
    </row>
    <row r="52" spans="1:7" x14ac:dyDescent="0.2">
      <c r="A52" s="2">
        <v>10051</v>
      </c>
      <c r="B52" s="6" t="s">
        <v>173</v>
      </c>
      <c r="C52" s="6" t="s">
        <v>174</v>
      </c>
      <c r="D52" s="6" t="s">
        <v>13</v>
      </c>
      <c r="E52" s="6" t="s">
        <v>84</v>
      </c>
      <c r="F52" s="6" t="s">
        <v>15</v>
      </c>
      <c r="G52" t="str">
        <f t="shared" si="0"/>
        <v>Madge Freudenthal</v>
      </c>
    </row>
    <row r="53" spans="1:7" x14ac:dyDescent="0.2">
      <c r="A53" s="2">
        <v>10052</v>
      </c>
      <c r="B53" s="6" t="s">
        <v>175</v>
      </c>
      <c r="C53" s="6" t="s">
        <v>176</v>
      </c>
      <c r="D53" s="6" t="s">
        <v>13</v>
      </c>
      <c r="E53" s="6" t="s">
        <v>177</v>
      </c>
      <c r="F53" s="6" t="s">
        <v>15</v>
      </c>
      <c r="G53" t="str">
        <f t="shared" si="0"/>
        <v>Precious Ellett</v>
      </c>
    </row>
    <row r="54" spans="1:7" x14ac:dyDescent="0.2">
      <c r="A54" s="2">
        <v>10053</v>
      </c>
      <c r="B54" s="6" t="s">
        <v>178</v>
      </c>
      <c r="C54" s="6" t="s">
        <v>179</v>
      </c>
      <c r="D54" s="6" t="s">
        <v>13</v>
      </c>
      <c r="E54" s="6" t="s">
        <v>180</v>
      </c>
      <c r="F54" s="6" t="s">
        <v>19</v>
      </c>
      <c r="G54" t="str">
        <f t="shared" si="0"/>
        <v>Sueann Oster</v>
      </c>
    </row>
    <row r="55" spans="1:7" x14ac:dyDescent="0.2">
      <c r="A55" s="2">
        <v>10054</v>
      </c>
      <c r="B55" s="6" t="s">
        <v>181</v>
      </c>
      <c r="C55" s="6" t="s">
        <v>182</v>
      </c>
      <c r="D55" s="6" t="s">
        <v>13</v>
      </c>
      <c r="E55" s="6" t="s">
        <v>183</v>
      </c>
      <c r="F55" s="6" t="s">
        <v>184</v>
      </c>
      <c r="G55" t="str">
        <f t="shared" si="0"/>
        <v>Gracie Linwood</v>
      </c>
    </row>
    <row r="56" spans="1:7" x14ac:dyDescent="0.2">
      <c r="A56" s="2">
        <v>10055</v>
      </c>
      <c r="B56" s="6" t="s">
        <v>185</v>
      </c>
      <c r="C56" s="6" t="s">
        <v>186</v>
      </c>
      <c r="D56" s="6" t="s">
        <v>8</v>
      </c>
      <c r="E56" s="6" t="s">
        <v>187</v>
      </c>
      <c r="F56" s="6" t="s">
        <v>133</v>
      </c>
      <c r="G56" t="str">
        <f t="shared" si="0"/>
        <v>Joshua Farone</v>
      </c>
    </row>
    <row r="57" spans="1:7" x14ac:dyDescent="0.2">
      <c r="A57" s="2">
        <v>10056</v>
      </c>
      <c r="B57" s="6" t="s">
        <v>188</v>
      </c>
      <c r="C57" s="6" t="s">
        <v>189</v>
      </c>
      <c r="D57" s="6" t="s">
        <v>13</v>
      </c>
      <c r="E57" s="6" t="s">
        <v>190</v>
      </c>
      <c r="F57" s="6" t="s">
        <v>190</v>
      </c>
      <c r="G57" t="str">
        <f t="shared" si="0"/>
        <v>Candra Derrick</v>
      </c>
    </row>
    <row r="58" spans="1:7" x14ac:dyDescent="0.2">
      <c r="A58" s="2">
        <v>10057</v>
      </c>
      <c r="B58" s="6" t="s">
        <v>191</v>
      </c>
      <c r="C58" s="6" t="s">
        <v>192</v>
      </c>
      <c r="D58" s="6" t="s">
        <v>8</v>
      </c>
      <c r="E58" s="6" t="s">
        <v>193</v>
      </c>
      <c r="F58" s="6" t="s">
        <v>15</v>
      </c>
      <c r="G58" t="str">
        <f t="shared" si="0"/>
        <v>Willis Brinks</v>
      </c>
    </row>
    <row r="59" spans="1:7" x14ac:dyDescent="0.2">
      <c r="A59" s="2">
        <v>10058</v>
      </c>
      <c r="B59" s="6" t="s">
        <v>194</v>
      </c>
      <c r="C59" s="6" t="s">
        <v>195</v>
      </c>
      <c r="D59" s="6" t="s">
        <v>13</v>
      </c>
      <c r="E59" s="6" t="s">
        <v>121</v>
      </c>
      <c r="F59" s="6" t="s">
        <v>122</v>
      </c>
      <c r="G59" t="str">
        <f t="shared" si="0"/>
        <v>Margy Gamet</v>
      </c>
    </row>
    <row r="60" spans="1:7" x14ac:dyDescent="0.2">
      <c r="A60" s="2">
        <v>10059</v>
      </c>
      <c r="B60" s="6" t="s">
        <v>196</v>
      </c>
      <c r="C60" s="6" t="s">
        <v>197</v>
      </c>
      <c r="D60" s="6" t="s">
        <v>13</v>
      </c>
      <c r="E60" s="6" t="s">
        <v>125</v>
      </c>
      <c r="F60" s="6" t="s">
        <v>126</v>
      </c>
      <c r="G60" t="str">
        <f t="shared" si="0"/>
        <v>Sharlene Rothschild</v>
      </c>
    </row>
    <row r="61" spans="1:7" x14ac:dyDescent="0.2">
      <c r="A61" s="2">
        <v>10060</v>
      </c>
      <c r="B61" s="6" t="s">
        <v>198</v>
      </c>
      <c r="C61" s="6" t="s">
        <v>199</v>
      </c>
      <c r="D61" s="6" t="s">
        <v>8</v>
      </c>
      <c r="E61" s="6" t="s">
        <v>129</v>
      </c>
      <c r="F61" s="6" t="s">
        <v>15</v>
      </c>
      <c r="G61" t="str">
        <f t="shared" si="0"/>
        <v>Solomon Mahurin</v>
      </c>
    </row>
    <row r="62" spans="1:7" x14ac:dyDescent="0.2">
      <c r="A62" s="2">
        <v>10061</v>
      </c>
      <c r="B62" s="6" t="s">
        <v>191</v>
      </c>
      <c r="C62" s="6" t="s">
        <v>200</v>
      </c>
      <c r="D62" s="6" t="s">
        <v>8</v>
      </c>
      <c r="E62" s="6" t="s">
        <v>132</v>
      </c>
      <c r="F62" s="6" t="s">
        <v>133</v>
      </c>
      <c r="G62" t="str">
        <f t="shared" si="0"/>
        <v>Willis Tolbert</v>
      </c>
    </row>
    <row r="63" spans="1:7" x14ac:dyDescent="0.2">
      <c r="A63" s="2">
        <v>10062</v>
      </c>
      <c r="B63" s="6" t="s">
        <v>201</v>
      </c>
      <c r="C63" s="6" t="s">
        <v>202</v>
      </c>
      <c r="D63" s="6" t="s">
        <v>8</v>
      </c>
      <c r="E63" s="6" t="s">
        <v>136</v>
      </c>
      <c r="F63" s="6" t="s">
        <v>137</v>
      </c>
      <c r="G63" t="str">
        <f t="shared" si="0"/>
        <v>Josefa Effinger</v>
      </c>
    </row>
    <row r="64" spans="1:7" x14ac:dyDescent="0.2">
      <c r="A64" s="2">
        <v>10063</v>
      </c>
      <c r="B64" s="6" t="s">
        <v>203</v>
      </c>
      <c r="C64" s="6" t="s">
        <v>204</v>
      </c>
      <c r="D64" s="6" t="s">
        <v>13</v>
      </c>
      <c r="E64" s="6" t="s">
        <v>140</v>
      </c>
      <c r="F64" s="6" t="s">
        <v>141</v>
      </c>
      <c r="G64" t="str">
        <f t="shared" si="0"/>
        <v>Vida Gayer</v>
      </c>
    </row>
    <row r="65" spans="1:7" x14ac:dyDescent="0.2">
      <c r="A65" s="2">
        <v>10064</v>
      </c>
      <c r="B65" s="6" t="s">
        <v>205</v>
      </c>
      <c r="C65" s="6" t="s">
        <v>206</v>
      </c>
      <c r="D65" s="6" t="s">
        <v>8</v>
      </c>
      <c r="E65" s="6" t="s">
        <v>144</v>
      </c>
      <c r="F65" s="6" t="s">
        <v>15</v>
      </c>
      <c r="G65" t="str">
        <f t="shared" si="0"/>
        <v>Damian Nedeau</v>
      </c>
    </row>
    <row r="66" spans="1:7" x14ac:dyDescent="0.2">
      <c r="A66" s="2">
        <v>10065</v>
      </c>
      <c r="B66" s="6" t="s">
        <v>207</v>
      </c>
      <c r="C66" s="6" t="s">
        <v>208</v>
      </c>
      <c r="D66" s="6" t="s">
        <v>8</v>
      </c>
      <c r="E66" s="6" t="s">
        <v>147</v>
      </c>
      <c r="F66" s="6" t="s">
        <v>15</v>
      </c>
      <c r="G66" t="str">
        <f t="shared" si="0"/>
        <v>Tracey Voyles</v>
      </c>
    </row>
    <row r="67" spans="1:7" x14ac:dyDescent="0.2">
      <c r="A67" s="2">
        <v>10066</v>
      </c>
      <c r="B67" s="6" t="s">
        <v>209</v>
      </c>
      <c r="C67" s="6" t="s">
        <v>210</v>
      </c>
      <c r="D67" s="6" t="s">
        <v>8</v>
      </c>
      <c r="E67" s="6" t="s">
        <v>150</v>
      </c>
      <c r="F67" s="6" t="s">
        <v>151</v>
      </c>
      <c r="G67" t="str">
        <f t="shared" ref="G67:G130" si="1">_xlfn.CONCAT(B67," ",C67)</f>
        <v>Berry Plumadore</v>
      </c>
    </row>
    <row r="68" spans="1:7" x14ac:dyDescent="0.2">
      <c r="A68" s="2">
        <v>10067</v>
      </c>
      <c r="B68" s="6" t="s">
        <v>211</v>
      </c>
      <c r="C68" s="6" t="s">
        <v>212</v>
      </c>
      <c r="D68" s="6" t="s">
        <v>13</v>
      </c>
      <c r="E68" s="6" t="s">
        <v>9</v>
      </c>
      <c r="F68" s="6" t="s">
        <v>10</v>
      </c>
      <c r="G68" t="str">
        <f t="shared" si="1"/>
        <v>Irina Roberge</v>
      </c>
    </row>
    <row r="69" spans="1:7" x14ac:dyDescent="0.2">
      <c r="A69" s="2">
        <v>10068</v>
      </c>
      <c r="B69" s="6" t="s">
        <v>213</v>
      </c>
      <c r="C69" s="6" t="s">
        <v>214</v>
      </c>
      <c r="D69" s="6" t="s">
        <v>13</v>
      </c>
      <c r="E69" s="6" t="s">
        <v>14</v>
      </c>
      <c r="F69" s="6" t="s">
        <v>15</v>
      </c>
      <c r="G69" t="str">
        <f t="shared" si="1"/>
        <v>Neda Asmus</v>
      </c>
    </row>
    <row r="70" spans="1:7" x14ac:dyDescent="0.2">
      <c r="A70" s="2">
        <v>10069</v>
      </c>
      <c r="B70" s="6" t="s">
        <v>215</v>
      </c>
      <c r="C70" s="6" t="s">
        <v>216</v>
      </c>
      <c r="D70" s="6" t="s">
        <v>13</v>
      </c>
      <c r="E70" s="6" t="s">
        <v>18</v>
      </c>
      <c r="F70" s="6" t="s">
        <v>19</v>
      </c>
      <c r="G70" t="str">
        <f t="shared" si="1"/>
        <v>Larissa Louviere</v>
      </c>
    </row>
    <row r="71" spans="1:7" x14ac:dyDescent="0.2">
      <c r="A71" s="2">
        <v>10070</v>
      </c>
      <c r="B71" s="6" t="s">
        <v>217</v>
      </c>
      <c r="C71" s="6" t="s">
        <v>218</v>
      </c>
      <c r="D71" s="6" t="s">
        <v>13</v>
      </c>
      <c r="E71" s="6" t="s">
        <v>219</v>
      </c>
      <c r="F71" s="6" t="s">
        <v>220</v>
      </c>
      <c r="G71" t="str">
        <f t="shared" si="1"/>
        <v>Lorina Shawgo</v>
      </c>
    </row>
    <row r="72" spans="1:7" x14ac:dyDescent="0.2">
      <c r="A72" s="2">
        <v>10071</v>
      </c>
      <c r="B72" s="6" t="s">
        <v>221</v>
      </c>
      <c r="C72" s="6" t="s">
        <v>222</v>
      </c>
      <c r="D72" s="6" t="s">
        <v>8</v>
      </c>
      <c r="E72" s="6" t="s">
        <v>223</v>
      </c>
      <c r="F72" s="6" t="s">
        <v>19</v>
      </c>
      <c r="G72" t="str">
        <f t="shared" si="1"/>
        <v>Alex Turnbull</v>
      </c>
    </row>
    <row r="73" spans="1:7" x14ac:dyDescent="0.2">
      <c r="A73" s="2">
        <v>10072</v>
      </c>
      <c r="B73" s="6" t="s">
        <v>224</v>
      </c>
      <c r="C73" s="6" t="s">
        <v>225</v>
      </c>
      <c r="D73" s="6" t="s">
        <v>8</v>
      </c>
      <c r="E73" s="6" t="s">
        <v>226</v>
      </c>
      <c r="F73" s="6" t="s">
        <v>15</v>
      </c>
      <c r="G73" t="str">
        <f t="shared" si="1"/>
        <v>Artie Mendoza</v>
      </c>
    </row>
    <row r="74" spans="1:7" x14ac:dyDescent="0.2">
      <c r="A74" s="2">
        <v>10073</v>
      </c>
      <c r="B74" s="6" t="s">
        <v>227</v>
      </c>
      <c r="C74" s="6" t="s">
        <v>228</v>
      </c>
      <c r="D74" s="6" t="s">
        <v>13</v>
      </c>
      <c r="E74" s="6" t="s">
        <v>229</v>
      </c>
      <c r="F74" s="6" t="s">
        <v>230</v>
      </c>
      <c r="G74" t="str">
        <f t="shared" si="1"/>
        <v>Danuta Hennig</v>
      </c>
    </row>
    <row r="75" spans="1:7" x14ac:dyDescent="0.2">
      <c r="A75" s="2">
        <v>10074</v>
      </c>
      <c r="B75" s="6" t="s">
        <v>231</v>
      </c>
      <c r="C75" s="6" t="s">
        <v>232</v>
      </c>
      <c r="D75" s="6" t="s">
        <v>8</v>
      </c>
      <c r="E75" s="6" t="s">
        <v>233</v>
      </c>
      <c r="F75" s="6" t="s">
        <v>19</v>
      </c>
      <c r="G75" t="str">
        <f t="shared" si="1"/>
        <v>Jewel Dumbleton</v>
      </c>
    </row>
    <row r="76" spans="1:7" x14ac:dyDescent="0.2">
      <c r="A76" s="2">
        <v>10075</v>
      </c>
      <c r="B76" s="6" t="s">
        <v>234</v>
      </c>
      <c r="C76" s="6" t="s">
        <v>235</v>
      </c>
      <c r="D76" s="6" t="s">
        <v>13</v>
      </c>
      <c r="E76" s="6" t="s">
        <v>236</v>
      </c>
      <c r="F76" s="6" t="s">
        <v>74</v>
      </c>
      <c r="G76" t="str">
        <f t="shared" si="1"/>
        <v>Evangeline Grandstaff</v>
      </c>
    </row>
    <row r="77" spans="1:7" x14ac:dyDescent="0.2">
      <c r="A77" s="2">
        <v>10076</v>
      </c>
      <c r="B77" s="6" t="s">
        <v>237</v>
      </c>
      <c r="C77" s="6" t="s">
        <v>238</v>
      </c>
      <c r="D77" s="6" t="s">
        <v>13</v>
      </c>
      <c r="E77" s="6" t="s">
        <v>239</v>
      </c>
      <c r="F77" s="6" t="s">
        <v>133</v>
      </c>
      <c r="G77" t="str">
        <f t="shared" si="1"/>
        <v>Flora Zuniga</v>
      </c>
    </row>
    <row r="78" spans="1:7" x14ac:dyDescent="0.2">
      <c r="A78" s="2">
        <v>10077</v>
      </c>
      <c r="B78" s="6" t="s">
        <v>240</v>
      </c>
      <c r="C78" s="6" t="s">
        <v>241</v>
      </c>
      <c r="D78" s="6" t="s">
        <v>13</v>
      </c>
      <c r="E78" s="6" t="s">
        <v>242</v>
      </c>
      <c r="F78" s="6" t="s">
        <v>15</v>
      </c>
      <c r="G78" t="str">
        <f t="shared" si="1"/>
        <v>Theresia Folk</v>
      </c>
    </row>
    <row r="79" spans="1:7" x14ac:dyDescent="0.2">
      <c r="A79" s="2">
        <v>10078</v>
      </c>
      <c r="B79" s="6" t="s">
        <v>61</v>
      </c>
      <c r="C79" s="6" t="s">
        <v>243</v>
      </c>
      <c r="D79" s="6" t="s">
        <v>8</v>
      </c>
      <c r="E79" s="6" t="s">
        <v>244</v>
      </c>
      <c r="F79" s="6" t="s">
        <v>230</v>
      </c>
      <c r="G79" t="str">
        <f t="shared" si="1"/>
        <v>Logan Schwan</v>
      </c>
    </row>
    <row r="80" spans="1:7" x14ac:dyDescent="0.2">
      <c r="A80" s="2">
        <v>10079</v>
      </c>
      <c r="B80" s="6" t="s">
        <v>245</v>
      </c>
      <c r="C80" s="6" t="s">
        <v>246</v>
      </c>
      <c r="D80" s="6" t="s">
        <v>13</v>
      </c>
      <c r="E80" s="6" t="s">
        <v>247</v>
      </c>
      <c r="F80" s="6" t="s">
        <v>15</v>
      </c>
      <c r="G80" t="str">
        <f t="shared" si="1"/>
        <v>Marilyn Wittner</v>
      </c>
    </row>
    <row r="81" spans="1:7" x14ac:dyDescent="0.2">
      <c r="A81" s="2">
        <v>10080</v>
      </c>
      <c r="B81" s="6" t="s">
        <v>248</v>
      </c>
      <c r="C81" s="6" t="s">
        <v>249</v>
      </c>
      <c r="D81" s="6" t="s">
        <v>8</v>
      </c>
      <c r="E81" s="6" t="s">
        <v>250</v>
      </c>
      <c r="F81" s="6" t="s">
        <v>19</v>
      </c>
      <c r="G81" t="str">
        <f t="shared" si="1"/>
        <v>Hue Beeson</v>
      </c>
    </row>
    <row r="82" spans="1:7" x14ac:dyDescent="0.2">
      <c r="A82" s="2">
        <v>10081</v>
      </c>
      <c r="B82" s="6" t="s">
        <v>251</v>
      </c>
      <c r="C82" s="6" t="s">
        <v>252</v>
      </c>
      <c r="D82" s="6" t="s">
        <v>13</v>
      </c>
      <c r="E82" s="6" t="s">
        <v>253</v>
      </c>
      <c r="F82" s="6" t="s">
        <v>19</v>
      </c>
      <c r="G82" t="str">
        <f t="shared" si="1"/>
        <v>Anya Tellez</v>
      </c>
    </row>
    <row r="83" spans="1:7" x14ac:dyDescent="0.2">
      <c r="A83" s="2">
        <v>10082</v>
      </c>
      <c r="B83" s="6" t="s">
        <v>254</v>
      </c>
      <c r="C83" s="6" t="s">
        <v>255</v>
      </c>
      <c r="D83" s="6" t="s">
        <v>8</v>
      </c>
      <c r="E83" s="6" t="s">
        <v>256</v>
      </c>
      <c r="F83" s="6" t="s">
        <v>110</v>
      </c>
      <c r="G83" t="str">
        <f t="shared" si="1"/>
        <v>Charles Ascencio</v>
      </c>
    </row>
    <row r="84" spans="1:7" x14ac:dyDescent="0.2">
      <c r="A84" s="2">
        <v>10082</v>
      </c>
      <c r="B84" s="6" t="s">
        <v>254</v>
      </c>
      <c r="C84" s="6" t="s">
        <v>255</v>
      </c>
      <c r="D84" s="6" t="s">
        <v>8</v>
      </c>
      <c r="E84" s="6" t="s">
        <v>256</v>
      </c>
      <c r="F84" s="6" t="s">
        <v>110</v>
      </c>
      <c r="G84" t="str">
        <f t="shared" si="1"/>
        <v>Charles Ascencio</v>
      </c>
    </row>
    <row r="85" spans="1:7" x14ac:dyDescent="0.2">
      <c r="A85" s="2">
        <v>10083</v>
      </c>
      <c r="B85" s="6" t="s">
        <v>257</v>
      </c>
      <c r="C85" s="6" t="s">
        <v>258</v>
      </c>
      <c r="D85" s="6" t="s">
        <v>8</v>
      </c>
      <c r="E85" s="6" t="s">
        <v>259</v>
      </c>
      <c r="F85" s="6" t="s">
        <v>110</v>
      </c>
      <c r="G85" t="str">
        <f t="shared" si="1"/>
        <v>Delta Seitz</v>
      </c>
    </row>
    <row r="86" spans="1:7" x14ac:dyDescent="0.2">
      <c r="A86" s="2">
        <v>10084</v>
      </c>
      <c r="B86" s="6" t="s">
        <v>260</v>
      </c>
      <c r="C86" s="6" t="s">
        <v>261</v>
      </c>
      <c r="D86" s="6" t="s">
        <v>8</v>
      </c>
      <c r="E86" s="6" t="s">
        <v>262</v>
      </c>
      <c r="F86" s="6" t="s">
        <v>15</v>
      </c>
      <c r="G86" t="str">
        <f t="shared" si="1"/>
        <v>Mauricio Thetford</v>
      </c>
    </row>
    <row r="87" spans="1:7" x14ac:dyDescent="0.2">
      <c r="A87" s="2">
        <v>10085</v>
      </c>
      <c r="B87" s="6" t="s">
        <v>85</v>
      </c>
      <c r="C87" s="6" t="s">
        <v>263</v>
      </c>
      <c r="D87" s="6" t="s">
        <v>13</v>
      </c>
      <c r="E87" s="6" t="s">
        <v>264</v>
      </c>
      <c r="F87" s="6" t="s">
        <v>265</v>
      </c>
      <c r="G87" t="str">
        <f t="shared" si="1"/>
        <v>Celeste Dorothy</v>
      </c>
    </row>
    <row r="88" spans="1:7" x14ac:dyDescent="0.2">
      <c r="A88" s="2">
        <v>10086</v>
      </c>
      <c r="B88" s="6" t="s">
        <v>266</v>
      </c>
      <c r="C88" s="6" t="s">
        <v>267</v>
      </c>
      <c r="D88" s="6" t="s">
        <v>13</v>
      </c>
      <c r="E88" s="6" t="s">
        <v>268</v>
      </c>
      <c r="F88" s="6" t="s">
        <v>269</v>
      </c>
      <c r="G88" t="str">
        <f t="shared" si="1"/>
        <v>Lisette Bowsher</v>
      </c>
    </row>
    <row r="89" spans="1:7" x14ac:dyDescent="0.2">
      <c r="A89" s="2">
        <v>10087</v>
      </c>
      <c r="B89" s="6" t="s">
        <v>270</v>
      </c>
      <c r="C89" s="6" t="s">
        <v>271</v>
      </c>
      <c r="D89" s="6" t="s">
        <v>13</v>
      </c>
      <c r="E89" s="6" t="s">
        <v>272</v>
      </c>
      <c r="F89" s="6" t="s">
        <v>273</v>
      </c>
      <c r="G89" t="str">
        <f t="shared" si="1"/>
        <v>Annamaria Valdovinos</v>
      </c>
    </row>
    <row r="90" spans="1:7" x14ac:dyDescent="0.2">
      <c r="A90" s="2">
        <v>10088</v>
      </c>
      <c r="B90" s="6" t="s">
        <v>274</v>
      </c>
      <c r="C90" s="6" t="s">
        <v>275</v>
      </c>
      <c r="D90" s="6" t="s">
        <v>13</v>
      </c>
      <c r="E90" s="6" t="s">
        <v>276</v>
      </c>
      <c r="F90" s="6" t="s">
        <v>277</v>
      </c>
      <c r="G90" t="str">
        <f t="shared" si="1"/>
        <v>Christene Kennell</v>
      </c>
    </row>
    <row r="91" spans="1:7" x14ac:dyDescent="0.2">
      <c r="A91" s="2">
        <v>10089</v>
      </c>
      <c r="B91" s="6" t="s">
        <v>278</v>
      </c>
      <c r="C91" s="6" t="s">
        <v>279</v>
      </c>
      <c r="D91" s="6" t="s">
        <v>8</v>
      </c>
      <c r="E91" s="6" t="s">
        <v>280</v>
      </c>
      <c r="F91" s="6" t="s">
        <v>269</v>
      </c>
      <c r="G91" t="str">
        <f t="shared" si="1"/>
        <v>Evan Maxie</v>
      </c>
    </row>
    <row r="92" spans="1:7" x14ac:dyDescent="0.2">
      <c r="A92" s="2">
        <v>10090</v>
      </c>
      <c r="B92" s="6" t="s">
        <v>281</v>
      </c>
      <c r="C92" s="6" t="s">
        <v>282</v>
      </c>
      <c r="D92" s="6" t="s">
        <v>13</v>
      </c>
      <c r="E92" s="6" t="s">
        <v>283</v>
      </c>
      <c r="F92" s="6" t="s">
        <v>284</v>
      </c>
      <c r="G92" t="str">
        <f t="shared" si="1"/>
        <v>Tiana Brigham</v>
      </c>
    </row>
    <row r="93" spans="1:7" x14ac:dyDescent="0.2">
      <c r="A93" s="2">
        <v>10091</v>
      </c>
      <c r="B93" s="6" t="s">
        <v>285</v>
      </c>
      <c r="C93" s="6" t="s">
        <v>286</v>
      </c>
      <c r="D93" s="6" t="s">
        <v>8</v>
      </c>
      <c r="E93" s="6" t="s">
        <v>287</v>
      </c>
      <c r="F93" s="6" t="s">
        <v>288</v>
      </c>
      <c r="G93" t="str">
        <f t="shared" si="1"/>
        <v>Milagros Colangelo</v>
      </c>
    </row>
    <row r="94" spans="1:7" x14ac:dyDescent="0.2">
      <c r="A94" s="2">
        <v>10092</v>
      </c>
      <c r="B94" s="6" t="s">
        <v>289</v>
      </c>
      <c r="C94" s="6" t="s">
        <v>290</v>
      </c>
      <c r="D94" s="6" t="s">
        <v>13</v>
      </c>
      <c r="E94" s="6" t="s">
        <v>291</v>
      </c>
      <c r="F94" s="6" t="s">
        <v>292</v>
      </c>
      <c r="G94" t="str">
        <f t="shared" si="1"/>
        <v>Percy Rizzuto</v>
      </c>
    </row>
    <row r="95" spans="1:7" x14ac:dyDescent="0.2">
      <c r="A95" s="2">
        <v>10093</v>
      </c>
      <c r="B95" s="6" t="s">
        <v>293</v>
      </c>
      <c r="C95" s="6" t="s">
        <v>294</v>
      </c>
      <c r="D95" s="6" t="s">
        <v>8</v>
      </c>
      <c r="E95" s="6" t="s">
        <v>295</v>
      </c>
      <c r="F95" s="6" t="s">
        <v>10</v>
      </c>
      <c r="G95" t="str">
        <f t="shared" si="1"/>
        <v>Jack Dimas</v>
      </c>
    </row>
    <row r="96" spans="1:7" x14ac:dyDescent="0.2">
      <c r="A96" s="2">
        <v>10094</v>
      </c>
      <c r="B96" s="6" t="s">
        <v>296</v>
      </c>
      <c r="C96" s="6" t="s">
        <v>297</v>
      </c>
      <c r="D96" s="6" t="s">
        <v>8</v>
      </c>
      <c r="E96" s="6" t="s">
        <v>298</v>
      </c>
      <c r="F96" s="6" t="s">
        <v>299</v>
      </c>
      <c r="G96" t="str">
        <f t="shared" si="1"/>
        <v>Cristobal Ritter</v>
      </c>
    </row>
    <row r="97" spans="1:7" x14ac:dyDescent="0.2">
      <c r="A97" s="2">
        <v>10095</v>
      </c>
      <c r="B97" s="6" t="s">
        <v>300</v>
      </c>
      <c r="C97" s="6" t="s">
        <v>301</v>
      </c>
      <c r="D97" s="6" t="s">
        <v>13</v>
      </c>
      <c r="E97" s="6" t="s">
        <v>302</v>
      </c>
      <c r="F97" s="6" t="s">
        <v>15</v>
      </c>
      <c r="G97" t="str">
        <f t="shared" si="1"/>
        <v>Camelia Korn</v>
      </c>
    </row>
    <row r="98" spans="1:7" x14ac:dyDescent="0.2">
      <c r="A98" s="2">
        <v>10096</v>
      </c>
      <c r="B98" s="6" t="s">
        <v>303</v>
      </c>
      <c r="C98" s="6" t="s">
        <v>304</v>
      </c>
      <c r="D98" s="6" t="s">
        <v>8</v>
      </c>
      <c r="E98" s="6" t="s">
        <v>305</v>
      </c>
      <c r="F98" s="6" t="s">
        <v>15</v>
      </c>
      <c r="G98" t="str">
        <f t="shared" si="1"/>
        <v>Edwin Mehr</v>
      </c>
    </row>
    <row r="99" spans="1:7" x14ac:dyDescent="0.2">
      <c r="A99" s="2">
        <v>10097</v>
      </c>
      <c r="B99" s="6" t="s">
        <v>306</v>
      </c>
      <c r="C99" s="6" t="s">
        <v>307</v>
      </c>
      <c r="D99" s="6" t="s">
        <v>13</v>
      </c>
      <c r="E99" s="6" t="s">
        <v>308</v>
      </c>
      <c r="F99" s="6" t="s">
        <v>10</v>
      </c>
      <c r="G99" t="str">
        <f t="shared" si="1"/>
        <v>Bulah Kaplan</v>
      </c>
    </row>
    <row r="100" spans="1:7" x14ac:dyDescent="0.2">
      <c r="A100" s="2">
        <v>10098</v>
      </c>
      <c r="B100" s="6" t="s">
        <v>309</v>
      </c>
      <c r="C100" s="6" t="s">
        <v>310</v>
      </c>
      <c r="D100" s="6" t="s">
        <v>13</v>
      </c>
      <c r="E100" s="6" t="s">
        <v>311</v>
      </c>
      <c r="F100" s="6" t="s">
        <v>15</v>
      </c>
      <c r="G100" t="str">
        <f t="shared" si="1"/>
        <v>Emerald Fernald</v>
      </c>
    </row>
    <row r="101" spans="1:7" x14ac:dyDescent="0.2">
      <c r="A101" s="2">
        <v>10099</v>
      </c>
      <c r="B101" s="6" t="s">
        <v>312</v>
      </c>
      <c r="C101" s="6" t="s">
        <v>313</v>
      </c>
      <c r="D101" s="6" t="s">
        <v>13</v>
      </c>
      <c r="E101" s="6" t="s">
        <v>314</v>
      </c>
      <c r="F101" s="6" t="s">
        <v>315</v>
      </c>
      <c r="G101" t="str">
        <f t="shared" si="1"/>
        <v>Cecille Holdridge</v>
      </c>
    </row>
    <row r="102" spans="1:7" x14ac:dyDescent="0.2">
      <c r="A102" s="2">
        <v>10100</v>
      </c>
      <c r="B102" s="6" t="s">
        <v>316</v>
      </c>
      <c r="C102" s="6" t="s">
        <v>317</v>
      </c>
      <c r="D102" s="6" t="s">
        <v>8</v>
      </c>
      <c r="E102" s="6" t="s">
        <v>318</v>
      </c>
      <c r="F102" s="6" t="s">
        <v>288</v>
      </c>
      <c r="G102" t="str">
        <f t="shared" si="1"/>
        <v>Patrick Manuel</v>
      </c>
    </row>
    <row r="103" spans="1:7" x14ac:dyDescent="0.2">
      <c r="A103" s="2">
        <v>10101</v>
      </c>
      <c r="B103" s="6" t="s">
        <v>319</v>
      </c>
      <c r="C103" s="6" t="s">
        <v>320</v>
      </c>
      <c r="D103" s="6" t="s">
        <v>8</v>
      </c>
      <c r="E103" s="6" t="s">
        <v>321</v>
      </c>
      <c r="F103" s="6" t="s">
        <v>15</v>
      </c>
      <c r="G103" t="str">
        <f t="shared" si="1"/>
        <v>Steve Meinhardt</v>
      </c>
    </row>
    <row r="104" spans="1:7" x14ac:dyDescent="0.2">
      <c r="A104" s="2">
        <v>10102</v>
      </c>
      <c r="B104" s="6" t="s">
        <v>322</v>
      </c>
      <c r="C104" s="6" t="s">
        <v>323</v>
      </c>
      <c r="D104" s="6" t="s">
        <v>13</v>
      </c>
      <c r="E104" s="6" t="s">
        <v>324</v>
      </c>
      <c r="F104" s="6" t="s">
        <v>273</v>
      </c>
      <c r="G104" t="str">
        <f t="shared" si="1"/>
        <v>Jonell Archibald</v>
      </c>
    </row>
    <row r="105" spans="1:7" x14ac:dyDescent="0.2">
      <c r="A105" s="2">
        <v>10103</v>
      </c>
      <c r="B105" s="6" t="s">
        <v>325</v>
      </c>
      <c r="C105" s="6" t="s">
        <v>326</v>
      </c>
      <c r="D105" s="6" t="s">
        <v>8</v>
      </c>
      <c r="E105" s="6" t="s">
        <v>327</v>
      </c>
      <c r="F105" s="6" t="s">
        <v>273</v>
      </c>
      <c r="G105" t="str">
        <f t="shared" si="1"/>
        <v>Kit Platner</v>
      </c>
    </row>
    <row r="106" spans="1:7" x14ac:dyDescent="0.2">
      <c r="A106" s="2">
        <v>10104</v>
      </c>
      <c r="B106" s="6" t="s">
        <v>328</v>
      </c>
      <c r="C106" s="6" t="s">
        <v>329</v>
      </c>
      <c r="D106" s="6" t="s">
        <v>8</v>
      </c>
      <c r="E106" s="6" t="s">
        <v>330</v>
      </c>
      <c r="F106" s="6" t="s">
        <v>331</v>
      </c>
      <c r="G106" t="str">
        <f t="shared" si="1"/>
        <v>Landon Zerr</v>
      </c>
    </row>
    <row r="107" spans="1:7" x14ac:dyDescent="0.2">
      <c r="A107" s="2">
        <v>10105</v>
      </c>
      <c r="B107" s="6" t="s">
        <v>332</v>
      </c>
      <c r="C107" s="6" t="s">
        <v>333</v>
      </c>
      <c r="D107" s="6" t="s">
        <v>8</v>
      </c>
      <c r="E107" s="6" t="s">
        <v>334</v>
      </c>
      <c r="F107" s="6" t="s">
        <v>230</v>
      </c>
      <c r="G107" t="str">
        <f t="shared" si="1"/>
        <v>Dave Shives</v>
      </c>
    </row>
    <row r="108" spans="1:7" x14ac:dyDescent="0.2">
      <c r="A108" s="2">
        <v>10106</v>
      </c>
      <c r="B108" s="6" t="s">
        <v>335</v>
      </c>
      <c r="C108" s="6" t="s">
        <v>336</v>
      </c>
      <c r="D108" s="6" t="s">
        <v>8</v>
      </c>
      <c r="E108" s="6" t="s">
        <v>337</v>
      </c>
      <c r="F108" s="6" t="s">
        <v>106</v>
      </c>
      <c r="G108" t="str">
        <f t="shared" si="1"/>
        <v>Ignacio Lucas</v>
      </c>
    </row>
    <row r="109" spans="1:7" x14ac:dyDescent="0.2">
      <c r="A109" s="2">
        <v>10107</v>
      </c>
      <c r="B109" s="6" t="s">
        <v>338</v>
      </c>
      <c r="C109" s="6" t="s">
        <v>339</v>
      </c>
      <c r="D109" s="6" t="s">
        <v>13</v>
      </c>
      <c r="E109" s="6" t="s">
        <v>340</v>
      </c>
      <c r="F109" s="6" t="s">
        <v>341</v>
      </c>
      <c r="G109" t="str">
        <f t="shared" si="1"/>
        <v>Teresita Schatz</v>
      </c>
    </row>
    <row r="110" spans="1:7" x14ac:dyDescent="0.2">
      <c r="A110" s="2">
        <v>10108</v>
      </c>
      <c r="B110" s="6" t="s">
        <v>342</v>
      </c>
      <c r="C110" s="6" t="s">
        <v>343</v>
      </c>
      <c r="D110" s="6" t="s">
        <v>13</v>
      </c>
      <c r="E110" s="6" t="s">
        <v>344</v>
      </c>
      <c r="F110" s="6" t="s">
        <v>345</v>
      </c>
      <c r="G110" t="str">
        <f t="shared" si="1"/>
        <v>Margit Gardenhire</v>
      </c>
    </row>
    <row r="111" spans="1:7" x14ac:dyDescent="0.2">
      <c r="A111" s="2">
        <v>10109</v>
      </c>
      <c r="B111" s="6" t="s">
        <v>346</v>
      </c>
      <c r="C111" s="6" t="s">
        <v>347</v>
      </c>
      <c r="D111" s="6" t="s">
        <v>8</v>
      </c>
      <c r="E111" s="6" t="s">
        <v>348</v>
      </c>
      <c r="F111" s="6" t="s">
        <v>15</v>
      </c>
      <c r="G111" t="str">
        <f t="shared" si="1"/>
        <v>Belen Sanden</v>
      </c>
    </row>
    <row r="112" spans="1:7" x14ac:dyDescent="0.2">
      <c r="A112" s="2">
        <v>10110</v>
      </c>
      <c r="B112" s="6" t="s">
        <v>349</v>
      </c>
      <c r="C112" s="6" t="s">
        <v>350</v>
      </c>
      <c r="D112" s="6" t="s">
        <v>8</v>
      </c>
      <c r="E112" s="6" t="s">
        <v>351</v>
      </c>
      <c r="F112" s="6" t="s">
        <v>15</v>
      </c>
      <c r="G112" t="str">
        <f t="shared" si="1"/>
        <v>Granville Core</v>
      </c>
    </row>
    <row r="113" spans="1:7" x14ac:dyDescent="0.2">
      <c r="A113" s="2">
        <v>10111</v>
      </c>
      <c r="B113" s="6" t="s">
        <v>352</v>
      </c>
      <c r="C113" s="6" t="s">
        <v>353</v>
      </c>
      <c r="D113" s="6" t="s">
        <v>8</v>
      </c>
      <c r="E113" s="6" t="s">
        <v>354</v>
      </c>
      <c r="F113" s="6" t="s">
        <v>19</v>
      </c>
      <c r="G113" t="str">
        <f t="shared" si="1"/>
        <v>Boris Hine</v>
      </c>
    </row>
    <row r="114" spans="1:7" x14ac:dyDescent="0.2">
      <c r="A114" s="2">
        <v>10112</v>
      </c>
      <c r="B114" s="6" t="s">
        <v>355</v>
      </c>
      <c r="C114" s="6" t="s">
        <v>356</v>
      </c>
      <c r="D114" s="6" t="s">
        <v>8</v>
      </c>
      <c r="E114" s="6" t="s">
        <v>357</v>
      </c>
      <c r="F114" s="6" t="s">
        <v>358</v>
      </c>
      <c r="G114" t="str">
        <f t="shared" si="1"/>
        <v>Dylan Beeks</v>
      </c>
    </row>
    <row r="115" spans="1:7" x14ac:dyDescent="0.2">
      <c r="A115" s="2">
        <v>10113</v>
      </c>
      <c r="B115" s="6" t="s">
        <v>359</v>
      </c>
      <c r="C115" s="6" t="s">
        <v>360</v>
      </c>
      <c r="D115" s="6" t="s">
        <v>13</v>
      </c>
      <c r="E115" s="6" t="s">
        <v>361</v>
      </c>
      <c r="F115" s="6" t="s">
        <v>19</v>
      </c>
      <c r="G115" t="str">
        <f t="shared" si="1"/>
        <v>Jenniffer Mangual</v>
      </c>
    </row>
    <row r="116" spans="1:7" x14ac:dyDescent="0.2">
      <c r="A116" s="2">
        <v>10114</v>
      </c>
      <c r="B116" s="6" t="s">
        <v>362</v>
      </c>
      <c r="C116" s="6" t="s">
        <v>363</v>
      </c>
      <c r="D116" s="6" t="s">
        <v>13</v>
      </c>
      <c r="E116" s="6" t="s">
        <v>364</v>
      </c>
      <c r="F116" s="6" t="s">
        <v>364</v>
      </c>
      <c r="G116" t="str">
        <f t="shared" si="1"/>
        <v>Lorri Brook</v>
      </c>
    </row>
    <row r="117" spans="1:7" x14ac:dyDescent="0.2">
      <c r="A117" s="2">
        <v>10115</v>
      </c>
      <c r="B117" s="6" t="s">
        <v>365</v>
      </c>
      <c r="C117" s="6" t="s">
        <v>366</v>
      </c>
      <c r="D117" s="6" t="s">
        <v>13</v>
      </c>
      <c r="E117" s="6" t="s">
        <v>367</v>
      </c>
      <c r="F117" s="6" t="s">
        <v>273</v>
      </c>
      <c r="G117" t="str">
        <f t="shared" si="1"/>
        <v>Krystle Spainhour</v>
      </c>
    </row>
    <row r="118" spans="1:7" x14ac:dyDescent="0.2">
      <c r="A118" s="2">
        <v>10116</v>
      </c>
      <c r="B118" s="6" t="s">
        <v>368</v>
      </c>
      <c r="C118" s="6" t="s">
        <v>369</v>
      </c>
      <c r="D118" s="6" t="s">
        <v>8</v>
      </c>
      <c r="E118" s="6" t="s">
        <v>370</v>
      </c>
      <c r="F118" s="6" t="s">
        <v>15</v>
      </c>
      <c r="G118" t="str">
        <f t="shared" si="1"/>
        <v>Michael Villareal</v>
      </c>
    </row>
    <row r="119" spans="1:7" x14ac:dyDescent="0.2">
      <c r="A119" s="2">
        <v>10117</v>
      </c>
      <c r="B119" s="6" t="s">
        <v>371</v>
      </c>
      <c r="C119" s="6" t="s">
        <v>372</v>
      </c>
      <c r="D119" s="6" t="s">
        <v>8</v>
      </c>
      <c r="E119" s="6" t="s">
        <v>121</v>
      </c>
      <c r="F119" s="6" t="s">
        <v>122</v>
      </c>
      <c r="G119" t="str">
        <f t="shared" si="1"/>
        <v>Anton Higuera</v>
      </c>
    </row>
    <row r="120" spans="1:7" x14ac:dyDescent="0.2">
      <c r="A120" s="2">
        <v>10118</v>
      </c>
      <c r="B120" s="6" t="s">
        <v>373</v>
      </c>
      <c r="C120" s="6" t="s">
        <v>374</v>
      </c>
      <c r="D120" s="6" t="s">
        <v>13</v>
      </c>
      <c r="E120" s="6" t="s">
        <v>125</v>
      </c>
      <c r="F120" s="6" t="s">
        <v>126</v>
      </c>
      <c r="G120" t="str">
        <f t="shared" si="1"/>
        <v>Therese Mcnellis</v>
      </c>
    </row>
    <row r="121" spans="1:7" x14ac:dyDescent="0.2">
      <c r="A121" s="2">
        <v>10119</v>
      </c>
      <c r="B121" s="6" t="s">
        <v>375</v>
      </c>
      <c r="C121" s="6" t="s">
        <v>376</v>
      </c>
      <c r="D121" s="6" t="s">
        <v>13</v>
      </c>
      <c r="E121" s="6" t="s">
        <v>129</v>
      </c>
      <c r="F121" s="6" t="s">
        <v>15</v>
      </c>
      <c r="G121" t="str">
        <f t="shared" si="1"/>
        <v>Beverlee Lawlor</v>
      </c>
    </row>
    <row r="122" spans="1:7" x14ac:dyDescent="0.2">
      <c r="A122" s="2">
        <v>10120</v>
      </c>
      <c r="B122" s="6" t="s">
        <v>377</v>
      </c>
      <c r="C122" s="6" t="s">
        <v>378</v>
      </c>
      <c r="D122" s="6" t="s">
        <v>13</v>
      </c>
      <c r="E122" s="6" t="s">
        <v>132</v>
      </c>
      <c r="F122" s="6" t="s">
        <v>133</v>
      </c>
      <c r="G122" t="str">
        <f t="shared" si="1"/>
        <v>Iris Delosantos</v>
      </c>
    </row>
    <row r="123" spans="1:7" x14ac:dyDescent="0.2">
      <c r="A123" s="2">
        <v>10121</v>
      </c>
      <c r="B123" s="6" t="s">
        <v>379</v>
      </c>
      <c r="C123" s="6" t="s">
        <v>380</v>
      </c>
      <c r="D123" s="6" t="s">
        <v>13</v>
      </c>
      <c r="E123" s="6" t="s">
        <v>136</v>
      </c>
      <c r="F123" s="6" t="s">
        <v>137</v>
      </c>
      <c r="G123" t="str">
        <f t="shared" si="1"/>
        <v>Dorris Bennetts</v>
      </c>
    </row>
    <row r="124" spans="1:7" x14ac:dyDescent="0.2">
      <c r="A124" s="2">
        <v>10122</v>
      </c>
      <c r="B124" s="6" t="s">
        <v>381</v>
      </c>
      <c r="C124" s="6" t="s">
        <v>382</v>
      </c>
      <c r="D124" s="6" t="s">
        <v>8</v>
      </c>
      <c r="E124" s="6" t="s">
        <v>140</v>
      </c>
      <c r="F124" s="6" t="s">
        <v>141</v>
      </c>
      <c r="G124" t="str">
        <f t="shared" si="1"/>
        <v>Mark Macy</v>
      </c>
    </row>
    <row r="125" spans="1:7" x14ac:dyDescent="0.2">
      <c r="A125" s="2">
        <v>10123</v>
      </c>
      <c r="B125" s="6" t="s">
        <v>383</v>
      </c>
      <c r="C125" s="6" t="s">
        <v>384</v>
      </c>
      <c r="D125" s="6" t="s">
        <v>13</v>
      </c>
      <c r="E125" s="6" t="s">
        <v>144</v>
      </c>
      <c r="F125" s="6" t="s">
        <v>15</v>
      </c>
      <c r="G125" t="str">
        <f t="shared" si="1"/>
        <v>Tamika Pritchett</v>
      </c>
    </row>
    <row r="126" spans="1:7" x14ac:dyDescent="0.2">
      <c r="A126" s="2">
        <v>10124</v>
      </c>
      <c r="B126" s="6" t="s">
        <v>385</v>
      </c>
      <c r="C126" s="6" t="s">
        <v>386</v>
      </c>
      <c r="D126" s="6" t="s">
        <v>13</v>
      </c>
      <c r="E126" s="6" t="s">
        <v>147</v>
      </c>
      <c r="F126" s="6" t="s">
        <v>15</v>
      </c>
      <c r="G126" t="str">
        <f t="shared" si="1"/>
        <v>Verda Pilot</v>
      </c>
    </row>
    <row r="127" spans="1:7" x14ac:dyDescent="0.2">
      <c r="A127" s="2">
        <v>10125</v>
      </c>
      <c r="B127" s="6" t="s">
        <v>387</v>
      </c>
      <c r="C127" s="6" t="s">
        <v>388</v>
      </c>
      <c r="D127" s="6" t="s">
        <v>13</v>
      </c>
      <c r="E127" s="6" t="s">
        <v>150</v>
      </c>
      <c r="F127" s="6" t="s">
        <v>151</v>
      </c>
      <c r="G127" t="str">
        <f t="shared" si="1"/>
        <v>Kyra Coffin</v>
      </c>
    </row>
    <row r="128" spans="1:7" x14ac:dyDescent="0.2">
      <c r="A128" s="2">
        <v>10126</v>
      </c>
      <c r="B128" s="6" t="s">
        <v>389</v>
      </c>
      <c r="C128" s="6" t="s">
        <v>390</v>
      </c>
      <c r="D128" s="6" t="s">
        <v>8</v>
      </c>
      <c r="E128" s="6" t="s">
        <v>9</v>
      </c>
      <c r="F128" s="6" t="s">
        <v>10</v>
      </c>
      <c r="G128" t="str">
        <f t="shared" si="1"/>
        <v>Roy Reber</v>
      </c>
    </row>
    <row r="129" spans="1:7" x14ac:dyDescent="0.2">
      <c r="A129" s="2">
        <v>10127</v>
      </c>
      <c r="B129" s="6" t="s">
        <v>391</v>
      </c>
      <c r="C129" s="6" t="s">
        <v>392</v>
      </c>
      <c r="D129" s="6" t="s">
        <v>13</v>
      </c>
      <c r="E129" s="6" t="s">
        <v>14</v>
      </c>
      <c r="F129" s="6" t="s">
        <v>15</v>
      </c>
      <c r="G129" t="str">
        <f t="shared" si="1"/>
        <v>Lyndsey Fagen</v>
      </c>
    </row>
    <row r="130" spans="1:7" x14ac:dyDescent="0.2">
      <c r="A130" s="2">
        <v>10128</v>
      </c>
      <c r="B130" s="6" t="s">
        <v>393</v>
      </c>
      <c r="C130" s="6" t="s">
        <v>394</v>
      </c>
      <c r="D130" s="6" t="s">
        <v>13</v>
      </c>
      <c r="E130" s="6" t="s">
        <v>18</v>
      </c>
      <c r="F130" s="6" t="s">
        <v>19</v>
      </c>
      <c r="G130" t="str">
        <f t="shared" si="1"/>
        <v>Tynisha Kyllonen</v>
      </c>
    </row>
    <row r="131" spans="1:7" x14ac:dyDescent="0.2">
      <c r="A131" s="2">
        <v>10129</v>
      </c>
      <c r="B131" s="6" t="s">
        <v>395</v>
      </c>
      <c r="C131" s="6" t="s">
        <v>396</v>
      </c>
      <c r="D131" s="6" t="s">
        <v>13</v>
      </c>
      <c r="E131" s="6" t="s">
        <v>22</v>
      </c>
      <c r="F131" s="6" t="s">
        <v>23</v>
      </c>
      <c r="G131" t="str">
        <f t="shared" ref="G131:G152" si="2">_xlfn.CONCAT(B131," ",C131)</f>
        <v>Corine Ashline</v>
      </c>
    </row>
    <row r="132" spans="1:7" x14ac:dyDescent="0.2">
      <c r="A132" s="2">
        <v>10130</v>
      </c>
      <c r="B132" s="6" t="s">
        <v>397</v>
      </c>
      <c r="C132" s="6" t="s">
        <v>398</v>
      </c>
      <c r="D132" s="6" t="s">
        <v>13</v>
      </c>
      <c r="E132" s="6" t="s">
        <v>26</v>
      </c>
      <c r="F132" s="6" t="s">
        <v>27</v>
      </c>
      <c r="G132" t="str">
        <f t="shared" si="2"/>
        <v>Omega Woolford</v>
      </c>
    </row>
    <row r="133" spans="1:7" x14ac:dyDescent="0.2">
      <c r="A133" s="2">
        <v>10131</v>
      </c>
      <c r="B133" s="6" t="s">
        <v>399</v>
      </c>
      <c r="C133" s="6" t="s">
        <v>400</v>
      </c>
      <c r="D133" s="6" t="s">
        <v>8</v>
      </c>
      <c r="E133" s="6" t="s">
        <v>30</v>
      </c>
      <c r="F133" s="6" t="s">
        <v>10</v>
      </c>
      <c r="G133" t="str">
        <f t="shared" si="2"/>
        <v>Wilmer Markert</v>
      </c>
    </row>
    <row r="134" spans="1:7" x14ac:dyDescent="0.2">
      <c r="A134" s="2">
        <v>10132</v>
      </c>
      <c r="B134" s="6" t="s">
        <v>401</v>
      </c>
      <c r="C134" s="6" t="s">
        <v>402</v>
      </c>
      <c r="D134" s="6" t="s">
        <v>8</v>
      </c>
      <c r="E134" s="6" t="s">
        <v>33</v>
      </c>
      <c r="F134" s="6" t="s">
        <v>34</v>
      </c>
      <c r="G134" t="str">
        <f t="shared" si="2"/>
        <v>Alden Overbey</v>
      </c>
    </row>
    <row r="135" spans="1:7" x14ac:dyDescent="0.2">
      <c r="A135" s="2">
        <v>10133</v>
      </c>
      <c r="B135" s="6" t="s">
        <v>403</v>
      </c>
      <c r="C135" s="6" t="s">
        <v>404</v>
      </c>
      <c r="D135" s="6" t="s">
        <v>8</v>
      </c>
      <c r="E135" s="6" t="s">
        <v>37</v>
      </c>
      <c r="F135" s="6" t="s">
        <v>38</v>
      </c>
      <c r="G135" t="str">
        <f t="shared" si="2"/>
        <v>Conrad Haggard</v>
      </c>
    </row>
    <row r="136" spans="1:7" x14ac:dyDescent="0.2">
      <c r="A136" s="2">
        <v>10134</v>
      </c>
      <c r="B136" s="6" t="s">
        <v>405</v>
      </c>
      <c r="C136" s="6" t="s">
        <v>406</v>
      </c>
      <c r="D136" s="6" t="s">
        <v>8</v>
      </c>
      <c r="E136" s="6" t="s">
        <v>41</v>
      </c>
      <c r="F136" s="6" t="s">
        <v>38</v>
      </c>
      <c r="G136" t="str">
        <f t="shared" si="2"/>
        <v>Marco Jacobo</v>
      </c>
    </row>
    <row r="137" spans="1:7" x14ac:dyDescent="0.2">
      <c r="A137" s="2">
        <v>10135</v>
      </c>
      <c r="B137" s="6" t="s">
        <v>407</v>
      </c>
      <c r="C137" s="6" t="s">
        <v>408</v>
      </c>
      <c r="D137" s="6" t="s">
        <v>8</v>
      </c>
      <c r="E137" s="6" t="s">
        <v>44</v>
      </c>
      <c r="F137" s="6" t="s">
        <v>45</v>
      </c>
      <c r="G137" t="str">
        <f t="shared" si="2"/>
        <v>Santiago Nold</v>
      </c>
    </row>
    <row r="138" spans="1:7" x14ac:dyDescent="0.2">
      <c r="A138" s="2">
        <v>10136</v>
      </c>
      <c r="B138" s="6" t="s">
        <v>409</v>
      </c>
      <c r="C138" s="6" t="s">
        <v>410</v>
      </c>
      <c r="D138" s="6" t="s">
        <v>13</v>
      </c>
      <c r="E138" s="6" t="s">
        <v>48</v>
      </c>
      <c r="F138" s="6" t="s">
        <v>49</v>
      </c>
      <c r="G138" t="str">
        <f t="shared" si="2"/>
        <v>Ela Omara</v>
      </c>
    </row>
    <row r="139" spans="1:7" x14ac:dyDescent="0.2">
      <c r="A139" s="2">
        <v>10137</v>
      </c>
      <c r="B139" s="6" t="s">
        <v>411</v>
      </c>
      <c r="C139" s="6" t="s">
        <v>412</v>
      </c>
      <c r="D139" s="6" t="s">
        <v>13</v>
      </c>
      <c r="E139" s="6" t="s">
        <v>52</v>
      </c>
      <c r="F139" s="6" t="s">
        <v>38</v>
      </c>
      <c r="G139" t="str">
        <f t="shared" si="2"/>
        <v>Gwyneth Goodsell</v>
      </c>
    </row>
    <row r="140" spans="1:7" x14ac:dyDescent="0.2">
      <c r="A140" s="2">
        <v>10138</v>
      </c>
      <c r="B140" s="6" t="s">
        <v>413</v>
      </c>
      <c r="C140" s="6" t="s">
        <v>414</v>
      </c>
      <c r="D140" s="6" t="s">
        <v>8</v>
      </c>
      <c r="E140" s="6" t="s">
        <v>55</v>
      </c>
      <c r="F140" s="6" t="s">
        <v>56</v>
      </c>
      <c r="G140" t="str">
        <f t="shared" si="2"/>
        <v>Jamel Biery</v>
      </c>
    </row>
    <row r="141" spans="1:7" x14ac:dyDescent="0.2">
      <c r="A141" s="2">
        <v>10139</v>
      </c>
      <c r="B141" s="6" t="s">
        <v>415</v>
      </c>
      <c r="C141" s="6" t="s">
        <v>416</v>
      </c>
      <c r="D141" s="6" t="s">
        <v>8</v>
      </c>
      <c r="E141" s="6" t="s">
        <v>101</v>
      </c>
      <c r="F141" s="6" t="s">
        <v>102</v>
      </c>
      <c r="G141" t="str">
        <f t="shared" si="2"/>
        <v>Federico Taliaferro</v>
      </c>
    </row>
    <row r="142" spans="1:7" x14ac:dyDescent="0.2">
      <c r="A142" s="2">
        <v>10140</v>
      </c>
      <c r="B142" s="6" t="s">
        <v>417</v>
      </c>
      <c r="C142" s="6" t="s">
        <v>418</v>
      </c>
      <c r="D142" s="6" t="s">
        <v>8</v>
      </c>
      <c r="E142" s="6" t="s">
        <v>105</v>
      </c>
      <c r="F142" s="6" t="s">
        <v>106</v>
      </c>
      <c r="G142" t="str">
        <f t="shared" si="2"/>
        <v>Gordon Lehr</v>
      </c>
    </row>
    <row r="143" spans="1:7" x14ac:dyDescent="0.2">
      <c r="A143" s="2">
        <v>10141</v>
      </c>
      <c r="B143" s="6" t="s">
        <v>419</v>
      </c>
      <c r="C143" s="6" t="s">
        <v>420</v>
      </c>
      <c r="D143" s="6" t="s">
        <v>13</v>
      </c>
      <c r="E143" s="6" t="s">
        <v>41</v>
      </c>
      <c r="F143" s="6" t="s">
        <v>38</v>
      </c>
      <c r="G143" t="str">
        <f t="shared" si="2"/>
        <v>Vanetta Eisenhower</v>
      </c>
    </row>
    <row r="144" spans="1:7" x14ac:dyDescent="0.2">
      <c r="A144" s="2">
        <v>10142</v>
      </c>
      <c r="B144" s="6" t="s">
        <v>421</v>
      </c>
      <c r="C144" s="6" t="s">
        <v>422</v>
      </c>
      <c r="D144" s="6" t="s">
        <v>8</v>
      </c>
      <c r="E144" s="6" t="s">
        <v>44</v>
      </c>
      <c r="F144" s="6" t="s">
        <v>45</v>
      </c>
      <c r="G144" t="str">
        <f t="shared" si="2"/>
        <v>Byron Flick</v>
      </c>
    </row>
    <row r="145" spans="1:7" x14ac:dyDescent="0.2">
      <c r="A145" s="2">
        <v>10143</v>
      </c>
      <c r="B145" s="6" t="s">
        <v>423</v>
      </c>
      <c r="C145" s="6" t="s">
        <v>424</v>
      </c>
      <c r="D145" s="6" t="s">
        <v>13</v>
      </c>
      <c r="E145" s="6" t="s">
        <v>48</v>
      </c>
      <c r="F145" s="6" t="s">
        <v>49</v>
      </c>
      <c r="G145" t="str">
        <f t="shared" si="2"/>
        <v>Gertude Neitzel</v>
      </c>
    </row>
    <row r="146" spans="1:7" x14ac:dyDescent="0.2">
      <c r="A146" s="2">
        <v>10144</v>
      </c>
      <c r="B146" s="6" t="s">
        <v>425</v>
      </c>
      <c r="C146" s="6" t="s">
        <v>426</v>
      </c>
      <c r="D146" s="6" t="s">
        <v>13</v>
      </c>
      <c r="E146" s="6" t="s">
        <v>52</v>
      </c>
      <c r="F146" s="6" t="s">
        <v>38</v>
      </c>
      <c r="G146" t="str">
        <f t="shared" si="2"/>
        <v>Mariella Lansford</v>
      </c>
    </row>
    <row r="147" spans="1:7" x14ac:dyDescent="0.2">
      <c r="A147" s="2">
        <v>10145</v>
      </c>
      <c r="B147" s="6" t="s">
        <v>427</v>
      </c>
      <c r="C147" s="6" t="s">
        <v>428</v>
      </c>
      <c r="D147" s="6" t="s">
        <v>13</v>
      </c>
      <c r="E147" s="6" t="s">
        <v>172</v>
      </c>
      <c r="F147" s="6" t="s">
        <v>74</v>
      </c>
      <c r="G147" t="str">
        <f t="shared" si="2"/>
        <v>Nicol Westerberg</v>
      </c>
    </row>
    <row r="148" spans="1:7" x14ac:dyDescent="0.2">
      <c r="A148" s="2">
        <v>10146</v>
      </c>
      <c r="B148" s="6" t="s">
        <v>429</v>
      </c>
      <c r="C148" s="6" t="s">
        <v>430</v>
      </c>
      <c r="D148" s="6" t="s">
        <v>8</v>
      </c>
      <c r="E148" s="6" t="s">
        <v>84</v>
      </c>
      <c r="F148" s="6" t="s">
        <v>15</v>
      </c>
      <c r="G148" t="str">
        <f t="shared" si="2"/>
        <v>Bobby Greening</v>
      </c>
    </row>
    <row r="149" spans="1:7" x14ac:dyDescent="0.2">
      <c r="A149" s="2">
        <v>10147</v>
      </c>
      <c r="B149" s="6" t="s">
        <v>431</v>
      </c>
      <c r="C149" s="6" t="s">
        <v>432</v>
      </c>
      <c r="D149" s="6" t="s">
        <v>8</v>
      </c>
      <c r="E149" s="6" t="s">
        <v>177</v>
      </c>
      <c r="F149" s="6" t="s">
        <v>15</v>
      </c>
      <c r="G149" t="str">
        <f t="shared" si="2"/>
        <v>Johnathon Haug</v>
      </c>
    </row>
    <row r="150" spans="1:7" x14ac:dyDescent="0.2">
      <c r="A150" s="2">
        <v>10148</v>
      </c>
      <c r="B150" s="6" t="s">
        <v>433</v>
      </c>
      <c r="C150" s="6" t="s">
        <v>434</v>
      </c>
      <c r="D150" s="6" t="s">
        <v>13</v>
      </c>
      <c r="E150" s="6" t="s">
        <v>180</v>
      </c>
      <c r="F150" s="6" t="s">
        <v>19</v>
      </c>
      <c r="G150" t="str">
        <f t="shared" si="2"/>
        <v>Etta Bosque</v>
      </c>
    </row>
    <row r="151" spans="1:7" x14ac:dyDescent="0.2">
      <c r="A151" s="2">
        <v>10149</v>
      </c>
      <c r="B151" s="6" t="s">
        <v>435</v>
      </c>
      <c r="C151" s="6" t="s">
        <v>436</v>
      </c>
      <c r="D151" s="6" t="s">
        <v>8</v>
      </c>
      <c r="E151" s="6" t="s">
        <v>183</v>
      </c>
      <c r="F151" s="6" t="s">
        <v>184</v>
      </c>
      <c r="G151" t="str">
        <f t="shared" si="2"/>
        <v>Tomas Coppinger</v>
      </c>
    </row>
    <row r="152" spans="1:7" x14ac:dyDescent="0.2">
      <c r="A152" s="2">
        <v>10150</v>
      </c>
      <c r="B152" s="6" t="s">
        <v>437</v>
      </c>
      <c r="C152" s="6" t="s">
        <v>438</v>
      </c>
      <c r="D152" s="6" t="s">
        <v>13</v>
      </c>
      <c r="E152" s="6" t="s">
        <v>187</v>
      </c>
      <c r="F152" s="6" t="s">
        <v>133</v>
      </c>
      <c r="G152" t="str">
        <f t="shared" si="2"/>
        <v>Nanci Bonier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01"/>
  <sheetViews>
    <sheetView tabSelected="1" topLeftCell="B1" zoomScale="150" zoomScaleNormal="150" workbookViewId="0">
      <selection activeCell="T20" sqref="T20"/>
    </sheetView>
  </sheetViews>
  <sheetFormatPr baseColWidth="10" defaultColWidth="9" defaultRowHeight="16" x14ac:dyDescent="0.2"/>
  <cols>
    <col min="1" max="1" width="16.83203125" customWidth="1"/>
    <col min="2" max="3" width="16.1640625" customWidth="1"/>
    <col min="4" max="4" width="16.33203125" customWidth="1"/>
    <col min="5" max="6" width="12.33203125" customWidth="1"/>
    <col min="7" max="7" width="15.5" customWidth="1"/>
    <col min="8" max="8" width="15.5" hidden="1" customWidth="1"/>
    <col min="9" max="9" width="9" hidden="1" customWidth="1"/>
    <col min="10" max="10" width="12.83203125" hidden="1" customWidth="1"/>
    <col min="11" max="11" width="9" hidden="1" customWidth="1"/>
    <col min="12" max="12" width="17.6640625" hidden="1" customWidth="1"/>
    <col min="13" max="13" width="9" hidden="1" customWidth="1"/>
    <col min="14" max="14" width="16.1640625" hidden="1" customWidth="1"/>
    <col min="15" max="15" width="13.5" hidden="1" customWidth="1"/>
    <col min="16" max="16" width="16.5" hidden="1" customWidth="1"/>
    <col min="18" max="18" width="18.5" customWidth="1"/>
    <col min="19" max="19" width="11.33203125" customWidth="1"/>
    <col min="22" max="22" width="13.83203125" customWidth="1"/>
  </cols>
  <sheetData>
    <row r="1" spans="1:24" ht="32" x14ac:dyDescent="0.2">
      <c r="A1" s="1" t="s">
        <v>0</v>
      </c>
      <c r="B1" s="1" t="s">
        <v>439</v>
      </c>
      <c r="C1" s="3" t="s">
        <v>440</v>
      </c>
      <c r="D1" s="1" t="s">
        <v>441</v>
      </c>
      <c r="E1" s="1" t="s">
        <v>442</v>
      </c>
      <c r="F1" s="1" t="s">
        <v>443</v>
      </c>
      <c r="G1" s="1" t="s">
        <v>609</v>
      </c>
      <c r="H1" s="3" t="s">
        <v>444</v>
      </c>
      <c r="I1" s="1" t="s">
        <v>445</v>
      </c>
      <c r="J1" s="1" t="s">
        <v>1</v>
      </c>
      <c r="K1" s="1" t="s">
        <v>446</v>
      </c>
      <c r="L1" s="1" t="s">
        <v>447</v>
      </c>
      <c r="M1" s="1" t="s">
        <v>3</v>
      </c>
      <c r="N1" s="1" t="s">
        <v>4</v>
      </c>
      <c r="O1" s="1" t="s">
        <v>5</v>
      </c>
      <c r="P1" s="1" t="s">
        <v>448</v>
      </c>
      <c r="Q1" s="1" t="s">
        <v>449</v>
      </c>
      <c r="R1" s="1"/>
    </row>
    <row r="2" spans="1:24" x14ac:dyDescent="0.2">
      <c r="A2" s="2">
        <v>101</v>
      </c>
      <c r="B2" s="2">
        <v>10127</v>
      </c>
      <c r="C2" s="4">
        <v>42270</v>
      </c>
      <c r="D2" s="2" t="s">
        <v>460</v>
      </c>
      <c r="E2" s="2">
        <v>23</v>
      </c>
      <c r="F2" s="5">
        <v>8</v>
      </c>
      <c r="G2" s="5">
        <f>E2*F2</f>
        <v>184</v>
      </c>
      <c r="H2" s="6" t="s">
        <v>450</v>
      </c>
      <c r="I2">
        <f>VLOOKUP(B2,Customer!A$2:F$152,1,FALSE)</f>
        <v>10127</v>
      </c>
      <c r="J2" t="str">
        <f>VLOOKUP(Orders!B2,Customer!A$2:F$152,2,0)</f>
        <v>Lyndsey</v>
      </c>
      <c r="K2" t="str">
        <f>VLOOKUP(Orders!B2,Customer!A$2:F$152,3,0)</f>
        <v>Fagen</v>
      </c>
      <c r="L2" t="str">
        <f>_xlfn.CONCAT(J2," ",K2)</f>
        <v>Lyndsey Fagen</v>
      </c>
      <c r="M2" t="str">
        <f>VLOOKUP(Orders!B2,Customer!A$2:F$152,4,0)</f>
        <v>Female</v>
      </c>
      <c r="N2" t="str">
        <f>VLOOKUP(Orders!B2,Customer!A$2:F$152,5,0)</f>
        <v>New York Metro</v>
      </c>
      <c r="O2" t="str">
        <f>VLOOKUP(Orders!B2,Customer!A$2:F$152,6,0)</f>
        <v>USA</v>
      </c>
      <c r="P2" t="str">
        <f>VLOOKUP(B2,Phone_Numbers!A$2:B$147,2,0)</f>
        <v>555-1488</v>
      </c>
    </row>
    <row r="3" spans="1:24" x14ac:dyDescent="0.2">
      <c r="A3" s="2">
        <v>102</v>
      </c>
      <c r="B3" s="2">
        <v>10041</v>
      </c>
      <c r="C3" s="4">
        <v>42318</v>
      </c>
      <c r="D3" s="2" t="s">
        <v>451</v>
      </c>
      <c r="E3" s="2">
        <v>6</v>
      </c>
      <c r="F3" s="5">
        <v>18</v>
      </c>
      <c r="G3" s="5">
        <f t="shared" ref="G3:G66" si="0">E3*F3</f>
        <v>108</v>
      </c>
      <c r="H3" s="6" t="s">
        <v>452</v>
      </c>
      <c r="I3">
        <f>VLOOKUP(B3,Customer!A$2:F$152,1,FALSE)</f>
        <v>10041</v>
      </c>
      <c r="J3" t="str">
        <f>VLOOKUP(Orders!B3,Customer!A$2:F$152,2,0)</f>
        <v>Mattie</v>
      </c>
      <c r="K3" t="str">
        <f>VLOOKUP(Orders!B3,Customer!A$2:F$152,3,0)</f>
        <v>Gebhardt</v>
      </c>
      <c r="L3" t="str">
        <f t="shared" ref="L3:L66" si="1">_xlfn.CONCAT(J3," ",K3)</f>
        <v>Mattie Gebhardt</v>
      </c>
      <c r="M3" t="str">
        <f>VLOOKUP(Orders!B3,Customer!A$2:F$152,4,0)</f>
        <v>Male</v>
      </c>
      <c r="N3" t="str">
        <f>VLOOKUP(Orders!B3,Customer!A$2:F$152,5,0)</f>
        <v>Tokyo</v>
      </c>
      <c r="O3" t="str">
        <f>VLOOKUP(Orders!B3,Customer!A$2:F$152,6,0)</f>
        <v>Japan</v>
      </c>
      <c r="P3" t="str">
        <f>VLOOKUP(B3,Phone_Numbers!A$2:B$147,2,0)</f>
        <v>555-1314</v>
      </c>
    </row>
    <row r="4" spans="1:24" x14ac:dyDescent="0.2">
      <c r="A4" s="2">
        <v>103</v>
      </c>
      <c r="B4" s="2">
        <v>10044</v>
      </c>
      <c r="C4" s="4">
        <v>40266</v>
      </c>
      <c r="D4" s="2" t="s">
        <v>453</v>
      </c>
      <c r="E4" s="2">
        <v>19</v>
      </c>
      <c r="F4" s="5">
        <v>13</v>
      </c>
      <c r="G4" s="5">
        <f t="shared" si="0"/>
        <v>247</v>
      </c>
      <c r="H4" s="6" t="s">
        <v>450</v>
      </c>
      <c r="I4">
        <f>VLOOKUP(B4,Customer!A$2:F$152,1,FALSE)</f>
        <v>10044</v>
      </c>
      <c r="J4" t="str">
        <f>VLOOKUP(Orders!B4,Customer!A$2:F$152,2,0)</f>
        <v>Jerrell</v>
      </c>
      <c r="K4" t="str">
        <f>VLOOKUP(Orders!B4,Customer!A$2:F$152,3,0)</f>
        <v>Mccafferty</v>
      </c>
      <c r="L4" t="str">
        <f t="shared" si="1"/>
        <v>Jerrell Mccafferty</v>
      </c>
      <c r="M4" t="str">
        <f>VLOOKUP(Orders!B4,Customer!A$2:F$152,4,0)</f>
        <v>Male</v>
      </c>
      <c r="N4" t="str">
        <f>VLOOKUP(Orders!B4,Customer!A$2:F$152,5,0)</f>
        <v>Ho Chi Minh City</v>
      </c>
      <c r="O4" t="str">
        <f>VLOOKUP(Orders!B4,Customer!A$2:F$152,6,0)</f>
        <v>Vietnam</v>
      </c>
      <c r="P4" t="str">
        <f>VLOOKUP(B4,Phone_Numbers!A$2:B$147,2,0)</f>
        <v>555-1320</v>
      </c>
    </row>
    <row r="5" spans="1:24" x14ac:dyDescent="0.2">
      <c r="A5" s="2">
        <v>104</v>
      </c>
      <c r="B5" s="2">
        <v>10125</v>
      </c>
      <c r="C5" s="4">
        <v>41792</v>
      </c>
      <c r="D5" s="2" t="s">
        <v>454</v>
      </c>
      <c r="E5" s="2">
        <v>29</v>
      </c>
      <c r="F5" s="5">
        <v>4</v>
      </c>
      <c r="G5" s="5">
        <f t="shared" si="0"/>
        <v>116</v>
      </c>
      <c r="H5" s="6" t="s">
        <v>450</v>
      </c>
      <c r="I5">
        <f>VLOOKUP(B5,Customer!A$2:F$152,1,FALSE)</f>
        <v>10125</v>
      </c>
      <c r="J5" t="str">
        <f>VLOOKUP(Orders!B5,Customer!A$2:F$152,2,0)</f>
        <v>Kyra</v>
      </c>
      <c r="K5" t="str">
        <f>VLOOKUP(Orders!B5,Customer!A$2:F$152,3,0)</f>
        <v>Coffin</v>
      </c>
      <c r="L5" t="str">
        <f t="shared" si="1"/>
        <v>Kyra Coffin</v>
      </c>
      <c r="M5" t="str">
        <f>VLOOKUP(Orders!B5,Customer!A$2:F$152,4,0)</f>
        <v>Female</v>
      </c>
      <c r="N5" t="str">
        <f>VLOOKUP(Orders!B5,Customer!A$2:F$152,5,0)</f>
        <v>Accra</v>
      </c>
      <c r="O5" t="str">
        <f>VLOOKUP(Orders!B5,Customer!A$2:F$152,6,0)</f>
        <v>Ghana</v>
      </c>
      <c r="P5" t="str">
        <f>VLOOKUP(B5,Phone_Numbers!A$2:B$147,2,0)</f>
        <v>555-1484</v>
      </c>
    </row>
    <row r="6" spans="1:24" x14ac:dyDescent="0.2">
      <c r="A6" s="2">
        <v>105</v>
      </c>
      <c r="B6" s="2">
        <v>10034</v>
      </c>
      <c r="C6" s="4">
        <v>40837</v>
      </c>
      <c r="D6" s="2" t="s">
        <v>454</v>
      </c>
      <c r="E6" s="2">
        <v>30</v>
      </c>
      <c r="F6" s="5">
        <v>4</v>
      </c>
      <c r="G6" s="5">
        <f t="shared" si="0"/>
        <v>120</v>
      </c>
      <c r="H6" s="6" t="s">
        <v>450</v>
      </c>
      <c r="I6">
        <f>VLOOKUP(B6,Customer!A$2:F$152,1,FALSE)</f>
        <v>10034</v>
      </c>
      <c r="J6" t="str">
        <f>VLOOKUP(Orders!B6,Customer!A$2:F$152,2,0)</f>
        <v>Debi</v>
      </c>
      <c r="K6" t="str">
        <f>VLOOKUP(Orders!B6,Customer!A$2:F$152,3,0)</f>
        <v>Mealy</v>
      </c>
      <c r="L6" t="str">
        <f t="shared" si="1"/>
        <v>Debi Mealy</v>
      </c>
      <c r="M6" t="str">
        <f>VLOOKUP(Orders!B6,Customer!A$2:F$152,4,0)</f>
        <v>Female</v>
      </c>
      <c r="N6" t="str">
        <f>VLOOKUP(Orders!B6,Customer!A$2:F$152,5,0)</f>
        <v>San Jose</v>
      </c>
      <c r="O6" t="str">
        <f>VLOOKUP(Orders!B6,Customer!A$2:F$152,6,0)</f>
        <v>USA</v>
      </c>
      <c r="P6" t="str">
        <f>VLOOKUP(B6,Phone_Numbers!A$2:B$147,2,0)</f>
        <v>555-1300</v>
      </c>
      <c r="T6" t="s">
        <v>615</v>
      </c>
      <c r="U6" t="s">
        <v>442</v>
      </c>
      <c r="V6" t="s">
        <v>616</v>
      </c>
    </row>
    <row r="7" spans="1:24" x14ac:dyDescent="0.2">
      <c r="A7" s="2">
        <v>106</v>
      </c>
      <c r="B7" s="2">
        <v>10054</v>
      </c>
      <c r="C7" s="4">
        <v>41510</v>
      </c>
      <c r="D7" s="2" t="s">
        <v>455</v>
      </c>
      <c r="E7" s="2">
        <v>30</v>
      </c>
      <c r="F7" s="5">
        <v>12</v>
      </c>
      <c r="G7" s="5">
        <f t="shared" si="0"/>
        <v>360</v>
      </c>
      <c r="H7" s="6" t="s">
        <v>450</v>
      </c>
      <c r="I7">
        <f>VLOOKUP(B7,Customer!A$2:F$152,1,FALSE)</f>
        <v>10054</v>
      </c>
      <c r="J7" t="str">
        <f>VLOOKUP(Orders!B7,Customer!A$2:F$152,2,0)</f>
        <v>Gracie</v>
      </c>
      <c r="K7" t="str">
        <f>VLOOKUP(Orders!B7,Customer!A$2:F$152,3,0)</f>
        <v>Linwood</v>
      </c>
      <c r="L7" t="str">
        <f t="shared" si="1"/>
        <v>Gracie Linwood</v>
      </c>
      <c r="M7" t="str">
        <f>VLOOKUP(Orders!B7,Customer!A$2:F$152,4,0)</f>
        <v>Female</v>
      </c>
      <c r="N7" t="str">
        <f>VLOOKUP(Orders!B7,Customer!A$2:F$152,5,0)</f>
        <v>Khartoum</v>
      </c>
      <c r="O7" t="str">
        <f>VLOOKUP(Orders!B7,Customer!A$2:F$152,6,0)</f>
        <v>Sudan</v>
      </c>
      <c r="P7" t="str">
        <f>VLOOKUP(B7,Phone_Numbers!A$2:B$147,2,0)</f>
        <v>555-1340</v>
      </c>
      <c r="S7" t="s">
        <v>451</v>
      </c>
      <c r="T7">
        <f>COUNTIF(D:D,S7)</f>
        <v>57</v>
      </c>
      <c r="U7">
        <f>SUMIF(D:D,S7,E:E)</f>
        <v>865</v>
      </c>
      <c r="V7" s="5">
        <f>SUMIFS(G:G,D:D,S7)</f>
        <v>15570</v>
      </c>
    </row>
    <row r="8" spans="1:24" x14ac:dyDescent="0.2">
      <c r="A8" s="2">
        <v>107</v>
      </c>
      <c r="B8" s="2">
        <v>10075</v>
      </c>
      <c r="C8" s="4">
        <v>40970</v>
      </c>
      <c r="D8" s="2" t="s">
        <v>456</v>
      </c>
      <c r="E8" s="2">
        <v>24</v>
      </c>
      <c r="F8" s="5">
        <v>12</v>
      </c>
      <c r="G8" s="5">
        <f t="shared" si="0"/>
        <v>288</v>
      </c>
      <c r="H8" s="6" t="s">
        <v>450</v>
      </c>
      <c r="I8">
        <f>VLOOKUP(B8,Customer!A$2:F$152,1,FALSE)</f>
        <v>10075</v>
      </c>
      <c r="J8" t="str">
        <f>VLOOKUP(Orders!B8,Customer!A$2:F$152,2,0)</f>
        <v>Evangeline</v>
      </c>
      <c r="K8" t="str">
        <f>VLOOKUP(Orders!B8,Customer!A$2:F$152,3,0)</f>
        <v>Grandstaff</v>
      </c>
      <c r="L8" t="str">
        <f t="shared" si="1"/>
        <v>Evangeline Grandstaff</v>
      </c>
      <c r="M8" t="str">
        <f>VLOOKUP(Orders!B8,Customer!A$2:F$152,4,0)</f>
        <v>Female</v>
      </c>
      <c r="N8" t="str">
        <f>VLOOKUP(Orders!B8,Customer!A$2:F$152,5,0)</f>
        <v>Dalian</v>
      </c>
      <c r="O8" t="str">
        <f>VLOOKUP(Orders!B8,Customer!A$2:F$152,6,0)</f>
        <v>China</v>
      </c>
      <c r="P8" t="str">
        <f>VLOOKUP(B8,Phone_Numbers!A$2:B$147,2,0)</f>
        <v>555-1382</v>
      </c>
      <c r="S8" t="s">
        <v>458</v>
      </c>
      <c r="T8">
        <f t="shared" ref="T8:T16" si="2">COUNTIF(D:D,S8)</f>
        <v>54</v>
      </c>
      <c r="U8">
        <f t="shared" ref="U8:U16" si="3">SUMIF(D:D,S8,E:E)</f>
        <v>716</v>
      </c>
      <c r="V8" s="5">
        <f t="shared" ref="V8:V16" si="4">SUMIFS(G:G,D:D,S8)</f>
        <v>8592</v>
      </c>
    </row>
    <row r="9" spans="1:24" x14ac:dyDescent="0.2">
      <c r="A9" s="2">
        <v>108</v>
      </c>
      <c r="B9" s="2">
        <v>10123</v>
      </c>
      <c r="C9" s="4">
        <v>40817</v>
      </c>
      <c r="D9" s="2" t="s">
        <v>457</v>
      </c>
      <c r="E9" s="2">
        <v>16</v>
      </c>
      <c r="F9" s="5">
        <v>9</v>
      </c>
      <c r="G9" s="5">
        <f t="shared" si="0"/>
        <v>144</v>
      </c>
      <c r="H9" s="6" t="s">
        <v>450</v>
      </c>
      <c r="I9">
        <f>VLOOKUP(B9,Customer!A$2:F$152,1,FALSE)</f>
        <v>10123</v>
      </c>
      <c r="J9" t="str">
        <f>VLOOKUP(Orders!B9,Customer!A$2:F$152,2,0)</f>
        <v>Tamika</v>
      </c>
      <c r="K9" t="str">
        <f>VLOOKUP(Orders!B9,Customer!A$2:F$152,3,0)</f>
        <v>Pritchett</v>
      </c>
      <c r="L9" t="str">
        <f t="shared" si="1"/>
        <v>Tamika Pritchett</v>
      </c>
      <c r="M9" t="str">
        <f>VLOOKUP(Orders!B9,Customer!A$2:F$152,4,0)</f>
        <v>Female</v>
      </c>
      <c r="N9" t="str">
        <f>VLOOKUP(Orders!B9,Customer!A$2:F$152,5,0)</f>
        <v>Riverside</v>
      </c>
      <c r="O9" t="str">
        <f>VLOOKUP(Orders!B9,Customer!A$2:F$152,6,0)</f>
        <v>USA</v>
      </c>
      <c r="P9" t="str">
        <f>VLOOKUP(B9,Phone_Numbers!A$2:B$147,2,0)</f>
        <v>555-1480</v>
      </c>
      <c r="S9" t="s">
        <v>456</v>
      </c>
      <c r="T9">
        <f t="shared" si="2"/>
        <v>60</v>
      </c>
      <c r="U9">
        <f t="shared" si="3"/>
        <v>861</v>
      </c>
      <c r="V9" s="5">
        <f t="shared" si="4"/>
        <v>10332</v>
      </c>
      <c r="W9" s="3"/>
      <c r="X9" s="7"/>
    </row>
    <row r="10" spans="1:24" x14ac:dyDescent="0.2">
      <c r="A10" s="2">
        <v>109</v>
      </c>
      <c r="B10" s="2">
        <v>10036</v>
      </c>
      <c r="C10" s="4">
        <v>41606</v>
      </c>
      <c r="D10" s="2" t="s">
        <v>456</v>
      </c>
      <c r="E10" s="2">
        <v>13</v>
      </c>
      <c r="F10" s="5">
        <v>12</v>
      </c>
      <c r="G10" s="5">
        <f t="shared" si="0"/>
        <v>156</v>
      </c>
      <c r="H10" s="6" t="s">
        <v>452</v>
      </c>
      <c r="I10">
        <f>VLOOKUP(B10,Customer!A$2:F$152,1,FALSE)</f>
        <v>10036</v>
      </c>
      <c r="J10" t="str">
        <f>VLOOKUP(Orders!B10,Customer!A$2:F$152,2,0)</f>
        <v>Cathern</v>
      </c>
      <c r="K10" t="str">
        <f>VLOOKUP(Orders!B10,Customer!A$2:F$152,3,0)</f>
        <v>Howey</v>
      </c>
      <c r="L10" t="str">
        <f t="shared" si="1"/>
        <v>Cathern Howey</v>
      </c>
      <c r="M10" t="str">
        <f>VLOOKUP(Orders!B10,Customer!A$2:F$152,4,0)</f>
        <v>Female</v>
      </c>
      <c r="N10" t="str">
        <f>VLOOKUP(Orders!B10,Customer!A$2:F$152,5,0)</f>
        <v>Copenhagen</v>
      </c>
      <c r="O10" t="str">
        <f>VLOOKUP(Orders!B10,Customer!A$2:F$152,6,0)</f>
        <v>Denmark</v>
      </c>
      <c r="P10" t="str">
        <f>VLOOKUP(B10,Phone_Numbers!A$2:B$147,2,0)</f>
        <v>555-1304</v>
      </c>
      <c r="S10" t="s">
        <v>462</v>
      </c>
      <c r="T10">
        <f t="shared" si="2"/>
        <v>51</v>
      </c>
      <c r="U10">
        <f t="shared" si="3"/>
        <v>810</v>
      </c>
      <c r="V10" s="5">
        <f t="shared" si="4"/>
        <v>1620</v>
      </c>
    </row>
    <row r="11" spans="1:24" x14ac:dyDescent="0.2">
      <c r="A11" s="2">
        <v>110</v>
      </c>
      <c r="B11" s="2">
        <v>10017</v>
      </c>
      <c r="C11" s="4">
        <v>42245</v>
      </c>
      <c r="D11" s="2" t="s">
        <v>457</v>
      </c>
      <c r="E11" s="2">
        <v>17</v>
      </c>
      <c r="F11" s="5">
        <v>9</v>
      </c>
      <c r="G11" s="5">
        <f t="shared" si="0"/>
        <v>153</v>
      </c>
      <c r="H11" s="6" t="s">
        <v>450</v>
      </c>
      <c r="I11">
        <f>VLOOKUP(B11,Customer!A$2:F$152,1,FALSE)</f>
        <v>10017</v>
      </c>
      <c r="J11" t="str">
        <f>VLOOKUP(Orders!B11,Customer!A$2:F$152,2,0)</f>
        <v>Genaro</v>
      </c>
      <c r="K11" t="str">
        <f>VLOOKUP(Orders!B11,Customer!A$2:F$152,3,0)</f>
        <v>Knutson</v>
      </c>
      <c r="L11" t="str">
        <f t="shared" si="1"/>
        <v>Genaro Knutson</v>
      </c>
      <c r="M11" t="str">
        <f>VLOOKUP(Orders!B11,Customer!A$2:F$152,4,0)</f>
        <v>Male</v>
      </c>
      <c r="N11" t="str">
        <f>VLOOKUP(Orders!B11,Customer!A$2:F$152,5,0)</f>
        <v>Moscow</v>
      </c>
      <c r="O11" t="str">
        <f>VLOOKUP(Orders!B11,Customer!A$2:F$152,6,0)</f>
        <v>Russia</v>
      </c>
      <c r="P11" t="str">
        <f>VLOOKUP(B11,Phone_Numbers!A$2:B$147,2,0)</f>
        <v>555-1266</v>
      </c>
      <c r="S11" t="s">
        <v>455</v>
      </c>
      <c r="T11">
        <f t="shared" si="2"/>
        <v>46</v>
      </c>
      <c r="U11">
        <f t="shared" si="3"/>
        <v>735</v>
      </c>
      <c r="V11" s="5">
        <f t="shared" si="4"/>
        <v>8820</v>
      </c>
      <c r="W11" s="1"/>
    </row>
    <row r="12" spans="1:24" x14ac:dyDescent="0.2">
      <c r="A12" s="2">
        <v>111</v>
      </c>
      <c r="B12" s="2">
        <v>10041</v>
      </c>
      <c r="C12" s="4">
        <v>42346</v>
      </c>
      <c r="D12" s="2" t="s">
        <v>458</v>
      </c>
      <c r="E12" s="2">
        <v>7</v>
      </c>
      <c r="F12" s="5">
        <v>12</v>
      </c>
      <c r="G12" s="5">
        <f t="shared" si="0"/>
        <v>84</v>
      </c>
      <c r="H12" s="6" t="s">
        <v>452</v>
      </c>
      <c r="I12">
        <f>VLOOKUP(B12,Customer!A$2:F$152,1,FALSE)</f>
        <v>10041</v>
      </c>
      <c r="J12" t="str">
        <f>VLOOKUP(Orders!B12,Customer!A$2:F$152,2,0)</f>
        <v>Mattie</v>
      </c>
      <c r="K12" t="str">
        <f>VLOOKUP(Orders!B12,Customer!A$2:F$152,3,0)</f>
        <v>Gebhardt</v>
      </c>
      <c r="L12" t="str">
        <f t="shared" si="1"/>
        <v>Mattie Gebhardt</v>
      </c>
      <c r="M12" t="str">
        <f>VLOOKUP(Orders!B12,Customer!A$2:F$152,4,0)</f>
        <v>Male</v>
      </c>
      <c r="N12" t="str">
        <f>VLOOKUP(Orders!B12,Customer!A$2:F$152,5,0)</f>
        <v>Tokyo</v>
      </c>
      <c r="O12" t="str">
        <f>VLOOKUP(Orders!B12,Customer!A$2:F$152,6,0)</f>
        <v>Japan</v>
      </c>
      <c r="P12" t="str">
        <f>VLOOKUP(B12,Phone_Numbers!A$2:B$147,2,0)</f>
        <v>555-1314</v>
      </c>
      <c r="S12" t="s">
        <v>454</v>
      </c>
      <c r="T12">
        <f t="shared" si="2"/>
        <v>42</v>
      </c>
      <c r="U12">
        <f t="shared" si="3"/>
        <v>771</v>
      </c>
      <c r="V12" s="5">
        <f t="shared" si="4"/>
        <v>3084</v>
      </c>
      <c r="W12" s="1"/>
    </row>
    <row r="13" spans="1:24" x14ac:dyDescent="0.2">
      <c r="A13" s="2">
        <v>112</v>
      </c>
      <c r="B13" s="2">
        <v>10051</v>
      </c>
      <c r="C13" s="4">
        <v>40364</v>
      </c>
      <c r="D13" s="2" t="s">
        <v>455</v>
      </c>
      <c r="E13" s="2">
        <v>22</v>
      </c>
      <c r="F13" s="5">
        <v>12</v>
      </c>
      <c r="G13" s="5">
        <f t="shared" si="0"/>
        <v>264</v>
      </c>
      <c r="H13" s="6" t="s">
        <v>450</v>
      </c>
      <c r="I13">
        <f>VLOOKUP(B13,Customer!A$2:F$152,1,FALSE)</f>
        <v>10051</v>
      </c>
      <c r="J13" t="str">
        <f>VLOOKUP(Orders!B13,Customer!A$2:F$152,2,0)</f>
        <v>Madge</v>
      </c>
      <c r="K13" t="str">
        <f>VLOOKUP(Orders!B13,Customer!A$2:F$152,3,0)</f>
        <v>Freudenthal</v>
      </c>
      <c r="L13" t="str">
        <f t="shared" si="1"/>
        <v>Madge Freudenthal</v>
      </c>
      <c r="M13" t="str">
        <f>VLOOKUP(Orders!B13,Customer!A$2:F$152,4,0)</f>
        <v>Female</v>
      </c>
      <c r="N13" t="str">
        <f>VLOOKUP(Orders!B13,Customer!A$2:F$152,5,0)</f>
        <v>Dallas</v>
      </c>
      <c r="O13" t="str">
        <f>VLOOKUP(Orders!B13,Customer!A$2:F$152,6,0)</f>
        <v>USA</v>
      </c>
      <c r="P13" t="str">
        <f>VLOOKUP(B13,Phone_Numbers!A$2:B$147,2,0)</f>
        <v>555-1334</v>
      </c>
      <c r="S13" t="s">
        <v>457</v>
      </c>
      <c r="T13">
        <f t="shared" si="2"/>
        <v>48</v>
      </c>
      <c r="U13">
        <f t="shared" si="3"/>
        <v>787</v>
      </c>
      <c r="V13" s="5">
        <f t="shared" si="4"/>
        <v>7083</v>
      </c>
      <c r="W13" s="1"/>
    </row>
    <row r="14" spans="1:24" x14ac:dyDescent="0.2">
      <c r="A14" s="2">
        <v>113</v>
      </c>
      <c r="B14" s="2">
        <v>10057</v>
      </c>
      <c r="C14" s="4">
        <v>40939</v>
      </c>
      <c r="D14" s="2" t="s">
        <v>456</v>
      </c>
      <c r="E14" s="2">
        <v>25</v>
      </c>
      <c r="F14" s="5">
        <v>12</v>
      </c>
      <c r="G14" s="5">
        <f t="shared" si="0"/>
        <v>300</v>
      </c>
      <c r="H14" s="6" t="s">
        <v>450</v>
      </c>
      <c r="I14">
        <f>VLOOKUP(B14,Customer!A$2:F$152,1,FALSE)</f>
        <v>10057</v>
      </c>
      <c r="J14" t="str">
        <f>VLOOKUP(Orders!B14,Customer!A$2:F$152,2,0)</f>
        <v>Willis</v>
      </c>
      <c r="K14" t="str">
        <f>VLOOKUP(Orders!B14,Customer!A$2:F$152,3,0)</f>
        <v>Brinks</v>
      </c>
      <c r="L14" t="str">
        <f t="shared" si="1"/>
        <v>Willis Brinks</v>
      </c>
      <c r="M14" t="str">
        <f>VLOOKUP(Orders!B14,Customer!A$2:F$152,4,0)</f>
        <v>Male</v>
      </c>
      <c r="N14" t="str">
        <f>VLOOKUP(Orders!B14,Customer!A$2:F$152,5,0)</f>
        <v>Washington</v>
      </c>
      <c r="O14" t="str">
        <f>VLOOKUP(Orders!B14,Customer!A$2:F$152,6,0)</f>
        <v>USA</v>
      </c>
      <c r="P14" t="str">
        <f>VLOOKUP(B14,Phone_Numbers!A$2:B$147,2,0)</f>
        <v>555-1346</v>
      </c>
      <c r="S14" t="s">
        <v>460</v>
      </c>
      <c r="T14">
        <f t="shared" si="2"/>
        <v>50</v>
      </c>
      <c r="U14">
        <f t="shared" si="3"/>
        <v>789</v>
      </c>
      <c r="V14" s="5">
        <f t="shared" si="4"/>
        <v>6312</v>
      </c>
      <c r="W14" s="1"/>
    </row>
    <row r="15" spans="1:24" x14ac:dyDescent="0.2">
      <c r="A15" s="2">
        <v>114</v>
      </c>
      <c r="B15" s="2">
        <v>10113</v>
      </c>
      <c r="C15" s="4">
        <v>40878</v>
      </c>
      <c r="D15" s="2" t="s">
        <v>451</v>
      </c>
      <c r="E15" s="2">
        <v>29</v>
      </c>
      <c r="F15" s="5">
        <v>18</v>
      </c>
      <c r="G15" s="5">
        <f t="shared" si="0"/>
        <v>522</v>
      </c>
      <c r="H15" s="6" t="s">
        <v>450</v>
      </c>
      <c r="I15">
        <f>VLOOKUP(B15,Customer!A$2:F$152,1,FALSE)</f>
        <v>10113</v>
      </c>
      <c r="J15" t="str">
        <f>VLOOKUP(Orders!B15,Customer!A$2:F$152,2,0)</f>
        <v>Jenniffer</v>
      </c>
      <c r="K15" t="str">
        <f>VLOOKUP(Orders!B15,Customer!A$2:F$152,3,0)</f>
        <v>Mangual</v>
      </c>
      <c r="L15" t="str">
        <f t="shared" si="1"/>
        <v>Jenniffer Mangual</v>
      </c>
      <c r="M15" t="str">
        <f>VLOOKUP(Orders!B15,Customer!A$2:F$152,4,0)</f>
        <v>Female</v>
      </c>
      <c r="N15" t="str">
        <f>VLOOKUP(Orders!B15,Customer!A$2:F$152,5,0)</f>
        <v>Brasilia</v>
      </c>
      <c r="O15" t="str">
        <f>VLOOKUP(Orders!B15,Customer!A$2:F$152,6,0)</f>
        <v>Brazil</v>
      </c>
      <c r="P15" t="e">
        <f>VLOOKUP(B15,Phone_Numbers!A$2:B$147,2,0)</f>
        <v>#N/A</v>
      </c>
      <c r="S15" t="s">
        <v>459</v>
      </c>
      <c r="T15">
        <f t="shared" si="2"/>
        <v>52</v>
      </c>
      <c r="U15">
        <f t="shared" si="3"/>
        <v>753</v>
      </c>
      <c r="V15" s="5">
        <f t="shared" si="4"/>
        <v>1506</v>
      </c>
      <c r="W15" s="1"/>
    </row>
    <row r="16" spans="1:24" x14ac:dyDescent="0.2">
      <c r="A16" s="2">
        <v>115</v>
      </c>
      <c r="B16" s="2">
        <v>10123</v>
      </c>
      <c r="C16" s="4">
        <v>41492</v>
      </c>
      <c r="D16" s="2" t="s">
        <v>454</v>
      </c>
      <c r="E16" s="2">
        <v>17</v>
      </c>
      <c r="F16" s="5">
        <v>4</v>
      </c>
      <c r="G16" s="5">
        <f t="shared" si="0"/>
        <v>68</v>
      </c>
      <c r="H16" s="6" t="s">
        <v>450</v>
      </c>
      <c r="I16">
        <f>VLOOKUP(B16,Customer!A$2:F$152,1,FALSE)</f>
        <v>10123</v>
      </c>
      <c r="J16" t="str">
        <f>VLOOKUP(Orders!B16,Customer!A$2:F$152,2,0)</f>
        <v>Tamika</v>
      </c>
      <c r="K16" t="str">
        <f>VLOOKUP(Orders!B16,Customer!A$2:F$152,3,0)</f>
        <v>Pritchett</v>
      </c>
      <c r="L16" t="str">
        <f t="shared" si="1"/>
        <v>Tamika Pritchett</v>
      </c>
      <c r="M16" t="str">
        <f>VLOOKUP(Orders!B16,Customer!A$2:F$152,4,0)</f>
        <v>Female</v>
      </c>
      <c r="N16" t="str">
        <f>VLOOKUP(Orders!B16,Customer!A$2:F$152,5,0)</f>
        <v>Riverside</v>
      </c>
      <c r="O16" t="str">
        <f>VLOOKUP(Orders!B16,Customer!A$2:F$152,6,0)</f>
        <v>USA</v>
      </c>
      <c r="P16" t="str">
        <f>VLOOKUP(B16,Phone_Numbers!A$2:B$147,2,0)</f>
        <v>555-1480</v>
      </c>
      <c r="S16" t="s">
        <v>453</v>
      </c>
      <c r="T16">
        <f t="shared" si="2"/>
        <v>40</v>
      </c>
      <c r="U16">
        <f t="shared" si="3"/>
        <v>625</v>
      </c>
      <c r="V16" s="5">
        <f t="shared" si="4"/>
        <v>8125</v>
      </c>
      <c r="W16" s="1"/>
    </row>
    <row r="17" spans="1:22" x14ac:dyDescent="0.2">
      <c r="A17" s="2">
        <v>116</v>
      </c>
      <c r="B17" s="2">
        <v>10104</v>
      </c>
      <c r="C17" s="4">
        <v>42337</v>
      </c>
      <c r="D17" s="2" t="s">
        <v>459</v>
      </c>
      <c r="E17" s="2">
        <v>29</v>
      </c>
      <c r="F17" s="5">
        <v>2</v>
      </c>
      <c r="G17" s="5">
        <f t="shared" si="0"/>
        <v>58</v>
      </c>
      <c r="H17" s="6" t="s">
        <v>450</v>
      </c>
      <c r="I17">
        <f>VLOOKUP(B17,Customer!A$2:F$152,1,FALSE)</f>
        <v>10104</v>
      </c>
      <c r="J17" t="str">
        <f>VLOOKUP(Orders!B17,Customer!A$2:F$152,2,0)</f>
        <v>Landon</v>
      </c>
      <c r="K17" t="str">
        <f>VLOOKUP(Orders!B17,Customer!A$2:F$152,3,0)</f>
        <v>Zerr</v>
      </c>
      <c r="L17" t="str">
        <f t="shared" si="1"/>
        <v>Landon Zerr</v>
      </c>
      <c r="M17" t="str">
        <f>VLOOKUP(Orders!B17,Customer!A$2:F$152,4,0)</f>
        <v>Male</v>
      </c>
      <c r="N17" t="str">
        <f>VLOOKUP(Orders!B17,Customer!A$2:F$152,5,0)</f>
        <v>Dubai</v>
      </c>
      <c r="O17" t="str">
        <f>VLOOKUP(Orders!B17,Customer!A$2:F$152,6,0)</f>
        <v>UAE</v>
      </c>
      <c r="P17" t="str">
        <f>VLOOKUP(B17,Phone_Numbers!A$2:B$147,2,0)</f>
        <v>555-1442</v>
      </c>
    </row>
    <row r="18" spans="1:22" x14ac:dyDescent="0.2">
      <c r="A18" s="2">
        <v>117</v>
      </c>
      <c r="B18" s="2">
        <v>10083</v>
      </c>
      <c r="C18" s="4">
        <v>42021</v>
      </c>
      <c r="D18" s="2" t="s">
        <v>460</v>
      </c>
      <c r="E18" s="2">
        <v>1</v>
      </c>
      <c r="F18" s="5">
        <v>8</v>
      </c>
      <c r="G18" s="5">
        <f t="shared" si="0"/>
        <v>8</v>
      </c>
      <c r="H18" s="6" t="s">
        <v>461</v>
      </c>
      <c r="I18">
        <f>VLOOKUP(B18,Customer!A$2:F$152,1,FALSE)</f>
        <v>10083</v>
      </c>
      <c r="J18" t="str">
        <f>VLOOKUP(Orders!B18,Customer!A$2:F$152,2,0)</f>
        <v>Delta</v>
      </c>
      <c r="K18" t="str">
        <f>VLOOKUP(Orders!B18,Customer!A$2:F$152,3,0)</f>
        <v>Seitz</v>
      </c>
      <c r="L18" t="str">
        <f t="shared" si="1"/>
        <v>Delta Seitz</v>
      </c>
      <c r="M18" t="str">
        <f>VLOOKUP(Orders!B18,Customer!A$2:F$152,4,0)</f>
        <v>Male</v>
      </c>
      <c r="N18" t="str">
        <f>VLOOKUP(Orders!B18,Customer!A$2:F$152,5,0)</f>
        <v>Naples</v>
      </c>
      <c r="O18" t="str">
        <f>VLOOKUP(Orders!B18,Customer!A$2:F$152,6,0)</f>
        <v>Italy</v>
      </c>
      <c r="P18" t="str">
        <f>VLOOKUP(B18,Phone_Numbers!A$2:B$147,2,0)</f>
        <v>555-1400</v>
      </c>
      <c r="S18" t="s">
        <v>614</v>
      </c>
      <c r="T18">
        <f>SUM(T7:T16)</f>
        <v>500</v>
      </c>
      <c r="U18">
        <f>SUM(U7:U16)</f>
        <v>7712</v>
      </c>
      <c r="V18" s="5">
        <f>SUM(V7:V16)</f>
        <v>71044</v>
      </c>
    </row>
    <row r="19" spans="1:22" x14ac:dyDescent="0.2">
      <c r="A19" s="2">
        <v>118</v>
      </c>
      <c r="B19" s="2">
        <v>10050</v>
      </c>
      <c r="C19" s="4">
        <v>40262</v>
      </c>
      <c r="D19" s="2" t="s">
        <v>456</v>
      </c>
      <c r="E19" s="2">
        <v>2</v>
      </c>
      <c r="F19" s="5">
        <v>12</v>
      </c>
      <c r="G19" s="5">
        <f t="shared" si="0"/>
        <v>24</v>
      </c>
      <c r="H19" s="6" t="s">
        <v>461</v>
      </c>
      <c r="I19">
        <f>VLOOKUP(B19,Customer!A$2:F$152,1,FALSE)</f>
        <v>10050</v>
      </c>
      <c r="J19" t="str">
        <f>VLOOKUP(Orders!B19,Customer!A$2:F$152,2,0)</f>
        <v>Christen</v>
      </c>
      <c r="K19" t="str">
        <f>VLOOKUP(Orders!B19,Customer!A$2:F$152,3,0)</f>
        <v>Donnelly</v>
      </c>
      <c r="L19" t="str">
        <f t="shared" si="1"/>
        <v>Christen Donnelly</v>
      </c>
      <c r="M19" t="str">
        <f>VLOOKUP(Orders!B19,Customer!A$2:F$152,4,0)</f>
        <v>Female</v>
      </c>
      <c r="N19" t="str">
        <f>VLOOKUP(Orders!B19,Customer!A$2:F$152,5,0)</f>
        <v>Shenyang</v>
      </c>
      <c r="O19" t="str">
        <f>VLOOKUP(Orders!B19,Customer!A$2:F$152,6,0)</f>
        <v>China</v>
      </c>
      <c r="P19" t="str">
        <f>VLOOKUP(B19,Phone_Numbers!A$2:B$147,2,0)</f>
        <v>555-1332</v>
      </c>
      <c r="V19" s="5"/>
    </row>
    <row r="20" spans="1:22" ht="17" x14ac:dyDescent="0.2">
      <c r="A20" s="2">
        <v>119</v>
      </c>
      <c r="B20" s="2">
        <v>10063</v>
      </c>
      <c r="C20" s="4">
        <v>42310</v>
      </c>
      <c r="D20" s="2" t="s">
        <v>455</v>
      </c>
      <c r="E20" s="2">
        <v>25</v>
      </c>
      <c r="F20" s="5">
        <v>12</v>
      </c>
      <c r="G20" s="5">
        <f t="shared" si="0"/>
        <v>300</v>
      </c>
      <c r="H20" s="6" t="s">
        <v>450</v>
      </c>
      <c r="I20">
        <f>VLOOKUP(B20,Customer!A$2:F$152,1,FALSE)</f>
        <v>10063</v>
      </c>
      <c r="J20" t="str">
        <f>VLOOKUP(Orders!B20,Customer!A$2:F$152,2,0)</f>
        <v>Vida</v>
      </c>
      <c r="K20" t="str">
        <f>VLOOKUP(Orders!B20,Customer!A$2:F$152,3,0)</f>
        <v>Gayer</v>
      </c>
      <c r="L20" t="str">
        <f t="shared" si="1"/>
        <v>Vida Gayer</v>
      </c>
      <c r="M20" t="str">
        <f>VLOOKUP(Orders!B20,Customer!A$2:F$152,4,0)</f>
        <v>Female</v>
      </c>
      <c r="N20" t="str">
        <f>VLOOKUP(Orders!B20,Customer!A$2:F$152,5,0)</f>
        <v>Brisbane</v>
      </c>
      <c r="O20" t="str">
        <f>VLOOKUP(Orders!B20,Customer!A$2:F$152,6,0)</f>
        <v>Australia</v>
      </c>
      <c r="P20" t="str">
        <f>VLOOKUP(B20,Phone_Numbers!A$2:B$147,2,0)</f>
        <v>555-1358</v>
      </c>
      <c r="R20" s="8" t="s">
        <v>617</v>
      </c>
      <c r="S20" s="9">
        <f>SUM(G2:G501)</f>
        <v>71044</v>
      </c>
      <c r="V20" s="5"/>
    </row>
    <row r="21" spans="1:22" x14ac:dyDescent="0.2">
      <c r="A21" s="2">
        <v>120</v>
      </c>
      <c r="B21" s="2">
        <v>10040</v>
      </c>
      <c r="C21" s="4">
        <v>41598</v>
      </c>
      <c r="D21" s="2" t="s">
        <v>457</v>
      </c>
      <c r="E21" s="2">
        <v>23</v>
      </c>
      <c r="F21" s="5">
        <v>9</v>
      </c>
      <c r="G21" s="5">
        <f t="shared" si="0"/>
        <v>207</v>
      </c>
      <c r="H21" s="6" t="s">
        <v>450</v>
      </c>
      <c r="I21">
        <f>VLOOKUP(B21,Customer!A$2:F$152,1,FALSE)</f>
        <v>10040</v>
      </c>
      <c r="J21" t="str">
        <f>VLOOKUP(Orders!B21,Customer!A$2:F$152,2,0)</f>
        <v>Lenita</v>
      </c>
      <c r="K21" t="str">
        <f>VLOOKUP(Orders!B21,Customer!A$2:F$152,3,0)</f>
        <v>Blankenship</v>
      </c>
      <c r="L21" t="str">
        <f t="shared" si="1"/>
        <v>Lenita Blankenship</v>
      </c>
      <c r="M21" t="str">
        <f>VLOOKUP(Orders!B21,Customer!A$2:F$152,4,0)</f>
        <v>Female</v>
      </c>
      <c r="N21" t="str">
        <f>VLOOKUP(Orders!B21,Customer!A$2:F$152,5,0)</f>
        <v>Accra</v>
      </c>
      <c r="O21" t="str">
        <f>VLOOKUP(Orders!B21,Customer!A$2:F$152,6,0)</f>
        <v>Ghana</v>
      </c>
      <c r="P21" t="str">
        <f>VLOOKUP(B21,Phone_Numbers!A$2:B$147,2,0)</f>
        <v>555-1312</v>
      </c>
      <c r="V21" s="5"/>
    </row>
    <row r="22" spans="1:22" x14ac:dyDescent="0.2">
      <c r="A22" s="2">
        <v>121</v>
      </c>
      <c r="B22" s="2">
        <v>10017</v>
      </c>
      <c r="C22" s="4">
        <v>41958</v>
      </c>
      <c r="D22" s="2" t="s">
        <v>462</v>
      </c>
      <c r="E22" s="2">
        <v>19</v>
      </c>
      <c r="F22" s="5">
        <v>2</v>
      </c>
      <c r="G22" s="5">
        <f t="shared" si="0"/>
        <v>38</v>
      </c>
      <c r="H22" s="6" t="s">
        <v>450</v>
      </c>
      <c r="I22">
        <f>VLOOKUP(B22,Customer!A$2:F$152,1,FALSE)</f>
        <v>10017</v>
      </c>
      <c r="J22" t="str">
        <f>VLOOKUP(Orders!B22,Customer!A$2:F$152,2,0)</f>
        <v>Genaro</v>
      </c>
      <c r="K22" t="str">
        <f>VLOOKUP(Orders!B22,Customer!A$2:F$152,3,0)</f>
        <v>Knutson</v>
      </c>
      <c r="L22" t="str">
        <f t="shared" si="1"/>
        <v>Genaro Knutson</v>
      </c>
      <c r="M22" t="str">
        <f>VLOOKUP(Orders!B22,Customer!A$2:F$152,4,0)</f>
        <v>Male</v>
      </c>
      <c r="N22" t="str">
        <f>VLOOKUP(Orders!B22,Customer!A$2:F$152,5,0)</f>
        <v>Moscow</v>
      </c>
      <c r="O22" t="str">
        <f>VLOOKUP(Orders!B22,Customer!A$2:F$152,6,0)</f>
        <v>Russia</v>
      </c>
      <c r="P22" t="str">
        <f>VLOOKUP(B22,Phone_Numbers!A$2:B$147,2,0)</f>
        <v>555-1266</v>
      </c>
      <c r="V22" s="5"/>
    </row>
    <row r="23" spans="1:22" x14ac:dyDescent="0.2">
      <c r="A23" s="2">
        <v>122</v>
      </c>
      <c r="B23" s="2">
        <v>10078</v>
      </c>
      <c r="C23" s="4">
        <v>40416</v>
      </c>
      <c r="D23" s="2" t="s">
        <v>462</v>
      </c>
      <c r="E23" s="2">
        <v>18</v>
      </c>
      <c r="F23" s="5">
        <v>2</v>
      </c>
      <c r="G23" s="5">
        <f t="shared" si="0"/>
        <v>36</v>
      </c>
      <c r="H23" s="6" t="s">
        <v>450</v>
      </c>
      <c r="I23">
        <f>VLOOKUP(B23,Customer!A$2:F$152,1,FALSE)</f>
        <v>10078</v>
      </c>
      <c r="J23" t="str">
        <f>VLOOKUP(Orders!B23,Customer!A$2:F$152,2,0)</f>
        <v>Logan</v>
      </c>
      <c r="K23" t="str">
        <f>VLOOKUP(Orders!B23,Customer!A$2:F$152,3,0)</f>
        <v>Schwan</v>
      </c>
      <c r="L23" t="str">
        <f t="shared" si="1"/>
        <v>Logan Schwan</v>
      </c>
      <c r="M23" t="str">
        <f>VLOOKUP(Orders!B23,Customer!A$2:F$152,4,0)</f>
        <v>Male</v>
      </c>
      <c r="N23" t="str">
        <f>VLOOKUP(Orders!B23,Customer!A$2:F$152,5,0)</f>
        <v>Cape Town</v>
      </c>
      <c r="O23" t="str">
        <f>VLOOKUP(Orders!B23,Customer!A$2:F$152,6,0)</f>
        <v>South Africa</v>
      </c>
      <c r="P23" t="str">
        <f>VLOOKUP(B23,Phone_Numbers!A$2:B$147,2,0)</f>
        <v>555-1388</v>
      </c>
      <c r="V23" s="5"/>
    </row>
    <row r="24" spans="1:22" x14ac:dyDescent="0.2">
      <c r="A24" s="2">
        <v>123</v>
      </c>
      <c r="B24" s="2">
        <v>10028</v>
      </c>
      <c r="C24" s="4">
        <v>40459</v>
      </c>
      <c r="D24" s="2" t="s">
        <v>458</v>
      </c>
      <c r="E24" s="2">
        <v>20</v>
      </c>
      <c r="F24" s="5">
        <v>12</v>
      </c>
      <c r="G24" s="5">
        <f t="shared" si="0"/>
        <v>240</v>
      </c>
      <c r="H24" s="6" t="s">
        <v>450</v>
      </c>
      <c r="I24">
        <f>VLOOKUP(B24,Customer!A$2:F$152,1,FALSE)</f>
        <v>10028</v>
      </c>
      <c r="J24" t="str">
        <f>VLOOKUP(Orders!B24,Customer!A$2:F$152,2,0)</f>
        <v>Margery</v>
      </c>
      <c r="K24" t="str">
        <f>VLOOKUP(Orders!B24,Customer!A$2:F$152,3,0)</f>
        <v>Farabee</v>
      </c>
      <c r="L24" t="str">
        <f t="shared" si="1"/>
        <v>Margery Farabee</v>
      </c>
      <c r="M24" t="str">
        <f>VLOOKUP(Orders!B24,Customer!A$2:F$152,4,0)</f>
        <v>Female</v>
      </c>
      <c r="N24" t="str">
        <f>VLOOKUP(Orders!B24,Customer!A$2:F$152,5,0)</f>
        <v>Toronto</v>
      </c>
      <c r="O24" t="str">
        <f>VLOOKUP(Orders!B24,Customer!A$2:F$152,6,0)</f>
        <v>Canada</v>
      </c>
      <c r="P24" t="str">
        <f>VLOOKUP(B24,Phone_Numbers!A$2:B$147,2,0)</f>
        <v>555-1288</v>
      </c>
      <c r="V24" s="5"/>
    </row>
    <row r="25" spans="1:22" x14ac:dyDescent="0.2">
      <c r="A25" s="2">
        <v>124</v>
      </c>
      <c r="B25" s="2">
        <v>10047</v>
      </c>
      <c r="C25" s="4">
        <v>41390</v>
      </c>
      <c r="D25" s="2" t="s">
        <v>451</v>
      </c>
      <c r="E25" s="2">
        <v>17</v>
      </c>
      <c r="F25" s="5">
        <v>18</v>
      </c>
      <c r="G25" s="5">
        <f t="shared" si="0"/>
        <v>306</v>
      </c>
      <c r="H25" s="6" t="s">
        <v>450</v>
      </c>
      <c r="I25">
        <f>VLOOKUP(B25,Customer!A$2:F$152,1,FALSE)</f>
        <v>10047</v>
      </c>
      <c r="J25" t="str">
        <f>VLOOKUP(Orders!B25,Customer!A$2:F$152,2,0)</f>
        <v>Stewart</v>
      </c>
      <c r="K25" t="str">
        <f>VLOOKUP(Orders!B25,Customer!A$2:F$152,3,0)</f>
        <v>Warthen</v>
      </c>
      <c r="L25" t="str">
        <f t="shared" si="1"/>
        <v>Stewart Warthen</v>
      </c>
      <c r="M25" t="str">
        <f>VLOOKUP(Orders!B25,Customer!A$2:F$152,4,0)</f>
        <v>Male</v>
      </c>
      <c r="N25" t="str">
        <f>VLOOKUP(Orders!B25,Customer!A$2:F$152,5,0)</f>
        <v>Kuala Lumpur</v>
      </c>
      <c r="O25" t="str">
        <f>VLOOKUP(Orders!B25,Customer!A$2:F$152,6,0)</f>
        <v>Malaysia</v>
      </c>
      <c r="P25" t="str">
        <f>VLOOKUP(B25,Phone_Numbers!A$2:B$147,2,0)</f>
        <v>555-1326</v>
      </c>
      <c r="V25" s="5"/>
    </row>
    <row r="26" spans="1:22" x14ac:dyDescent="0.2">
      <c r="A26" s="2">
        <v>125</v>
      </c>
      <c r="B26" s="2">
        <v>10076</v>
      </c>
      <c r="C26" s="4">
        <v>42086</v>
      </c>
      <c r="D26" s="2" t="s">
        <v>460</v>
      </c>
      <c r="E26" s="2">
        <v>18</v>
      </c>
      <c r="F26" s="5">
        <v>8</v>
      </c>
      <c r="G26" s="5">
        <f t="shared" si="0"/>
        <v>144</v>
      </c>
      <c r="H26" s="6" t="s">
        <v>450</v>
      </c>
      <c r="I26">
        <f>VLOOKUP(B26,Customer!A$2:F$152,1,FALSE)</f>
        <v>10076</v>
      </c>
      <c r="J26" t="str">
        <f>VLOOKUP(Orders!B26,Customer!A$2:F$152,2,0)</f>
        <v>Flora</v>
      </c>
      <c r="K26" t="str">
        <f>VLOOKUP(Orders!B26,Customer!A$2:F$152,3,0)</f>
        <v>Zuniga</v>
      </c>
      <c r="L26" t="str">
        <f t="shared" si="1"/>
        <v>Flora Zuniga</v>
      </c>
      <c r="M26" t="str">
        <f>VLOOKUP(Orders!B26,Customer!A$2:F$152,4,0)</f>
        <v>Female</v>
      </c>
      <c r="N26" t="str">
        <f>VLOOKUP(Orders!B26,Customer!A$2:F$152,5,0)</f>
        <v>Jeddah</v>
      </c>
      <c r="O26" t="str">
        <f>VLOOKUP(Orders!B26,Customer!A$2:F$152,6,0)</f>
        <v>Saudi Arabia</v>
      </c>
      <c r="P26" t="str">
        <f>VLOOKUP(B26,Phone_Numbers!A$2:B$147,2,0)</f>
        <v>555-1384</v>
      </c>
      <c r="V26" s="5"/>
    </row>
    <row r="27" spans="1:22" x14ac:dyDescent="0.2">
      <c r="A27" s="2">
        <v>126</v>
      </c>
      <c r="B27" s="2">
        <v>10102</v>
      </c>
      <c r="C27" s="4">
        <v>41395</v>
      </c>
      <c r="D27" s="2" t="s">
        <v>454</v>
      </c>
      <c r="E27" s="2">
        <v>28</v>
      </c>
      <c r="F27" s="5">
        <v>4</v>
      </c>
      <c r="G27" s="5">
        <f t="shared" si="0"/>
        <v>112</v>
      </c>
      <c r="H27" s="6" t="s">
        <v>450</v>
      </c>
      <c r="I27">
        <f>VLOOKUP(B27,Customer!A$2:F$152,1,FALSE)</f>
        <v>10102</v>
      </c>
      <c r="J27" t="str">
        <f>VLOOKUP(Orders!B27,Customer!A$2:F$152,2,0)</f>
        <v>Jonell</v>
      </c>
      <c r="K27" t="str">
        <f>VLOOKUP(Orders!B27,Customer!A$2:F$152,3,0)</f>
        <v>Archibald</v>
      </c>
      <c r="L27" t="str">
        <f t="shared" si="1"/>
        <v>Jonell Archibald</v>
      </c>
      <c r="M27" t="str">
        <f>VLOOKUP(Orders!B27,Customer!A$2:F$152,4,0)</f>
        <v>Female</v>
      </c>
      <c r="N27" t="str">
        <f>VLOOKUP(Orders!B27,Customer!A$2:F$152,5,0)</f>
        <v>Cologne/Bonn</v>
      </c>
      <c r="O27" t="str">
        <f>VLOOKUP(Orders!B27,Customer!A$2:F$152,6,0)</f>
        <v>Germany</v>
      </c>
      <c r="P27" t="str">
        <f>VLOOKUP(B27,Phone_Numbers!A$2:B$147,2,0)</f>
        <v>555-1438</v>
      </c>
      <c r="V27" s="5"/>
    </row>
    <row r="28" spans="1:22" x14ac:dyDescent="0.2">
      <c r="A28" s="2">
        <v>127</v>
      </c>
      <c r="B28" s="2">
        <v>10033</v>
      </c>
      <c r="C28" s="4">
        <v>41799</v>
      </c>
      <c r="D28" s="2" t="s">
        <v>456</v>
      </c>
      <c r="E28" s="2">
        <v>23</v>
      </c>
      <c r="F28" s="5">
        <v>12</v>
      </c>
      <c r="G28" s="5">
        <f t="shared" si="0"/>
        <v>276</v>
      </c>
      <c r="H28" s="6" t="s">
        <v>450</v>
      </c>
      <c r="I28">
        <f>VLOOKUP(B28,Customer!A$2:F$152,1,FALSE)</f>
        <v>10033</v>
      </c>
      <c r="J28" t="str">
        <f>VLOOKUP(Orders!B28,Customer!A$2:F$152,2,0)</f>
        <v>Cherish</v>
      </c>
      <c r="K28" t="str">
        <f>VLOOKUP(Orders!B28,Customer!A$2:F$152,3,0)</f>
        <v>Breland</v>
      </c>
      <c r="L28" t="str">
        <f t="shared" si="1"/>
        <v>Cherish Breland</v>
      </c>
      <c r="M28" t="str">
        <f>VLOOKUP(Orders!B28,Customer!A$2:F$152,4,0)</f>
        <v>Female</v>
      </c>
      <c r="N28" t="str">
        <f>VLOOKUP(Orders!B28,Customer!A$2:F$152,5,0)</f>
        <v>Vienna</v>
      </c>
      <c r="O28" t="str">
        <f>VLOOKUP(Orders!B28,Customer!A$2:F$152,6,0)</f>
        <v>Austria</v>
      </c>
      <c r="P28" t="str">
        <f>VLOOKUP(B28,Phone_Numbers!A$2:B$147,2,0)</f>
        <v>555-1298</v>
      </c>
    </row>
    <row r="29" spans="1:22" x14ac:dyDescent="0.2">
      <c r="A29" s="2">
        <v>128</v>
      </c>
      <c r="B29" s="2">
        <v>10102</v>
      </c>
      <c r="C29" s="4">
        <v>40332</v>
      </c>
      <c r="D29" s="2" t="s">
        <v>458</v>
      </c>
      <c r="E29" s="2">
        <v>18</v>
      </c>
      <c r="F29" s="5">
        <v>12</v>
      </c>
      <c r="G29" s="5">
        <f t="shared" si="0"/>
        <v>216</v>
      </c>
      <c r="H29" s="6" t="s">
        <v>450</v>
      </c>
      <c r="I29">
        <f>VLOOKUP(B29,Customer!A$2:F$152,1,FALSE)</f>
        <v>10102</v>
      </c>
      <c r="J29" t="str">
        <f>VLOOKUP(Orders!B29,Customer!A$2:F$152,2,0)</f>
        <v>Jonell</v>
      </c>
      <c r="K29" t="str">
        <f>VLOOKUP(Orders!B29,Customer!A$2:F$152,3,0)</f>
        <v>Archibald</v>
      </c>
      <c r="L29" t="str">
        <f t="shared" si="1"/>
        <v>Jonell Archibald</v>
      </c>
      <c r="M29" t="str">
        <f>VLOOKUP(Orders!B29,Customer!A$2:F$152,4,0)</f>
        <v>Female</v>
      </c>
      <c r="N29" t="str">
        <f>VLOOKUP(Orders!B29,Customer!A$2:F$152,5,0)</f>
        <v>Cologne/Bonn</v>
      </c>
      <c r="O29" t="str">
        <f>VLOOKUP(Orders!B29,Customer!A$2:F$152,6,0)</f>
        <v>Germany</v>
      </c>
      <c r="P29" t="str">
        <f>VLOOKUP(B29,Phone_Numbers!A$2:B$147,2,0)</f>
        <v>555-1438</v>
      </c>
    </row>
    <row r="30" spans="1:22" x14ac:dyDescent="0.2">
      <c r="A30" s="2">
        <v>129</v>
      </c>
      <c r="B30" s="2">
        <v>10131</v>
      </c>
      <c r="C30" s="4">
        <v>40959</v>
      </c>
      <c r="D30" s="2" t="s">
        <v>458</v>
      </c>
      <c r="E30" s="2">
        <v>30</v>
      </c>
      <c r="F30" s="5">
        <v>12</v>
      </c>
      <c r="G30" s="5">
        <f t="shared" si="0"/>
        <v>360</v>
      </c>
      <c r="H30" s="6" t="s">
        <v>450</v>
      </c>
      <c r="I30">
        <f>VLOOKUP(B30,Customer!A$2:F$152,1,FALSE)</f>
        <v>10131</v>
      </c>
      <c r="J30" t="str">
        <f>VLOOKUP(Orders!B30,Customer!A$2:F$152,2,0)</f>
        <v>Wilmer</v>
      </c>
      <c r="K30" t="str">
        <f>VLOOKUP(Orders!B30,Customer!A$2:F$152,3,0)</f>
        <v>Markert</v>
      </c>
      <c r="L30" t="str">
        <f t="shared" si="1"/>
        <v>Wilmer Markert</v>
      </c>
      <c r="M30" t="str">
        <f>VLOOKUP(Orders!B30,Customer!A$2:F$152,4,0)</f>
        <v>Male</v>
      </c>
      <c r="N30" t="str">
        <f>VLOOKUP(Orders!B30,Customer!A$2:F$152,5,0)</f>
        <v>Osaka</v>
      </c>
      <c r="O30" t="str">
        <f>VLOOKUP(Orders!B30,Customer!A$2:F$152,6,0)</f>
        <v>Japan</v>
      </c>
      <c r="P30" t="str">
        <f>VLOOKUP(B30,Phone_Numbers!A$2:B$147,2,0)</f>
        <v>555-1496</v>
      </c>
    </row>
    <row r="31" spans="1:22" x14ac:dyDescent="0.2">
      <c r="A31" s="2">
        <v>130</v>
      </c>
      <c r="B31" s="2">
        <v>10022</v>
      </c>
      <c r="C31" s="4">
        <v>40963</v>
      </c>
      <c r="D31" s="2" t="s">
        <v>457</v>
      </c>
      <c r="E31" s="2">
        <v>8</v>
      </c>
      <c r="F31" s="5">
        <v>9</v>
      </c>
      <c r="G31" s="5">
        <f t="shared" si="0"/>
        <v>72</v>
      </c>
      <c r="H31" s="6" t="s">
        <v>452</v>
      </c>
      <c r="I31">
        <f>VLOOKUP(B31,Customer!A$2:F$152,1,FALSE)</f>
        <v>10022</v>
      </c>
      <c r="J31" t="str">
        <f>VLOOKUP(Orders!B31,Customer!A$2:F$152,2,0)</f>
        <v>Celeste</v>
      </c>
      <c r="K31" t="str">
        <f>VLOOKUP(Orders!B31,Customer!A$2:F$152,3,0)</f>
        <v>Weidner</v>
      </c>
      <c r="L31" t="str">
        <f t="shared" si="1"/>
        <v>Celeste Weidner</v>
      </c>
      <c r="M31" t="str">
        <f>VLOOKUP(Orders!B31,Customer!A$2:F$152,4,0)</f>
        <v>Female</v>
      </c>
      <c r="N31" t="str">
        <f>VLOOKUP(Orders!B31,Customer!A$2:F$152,5,0)</f>
        <v>New York Metro</v>
      </c>
      <c r="O31" t="str">
        <f>VLOOKUP(Orders!B31,Customer!A$2:F$152,6,0)</f>
        <v>USA</v>
      </c>
      <c r="P31" t="str">
        <f>VLOOKUP(B31,Phone_Numbers!A$2:B$147,2,0)</f>
        <v>555-1276</v>
      </c>
    </row>
    <row r="32" spans="1:22" x14ac:dyDescent="0.2">
      <c r="A32" s="2">
        <v>131</v>
      </c>
      <c r="B32" s="2">
        <v>10140</v>
      </c>
      <c r="C32" s="4">
        <v>40801</v>
      </c>
      <c r="D32" s="2" t="s">
        <v>456</v>
      </c>
      <c r="E32" s="2">
        <v>16</v>
      </c>
      <c r="F32" s="5">
        <v>12</v>
      </c>
      <c r="G32" s="5">
        <f t="shared" si="0"/>
        <v>192</v>
      </c>
      <c r="H32" s="6" t="s">
        <v>450</v>
      </c>
      <c r="I32">
        <f>VLOOKUP(B32,Customer!A$2:F$152,1,FALSE)</f>
        <v>10140</v>
      </c>
      <c r="J32" t="str">
        <f>VLOOKUP(Orders!B32,Customer!A$2:F$152,2,0)</f>
        <v>Gordon</v>
      </c>
      <c r="K32" t="str">
        <f>VLOOKUP(Orders!B32,Customer!A$2:F$152,3,0)</f>
        <v>Lehr</v>
      </c>
      <c r="L32" t="str">
        <f t="shared" si="1"/>
        <v>Gordon Lehr</v>
      </c>
      <c r="M32" t="str">
        <f>VLOOKUP(Orders!B32,Customer!A$2:F$152,4,0)</f>
        <v>Male</v>
      </c>
      <c r="N32" t="str">
        <f>VLOOKUP(Orders!B32,Customer!A$2:F$152,5,0)</f>
        <v>Toronto</v>
      </c>
      <c r="O32" t="str">
        <f>VLOOKUP(Orders!B32,Customer!A$2:F$152,6,0)</f>
        <v>Canada</v>
      </c>
      <c r="P32" t="str">
        <f>VLOOKUP(B32,Phone_Numbers!A$2:B$147,2,0)</f>
        <v>555-1514</v>
      </c>
    </row>
    <row r="33" spans="1:16" x14ac:dyDescent="0.2">
      <c r="A33" s="2">
        <v>132</v>
      </c>
      <c r="B33" s="2">
        <v>10143</v>
      </c>
      <c r="C33" s="4">
        <v>40535</v>
      </c>
      <c r="D33" s="2" t="s">
        <v>451</v>
      </c>
      <c r="E33" s="2">
        <v>1</v>
      </c>
      <c r="F33" s="5">
        <v>18</v>
      </c>
      <c r="G33" s="5">
        <f t="shared" si="0"/>
        <v>18</v>
      </c>
      <c r="H33" s="6" t="s">
        <v>461</v>
      </c>
      <c r="I33">
        <f>VLOOKUP(B33,Customer!A$2:F$152,1,FALSE)</f>
        <v>10143</v>
      </c>
      <c r="J33" t="str">
        <f>VLOOKUP(Orders!B33,Customer!A$2:F$152,2,0)</f>
        <v>Gertude</v>
      </c>
      <c r="K33" t="str">
        <f>VLOOKUP(Orders!B33,Customer!A$2:F$152,3,0)</f>
        <v>Neitzel</v>
      </c>
      <c r="L33" t="str">
        <f t="shared" si="1"/>
        <v>Gertude Neitzel</v>
      </c>
      <c r="M33" t="str">
        <f>VLOOKUP(Orders!B33,Customer!A$2:F$152,4,0)</f>
        <v>Female</v>
      </c>
      <c r="N33" t="str">
        <f>VLOOKUP(Orders!B33,Customer!A$2:F$152,5,0)</f>
        <v>Lagos</v>
      </c>
      <c r="O33" t="str">
        <f>VLOOKUP(Orders!B33,Customer!A$2:F$152,6,0)</f>
        <v>Nigeria</v>
      </c>
      <c r="P33" t="str">
        <f>VLOOKUP(B33,Phone_Numbers!A$2:B$147,2,0)</f>
        <v>555-1520</v>
      </c>
    </row>
    <row r="34" spans="1:16" x14ac:dyDescent="0.2">
      <c r="A34" s="2">
        <v>133</v>
      </c>
      <c r="B34" s="2">
        <v>10133</v>
      </c>
      <c r="C34" s="4">
        <v>41514</v>
      </c>
      <c r="D34" s="2" t="s">
        <v>453</v>
      </c>
      <c r="E34" s="2">
        <v>18</v>
      </c>
      <c r="F34" s="5">
        <v>13</v>
      </c>
      <c r="G34" s="5">
        <f t="shared" si="0"/>
        <v>234</v>
      </c>
      <c r="H34" s="6" t="s">
        <v>450</v>
      </c>
      <c r="I34">
        <f>VLOOKUP(B34,Customer!A$2:F$152,1,FALSE)</f>
        <v>10133</v>
      </c>
      <c r="J34" t="str">
        <f>VLOOKUP(Orders!B34,Customer!A$2:F$152,2,0)</f>
        <v>Conrad</v>
      </c>
      <c r="K34" t="str">
        <f>VLOOKUP(Orders!B34,Customer!A$2:F$152,3,0)</f>
        <v>Haggard</v>
      </c>
      <c r="L34" t="str">
        <f t="shared" si="1"/>
        <v>Conrad Haggard</v>
      </c>
      <c r="M34" t="str">
        <f>VLOOKUP(Orders!B34,Customer!A$2:F$152,4,0)</f>
        <v>Male</v>
      </c>
      <c r="N34" t="str">
        <f>VLOOKUP(Orders!B34,Customer!A$2:F$152,5,0)</f>
        <v>Mumbai</v>
      </c>
      <c r="O34" t="str">
        <f>VLOOKUP(Orders!B34,Customer!A$2:F$152,6,0)</f>
        <v>India</v>
      </c>
      <c r="P34" t="str">
        <f>VLOOKUP(B34,Phone_Numbers!A$2:B$147,2,0)</f>
        <v>555-1500</v>
      </c>
    </row>
    <row r="35" spans="1:16" x14ac:dyDescent="0.2">
      <c r="A35" s="2">
        <v>134</v>
      </c>
      <c r="B35" s="2">
        <v>10127</v>
      </c>
      <c r="C35" s="4">
        <v>41675</v>
      </c>
      <c r="D35" s="2" t="s">
        <v>457</v>
      </c>
      <c r="E35" s="2">
        <v>26</v>
      </c>
      <c r="F35" s="5">
        <v>9</v>
      </c>
      <c r="G35" s="5">
        <f t="shared" si="0"/>
        <v>234</v>
      </c>
      <c r="H35" s="6" t="s">
        <v>450</v>
      </c>
      <c r="I35">
        <f>VLOOKUP(B35,Customer!A$2:F$152,1,FALSE)</f>
        <v>10127</v>
      </c>
      <c r="J35" t="str">
        <f>VLOOKUP(Orders!B35,Customer!A$2:F$152,2,0)</f>
        <v>Lyndsey</v>
      </c>
      <c r="K35" t="str">
        <f>VLOOKUP(Orders!B35,Customer!A$2:F$152,3,0)</f>
        <v>Fagen</v>
      </c>
      <c r="L35" t="str">
        <f t="shared" si="1"/>
        <v>Lyndsey Fagen</v>
      </c>
      <c r="M35" t="str">
        <f>VLOOKUP(Orders!B35,Customer!A$2:F$152,4,0)</f>
        <v>Female</v>
      </c>
      <c r="N35" t="str">
        <f>VLOOKUP(Orders!B35,Customer!A$2:F$152,5,0)</f>
        <v>New York Metro</v>
      </c>
      <c r="O35" t="str">
        <f>VLOOKUP(Orders!B35,Customer!A$2:F$152,6,0)</f>
        <v>USA</v>
      </c>
      <c r="P35" t="str">
        <f>VLOOKUP(B35,Phone_Numbers!A$2:B$147,2,0)</f>
        <v>555-1488</v>
      </c>
    </row>
    <row r="36" spans="1:16" x14ac:dyDescent="0.2">
      <c r="A36" s="2">
        <v>135</v>
      </c>
      <c r="B36" s="2">
        <v>10090</v>
      </c>
      <c r="C36" s="4">
        <v>41441</v>
      </c>
      <c r="D36" s="2" t="s">
        <v>451</v>
      </c>
      <c r="E36" s="2">
        <v>25</v>
      </c>
      <c r="F36" s="5">
        <v>18</v>
      </c>
      <c r="G36" s="5">
        <f t="shared" si="0"/>
        <v>450</v>
      </c>
      <c r="H36" s="6" t="s">
        <v>450</v>
      </c>
      <c r="I36">
        <f>VLOOKUP(B36,Customer!A$2:F$152,1,FALSE)</f>
        <v>10090</v>
      </c>
      <c r="J36" t="str">
        <f>VLOOKUP(Orders!B36,Customer!A$2:F$152,2,0)</f>
        <v>Tiana</v>
      </c>
      <c r="K36" t="str">
        <f>VLOOKUP(Orders!B36,Customer!A$2:F$152,3,0)</f>
        <v>Brigham</v>
      </c>
      <c r="L36" t="str">
        <f t="shared" si="1"/>
        <v>Tiana Brigham</v>
      </c>
      <c r="M36" t="str">
        <f>VLOOKUP(Orders!B36,Customer!A$2:F$152,4,0)</f>
        <v>Female</v>
      </c>
      <c r="N36" t="str">
        <f>VLOOKUP(Orders!B36,Customer!A$2:F$152,5,0)</f>
        <v>San Juan</v>
      </c>
      <c r="O36" t="str">
        <f>VLOOKUP(Orders!B36,Customer!A$2:F$152,6,0)</f>
        <v>Puerto Rico</v>
      </c>
      <c r="P36" t="str">
        <f>VLOOKUP(B36,Phone_Numbers!A$2:B$147,2,0)</f>
        <v>555-1414</v>
      </c>
    </row>
    <row r="37" spans="1:16" x14ac:dyDescent="0.2">
      <c r="A37" s="2">
        <v>136</v>
      </c>
      <c r="B37" s="2">
        <v>10036</v>
      </c>
      <c r="C37" s="4">
        <v>41548</v>
      </c>
      <c r="D37" s="2" t="s">
        <v>457</v>
      </c>
      <c r="E37" s="2">
        <v>13</v>
      </c>
      <c r="F37" s="5">
        <v>9</v>
      </c>
      <c r="G37" s="5">
        <f t="shared" si="0"/>
        <v>117</v>
      </c>
      <c r="H37" s="6" t="s">
        <v>452</v>
      </c>
      <c r="I37">
        <f>VLOOKUP(B37,Customer!A$2:F$152,1,FALSE)</f>
        <v>10036</v>
      </c>
      <c r="J37" t="str">
        <f>VLOOKUP(Orders!B37,Customer!A$2:F$152,2,0)</f>
        <v>Cathern</v>
      </c>
      <c r="K37" t="str">
        <f>VLOOKUP(Orders!B37,Customer!A$2:F$152,3,0)</f>
        <v>Howey</v>
      </c>
      <c r="L37" t="str">
        <f t="shared" si="1"/>
        <v>Cathern Howey</v>
      </c>
      <c r="M37" t="str">
        <f>VLOOKUP(Orders!B37,Customer!A$2:F$152,4,0)</f>
        <v>Female</v>
      </c>
      <c r="N37" t="str">
        <f>VLOOKUP(Orders!B37,Customer!A$2:F$152,5,0)</f>
        <v>Copenhagen</v>
      </c>
      <c r="O37" t="str">
        <f>VLOOKUP(Orders!B37,Customer!A$2:F$152,6,0)</f>
        <v>Denmark</v>
      </c>
      <c r="P37" t="str">
        <f>VLOOKUP(B37,Phone_Numbers!A$2:B$147,2,0)</f>
        <v>555-1304</v>
      </c>
    </row>
    <row r="38" spans="1:16" x14ac:dyDescent="0.2">
      <c r="A38" s="2">
        <v>137</v>
      </c>
      <c r="B38" s="2">
        <v>10054</v>
      </c>
      <c r="C38" s="4">
        <v>41064</v>
      </c>
      <c r="D38" s="2" t="s">
        <v>459</v>
      </c>
      <c r="E38" s="2">
        <v>5</v>
      </c>
      <c r="F38" s="5">
        <v>2</v>
      </c>
      <c r="G38" s="5">
        <f t="shared" si="0"/>
        <v>10</v>
      </c>
      <c r="H38" s="6" t="s">
        <v>461</v>
      </c>
      <c r="I38">
        <f>VLOOKUP(B38,Customer!A$2:F$152,1,FALSE)</f>
        <v>10054</v>
      </c>
      <c r="J38" t="str">
        <f>VLOOKUP(Orders!B38,Customer!A$2:F$152,2,0)</f>
        <v>Gracie</v>
      </c>
      <c r="K38" t="str">
        <f>VLOOKUP(Orders!B38,Customer!A$2:F$152,3,0)</f>
        <v>Linwood</v>
      </c>
      <c r="L38" t="str">
        <f t="shared" si="1"/>
        <v>Gracie Linwood</v>
      </c>
      <c r="M38" t="str">
        <f>VLOOKUP(Orders!B38,Customer!A$2:F$152,4,0)</f>
        <v>Female</v>
      </c>
      <c r="N38" t="str">
        <f>VLOOKUP(Orders!B38,Customer!A$2:F$152,5,0)</f>
        <v>Khartoum</v>
      </c>
      <c r="O38" t="str">
        <f>VLOOKUP(Orders!B38,Customer!A$2:F$152,6,0)</f>
        <v>Sudan</v>
      </c>
      <c r="P38" t="str">
        <f>VLOOKUP(B38,Phone_Numbers!A$2:B$147,2,0)</f>
        <v>555-1340</v>
      </c>
    </row>
    <row r="39" spans="1:16" x14ac:dyDescent="0.2">
      <c r="A39" s="2">
        <v>138</v>
      </c>
      <c r="B39" s="2">
        <v>10045</v>
      </c>
      <c r="C39" s="4">
        <v>41040</v>
      </c>
      <c r="D39" s="2" t="s">
        <v>457</v>
      </c>
      <c r="E39" s="2">
        <v>23</v>
      </c>
      <c r="F39" s="5">
        <v>9</v>
      </c>
      <c r="G39" s="5">
        <f t="shared" si="0"/>
        <v>207</v>
      </c>
      <c r="H39" s="6" t="s">
        <v>450</v>
      </c>
      <c r="I39">
        <f>VLOOKUP(B39,Customer!A$2:F$152,1,FALSE)</f>
        <v>10045</v>
      </c>
      <c r="J39" t="str">
        <f>VLOOKUP(Orders!B39,Customer!A$2:F$152,2,0)</f>
        <v>Foster</v>
      </c>
      <c r="K39" t="str">
        <f>VLOOKUP(Orders!B39,Customer!A$2:F$152,3,0)</f>
        <v>Czaja</v>
      </c>
      <c r="L39" t="str">
        <f t="shared" si="1"/>
        <v>Foster Czaja</v>
      </c>
      <c r="M39" t="str">
        <f>VLOOKUP(Orders!B39,Customer!A$2:F$152,4,0)</f>
        <v>Male</v>
      </c>
      <c r="N39" t="str">
        <f>VLOOKUP(Orders!B39,Customer!A$2:F$152,5,0)</f>
        <v>Madrid</v>
      </c>
      <c r="O39" t="str">
        <f>VLOOKUP(Orders!B39,Customer!A$2:F$152,6,0)</f>
        <v>Spain</v>
      </c>
      <c r="P39" t="str">
        <f>VLOOKUP(B39,Phone_Numbers!A$2:B$147,2,0)</f>
        <v>555-1322</v>
      </c>
    </row>
    <row r="40" spans="1:16" x14ac:dyDescent="0.2">
      <c r="A40" s="2">
        <v>139</v>
      </c>
      <c r="B40" s="2">
        <v>10091</v>
      </c>
      <c r="C40" s="4">
        <v>41352</v>
      </c>
      <c r="D40" s="2" t="s">
        <v>457</v>
      </c>
      <c r="E40" s="2">
        <v>5</v>
      </c>
      <c r="F40" s="5">
        <v>9</v>
      </c>
      <c r="G40" s="5">
        <f t="shared" si="0"/>
        <v>45</v>
      </c>
      <c r="H40" s="6" t="s">
        <v>461</v>
      </c>
      <c r="I40">
        <f>VLOOKUP(B40,Customer!A$2:F$152,1,FALSE)</f>
        <v>10091</v>
      </c>
      <c r="J40" t="str">
        <f>VLOOKUP(Orders!B40,Customer!A$2:F$152,2,0)</f>
        <v>Milagros</v>
      </c>
      <c r="K40" t="str">
        <f>VLOOKUP(Orders!B40,Customer!A$2:F$152,3,0)</f>
        <v>Colangelo</v>
      </c>
      <c r="L40" t="str">
        <f t="shared" si="1"/>
        <v>Milagros Colangelo</v>
      </c>
      <c r="M40" t="str">
        <f>VLOOKUP(Orders!B40,Customer!A$2:F$152,4,0)</f>
        <v>Male</v>
      </c>
      <c r="N40" t="str">
        <f>VLOOKUP(Orders!B40,Customer!A$2:F$152,5,0)</f>
        <v>Katowice</v>
      </c>
      <c r="O40" t="str">
        <f>VLOOKUP(Orders!B40,Customer!A$2:F$152,6,0)</f>
        <v>Poland</v>
      </c>
      <c r="P40" t="str">
        <f>VLOOKUP(B40,Phone_Numbers!A$2:B$147,2,0)</f>
        <v>555-1416</v>
      </c>
    </row>
    <row r="41" spans="1:16" x14ac:dyDescent="0.2">
      <c r="A41" s="2">
        <v>140</v>
      </c>
      <c r="B41" s="2">
        <v>10017</v>
      </c>
      <c r="C41" s="4">
        <v>42117</v>
      </c>
      <c r="D41" s="2" t="s">
        <v>451</v>
      </c>
      <c r="E41" s="2">
        <v>24</v>
      </c>
      <c r="F41" s="5">
        <v>18</v>
      </c>
      <c r="G41" s="5">
        <f t="shared" si="0"/>
        <v>432</v>
      </c>
      <c r="H41" s="6" t="s">
        <v>450</v>
      </c>
      <c r="I41">
        <f>VLOOKUP(B41,Customer!A$2:F$152,1,FALSE)</f>
        <v>10017</v>
      </c>
      <c r="J41" t="str">
        <f>VLOOKUP(Orders!B41,Customer!A$2:F$152,2,0)</f>
        <v>Genaro</v>
      </c>
      <c r="K41" t="str">
        <f>VLOOKUP(Orders!B41,Customer!A$2:F$152,3,0)</f>
        <v>Knutson</v>
      </c>
      <c r="L41" t="str">
        <f t="shared" si="1"/>
        <v>Genaro Knutson</v>
      </c>
      <c r="M41" t="str">
        <f>VLOOKUP(Orders!B41,Customer!A$2:F$152,4,0)</f>
        <v>Male</v>
      </c>
      <c r="N41" t="str">
        <f>VLOOKUP(Orders!B41,Customer!A$2:F$152,5,0)</f>
        <v>Moscow</v>
      </c>
      <c r="O41" t="str">
        <f>VLOOKUP(Orders!B41,Customer!A$2:F$152,6,0)</f>
        <v>Russia</v>
      </c>
      <c r="P41" t="str">
        <f>VLOOKUP(B41,Phone_Numbers!A$2:B$147,2,0)</f>
        <v>555-1266</v>
      </c>
    </row>
    <row r="42" spans="1:16" x14ac:dyDescent="0.2">
      <c r="A42" s="2">
        <v>141</v>
      </c>
      <c r="B42" s="2">
        <v>10146</v>
      </c>
      <c r="C42" s="4">
        <v>41282</v>
      </c>
      <c r="D42" s="2" t="s">
        <v>460</v>
      </c>
      <c r="E42" s="2">
        <v>14</v>
      </c>
      <c r="F42" s="5">
        <v>8</v>
      </c>
      <c r="G42" s="5">
        <f t="shared" si="0"/>
        <v>112</v>
      </c>
      <c r="H42" s="6" t="s">
        <v>452</v>
      </c>
      <c r="I42">
        <f>VLOOKUP(B42,Customer!A$2:F$152,1,FALSE)</f>
        <v>10146</v>
      </c>
      <c r="J42" t="str">
        <f>VLOOKUP(Orders!B42,Customer!A$2:F$152,2,0)</f>
        <v>Bobby</v>
      </c>
      <c r="K42" t="str">
        <f>VLOOKUP(Orders!B42,Customer!A$2:F$152,3,0)</f>
        <v>Greening</v>
      </c>
      <c r="L42" t="str">
        <f t="shared" si="1"/>
        <v>Bobby Greening</v>
      </c>
      <c r="M42" t="str">
        <f>VLOOKUP(Orders!B42,Customer!A$2:F$152,4,0)</f>
        <v>Male</v>
      </c>
      <c r="N42" t="str">
        <f>VLOOKUP(Orders!B42,Customer!A$2:F$152,5,0)</f>
        <v>Dallas</v>
      </c>
      <c r="O42" t="str">
        <f>VLOOKUP(Orders!B42,Customer!A$2:F$152,6,0)</f>
        <v>USA</v>
      </c>
      <c r="P42" t="str">
        <f>VLOOKUP(B42,Phone_Numbers!A$2:B$147,2,0)</f>
        <v>555-1526</v>
      </c>
    </row>
    <row r="43" spans="1:16" x14ac:dyDescent="0.2">
      <c r="A43" s="2">
        <v>142</v>
      </c>
      <c r="B43" s="2">
        <v>10024</v>
      </c>
      <c r="C43" s="4">
        <v>42184</v>
      </c>
      <c r="D43" s="2" t="s">
        <v>462</v>
      </c>
      <c r="E43" s="2">
        <v>24</v>
      </c>
      <c r="F43" s="5">
        <v>2</v>
      </c>
      <c r="G43" s="5">
        <f t="shared" si="0"/>
        <v>48</v>
      </c>
      <c r="H43" s="6" t="s">
        <v>450</v>
      </c>
      <c r="I43">
        <f>VLOOKUP(B43,Customer!A$2:F$152,1,FALSE)</f>
        <v>10024</v>
      </c>
      <c r="J43" t="str">
        <f>VLOOKUP(Orders!B43,Customer!A$2:F$152,2,0)</f>
        <v>Beata</v>
      </c>
      <c r="K43" t="str">
        <f>VLOOKUP(Orders!B43,Customer!A$2:F$152,3,0)</f>
        <v>Smyth</v>
      </c>
      <c r="L43" t="str">
        <f t="shared" si="1"/>
        <v>Beata Smyth</v>
      </c>
      <c r="M43" t="str">
        <f>VLOOKUP(Orders!B43,Customer!A$2:F$152,4,0)</f>
        <v>Female</v>
      </c>
      <c r="N43" t="str">
        <f>VLOOKUP(Orders!B43,Customer!A$2:F$152,5,0)</f>
        <v>Ho Chi Minh City</v>
      </c>
      <c r="O43" t="str">
        <f>VLOOKUP(Orders!B43,Customer!A$2:F$152,6,0)</f>
        <v>Vietnam</v>
      </c>
      <c r="P43" t="str">
        <f>VLOOKUP(B43,Phone_Numbers!A$2:B$147,2,0)</f>
        <v>555-1280</v>
      </c>
    </row>
    <row r="44" spans="1:16" x14ac:dyDescent="0.2">
      <c r="A44" s="2">
        <v>143</v>
      </c>
      <c r="B44" s="2">
        <v>10097</v>
      </c>
      <c r="C44" s="4">
        <v>41229</v>
      </c>
      <c r="D44" s="2" t="s">
        <v>459</v>
      </c>
      <c r="E44" s="2">
        <v>26</v>
      </c>
      <c r="F44" s="5">
        <v>2</v>
      </c>
      <c r="G44" s="5">
        <f t="shared" si="0"/>
        <v>52</v>
      </c>
      <c r="H44" s="6" t="s">
        <v>450</v>
      </c>
      <c r="I44">
        <f>VLOOKUP(B44,Customer!A$2:F$152,1,FALSE)</f>
        <v>10097</v>
      </c>
      <c r="J44" t="str">
        <f>VLOOKUP(Orders!B44,Customer!A$2:F$152,2,0)</f>
        <v>Bulah</v>
      </c>
      <c r="K44" t="str">
        <f>VLOOKUP(Orders!B44,Customer!A$2:F$152,3,0)</f>
        <v>Kaplan</v>
      </c>
      <c r="L44" t="str">
        <f t="shared" si="1"/>
        <v>Bulah Kaplan</v>
      </c>
      <c r="M44" t="str">
        <f>VLOOKUP(Orders!B44,Customer!A$2:F$152,4,0)</f>
        <v>Female</v>
      </c>
      <c r="N44" t="str">
        <f>VLOOKUP(Orders!B44,Customer!A$2:F$152,5,0)</f>
        <v>Sapporo</v>
      </c>
      <c r="O44" t="str">
        <f>VLOOKUP(Orders!B44,Customer!A$2:F$152,6,0)</f>
        <v>Japan</v>
      </c>
      <c r="P44" t="str">
        <f>VLOOKUP(B44,Phone_Numbers!A$2:B$147,2,0)</f>
        <v>555-1428</v>
      </c>
    </row>
    <row r="45" spans="1:16" x14ac:dyDescent="0.2">
      <c r="A45" s="2">
        <v>144</v>
      </c>
      <c r="B45" s="2">
        <v>10091</v>
      </c>
      <c r="C45" s="4">
        <v>41738</v>
      </c>
      <c r="D45" s="2" t="s">
        <v>460</v>
      </c>
      <c r="E45" s="2">
        <v>29</v>
      </c>
      <c r="F45" s="5">
        <v>8</v>
      </c>
      <c r="G45" s="5">
        <f t="shared" si="0"/>
        <v>232</v>
      </c>
      <c r="H45" s="6" t="s">
        <v>450</v>
      </c>
      <c r="I45">
        <f>VLOOKUP(B45,Customer!A$2:F$152,1,FALSE)</f>
        <v>10091</v>
      </c>
      <c r="J45" t="str">
        <f>VLOOKUP(Orders!B45,Customer!A$2:F$152,2,0)</f>
        <v>Milagros</v>
      </c>
      <c r="K45" t="str">
        <f>VLOOKUP(Orders!B45,Customer!A$2:F$152,3,0)</f>
        <v>Colangelo</v>
      </c>
      <c r="L45" t="str">
        <f t="shared" si="1"/>
        <v>Milagros Colangelo</v>
      </c>
      <c r="M45" t="str">
        <f>VLOOKUP(Orders!B45,Customer!A$2:F$152,4,0)</f>
        <v>Male</v>
      </c>
      <c r="N45" t="str">
        <f>VLOOKUP(Orders!B45,Customer!A$2:F$152,5,0)</f>
        <v>Katowice</v>
      </c>
      <c r="O45" t="str">
        <f>VLOOKUP(Orders!B45,Customer!A$2:F$152,6,0)</f>
        <v>Poland</v>
      </c>
      <c r="P45" t="str">
        <f>VLOOKUP(B45,Phone_Numbers!A$2:B$147,2,0)</f>
        <v>555-1416</v>
      </c>
    </row>
    <row r="46" spans="1:16" x14ac:dyDescent="0.2">
      <c r="A46" s="2">
        <v>145</v>
      </c>
      <c r="B46" s="2">
        <v>10035</v>
      </c>
      <c r="C46" s="4">
        <v>41542</v>
      </c>
      <c r="D46" s="2" t="s">
        <v>453</v>
      </c>
      <c r="E46" s="2">
        <v>27</v>
      </c>
      <c r="F46" s="5">
        <v>13</v>
      </c>
      <c r="G46" s="5">
        <f t="shared" si="0"/>
        <v>351</v>
      </c>
      <c r="H46" s="6" t="s">
        <v>450</v>
      </c>
      <c r="I46">
        <f>VLOOKUP(B46,Customer!A$2:F$152,1,FALSE)</f>
        <v>10035</v>
      </c>
      <c r="J46" t="str">
        <f>VLOOKUP(Orders!B46,Customer!A$2:F$152,2,0)</f>
        <v>Houston</v>
      </c>
      <c r="K46" t="str">
        <f>VLOOKUP(Orders!B46,Customer!A$2:F$152,3,0)</f>
        <v>Gouin</v>
      </c>
      <c r="L46" t="str">
        <f t="shared" si="1"/>
        <v>Houston Gouin</v>
      </c>
      <c r="M46" t="str">
        <f>VLOOKUP(Orders!B46,Customer!A$2:F$152,4,0)</f>
        <v>Male</v>
      </c>
      <c r="N46" t="str">
        <f>VLOOKUP(Orders!B46,Customer!A$2:F$152,5,0)</f>
        <v xml:space="preserve">Damman </v>
      </c>
      <c r="O46" t="str">
        <f>VLOOKUP(Orders!B46,Customer!A$2:F$152,6,0)</f>
        <v>Saudi Arabia</v>
      </c>
      <c r="P46" t="str">
        <f>VLOOKUP(B46,Phone_Numbers!A$2:B$147,2,0)</f>
        <v>555-1302</v>
      </c>
    </row>
    <row r="47" spans="1:16" x14ac:dyDescent="0.2">
      <c r="A47" s="2">
        <v>146</v>
      </c>
      <c r="B47" s="2">
        <v>10073</v>
      </c>
      <c r="C47" s="4">
        <v>40380</v>
      </c>
      <c r="D47" s="2" t="s">
        <v>462</v>
      </c>
      <c r="E47" s="2">
        <v>21</v>
      </c>
      <c r="F47" s="5">
        <v>2</v>
      </c>
      <c r="G47" s="5">
        <f t="shared" si="0"/>
        <v>42</v>
      </c>
      <c r="H47" s="6" t="s">
        <v>450</v>
      </c>
      <c r="I47">
        <f>VLOOKUP(B47,Customer!A$2:F$152,1,FALSE)</f>
        <v>10073</v>
      </c>
      <c r="J47" t="str">
        <f>VLOOKUP(Orders!B47,Customer!A$2:F$152,2,0)</f>
        <v>Danuta</v>
      </c>
      <c r="K47" t="str">
        <f>VLOOKUP(Orders!B47,Customer!A$2:F$152,3,0)</f>
        <v>Hennig</v>
      </c>
      <c r="L47" t="str">
        <f t="shared" si="1"/>
        <v>Danuta Hennig</v>
      </c>
      <c r="M47" t="str">
        <f>VLOOKUP(Orders!B47,Customer!A$2:F$152,4,0)</f>
        <v>Female</v>
      </c>
      <c r="N47" t="str">
        <f>VLOOKUP(Orders!B47,Customer!A$2:F$152,5,0)</f>
        <v>Durban</v>
      </c>
      <c r="O47" t="str">
        <f>VLOOKUP(Orders!B47,Customer!A$2:F$152,6,0)</f>
        <v>South Africa</v>
      </c>
      <c r="P47" t="e">
        <f>VLOOKUP(B47,Phone_Numbers!A$2:B$147,2,0)</f>
        <v>#N/A</v>
      </c>
    </row>
    <row r="48" spans="1:16" x14ac:dyDescent="0.2">
      <c r="A48" s="2">
        <v>147</v>
      </c>
      <c r="B48" s="2">
        <v>10111</v>
      </c>
      <c r="C48" s="4">
        <v>41614</v>
      </c>
      <c r="D48" s="2" t="s">
        <v>458</v>
      </c>
      <c r="E48" s="2">
        <v>11</v>
      </c>
      <c r="F48" s="5">
        <v>12</v>
      </c>
      <c r="G48" s="5">
        <f t="shared" si="0"/>
        <v>132</v>
      </c>
      <c r="H48" s="6" t="s">
        <v>452</v>
      </c>
      <c r="I48">
        <f>VLOOKUP(B48,Customer!A$2:F$152,1,FALSE)</f>
        <v>10111</v>
      </c>
      <c r="J48" t="str">
        <f>VLOOKUP(Orders!B48,Customer!A$2:F$152,2,0)</f>
        <v>Boris</v>
      </c>
      <c r="K48" t="str">
        <f>VLOOKUP(Orders!B48,Customer!A$2:F$152,3,0)</f>
        <v>Hine</v>
      </c>
      <c r="L48" t="str">
        <f t="shared" si="1"/>
        <v>Boris Hine</v>
      </c>
      <c r="M48" t="str">
        <f>VLOOKUP(Orders!B48,Customer!A$2:F$152,4,0)</f>
        <v>Male</v>
      </c>
      <c r="N48" t="str">
        <f>VLOOKUP(Orders!B48,Customer!A$2:F$152,5,0)</f>
        <v>Campinas</v>
      </c>
      <c r="O48" t="str">
        <f>VLOOKUP(Orders!B48,Customer!A$2:F$152,6,0)</f>
        <v>Brazil</v>
      </c>
      <c r="P48" t="str">
        <f>VLOOKUP(B48,Phone_Numbers!A$2:B$147,2,0)</f>
        <v>555-1456</v>
      </c>
    </row>
    <row r="49" spans="1:16" x14ac:dyDescent="0.2">
      <c r="A49" s="2">
        <v>148</v>
      </c>
      <c r="B49" s="2">
        <v>10125</v>
      </c>
      <c r="C49" s="4">
        <v>40415</v>
      </c>
      <c r="D49" s="2" t="s">
        <v>460</v>
      </c>
      <c r="E49" s="2">
        <v>6</v>
      </c>
      <c r="F49" s="5">
        <v>8</v>
      </c>
      <c r="G49" s="5">
        <f t="shared" si="0"/>
        <v>48</v>
      </c>
      <c r="H49" s="6" t="s">
        <v>452</v>
      </c>
      <c r="I49">
        <f>VLOOKUP(B49,Customer!A$2:F$152,1,FALSE)</f>
        <v>10125</v>
      </c>
      <c r="J49" t="str">
        <f>VLOOKUP(Orders!B49,Customer!A$2:F$152,2,0)</f>
        <v>Kyra</v>
      </c>
      <c r="K49" t="str">
        <f>VLOOKUP(Orders!B49,Customer!A$2:F$152,3,0)</f>
        <v>Coffin</v>
      </c>
      <c r="L49" t="str">
        <f t="shared" si="1"/>
        <v>Kyra Coffin</v>
      </c>
      <c r="M49" t="str">
        <f>VLOOKUP(Orders!B49,Customer!A$2:F$152,4,0)</f>
        <v>Female</v>
      </c>
      <c r="N49" t="str">
        <f>VLOOKUP(Orders!B49,Customer!A$2:F$152,5,0)</f>
        <v>Accra</v>
      </c>
      <c r="O49" t="str">
        <f>VLOOKUP(Orders!B49,Customer!A$2:F$152,6,0)</f>
        <v>Ghana</v>
      </c>
      <c r="P49" t="str">
        <f>VLOOKUP(B49,Phone_Numbers!A$2:B$147,2,0)</f>
        <v>555-1484</v>
      </c>
    </row>
    <row r="50" spans="1:16" x14ac:dyDescent="0.2">
      <c r="A50" s="2">
        <v>149</v>
      </c>
      <c r="B50" s="2">
        <v>10111</v>
      </c>
      <c r="C50" s="4">
        <v>40910</v>
      </c>
      <c r="D50" s="2" t="s">
        <v>456</v>
      </c>
      <c r="E50" s="2">
        <v>10</v>
      </c>
      <c r="F50" s="5">
        <v>12</v>
      </c>
      <c r="G50" s="5">
        <f t="shared" si="0"/>
        <v>120</v>
      </c>
      <c r="H50" s="6" t="s">
        <v>452</v>
      </c>
      <c r="I50">
        <f>VLOOKUP(B50,Customer!A$2:F$152,1,FALSE)</f>
        <v>10111</v>
      </c>
      <c r="J50" t="str">
        <f>VLOOKUP(Orders!B50,Customer!A$2:F$152,2,0)</f>
        <v>Boris</v>
      </c>
      <c r="K50" t="str">
        <f>VLOOKUP(Orders!B50,Customer!A$2:F$152,3,0)</f>
        <v>Hine</v>
      </c>
      <c r="L50" t="str">
        <f t="shared" si="1"/>
        <v>Boris Hine</v>
      </c>
      <c r="M50" t="str">
        <f>VLOOKUP(Orders!B50,Customer!A$2:F$152,4,0)</f>
        <v>Male</v>
      </c>
      <c r="N50" t="str">
        <f>VLOOKUP(Orders!B50,Customer!A$2:F$152,5,0)</f>
        <v>Campinas</v>
      </c>
      <c r="O50" t="str">
        <f>VLOOKUP(Orders!B50,Customer!A$2:F$152,6,0)</f>
        <v>Brazil</v>
      </c>
      <c r="P50" t="str">
        <f>VLOOKUP(B50,Phone_Numbers!A$2:B$147,2,0)</f>
        <v>555-1456</v>
      </c>
    </row>
    <row r="51" spans="1:16" x14ac:dyDescent="0.2">
      <c r="A51" s="2">
        <v>150</v>
      </c>
      <c r="B51" s="2">
        <v>10027</v>
      </c>
      <c r="C51" s="4">
        <v>40859</v>
      </c>
      <c r="D51" s="2" t="s">
        <v>456</v>
      </c>
      <c r="E51" s="2">
        <v>18</v>
      </c>
      <c r="F51" s="5">
        <v>12</v>
      </c>
      <c r="G51" s="5">
        <f t="shared" si="0"/>
        <v>216</v>
      </c>
      <c r="H51" s="6" t="s">
        <v>450</v>
      </c>
      <c r="I51">
        <f>VLOOKUP(B51,Customer!A$2:F$152,1,FALSE)</f>
        <v>10027</v>
      </c>
      <c r="J51" t="str">
        <f>VLOOKUP(Orders!B51,Customer!A$2:F$152,2,0)</f>
        <v>Leona</v>
      </c>
      <c r="K51" t="str">
        <f>VLOOKUP(Orders!B51,Customer!A$2:F$152,3,0)</f>
        <v>Saia</v>
      </c>
      <c r="L51" t="str">
        <f t="shared" si="1"/>
        <v>Leona Saia</v>
      </c>
      <c r="M51" t="str">
        <f>VLOOKUP(Orders!B51,Customer!A$2:F$152,4,0)</f>
        <v>Female</v>
      </c>
      <c r="N51" t="str">
        <f>VLOOKUP(Orders!B51,Customer!A$2:F$152,5,0)</f>
        <v>Kuala Lumpur</v>
      </c>
      <c r="O51" t="str">
        <f>VLOOKUP(Orders!B51,Customer!A$2:F$152,6,0)</f>
        <v>Malaysia</v>
      </c>
      <c r="P51" t="str">
        <f>VLOOKUP(B51,Phone_Numbers!A$2:B$147,2,0)</f>
        <v>555-1286</v>
      </c>
    </row>
    <row r="52" spans="1:16" x14ac:dyDescent="0.2">
      <c r="A52" s="2">
        <v>151</v>
      </c>
      <c r="B52" s="2">
        <v>10131</v>
      </c>
      <c r="C52" s="4">
        <v>41693</v>
      </c>
      <c r="D52" s="2" t="s">
        <v>458</v>
      </c>
      <c r="E52" s="2">
        <v>12</v>
      </c>
      <c r="F52" s="5">
        <v>12</v>
      </c>
      <c r="G52" s="5">
        <f t="shared" si="0"/>
        <v>144</v>
      </c>
      <c r="H52" s="6" t="s">
        <v>452</v>
      </c>
      <c r="I52">
        <f>VLOOKUP(B52,Customer!A$2:F$152,1,FALSE)</f>
        <v>10131</v>
      </c>
      <c r="J52" t="str">
        <f>VLOOKUP(Orders!B52,Customer!A$2:F$152,2,0)</f>
        <v>Wilmer</v>
      </c>
      <c r="K52" t="str">
        <f>VLOOKUP(Orders!B52,Customer!A$2:F$152,3,0)</f>
        <v>Markert</v>
      </c>
      <c r="L52" t="str">
        <f t="shared" si="1"/>
        <v>Wilmer Markert</v>
      </c>
      <c r="M52" t="str">
        <f>VLOOKUP(Orders!B52,Customer!A$2:F$152,4,0)</f>
        <v>Male</v>
      </c>
      <c r="N52" t="str">
        <f>VLOOKUP(Orders!B52,Customer!A$2:F$152,5,0)</f>
        <v>Osaka</v>
      </c>
      <c r="O52" t="str">
        <f>VLOOKUP(Orders!B52,Customer!A$2:F$152,6,0)</f>
        <v>Japan</v>
      </c>
      <c r="P52" t="str">
        <f>VLOOKUP(B52,Phone_Numbers!A$2:B$147,2,0)</f>
        <v>555-1496</v>
      </c>
    </row>
    <row r="53" spans="1:16" x14ac:dyDescent="0.2">
      <c r="A53" s="2">
        <v>152</v>
      </c>
      <c r="B53" s="2">
        <v>10028</v>
      </c>
      <c r="C53" s="4">
        <v>41038</v>
      </c>
      <c r="D53" s="2" t="s">
        <v>454</v>
      </c>
      <c r="E53" s="2">
        <v>19</v>
      </c>
      <c r="F53" s="5">
        <v>4</v>
      </c>
      <c r="G53" s="5">
        <f t="shared" si="0"/>
        <v>76</v>
      </c>
      <c r="H53" s="6" t="s">
        <v>450</v>
      </c>
      <c r="I53">
        <f>VLOOKUP(B53,Customer!A$2:F$152,1,FALSE)</f>
        <v>10028</v>
      </c>
      <c r="J53" t="str">
        <f>VLOOKUP(Orders!B53,Customer!A$2:F$152,2,0)</f>
        <v>Margery</v>
      </c>
      <c r="K53" t="str">
        <f>VLOOKUP(Orders!B53,Customer!A$2:F$152,3,0)</f>
        <v>Farabee</v>
      </c>
      <c r="L53" t="str">
        <f t="shared" si="1"/>
        <v>Margery Farabee</v>
      </c>
      <c r="M53" t="str">
        <f>VLOOKUP(Orders!B53,Customer!A$2:F$152,4,0)</f>
        <v>Female</v>
      </c>
      <c r="N53" t="str">
        <f>VLOOKUP(Orders!B53,Customer!A$2:F$152,5,0)</f>
        <v>Toronto</v>
      </c>
      <c r="O53" t="str">
        <f>VLOOKUP(Orders!B53,Customer!A$2:F$152,6,0)</f>
        <v>Canada</v>
      </c>
      <c r="P53" t="str">
        <f>VLOOKUP(B53,Phone_Numbers!A$2:B$147,2,0)</f>
        <v>555-1288</v>
      </c>
    </row>
    <row r="54" spans="1:16" x14ac:dyDescent="0.2">
      <c r="A54" s="2">
        <v>153</v>
      </c>
      <c r="B54" s="2">
        <v>10085</v>
      </c>
      <c r="C54" s="4">
        <v>40781</v>
      </c>
      <c r="D54" s="2" t="s">
        <v>457</v>
      </c>
      <c r="E54" s="2">
        <v>21</v>
      </c>
      <c r="F54" s="5">
        <v>9</v>
      </c>
      <c r="G54" s="5">
        <f t="shared" si="0"/>
        <v>189</v>
      </c>
      <c r="H54" s="6" t="s">
        <v>450</v>
      </c>
      <c r="I54">
        <f>VLOOKUP(B54,Customer!A$2:F$152,1,FALSE)</f>
        <v>10085</v>
      </c>
      <c r="J54" t="str">
        <f>VLOOKUP(Orders!B54,Customer!A$2:F$152,2,0)</f>
        <v>Celeste</v>
      </c>
      <c r="K54" t="str">
        <f>VLOOKUP(Orders!B54,Customer!A$2:F$152,3,0)</f>
        <v>Dorothy</v>
      </c>
      <c r="L54" t="str">
        <f t="shared" si="1"/>
        <v>Celeste Dorothy</v>
      </c>
      <c r="M54" t="str">
        <f>VLOOKUP(Orders!B54,Customer!A$2:F$152,4,0)</f>
        <v>Female</v>
      </c>
      <c r="N54" t="str">
        <f>VLOOKUP(Orders!B54,Customer!A$2:F$152,5,0)</f>
        <v>Tel Aviv</v>
      </c>
      <c r="O54" t="str">
        <f>VLOOKUP(Orders!B54,Customer!A$2:F$152,6,0)</f>
        <v>Israel</v>
      </c>
      <c r="P54" t="str">
        <f>VLOOKUP(B54,Phone_Numbers!A$2:B$147,2,0)</f>
        <v>555-1404</v>
      </c>
    </row>
    <row r="55" spans="1:16" x14ac:dyDescent="0.2">
      <c r="A55" s="2">
        <v>154</v>
      </c>
      <c r="B55" s="2">
        <v>10032</v>
      </c>
      <c r="C55" s="4">
        <v>41268</v>
      </c>
      <c r="D55" s="2" t="s">
        <v>451</v>
      </c>
      <c r="E55" s="2">
        <v>29</v>
      </c>
      <c r="F55" s="5">
        <v>18</v>
      </c>
      <c r="G55" s="5">
        <f t="shared" si="0"/>
        <v>522</v>
      </c>
      <c r="H55" s="6" t="s">
        <v>450</v>
      </c>
      <c r="I55">
        <f>VLOOKUP(B55,Customer!A$2:F$152,1,FALSE)</f>
        <v>10032</v>
      </c>
      <c r="J55" t="str">
        <f>VLOOKUP(Orders!B55,Customer!A$2:F$152,2,0)</f>
        <v>Henry</v>
      </c>
      <c r="K55" t="str">
        <f>VLOOKUP(Orders!B55,Customer!A$2:F$152,3,0)</f>
        <v>Steinmetz</v>
      </c>
      <c r="L55" t="str">
        <f t="shared" si="1"/>
        <v>Henry Steinmetz</v>
      </c>
      <c r="M55" t="str">
        <f>VLOOKUP(Orders!B55,Customer!A$2:F$152,4,0)</f>
        <v>Male</v>
      </c>
      <c r="N55" t="str">
        <f>VLOOKUP(Orders!B55,Customer!A$2:F$152,5,0)</f>
        <v>Brussels</v>
      </c>
      <c r="O55" t="str">
        <f>VLOOKUP(Orders!B55,Customer!A$2:F$152,6,0)</f>
        <v>Belgium</v>
      </c>
      <c r="P55" t="str">
        <f>VLOOKUP(B55,Phone_Numbers!A$2:B$147,2,0)</f>
        <v>555-1296</v>
      </c>
    </row>
    <row r="56" spans="1:16" x14ac:dyDescent="0.2">
      <c r="A56" s="2">
        <v>155</v>
      </c>
      <c r="B56" s="2">
        <v>10075</v>
      </c>
      <c r="C56" s="4">
        <v>41223</v>
      </c>
      <c r="D56" s="2" t="s">
        <v>462</v>
      </c>
      <c r="E56" s="2">
        <v>8</v>
      </c>
      <c r="F56" s="5">
        <v>2</v>
      </c>
      <c r="G56" s="5">
        <f t="shared" si="0"/>
        <v>16</v>
      </c>
      <c r="H56" s="6" t="s">
        <v>452</v>
      </c>
      <c r="I56">
        <f>VLOOKUP(B56,Customer!A$2:F$152,1,FALSE)</f>
        <v>10075</v>
      </c>
      <c r="J56" t="str">
        <f>VLOOKUP(Orders!B56,Customer!A$2:F$152,2,0)</f>
        <v>Evangeline</v>
      </c>
      <c r="K56" t="str">
        <f>VLOOKUP(Orders!B56,Customer!A$2:F$152,3,0)</f>
        <v>Grandstaff</v>
      </c>
      <c r="L56" t="str">
        <f t="shared" si="1"/>
        <v>Evangeline Grandstaff</v>
      </c>
      <c r="M56" t="str">
        <f>VLOOKUP(Orders!B56,Customer!A$2:F$152,4,0)</f>
        <v>Female</v>
      </c>
      <c r="N56" t="str">
        <f>VLOOKUP(Orders!B56,Customer!A$2:F$152,5,0)</f>
        <v>Dalian</v>
      </c>
      <c r="O56" t="str">
        <f>VLOOKUP(Orders!B56,Customer!A$2:F$152,6,0)</f>
        <v>China</v>
      </c>
      <c r="P56" t="str">
        <f>VLOOKUP(B56,Phone_Numbers!A$2:B$147,2,0)</f>
        <v>555-1382</v>
      </c>
    </row>
    <row r="57" spans="1:16" x14ac:dyDescent="0.2">
      <c r="A57" s="2">
        <v>156</v>
      </c>
      <c r="B57" s="2">
        <v>10047</v>
      </c>
      <c r="C57" s="4">
        <v>41159</v>
      </c>
      <c r="D57" s="2" t="s">
        <v>459</v>
      </c>
      <c r="E57" s="2">
        <v>7</v>
      </c>
      <c r="F57" s="5">
        <v>2</v>
      </c>
      <c r="G57" s="5">
        <f t="shared" si="0"/>
        <v>14</v>
      </c>
      <c r="H57" s="6" t="s">
        <v>452</v>
      </c>
      <c r="I57">
        <f>VLOOKUP(B57,Customer!A$2:F$152,1,FALSE)</f>
        <v>10047</v>
      </c>
      <c r="J57" t="str">
        <f>VLOOKUP(Orders!B57,Customer!A$2:F$152,2,0)</f>
        <v>Stewart</v>
      </c>
      <c r="K57" t="str">
        <f>VLOOKUP(Orders!B57,Customer!A$2:F$152,3,0)</f>
        <v>Warthen</v>
      </c>
      <c r="L57" t="str">
        <f t="shared" si="1"/>
        <v>Stewart Warthen</v>
      </c>
      <c r="M57" t="str">
        <f>VLOOKUP(Orders!B57,Customer!A$2:F$152,4,0)</f>
        <v>Male</v>
      </c>
      <c r="N57" t="str">
        <f>VLOOKUP(Orders!B57,Customer!A$2:F$152,5,0)</f>
        <v>Kuala Lumpur</v>
      </c>
      <c r="O57" t="str">
        <f>VLOOKUP(Orders!B57,Customer!A$2:F$152,6,0)</f>
        <v>Malaysia</v>
      </c>
      <c r="P57" t="str">
        <f>VLOOKUP(B57,Phone_Numbers!A$2:B$147,2,0)</f>
        <v>555-1326</v>
      </c>
    </row>
    <row r="58" spans="1:16" x14ac:dyDescent="0.2">
      <c r="A58" s="2">
        <v>157</v>
      </c>
      <c r="B58" s="2">
        <v>10006</v>
      </c>
      <c r="C58" s="4">
        <v>41300</v>
      </c>
      <c r="D58" s="2" t="s">
        <v>462</v>
      </c>
      <c r="E58" s="2">
        <v>6</v>
      </c>
      <c r="F58" s="5">
        <v>2</v>
      </c>
      <c r="G58" s="5">
        <f t="shared" si="0"/>
        <v>12</v>
      </c>
      <c r="H58" s="6" t="s">
        <v>452</v>
      </c>
      <c r="I58">
        <f>VLOOKUP(B58,Customer!A$2:F$152,1,FALSE)</f>
        <v>10006</v>
      </c>
      <c r="J58" t="str">
        <f>VLOOKUP(Orders!B58,Customer!A$2:F$152,2,0)</f>
        <v>Colin</v>
      </c>
      <c r="K58" t="str">
        <f>VLOOKUP(Orders!B58,Customer!A$2:F$152,3,0)</f>
        <v>Minter</v>
      </c>
      <c r="L58" t="str">
        <f t="shared" si="1"/>
        <v>Colin Minter</v>
      </c>
      <c r="M58" t="str">
        <f>VLOOKUP(Orders!B58,Customer!A$2:F$152,4,0)</f>
        <v>Male</v>
      </c>
      <c r="N58" t="str">
        <f>VLOOKUP(Orders!B58,Customer!A$2:F$152,5,0)</f>
        <v>Osaka</v>
      </c>
      <c r="O58" t="str">
        <f>VLOOKUP(Orders!B58,Customer!A$2:F$152,6,0)</f>
        <v>Japan</v>
      </c>
      <c r="P58" t="str">
        <f>VLOOKUP(B58,Phone_Numbers!A$2:B$147,2,0)</f>
        <v>555-1244</v>
      </c>
    </row>
    <row r="59" spans="1:16" x14ac:dyDescent="0.2">
      <c r="A59" s="2">
        <v>158</v>
      </c>
      <c r="B59" s="2">
        <v>10075</v>
      </c>
      <c r="C59" s="4">
        <v>40514</v>
      </c>
      <c r="D59" s="2" t="s">
        <v>462</v>
      </c>
      <c r="E59" s="2">
        <v>13</v>
      </c>
      <c r="F59" s="5">
        <v>2</v>
      </c>
      <c r="G59" s="5">
        <f t="shared" si="0"/>
        <v>26</v>
      </c>
      <c r="H59" s="6" t="s">
        <v>452</v>
      </c>
      <c r="I59">
        <f>VLOOKUP(B59,Customer!A$2:F$152,1,FALSE)</f>
        <v>10075</v>
      </c>
      <c r="J59" t="str">
        <f>VLOOKUP(Orders!B59,Customer!A$2:F$152,2,0)</f>
        <v>Evangeline</v>
      </c>
      <c r="K59" t="str">
        <f>VLOOKUP(Orders!B59,Customer!A$2:F$152,3,0)</f>
        <v>Grandstaff</v>
      </c>
      <c r="L59" t="str">
        <f t="shared" si="1"/>
        <v>Evangeline Grandstaff</v>
      </c>
      <c r="M59" t="str">
        <f>VLOOKUP(Orders!B59,Customer!A$2:F$152,4,0)</f>
        <v>Female</v>
      </c>
      <c r="N59" t="str">
        <f>VLOOKUP(Orders!B59,Customer!A$2:F$152,5,0)</f>
        <v>Dalian</v>
      </c>
      <c r="O59" t="str">
        <f>VLOOKUP(Orders!B59,Customer!A$2:F$152,6,0)</f>
        <v>China</v>
      </c>
      <c r="P59" t="str">
        <f>VLOOKUP(B59,Phone_Numbers!A$2:B$147,2,0)</f>
        <v>555-1382</v>
      </c>
    </row>
    <row r="60" spans="1:16" x14ac:dyDescent="0.2">
      <c r="A60" s="2">
        <v>159</v>
      </c>
      <c r="B60" s="2">
        <v>10051</v>
      </c>
      <c r="C60" s="4">
        <v>40740</v>
      </c>
      <c r="D60" s="2" t="s">
        <v>459</v>
      </c>
      <c r="E60" s="2">
        <v>26</v>
      </c>
      <c r="F60" s="5">
        <v>2</v>
      </c>
      <c r="G60" s="5">
        <f t="shared" si="0"/>
        <v>52</v>
      </c>
      <c r="H60" s="6" t="s">
        <v>450</v>
      </c>
      <c r="I60">
        <f>VLOOKUP(B60,Customer!A$2:F$152,1,FALSE)</f>
        <v>10051</v>
      </c>
      <c r="J60" t="str">
        <f>VLOOKUP(Orders!B60,Customer!A$2:F$152,2,0)</f>
        <v>Madge</v>
      </c>
      <c r="K60" t="str">
        <f>VLOOKUP(Orders!B60,Customer!A$2:F$152,3,0)</f>
        <v>Freudenthal</v>
      </c>
      <c r="L60" t="str">
        <f t="shared" si="1"/>
        <v>Madge Freudenthal</v>
      </c>
      <c r="M60" t="str">
        <f>VLOOKUP(Orders!B60,Customer!A$2:F$152,4,0)</f>
        <v>Female</v>
      </c>
      <c r="N60" t="str">
        <f>VLOOKUP(Orders!B60,Customer!A$2:F$152,5,0)</f>
        <v>Dallas</v>
      </c>
      <c r="O60" t="str">
        <f>VLOOKUP(Orders!B60,Customer!A$2:F$152,6,0)</f>
        <v>USA</v>
      </c>
      <c r="P60" t="str">
        <f>VLOOKUP(B60,Phone_Numbers!A$2:B$147,2,0)</f>
        <v>555-1334</v>
      </c>
    </row>
    <row r="61" spans="1:16" x14ac:dyDescent="0.2">
      <c r="A61" s="2">
        <v>160</v>
      </c>
      <c r="B61" s="2">
        <v>10118</v>
      </c>
      <c r="C61" s="4">
        <v>40846</v>
      </c>
      <c r="D61" s="2" t="s">
        <v>456</v>
      </c>
      <c r="E61" s="2">
        <v>23</v>
      </c>
      <c r="F61" s="5">
        <v>12</v>
      </c>
      <c r="G61" s="5">
        <f t="shared" si="0"/>
        <v>276</v>
      </c>
      <c r="H61" s="6" t="s">
        <v>450</v>
      </c>
      <c r="I61">
        <f>VLOOKUP(B61,Customer!A$2:F$152,1,FALSE)</f>
        <v>10118</v>
      </c>
      <c r="J61" t="str">
        <f>VLOOKUP(Orders!B61,Customer!A$2:F$152,2,0)</f>
        <v>Therese</v>
      </c>
      <c r="K61" t="str">
        <f>VLOOKUP(Orders!B61,Customer!A$2:F$152,3,0)</f>
        <v>Mcnellis</v>
      </c>
      <c r="L61" t="str">
        <f t="shared" si="1"/>
        <v>Therese Mcnellis</v>
      </c>
      <c r="M61" t="str">
        <f>VLOOKUP(Orders!B61,Customer!A$2:F$152,4,0)</f>
        <v>Female</v>
      </c>
      <c r="N61" t="str">
        <f>VLOOKUP(Orders!B61,Customer!A$2:F$152,5,0)</f>
        <v>Vienna</v>
      </c>
      <c r="O61" t="str">
        <f>VLOOKUP(Orders!B61,Customer!A$2:F$152,6,0)</f>
        <v>Austria</v>
      </c>
      <c r="P61" t="str">
        <f>VLOOKUP(B61,Phone_Numbers!A$2:B$147,2,0)</f>
        <v>555-1470</v>
      </c>
    </row>
    <row r="62" spans="1:16" x14ac:dyDescent="0.2">
      <c r="A62" s="2">
        <v>161</v>
      </c>
      <c r="B62" s="2">
        <v>10149</v>
      </c>
      <c r="C62" s="4">
        <v>41268</v>
      </c>
      <c r="D62" s="2" t="s">
        <v>457</v>
      </c>
      <c r="E62" s="2">
        <v>13</v>
      </c>
      <c r="F62" s="5">
        <v>9</v>
      </c>
      <c r="G62" s="5">
        <f t="shared" si="0"/>
        <v>117</v>
      </c>
      <c r="H62" s="6" t="s">
        <v>452</v>
      </c>
      <c r="I62">
        <f>VLOOKUP(B62,Customer!A$2:F$152,1,FALSE)</f>
        <v>10149</v>
      </c>
      <c r="J62" t="str">
        <f>VLOOKUP(Orders!B62,Customer!A$2:F$152,2,0)</f>
        <v>Tomas</v>
      </c>
      <c r="K62" t="str">
        <f>VLOOKUP(Orders!B62,Customer!A$2:F$152,3,0)</f>
        <v>Coppinger</v>
      </c>
      <c r="L62" t="str">
        <f t="shared" si="1"/>
        <v>Tomas Coppinger</v>
      </c>
      <c r="M62" t="str">
        <f>VLOOKUP(Orders!B62,Customer!A$2:F$152,4,0)</f>
        <v>Male</v>
      </c>
      <c r="N62" t="str">
        <f>VLOOKUP(Orders!B62,Customer!A$2:F$152,5,0)</f>
        <v>Khartoum</v>
      </c>
      <c r="O62" t="str">
        <f>VLOOKUP(Orders!B62,Customer!A$2:F$152,6,0)</f>
        <v>Sudan</v>
      </c>
      <c r="P62" t="str">
        <f>VLOOKUP(B62,Phone_Numbers!A$2:B$147,2,0)</f>
        <v>555-1532</v>
      </c>
    </row>
    <row r="63" spans="1:16" x14ac:dyDescent="0.2">
      <c r="A63" s="2">
        <v>162</v>
      </c>
      <c r="B63" s="2">
        <v>10032</v>
      </c>
      <c r="C63" s="4">
        <v>42337</v>
      </c>
      <c r="D63" s="2" t="s">
        <v>455</v>
      </c>
      <c r="E63" s="2">
        <v>2</v>
      </c>
      <c r="F63" s="5">
        <v>12</v>
      </c>
      <c r="G63" s="5">
        <f t="shared" si="0"/>
        <v>24</v>
      </c>
      <c r="H63" s="6" t="s">
        <v>461</v>
      </c>
      <c r="I63">
        <f>VLOOKUP(B63,Customer!A$2:F$152,1,FALSE)</f>
        <v>10032</v>
      </c>
      <c r="J63" t="str">
        <f>VLOOKUP(Orders!B63,Customer!A$2:F$152,2,0)</f>
        <v>Henry</v>
      </c>
      <c r="K63" t="str">
        <f>VLOOKUP(Orders!B63,Customer!A$2:F$152,3,0)</f>
        <v>Steinmetz</v>
      </c>
      <c r="L63" t="str">
        <f t="shared" si="1"/>
        <v>Henry Steinmetz</v>
      </c>
      <c r="M63" t="str">
        <f>VLOOKUP(Orders!B63,Customer!A$2:F$152,4,0)</f>
        <v>Male</v>
      </c>
      <c r="N63" t="str">
        <f>VLOOKUP(Orders!B63,Customer!A$2:F$152,5,0)</f>
        <v>Brussels</v>
      </c>
      <c r="O63" t="str">
        <f>VLOOKUP(Orders!B63,Customer!A$2:F$152,6,0)</f>
        <v>Belgium</v>
      </c>
      <c r="P63" t="str">
        <f>VLOOKUP(B63,Phone_Numbers!A$2:B$147,2,0)</f>
        <v>555-1296</v>
      </c>
    </row>
    <row r="64" spans="1:16" x14ac:dyDescent="0.2">
      <c r="A64" s="2">
        <v>163</v>
      </c>
      <c r="B64" s="2">
        <v>10148</v>
      </c>
      <c r="C64" s="4">
        <v>41627</v>
      </c>
      <c r="D64" s="2" t="s">
        <v>460</v>
      </c>
      <c r="E64" s="2">
        <v>10</v>
      </c>
      <c r="F64" s="5">
        <v>8</v>
      </c>
      <c r="G64" s="5">
        <f t="shared" si="0"/>
        <v>80</v>
      </c>
      <c r="H64" s="6" t="s">
        <v>452</v>
      </c>
      <c r="I64">
        <f>VLOOKUP(B64,Customer!A$2:F$152,1,FALSE)</f>
        <v>10148</v>
      </c>
      <c r="J64" t="str">
        <f>VLOOKUP(Orders!B64,Customer!A$2:F$152,2,0)</f>
        <v>Etta</v>
      </c>
      <c r="K64" t="str">
        <f>VLOOKUP(Orders!B64,Customer!A$2:F$152,3,0)</f>
        <v>Bosque</v>
      </c>
      <c r="L64" t="str">
        <f t="shared" si="1"/>
        <v>Etta Bosque</v>
      </c>
      <c r="M64" t="str">
        <f>VLOOKUP(Orders!B64,Customer!A$2:F$152,4,0)</f>
        <v>Female</v>
      </c>
      <c r="N64" t="str">
        <f>VLOOKUP(Orders!B64,Customer!A$2:F$152,5,0)</f>
        <v>Belo Horizonte</v>
      </c>
      <c r="O64" t="str">
        <f>VLOOKUP(Orders!B64,Customer!A$2:F$152,6,0)</f>
        <v>Brazil</v>
      </c>
      <c r="P64" t="str">
        <f>VLOOKUP(B64,Phone_Numbers!A$2:B$147,2,0)</f>
        <v>555-1530</v>
      </c>
    </row>
    <row r="65" spans="1:16" x14ac:dyDescent="0.2">
      <c r="A65" s="2">
        <v>164</v>
      </c>
      <c r="B65" s="2">
        <v>10118</v>
      </c>
      <c r="C65" s="4">
        <v>41991</v>
      </c>
      <c r="D65" s="2" t="s">
        <v>457</v>
      </c>
      <c r="E65" s="2">
        <v>4</v>
      </c>
      <c r="F65" s="5">
        <v>9</v>
      </c>
      <c r="G65" s="5">
        <f t="shared" si="0"/>
        <v>36</v>
      </c>
      <c r="H65" s="6" t="s">
        <v>461</v>
      </c>
      <c r="I65">
        <f>VLOOKUP(B65,Customer!A$2:F$152,1,FALSE)</f>
        <v>10118</v>
      </c>
      <c r="J65" t="str">
        <f>VLOOKUP(Orders!B65,Customer!A$2:F$152,2,0)</f>
        <v>Therese</v>
      </c>
      <c r="K65" t="str">
        <f>VLOOKUP(Orders!B65,Customer!A$2:F$152,3,0)</f>
        <v>Mcnellis</v>
      </c>
      <c r="L65" t="str">
        <f t="shared" si="1"/>
        <v>Therese Mcnellis</v>
      </c>
      <c r="M65" t="str">
        <f>VLOOKUP(Orders!B65,Customer!A$2:F$152,4,0)</f>
        <v>Female</v>
      </c>
      <c r="N65" t="str">
        <f>VLOOKUP(Orders!B65,Customer!A$2:F$152,5,0)</f>
        <v>Vienna</v>
      </c>
      <c r="O65" t="str">
        <f>VLOOKUP(Orders!B65,Customer!A$2:F$152,6,0)</f>
        <v>Austria</v>
      </c>
      <c r="P65" t="str">
        <f>VLOOKUP(B65,Phone_Numbers!A$2:B$147,2,0)</f>
        <v>555-1470</v>
      </c>
    </row>
    <row r="66" spans="1:16" x14ac:dyDescent="0.2">
      <c r="A66" s="2">
        <v>165</v>
      </c>
      <c r="B66" s="2">
        <v>10066</v>
      </c>
      <c r="C66" s="4">
        <v>42008</v>
      </c>
      <c r="D66" s="2" t="s">
        <v>456</v>
      </c>
      <c r="E66" s="2">
        <v>30</v>
      </c>
      <c r="F66" s="5">
        <v>12</v>
      </c>
      <c r="G66" s="5">
        <f t="shared" si="0"/>
        <v>360</v>
      </c>
      <c r="H66" s="6" t="s">
        <v>450</v>
      </c>
      <c r="I66">
        <f>VLOOKUP(B66,Customer!A$2:F$152,1,FALSE)</f>
        <v>10066</v>
      </c>
      <c r="J66" t="str">
        <f>VLOOKUP(Orders!B66,Customer!A$2:F$152,2,0)</f>
        <v>Berry</v>
      </c>
      <c r="K66" t="str">
        <f>VLOOKUP(Orders!B66,Customer!A$2:F$152,3,0)</f>
        <v>Plumadore</v>
      </c>
      <c r="L66" t="str">
        <f t="shared" si="1"/>
        <v>Berry Plumadore</v>
      </c>
      <c r="M66" t="str">
        <f>VLOOKUP(Orders!B66,Customer!A$2:F$152,4,0)</f>
        <v>Male</v>
      </c>
      <c r="N66" t="str">
        <f>VLOOKUP(Orders!B66,Customer!A$2:F$152,5,0)</f>
        <v>Accra</v>
      </c>
      <c r="O66" t="str">
        <f>VLOOKUP(Orders!B66,Customer!A$2:F$152,6,0)</f>
        <v>Ghana</v>
      </c>
      <c r="P66" t="str">
        <f>VLOOKUP(B66,Phone_Numbers!A$2:B$147,2,0)</f>
        <v>555-1364</v>
      </c>
    </row>
    <row r="67" spans="1:16" x14ac:dyDescent="0.2">
      <c r="A67" s="2">
        <v>166</v>
      </c>
      <c r="B67" s="2">
        <v>10081</v>
      </c>
      <c r="C67" s="4">
        <v>42258</v>
      </c>
      <c r="D67" s="2" t="s">
        <v>454</v>
      </c>
      <c r="E67" s="2">
        <v>15</v>
      </c>
      <c r="F67" s="5">
        <v>4</v>
      </c>
      <c r="G67" s="5">
        <f t="shared" ref="G67:G130" si="5">E67*F67</f>
        <v>60</v>
      </c>
      <c r="H67" s="6" t="s">
        <v>450</v>
      </c>
      <c r="I67">
        <f>VLOOKUP(B67,Customer!A$2:F$152,1,FALSE)</f>
        <v>10081</v>
      </c>
      <c r="J67" t="str">
        <f>VLOOKUP(Orders!B67,Customer!A$2:F$152,2,0)</f>
        <v>Anya</v>
      </c>
      <c r="K67" t="str">
        <f>VLOOKUP(Orders!B67,Customer!A$2:F$152,3,0)</f>
        <v>Tellez</v>
      </c>
      <c r="L67" t="str">
        <f t="shared" ref="L67:L130" si="6">_xlfn.CONCAT(J67," ",K67)</f>
        <v>Anya Tellez</v>
      </c>
      <c r="M67" t="str">
        <f>VLOOKUP(Orders!B67,Customer!A$2:F$152,4,0)</f>
        <v>Female</v>
      </c>
      <c r="N67" t="str">
        <f>VLOOKUP(Orders!B67,Customer!A$2:F$152,5,0)</f>
        <v>Curitiba</v>
      </c>
      <c r="O67" t="str">
        <f>VLOOKUP(Orders!B67,Customer!A$2:F$152,6,0)</f>
        <v>Brazil</v>
      </c>
      <c r="P67" t="str">
        <f>VLOOKUP(B67,Phone_Numbers!A$2:B$147,2,0)</f>
        <v>555-1394</v>
      </c>
    </row>
    <row r="68" spans="1:16" x14ac:dyDescent="0.2">
      <c r="A68" s="2">
        <v>167</v>
      </c>
      <c r="B68" s="2">
        <v>10045</v>
      </c>
      <c r="C68" s="4">
        <v>40311</v>
      </c>
      <c r="D68" s="2" t="s">
        <v>462</v>
      </c>
      <c r="E68" s="2">
        <v>24</v>
      </c>
      <c r="F68" s="5">
        <v>2</v>
      </c>
      <c r="G68" s="5">
        <f t="shared" si="5"/>
        <v>48</v>
      </c>
      <c r="H68" s="6" t="s">
        <v>450</v>
      </c>
      <c r="I68">
        <f>VLOOKUP(B68,Customer!A$2:F$152,1,FALSE)</f>
        <v>10045</v>
      </c>
      <c r="J68" t="str">
        <f>VLOOKUP(Orders!B68,Customer!A$2:F$152,2,0)</f>
        <v>Foster</v>
      </c>
      <c r="K68" t="str">
        <f>VLOOKUP(Orders!B68,Customer!A$2:F$152,3,0)</f>
        <v>Czaja</v>
      </c>
      <c r="L68" t="str">
        <f t="shared" si="6"/>
        <v>Foster Czaja</v>
      </c>
      <c r="M68" t="str">
        <f>VLOOKUP(Orders!B68,Customer!A$2:F$152,4,0)</f>
        <v>Male</v>
      </c>
      <c r="N68" t="str">
        <f>VLOOKUP(Orders!B68,Customer!A$2:F$152,5,0)</f>
        <v>Madrid</v>
      </c>
      <c r="O68" t="str">
        <f>VLOOKUP(Orders!B68,Customer!A$2:F$152,6,0)</f>
        <v>Spain</v>
      </c>
      <c r="P68" t="str">
        <f>VLOOKUP(B68,Phone_Numbers!A$2:B$147,2,0)</f>
        <v>555-1322</v>
      </c>
    </row>
    <row r="69" spans="1:16" x14ac:dyDescent="0.2">
      <c r="A69" s="2">
        <v>168</v>
      </c>
      <c r="B69" s="2">
        <v>10092</v>
      </c>
      <c r="C69" s="4">
        <v>41842</v>
      </c>
      <c r="D69" s="2" t="s">
        <v>457</v>
      </c>
      <c r="E69" s="2">
        <v>15</v>
      </c>
      <c r="F69" s="5">
        <v>9</v>
      </c>
      <c r="G69" s="5">
        <f t="shared" si="5"/>
        <v>135</v>
      </c>
      <c r="H69" s="6" t="s">
        <v>450</v>
      </c>
      <c r="I69">
        <f>VLOOKUP(B69,Customer!A$2:F$152,1,FALSE)</f>
        <v>10092</v>
      </c>
      <c r="J69" t="str">
        <f>VLOOKUP(Orders!B69,Customer!A$2:F$152,2,0)</f>
        <v>Percy</v>
      </c>
      <c r="K69" t="str">
        <f>VLOOKUP(Orders!B69,Customer!A$2:F$152,3,0)</f>
        <v>Rizzuto</v>
      </c>
      <c r="L69" t="str">
        <f t="shared" si="6"/>
        <v>Percy Rizzuto</v>
      </c>
      <c r="M69" t="str">
        <f>VLOOKUP(Orders!B69,Customer!A$2:F$152,4,0)</f>
        <v>Female</v>
      </c>
      <c r="N69" t="str">
        <f>VLOOKUP(Orders!B69,Customer!A$2:F$152,5,0)</f>
        <v>Tashkent</v>
      </c>
      <c r="O69" t="str">
        <f>VLOOKUP(Orders!B69,Customer!A$2:F$152,6,0)</f>
        <v>Uzbekistan</v>
      </c>
      <c r="P69" t="str">
        <f>VLOOKUP(B69,Phone_Numbers!A$2:B$147,2,0)</f>
        <v>555-1418</v>
      </c>
    </row>
    <row r="70" spans="1:16" x14ac:dyDescent="0.2">
      <c r="A70" s="2">
        <v>169</v>
      </c>
      <c r="B70" s="2">
        <v>10079</v>
      </c>
      <c r="C70" s="4">
        <v>41991</v>
      </c>
      <c r="D70" s="2" t="s">
        <v>459</v>
      </c>
      <c r="E70" s="2">
        <v>6</v>
      </c>
      <c r="F70" s="5">
        <v>2</v>
      </c>
      <c r="G70" s="5">
        <f t="shared" si="5"/>
        <v>12</v>
      </c>
      <c r="H70" s="6" t="s">
        <v>452</v>
      </c>
      <c r="I70">
        <f>VLOOKUP(B70,Customer!A$2:F$152,1,FALSE)</f>
        <v>10079</v>
      </c>
      <c r="J70" t="str">
        <f>VLOOKUP(Orders!B70,Customer!A$2:F$152,2,0)</f>
        <v>Marilyn</v>
      </c>
      <c r="K70" t="str">
        <f>VLOOKUP(Orders!B70,Customer!A$2:F$152,3,0)</f>
        <v>Wittner</v>
      </c>
      <c r="L70" t="str">
        <f t="shared" si="6"/>
        <v>Marilyn Wittner</v>
      </c>
      <c r="M70" t="str">
        <f>VLOOKUP(Orders!B70,Customer!A$2:F$152,4,0)</f>
        <v>Female</v>
      </c>
      <c r="N70" t="str">
        <f>VLOOKUP(Orders!B70,Customer!A$2:F$152,5,0)</f>
        <v>San Diego</v>
      </c>
      <c r="O70" t="str">
        <f>VLOOKUP(Orders!B70,Customer!A$2:F$152,6,0)</f>
        <v>USA</v>
      </c>
      <c r="P70" t="str">
        <f>VLOOKUP(B70,Phone_Numbers!A$2:B$147,2,0)</f>
        <v>555-1390</v>
      </c>
    </row>
    <row r="71" spans="1:16" x14ac:dyDescent="0.2">
      <c r="A71" s="2">
        <v>170</v>
      </c>
      <c r="B71" s="2">
        <v>10126</v>
      </c>
      <c r="C71" s="4">
        <v>40411</v>
      </c>
      <c r="D71" s="2" t="s">
        <v>462</v>
      </c>
      <c r="E71" s="2">
        <v>4</v>
      </c>
      <c r="F71" s="5">
        <v>2</v>
      </c>
      <c r="G71" s="5">
        <f t="shared" si="5"/>
        <v>8</v>
      </c>
      <c r="H71" s="6" t="s">
        <v>461</v>
      </c>
      <c r="I71">
        <f>VLOOKUP(B71,Customer!A$2:F$152,1,FALSE)</f>
        <v>10126</v>
      </c>
      <c r="J71" t="str">
        <f>VLOOKUP(Orders!B71,Customer!A$2:F$152,2,0)</f>
        <v>Roy</v>
      </c>
      <c r="K71" t="str">
        <f>VLOOKUP(Orders!B71,Customer!A$2:F$152,3,0)</f>
        <v>Reber</v>
      </c>
      <c r="L71" t="str">
        <f t="shared" si="6"/>
        <v>Roy Reber</v>
      </c>
      <c r="M71" t="str">
        <f>VLOOKUP(Orders!B71,Customer!A$2:F$152,4,0)</f>
        <v>Male</v>
      </c>
      <c r="N71" t="str">
        <f>VLOOKUP(Orders!B71,Customer!A$2:F$152,5,0)</f>
        <v>Tokyo</v>
      </c>
      <c r="O71" t="str">
        <f>VLOOKUP(Orders!B71,Customer!A$2:F$152,6,0)</f>
        <v>Japan</v>
      </c>
      <c r="P71" t="str">
        <f>VLOOKUP(B71,Phone_Numbers!A$2:B$147,2,0)</f>
        <v>555-1486</v>
      </c>
    </row>
    <row r="72" spans="1:16" x14ac:dyDescent="0.2">
      <c r="A72" s="2">
        <v>171</v>
      </c>
      <c r="B72" s="2">
        <v>10091</v>
      </c>
      <c r="C72" s="4">
        <v>42234</v>
      </c>
      <c r="D72" s="2" t="s">
        <v>457</v>
      </c>
      <c r="E72" s="2">
        <v>7</v>
      </c>
      <c r="F72" s="5">
        <v>9</v>
      </c>
      <c r="G72" s="5">
        <f t="shared" si="5"/>
        <v>63</v>
      </c>
      <c r="H72" s="6" t="s">
        <v>452</v>
      </c>
      <c r="I72">
        <f>VLOOKUP(B72,Customer!A$2:F$152,1,FALSE)</f>
        <v>10091</v>
      </c>
      <c r="J72" t="str">
        <f>VLOOKUP(Orders!B72,Customer!A$2:F$152,2,0)</f>
        <v>Milagros</v>
      </c>
      <c r="K72" t="str">
        <f>VLOOKUP(Orders!B72,Customer!A$2:F$152,3,0)</f>
        <v>Colangelo</v>
      </c>
      <c r="L72" t="str">
        <f t="shared" si="6"/>
        <v>Milagros Colangelo</v>
      </c>
      <c r="M72" t="str">
        <f>VLOOKUP(Orders!B72,Customer!A$2:F$152,4,0)</f>
        <v>Male</v>
      </c>
      <c r="N72" t="str">
        <f>VLOOKUP(Orders!B72,Customer!A$2:F$152,5,0)</f>
        <v>Katowice</v>
      </c>
      <c r="O72" t="str">
        <f>VLOOKUP(Orders!B72,Customer!A$2:F$152,6,0)</f>
        <v>Poland</v>
      </c>
      <c r="P72" t="str">
        <f>VLOOKUP(B72,Phone_Numbers!A$2:B$147,2,0)</f>
        <v>555-1416</v>
      </c>
    </row>
    <row r="73" spans="1:16" x14ac:dyDescent="0.2">
      <c r="A73" s="2">
        <v>172</v>
      </c>
      <c r="B73" s="2">
        <v>10055</v>
      </c>
      <c r="C73" s="4">
        <v>40460</v>
      </c>
      <c r="D73" s="2" t="s">
        <v>451</v>
      </c>
      <c r="E73" s="2">
        <v>26</v>
      </c>
      <c r="F73" s="5">
        <v>18</v>
      </c>
      <c r="G73" s="5">
        <f t="shared" si="5"/>
        <v>468</v>
      </c>
      <c r="H73" s="6" t="s">
        <v>450</v>
      </c>
      <c r="I73">
        <f>VLOOKUP(B73,Customer!A$2:F$152,1,FALSE)</f>
        <v>10055</v>
      </c>
      <c r="J73" t="str">
        <f>VLOOKUP(Orders!B73,Customer!A$2:F$152,2,0)</f>
        <v>Joshua</v>
      </c>
      <c r="K73" t="str">
        <f>VLOOKUP(Orders!B73,Customer!A$2:F$152,3,0)</f>
        <v>Farone</v>
      </c>
      <c r="L73" t="str">
        <f t="shared" si="6"/>
        <v>Joshua Farone</v>
      </c>
      <c r="M73" t="str">
        <f>VLOOKUP(Orders!B73,Customer!A$2:F$152,4,0)</f>
        <v>Male</v>
      </c>
      <c r="N73" t="str">
        <f>VLOOKUP(Orders!B73,Customer!A$2:F$152,5,0)</f>
        <v>Riyadh</v>
      </c>
      <c r="O73" t="str">
        <f>VLOOKUP(Orders!B73,Customer!A$2:F$152,6,0)</f>
        <v>Saudi Arabia</v>
      </c>
      <c r="P73" t="str">
        <f>VLOOKUP(B73,Phone_Numbers!A$2:B$147,2,0)</f>
        <v>555-1342</v>
      </c>
    </row>
    <row r="74" spans="1:16" x14ac:dyDescent="0.2">
      <c r="A74" s="2">
        <v>173</v>
      </c>
      <c r="B74" s="2">
        <v>10003</v>
      </c>
      <c r="C74" s="4">
        <v>40326</v>
      </c>
      <c r="D74" s="2" t="s">
        <v>460</v>
      </c>
      <c r="E74" s="2">
        <v>9</v>
      </c>
      <c r="F74" s="5">
        <v>8</v>
      </c>
      <c r="G74" s="5">
        <f t="shared" si="5"/>
        <v>72</v>
      </c>
      <c r="H74" s="6" t="s">
        <v>452</v>
      </c>
      <c r="I74">
        <f>VLOOKUP(B74,Customer!A$2:F$152,1,FALSE)</f>
        <v>10003</v>
      </c>
      <c r="J74" t="str">
        <f>VLOOKUP(Orders!B74,Customer!A$2:F$152,2,0)</f>
        <v>Sanford</v>
      </c>
      <c r="K74" t="str">
        <f>VLOOKUP(Orders!B74,Customer!A$2:F$152,3,0)</f>
        <v>Xiong</v>
      </c>
      <c r="L74" t="str">
        <f t="shared" si="6"/>
        <v>Sanford Xiong</v>
      </c>
      <c r="M74" t="str">
        <f>VLOOKUP(Orders!B74,Customer!A$2:F$152,4,0)</f>
        <v>Male</v>
      </c>
      <c r="N74" t="str">
        <f>VLOOKUP(Orders!B74,Customer!A$2:F$152,5,0)</f>
        <v>Sao Paulo</v>
      </c>
      <c r="O74" t="str">
        <f>VLOOKUP(Orders!B74,Customer!A$2:F$152,6,0)</f>
        <v>Brazil</v>
      </c>
      <c r="P74" t="str">
        <f>VLOOKUP(B74,Phone_Numbers!A$2:B$147,2,0)</f>
        <v>555-1238</v>
      </c>
    </row>
    <row r="75" spans="1:16" x14ac:dyDescent="0.2">
      <c r="A75" s="2">
        <v>174</v>
      </c>
      <c r="B75" s="2">
        <v>10116</v>
      </c>
      <c r="C75" s="4">
        <v>40270</v>
      </c>
      <c r="D75" s="2" t="s">
        <v>462</v>
      </c>
      <c r="E75" s="2">
        <v>15</v>
      </c>
      <c r="F75" s="5">
        <v>2</v>
      </c>
      <c r="G75" s="5">
        <f t="shared" si="5"/>
        <v>30</v>
      </c>
      <c r="H75" s="6" t="s">
        <v>450</v>
      </c>
      <c r="I75">
        <f>VLOOKUP(B75,Customer!A$2:F$152,1,FALSE)</f>
        <v>10116</v>
      </c>
      <c r="J75" t="str">
        <f>VLOOKUP(Orders!B75,Customer!A$2:F$152,2,0)</f>
        <v>Michael</v>
      </c>
      <c r="K75" t="str">
        <f>VLOOKUP(Orders!B75,Customer!A$2:F$152,3,0)</f>
        <v>Villareal</v>
      </c>
      <c r="L75" t="str">
        <f t="shared" si="6"/>
        <v>Michael Villareal</v>
      </c>
      <c r="M75" t="str">
        <f>VLOOKUP(Orders!B75,Customer!A$2:F$152,4,0)</f>
        <v>Male</v>
      </c>
      <c r="N75" t="str">
        <f>VLOOKUP(Orders!B75,Customer!A$2:F$152,5,0)</f>
        <v>Portland</v>
      </c>
      <c r="O75" t="str">
        <f>VLOOKUP(Orders!B75,Customer!A$2:F$152,6,0)</f>
        <v>USA</v>
      </c>
      <c r="P75" t="str">
        <f>VLOOKUP(B75,Phone_Numbers!A$2:B$147,2,0)</f>
        <v>555-1466</v>
      </c>
    </row>
    <row r="76" spans="1:16" x14ac:dyDescent="0.2">
      <c r="A76" s="2">
        <v>175</v>
      </c>
      <c r="B76" s="2">
        <v>10002</v>
      </c>
      <c r="C76" s="4">
        <v>40976</v>
      </c>
      <c r="D76" s="2" t="s">
        <v>453</v>
      </c>
      <c r="E76" s="2">
        <v>16</v>
      </c>
      <c r="F76" s="5">
        <v>13</v>
      </c>
      <c r="G76" s="5">
        <f t="shared" si="5"/>
        <v>208</v>
      </c>
      <c r="H76" s="6" t="s">
        <v>450</v>
      </c>
      <c r="I76">
        <f>VLOOKUP(B76,Customer!A$2:F$152,1,FALSE)</f>
        <v>10002</v>
      </c>
      <c r="J76" t="str">
        <f>VLOOKUP(Orders!B76,Customer!A$2:F$152,2,0)</f>
        <v>Patrica</v>
      </c>
      <c r="K76" t="str">
        <f>VLOOKUP(Orders!B76,Customer!A$2:F$152,3,0)</f>
        <v>Courville</v>
      </c>
      <c r="L76" t="str">
        <f t="shared" si="6"/>
        <v>Patrica Courville</v>
      </c>
      <c r="M76" t="str">
        <f>VLOOKUP(Orders!B76,Customer!A$2:F$152,4,0)</f>
        <v>Female</v>
      </c>
      <c r="N76" t="str">
        <f>VLOOKUP(Orders!B76,Customer!A$2:F$152,5,0)</f>
        <v>New York Metro</v>
      </c>
      <c r="O76" t="str">
        <f>VLOOKUP(Orders!B76,Customer!A$2:F$152,6,0)</f>
        <v>USA</v>
      </c>
      <c r="P76" t="str">
        <f>VLOOKUP(B76,Phone_Numbers!A$2:B$147,2,0)</f>
        <v>555-1236</v>
      </c>
    </row>
    <row r="77" spans="1:16" x14ac:dyDescent="0.2">
      <c r="A77" s="2">
        <v>176</v>
      </c>
      <c r="B77" s="2">
        <v>10001</v>
      </c>
      <c r="C77" s="4">
        <v>41961</v>
      </c>
      <c r="D77" s="2" t="s">
        <v>460</v>
      </c>
      <c r="E77" s="2">
        <v>5</v>
      </c>
      <c r="F77" s="5">
        <v>8</v>
      </c>
      <c r="G77" s="5">
        <f t="shared" si="5"/>
        <v>40</v>
      </c>
      <c r="H77" s="6" t="s">
        <v>461</v>
      </c>
      <c r="I77">
        <f>VLOOKUP(B77,Customer!A$2:F$152,1,FALSE)</f>
        <v>10001</v>
      </c>
      <c r="J77" t="str">
        <f>VLOOKUP(Orders!B77,Customer!A$2:F$152,2,0)</f>
        <v>Cornelius</v>
      </c>
      <c r="K77" t="str">
        <f>VLOOKUP(Orders!B77,Customer!A$2:F$152,3,0)</f>
        <v>Kujawa</v>
      </c>
      <c r="L77" t="str">
        <f t="shared" si="6"/>
        <v>Cornelius Kujawa</v>
      </c>
      <c r="M77" t="str">
        <f>VLOOKUP(Orders!B77,Customer!A$2:F$152,4,0)</f>
        <v>Male</v>
      </c>
      <c r="N77" t="str">
        <f>VLOOKUP(Orders!B77,Customer!A$2:F$152,5,0)</f>
        <v>Tokyo</v>
      </c>
      <c r="O77" t="str">
        <f>VLOOKUP(Orders!B77,Customer!A$2:F$152,6,0)</f>
        <v>Japan</v>
      </c>
      <c r="P77" t="str">
        <f>VLOOKUP(B77,Phone_Numbers!A$2:B$147,2,0)</f>
        <v>555-1234</v>
      </c>
    </row>
    <row r="78" spans="1:16" x14ac:dyDescent="0.2">
      <c r="A78" s="2">
        <v>177</v>
      </c>
      <c r="B78" s="2">
        <v>10050</v>
      </c>
      <c r="C78" s="4">
        <v>42079</v>
      </c>
      <c r="D78" s="2" t="s">
        <v>460</v>
      </c>
      <c r="E78" s="2">
        <v>14</v>
      </c>
      <c r="F78" s="5">
        <v>8</v>
      </c>
      <c r="G78" s="5">
        <f t="shared" si="5"/>
        <v>112</v>
      </c>
      <c r="H78" s="6" t="s">
        <v>452</v>
      </c>
      <c r="I78">
        <f>VLOOKUP(B78,Customer!A$2:F$152,1,FALSE)</f>
        <v>10050</v>
      </c>
      <c r="J78" t="str">
        <f>VLOOKUP(Orders!B78,Customer!A$2:F$152,2,0)</f>
        <v>Christen</v>
      </c>
      <c r="K78" t="str">
        <f>VLOOKUP(Orders!B78,Customer!A$2:F$152,3,0)</f>
        <v>Donnelly</v>
      </c>
      <c r="L78" t="str">
        <f t="shared" si="6"/>
        <v>Christen Donnelly</v>
      </c>
      <c r="M78" t="str">
        <f>VLOOKUP(Orders!B78,Customer!A$2:F$152,4,0)</f>
        <v>Female</v>
      </c>
      <c r="N78" t="str">
        <f>VLOOKUP(Orders!B78,Customer!A$2:F$152,5,0)</f>
        <v>Shenyang</v>
      </c>
      <c r="O78" t="str">
        <f>VLOOKUP(Orders!B78,Customer!A$2:F$152,6,0)</f>
        <v>China</v>
      </c>
      <c r="P78" t="str">
        <f>VLOOKUP(B78,Phone_Numbers!A$2:B$147,2,0)</f>
        <v>555-1332</v>
      </c>
    </row>
    <row r="79" spans="1:16" x14ac:dyDescent="0.2">
      <c r="A79" s="2">
        <v>178</v>
      </c>
      <c r="B79" s="2">
        <v>10125</v>
      </c>
      <c r="C79" s="4">
        <v>40922</v>
      </c>
      <c r="D79" s="2" t="s">
        <v>456</v>
      </c>
      <c r="E79" s="2">
        <v>2</v>
      </c>
      <c r="F79" s="5">
        <v>12</v>
      </c>
      <c r="G79" s="5">
        <f t="shared" si="5"/>
        <v>24</v>
      </c>
      <c r="H79" s="6" t="s">
        <v>461</v>
      </c>
      <c r="I79">
        <f>VLOOKUP(B79,Customer!A$2:F$152,1,FALSE)</f>
        <v>10125</v>
      </c>
      <c r="J79" t="str">
        <f>VLOOKUP(Orders!B79,Customer!A$2:F$152,2,0)</f>
        <v>Kyra</v>
      </c>
      <c r="K79" t="str">
        <f>VLOOKUP(Orders!B79,Customer!A$2:F$152,3,0)</f>
        <v>Coffin</v>
      </c>
      <c r="L79" t="str">
        <f t="shared" si="6"/>
        <v>Kyra Coffin</v>
      </c>
      <c r="M79" t="str">
        <f>VLOOKUP(Orders!B79,Customer!A$2:F$152,4,0)</f>
        <v>Female</v>
      </c>
      <c r="N79" t="str">
        <f>VLOOKUP(Orders!B79,Customer!A$2:F$152,5,0)</f>
        <v>Accra</v>
      </c>
      <c r="O79" t="str">
        <f>VLOOKUP(Orders!B79,Customer!A$2:F$152,6,0)</f>
        <v>Ghana</v>
      </c>
      <c r="P79" t="str">
        <f>VLOOKUP(B79,Phone_Numbers!A$2:B$147,2,0)</f>
        <v>555-1484</v>
      </c>
    </row>
    <row r="80" spans="1:16" x14ac:dyDescent="0.2">
      <c r="A80" s="2">
        <v>179</v>
      </c>
      <c r="B80" s="2">
        <v>10095</v>
      </c>
      <c r="C80" s="4">
        <v>40416</v>
      </c>
      <c r="D80" s="2" t="s">
        <v>451</v>
      </c>
      <c r="E80" s="2">
        <v>12</v>
      </c>
      <c r="F80" s="5">
        <v>18</v>
      </c>
      <c r="G80" s="5">
        <f t="shared" si="5"/>
        <v>216</v>
      </c>
      <c r="H80" s="6" t="s">
        <v>452</v>
      </c>
      <c r="I80">
        <f>VLOOKUP(B80,Customer!A$2:F$152,1,FALSE)</f>
        <v>10095</v>
      </c>
      <c r="J80" t="str">
        <f>VLOOKUP(Orders!B80,Customer!A$2:F$152,2,0)</f>
        <v>Camelia</v>
      </c>
      <c r="K80" t="str">
        <f>VLOOKUP(Orders!B80,Customer!A$2:F$152,3,0)</f>
        <v>Korn</v>
      </c>
      <c r="L80" t="str">
        <f t="shared" si="6"/>
        <v>Camelia Korn</v>
      </c>
      <c r="M80" t="str">
        <f>VLOOKUP(Orders!B80,Customer!A$2:F$152,4,0)</f>
        <v>Female</v>
      </c>
      <c r="N80" t="str">
        <f>VLOOKUP(Orders!B80,Customer!A$2:F$152,5,0)</f>
        <v>St. Louis</v>
      </c>
      <c r="O80" t="str">
        <f>VLOOKUP(Orders!B80,Customer!A$2:F$152,6,0)</f>
        <v>USA</v>
      </c>
      <c r="P80" t="str">
        <f>VLOOKUP(B80,Phone_Numbers!A$2:B$147,2,0)</f>
        <v>555-1424</v>
      </c>
    </row>
    <row r="81" spans="1:16" x14ac:dyDescent="0.2">
      <c r="A81" s="2">
        <v>180</v>
      </c>
      <c r="B81" s="2">
        <v>10100</v>
      </c>
      <c r="C81" s="4">
        <v>40219</v>
      </c>
      <c r="D81" s="2" t="s">
        <v>456</v>
      </c>
      <c r="E81" s="2">
        <v>19</v>
      </c>
      <c r="F81" s="5">
        <v>12</v>
      </c>
      <c r="G81" s="5">
        <f t="shared" si="5"/>
        <v>228</v>
      </c>
      <c r="H81" s="6" t="s">
        <v>450</v>
      </c>
      <c r="I81">
        <f>VLOOKUP(B81,Customer!A$2:F$152,1,FALSE)</f>
        <v>10100</v>
      </c>
      <c r="J81" t="str">
        <f>VLOOKUP(Orders!B81,Customer!A$2:F$152,2,0)</f>
        <v>Patrick</v>
      </c>
      <c r="K81" t="str">
        <f>VLOOKUP(Orders!B81,Customer!A$2:F$152,3,0)</f>
        <v>Manuel</v>
      </c>
      <c r="L81" t="str">
        <f t="shared" si="6"/>
        <v>Patrick Manuel</v>
      </c>
      <c r="M81" t="str">
        <f>VLOOKUP(Orders!B81,Customer!A$2:F$152,4,0)</f>
        <v>Male</v>
      </c>
      <c r="N81" t="str">
        <f>VLOOKUP(Orders!B81,Customer!A$2:F$152,5,0)</f>
        <v>Warsaw</v>
      </c>
      <c r="O81" t="str">
        <f>VLOOKUP(Orders!B81,Customer!A$2:F$152,6,0)</f>
        <v>Poland</v>
      </c>
      <c r="P81" t="str">
        <f>VLOOKUP(B81,Phone_Numbers!A$2:B$147,2,0)</f>
        <v>555-1434</v>
      </c>
    </row>
    <row r="82" spans="1:16" x14ac:dyDescent="0.2">
      <c r="A82" s="2">
        <v>181</v>
      </c>
      <c r="B82" s="2">
        <v>10126</v>
      </c>
      <c r="C82" s="4">
        <v>40198</v>
      </c>
      <c r="D82" s="2" t="s">
        <v>457</v>
      </c>
      <c r="E82" s="2">
        <v>26</v>
      </c>
      <c r="F82" s="5">
        <v>9</v>
      </c>
      <c r="G82" s="5">
        <f t="shared" si="5"/>
        <v>234</v>
      </c>
      <c r="H82" s="6" t="s">
        <v>450</v>
      </c>
      <c r="I82">
        <f>VLOOKUP(B82,Customer!A$2:F$152,1,FALSE)</f>
        <v>10126</v>
      </c>
      <c r="J82" t="str">
        <f>VLOOKUP(Orders!B82,Customer!A$2:F$152,2,0)</f>
        <v>Roy</v>
      </c>
      <c r="K82" t="str">
        <f>VLOOKUP(Orders!B82,Customer!A$2:F$152,3,0)</f>
        <v>Reber</v>
      </c>
      <c r="L82" t="str">
        <f t="shared" si="6"/>
        <v>Roy Reber</v>
      </c>
      <c r="M82" t="str">
        <f>VLOOKUP(Orders!B82,Customer!A$2:F$152,4,0)</f>
        <v>Male</v>
      </c>
      <c r="N82" t="str">
        <f>VLOOKUP(Orders!B82,Customer!A$2:F$152,5,0)</f>
        <v>Tokyo</v>
      </c>
      <c r="O82" t="str">
        <f>VLOOKUP(Orders!B82,Customer!A$2:F$152,6,0)</f>
        <v>Japan</v>
      </c>
      <c r="P82" t="str">
        <f>VLOOKUP(B82,Phone_Numbers!A$2:B$147,2,0)</f>
        <v>555-1486</v>
      </c>
    </row>
    <row r="83" spans="1:16" x14ac:dyDescent="0.2">
      <c r="A83" s="2">
        <v>182</v>
      </c>
      <c r="B83" s="2">
        <v>10120</v>
      </c>
      <c r="C83" s="4">
        <v>40911</v>
      </c>
      <c r="D83" s="2" t="s">
        <v>453</v>
      </c>
      <c r="E83" s="2">
        <v>8</v>
      </c>
      <c r="F83" s="5">
        <v>13</v>
      </c>
      <c r="G83" s="5">
        <f t="shared" si="5"/>
        <v>104</v>
      </c>
      <c r="H83" s="6" t="s">
        <v>452</v>
      </c>
      <c r="I83">
        <f>VLOOKUP(B83,Customer!A$2:F$152,1,FALSE)</f>
        <v>10120</v>
      </c>
      <c r="J83" t="str">
        <f>VLOOKUP(Orders!B83,Customer!A$2:F$152,2,0)</f>
        <v>Iris</v>
      </c>
      <c r="K83" t="str">
        <f>VLOOKUP(Orders!B83,Customer!A$2:F$152,3,0)</f>
        <v>Delosantos</v>
      </c>
      <c r="L83" t="str">
        <f t="shared" si="6"/>
        <v>Iris Delosantos</v>
      </c>
      <c r="M83" t="str">
        <f>VLOOKUP(Orders!B83,Customer!A$2:F$152,4,0)</f>
        <v>Female</v>
      </c>
      <c r="N83" t="str">
        <f>VLOOKUP(Orders!B83,Customer!A$2:F$152,5,0)</f>
        <v xml:space="preserve">Damman </v>
      </c>
      <c r="O83" t="str">
        <f>VLOOKUP(Orders!B83,Customer!A$2:F$152,6,0)</f>
        <v>Saudi Arabia</v>
      </c>
      <c r="P83" t="str">
        <f>VLOOKUP(B83,Phone_Numbers!A$2:B$147,2,0)</f>
        <v>555-1474</v>
      </c>
    </row>
    <row r="84" spans="1:16" x14ac:dyDescent="0.2">
      <c r="A84" s="2">
        <v>183</v>
      </c>
      <c r="B84" s="2">
        <v>10134</v>
      </c>
      <c r="C84" s="4">
        <v>40665</v>
      </c>
      <c r="D84" s="2" t="s">
        <v>459</v>
      </c>
      <c r="E84" s="2">
        <v>4</v>
      </c>
      <c r="F84" s="5">
        <v>2</v>
      </c>
      <c r="G84" s="5">
        <f t="shared" si="5"/>
        <v>8</v>
      </c>
      <c r="H84" s="6" t="s">
        <v>461</v>
      </c>
      <c r="I84">
        <f>VLOOKUP(B84,Customer!A$2:F$152,1,FALSE)</f>
        <v>10134</v>
      </c>
      <c r="J84" t="str">
        <f>VLOOKUP(Orders!B84,Customer!A$2:F$152,2,0)</f>
        <v>Marco</v>
      </c>
      <c r="K84" t="str">
        <f>VLOOKUP(Orders!B84,Customer!A$2:F$152,3,0)</f>
        <v>Jacobo</v>
      </c>
      <c r="L84" t="str">
        <f t="shared" si="6"/>
        <v>Marco Jacobo</v>
      </c>
      <c r="M84" t="str">
        <f>VLOOKUP(Orders!B84,Customer!A$2:F$152,4,0)</f>
        <v>Male</v>
      </c>
      <c r="N84" t="str">
        <f>VLOOKUP(Orders!B84,Customer!A$2:F$152,5,0)</f>
        <v>Delhi</v>
      </c>
      <c r="O84" t="str">
        <f>VLOOKUP(Orders!B84,Customer!A$2:F$152,6,0)</f>
        <v>India</v>
      </c>
      <c r="P84" t="str">
        <f>VLOOKUP(B84,Phone_Numbers!A$2:B$147,2,0)</f>
        <v>555-1502</v>
      </c>
    </row>
    <row r="85" spans="1:16" x14ac:dyDescent="0.2">
      <c r="A85" s="2">
        <v>184</v>
      </c>
      <c r="B85" s="2">
        <v>10008</v>
      </c>
      <c r="C85" s="4">
        <v>41827</v>
      </c>
      <c r="D85" s="2" t="s">
        <v>456</v>
      </c>
      <c r="E85" s="2">
        <v>7</v>
      </c>
      <c r="F85" s="5">
        <v>12</v>
      </c>
      <c r="G85" s="5">
        <f t="shared" si="5"/>
        <v>84</v>
      </c>
      <c r="H85" s="6" t="s">
        <v>452</v>
      </c>
      <c r="I85">
        <f>VLOOKUP(B85,Customer!A$2:F$152,1,FALSE)</f>
        <v>10008</v>
      </c>
      <c r="J85" t="str">
        <f>VLOOKUP(Orders!B85,Customer!A$2:F$152,2,0)</f>
        <v>Vernon</v>
      </c>
      <c r="K85" t="str">
        <f>VLOOKUP(Orders!B85,Customer!A$2:F$152,3,0)</f>
        <v>Addy</v>
      </c>
      <c r="L85" t="str">
        <f t="shared" si="6"/>
        <v>Vernon Addy</v>
      </c>
      <c r="M85" t="str">
        <f>VLOOKUP(Orders!B85,Customer!A$2:F$152,4,0)</f>
        <v>Male</v>
      </c>
      <c r="N85" t="str">
        <f>VLOOKUP(Orders!B85,Customer!A$2:F$152,5,0)</f>
        <v>Mumbai</v>
      </c>
      <c r="O85" t="str">
        <f>VLOOKUP(Orders!B85,Customer!A$2:F$152,6,0)</f>
        <v>India</v>
      </c>
      <c r="P85" t="str">
        <f>VLOOKUP(B85,Phone_Numbers!A$2:B$147,2,0)</f>
        <v>555-1248</v>
      </c>
    </row>
    <row r="86" spans="1:16" x14ac:dyDescent="0.2">
      <c r="A86" s="2">
        <v>185</v>
      </c>
      <c r="B86" s="2">
        <v>10082</v>
      </c>
      <c r="C86" s="4">
        <v>40190</v>
      </c>
      <c r="D86" s="2" t="s">
        <v>451</v>
      </c>
      <c r="E86" s="2">
        <v>23</v>
      </c>
      <c r="F86" s="5">
        <v>18</v>
      </c>
      <c r="G86" s="5">
        <f t="shared" si="5"/>
        <v>414</v>
      </c>
      <c r="H86" s="6" t="s">
        <v>450</v>
      </c>
      <c r="I86">
        <f>VLOOKUP(B86,Customer!A$2:F$152,1,FALSE)</f>
        <v>10082</v>
      </c>
      <c r="J86" t="str">
        <f>VLOOKUP(Orders!B86,Customer!A$2:F$152,2,0)</f>
        <v>Charles</v>
      </c>
      <c r="K86" t="str">
        <f>VLOOKUP(Orders!B86,Customer!A$2:F$152,3,0)</f>
        <v>Ascencio</v>
      </c>
      <c r="L86" t="str">
        <f t="shared" si="6"/>
        <v>Charles Ascencio</v>
      </c>
      <c r="M86" t="str">
        <f>VLOOKUP(Orders!B86,Customer!A$2:F$152,4,0)</f>
        <v>Male</v>
      </c>
      <c r="N86" t="str">
        <f>VLOOKUP(Orders!B86,Customer!A$2:F$152,5,0)</f>
        <v>Rome</v>
      </c>
      <c r="O86" t="str">
        <f>VLOOKUP(Orders!B86,Customer!A$2:F$152,6,0)</f>
        <v>Italy</v>
      </c>
      <c r="P86" t="str">
        <f>VLOOKUP(B86,Phone_Numbers!A$2:B$147,2,0)</f>
        <v>555-1396</v>
      </c>
    </row>
    <row r="87" spans="1:16" x14ac:dyDescent="0.2">
      <c r="A87" s="2">
        <v>186</v>
      </c>
      <c r="B87" s="2">
        <v>10005</v>
      </c>
      <c r="C87" s="4">
        <v>41919</v>
      </c>
      <c r="D87" s="2" t="s">
        <v>455</v>
      </c>
      <c r="E87" s="2">
        <v>8</v>
      </c>
      <c r="F87" s="5">
        <v>12</v>
      </c>
      <c r="G87" s="5">
        <f t="shared" si="5"/>
        <v>96</v>
      </c>
      <c r="H87" s="6" t="s">
        <v>452</v>
      </c>
      <c r="I87">
        <f>VLOOKUP(B87,Customer!A$2:F$152,1,FALSE)</f>
        <v>10005</v>
      </c>
      <c r="J87" t="str">
        <f>VLOOKUP(Orders!B87,Customer!A$2:F$152,2,0)</f>
        <v>Kathrine</v>
      </c>
      <c r="K87" t="str">
        <f>VLOOKUP(Orders!B87,Customer!A$2:F$152,3,0)</f>
        <v>Fritzler</v>
      </c>
      <c r="L87" t="str">
        <f t="shared" si="6"/>
        <v>Kathrine Fritzler</v>
      </c>
      <c r="M87" t="str">
        <f>VLOOKUP(Orders!B87,Customer!A$2:F$152,4,0)</f>
        <v>Female</v>
      </c>
      <c r="N87" t="str">
        <f>VLOOKUP(Orders!B87,Customer!A$2:F$152,5,0)</f>
        <v>Mexico City</v>
      </c>
      <c r="O87" t="str">
        <f>VLOOKUP(Orders!B87,Customer!A$2:F$152,6,0)</f>
        <v>Mexico</v>
      </c>
      <c r="P87" t="str">
        <f>VLOOKUP(B87,Phone_Numbers!A$2:B$147,2,0)</f>
        <v>555-1242</v>
      </c>
    </row>
    <row r="88" spans="1:16" x14ac:dyDescent="0.2">
      <c r="A88" s="2">
        <v>187</v>
      </c>
      <c r="B88" s="2">
        <v>10146</v>
      </c>
      <c r="C88" s="4">
        <v>42310</v>
      </c>
      <c r="D88" s="2" t="s">
        <v>455</v>
      </c>
      <c r="E88" s="2">
        <v>7</v>
      </c>
      <c r="F88" s="5">
        <v>12</v>
      </c>
      <c r="G88" s="5">
        <f t="shared" si="5"/>
        <v>84</v>
      </c>
      <c r="H88" s="6" t="s">
        <v>452</v>
      </c>
      <c r="I88">
        <f>VLOOKUP(B88,Customer!A$2:F$152,1,FALSE)</f>
        <v>10146</v>
      </c>
      <c r="J88" t="str">
        <f>VLOOKUP(Orders!B88,Customer!A$2:F$152,2,0)</f>
        <v>Bobby</v>
      </c>
      <c r="K88" t="str">
        <f>VLOOKUP(Orders!B88,Customer!A$2:F$152,3,0)</f>
        <v>Greening</v>
      </c>
      <c r="L88" t="str">
        <f t="shared" si="6"/>
        <v>Bobby Greening</v>
      </c>
      <c r="M88" t="str">
        <f>VLOOKUP(Orders!B88,Customer!A$2:F$152,4,0)</f>
        <v>Male</v>
      </c>
      <c r="N88" t="str">
        <f>VLOOKUP(Orders!B88,Customer!A$2:F$152,5,0)</f>
        <v>Dallas</v>
      </c>
      <c r="O88" t="str">
        <f>VLOOKUP(Orders!B88,Customer!A$2:F$152,6,0)</f>
        <v>USA</v>
      </c>
      <c r="P88" t="str">
        <f>VLOOKUP(B88,Phone_Numbers!A$2:B$147,2,0)</f>
        <v>555-1526</v>
      </c>
    </row>
    <row r="89" spans="1:16" x14ac:dyDescent="0.2">
      <c r="A89" s="2">
        <v>188</v>
      </c>
      <c r="B89" s="2">
        <v>10041</v>
      </c>
      <c r="C89" s="4">
        <v>40856</v>
      </c>
      <c r="D89" s="2" t="s">
        <v>456</v>
      </c>
      <c r="E89" s="2">
        <v>17</v>
      </c>
      <c r="F89" s="5">
        <v>12</v>
      </c>
      <c r="G89" s="5">
        <f t="shared" si="5"/>
        <v>204</v>
      </c>
      <c r="H89" s="6" t="s">
        <v>450</v>
      </c>
      <c r="I89">
        <f>VLOOKUP(B89,Customer!A$2:F$152,1,FALSE)</f>
        <v>10041</v>
      </c>
      <c r="J89" t="str">
        <f>VLOOKUP(Orders!B89,Customer!A$2:F$152,2,0)</f>
        <v>Mattie</v>
      </c>
      <c r="K89" t="str">
        <f>VLOOKUP(Orders!B89,Customer!A$2:F$152,3,0)</f>
        <v>Gebhardt</v>
      </c>
      <c r="L89" t="str">
        <f t="shared" si="6"/>
        <v>Mattie Gebhardt</v>
      </c>
      <c r="M89" t="str">
        <f>VLOOKUP(Orders!B89,Customer!A$2:F$152,4,0)</f>
        <v>Male</v>
      </c>
      <c r="N89" t="str">
        <f>VLOOKUP(Orders!B89,Customer!A$2:F$152,5,0)</f>
        <v>Tokyo</v>
      </c>
      <c r="O89" t="str">
        <f>VLOOKUP(Orders!B89,Customer!A$2:F$152,6,0)</f>
        <v>Japan</v>
      </c>
      <c r="P89" t="str">
        <f>VLOOKUP(B89,Phone_Numbers!A$2:B$147,2,0)</f>
        <v>555-1314</v>
      </c>
    </row>
    <row r="90" spans="1:16" x14ac:dyDescent="0.2">
      <c r="A90" s="2">
        <v>189</v>
      </c>
      <c r="B90" s="2">
        <v>10028</v>
      </c>
      <c r="C90" s="4">
        <v>41526</v>
      </c>
      <c r="D90" s="2" t="s">
        <v>454</v>
      </c>
      <c r="E90" s="2">
        <v>20</v>
      </c>
      <c r="F90" s="5">
        <v>4</v>
      </c>
      <c r="G90" s="5">
        <f t="shared" si="5"/>
        <v>80</v>
      </c>
      <c r="H90" s="6" t="s">
        <v>450</v>
      </c>
      <c r="I90">
        <f>VLOOKUP(B90,Customer!A$2:F$152,1,FALSE)</f>
        <v>10028</v>
      </c>
      <c r="J90" t="str">
        <f>VLOOKUP(Orders!B90,Customer!A$2:F$152,2,0)</f>
        <v>Margery</v>
      </c>
      <c r="K90" t="str">
        <f>VLOOKUP(Orders!B90,Customer!A$2:F$152,3,0)</f>
        <v>Farabee</v>
      </c>
      <c r="L90" t="str">
        <f t="shared" si="6"/>
        <v>Margery Farabee</v>
      </c>
      <c r="M90" t="str">
        <f>VLOOKUP(Orders!B90,Customer!A$2:F$152,4,0)</f>
        <v>Female</v>
      </c>
      <c r="N90" t="str">
        <f>VLOOKUP(Orders!B90,Customer!A$2:F$152,5,0)</f>
        <v>Toronto</v>
      </c>
      <c r="O90" t="str">
        <f>VLOOKUP(Orders!B90,Customer!A$2:F$152,6,0)</f>
        <v>Canada</v>
      </c>
      <c r="P90" t="str">
        <f>VLOOKUP(B90,Phone_Numbers!A$2:B$147,2,0)</f>
        <v>555-1288</v>
      </c>
    </row>
    <row r="91" spans="1:16" x14ac:dyDescent="0.2">
      <c r="A91" s="2">
        <v>190</v>
      </c>
      <c r="B91" s="2">
        <v>10060</v>
      </c>
      <c r="C91" s="4">
        <v>41193</v>
      </c>
      <c r="D91" s="2" t="s">
        <v>451</v>
      </c>
      <c r="E91" s="2">
        <v>7</v>
      </c>
      <c r="F91" s="5">
        <v>18</v>
      </c>
      <c r="G91" s="5">
        <f t="shared" si="5"/>
        <v>126</v>
      </c>
      <c r="H91" s="6" t="s">
        <v>452</v>
      </c>
      <c r="I91">
        <f>VLOOKUP(B91,Customer!A$2:F$152,1,FALSE)</f>
        <v>10060</v>
      </c>
      <c r="J91" t="str">
        <f>VLOOKUP(Orders!B91,Customer!A$2:F$152,2,0)</f>
        <v>Solomon</v>
      </c>
      <c r="K91" t="str">
        <f>VLOOKUP(Orders!B91,Customer!A$2:F$152,3,0)</f>
        <v>Mahurin</v>
      </c>
      <c r="L91" t="str">
        <f t="shared" si="6"/>
        <v>Solomon Mahurin</v>
      </c>
      <c r="M91" t="str">
        <f>VLOOKUP(Orders!B91,Customer!A$2:F$152,4,0)</f>
        <v>Male</v>
      </c>
      <c r="N91" t="str">
        <f>VLOOKUP(Orders!B91,Customer!A$2:F$152,5,0)</f>
        <v>San Jose</v>
      </c>
      <c r="O91" t="str">
        <f>VLOOKUP(Orders!B91,Customer!A$2:F$152,6,0)</f>
        <v>USA</v>
      </c>
      <c r="P91" t="str">
        <f>VLOOKUP(B91,Phone_Numbers!A$2:B$147,2,0)</f>
        <v>555-1352</v>
      </c>
    </row>
    <row r="92" spans="1:16" x14ac:dyDescent="0.2">
      <c r="A92" s="2">
        <v>191</v>
      </c>
      <c r="B92" s="2">
        <v>10149</v>
      </c>
      <c r="C92" s="4">
        <v>41787</v>
      </c>
      <c r="D92" s="2" t="s">
        <v>451</v>
      </c>
      <c r="E92" s="2">
        <v>3</v>
      </c>
      <c r="F92" s="5">
        <v>18</v>
      </c>
      <c r="G92" s="5">
        <f t="shared" si="5"/>
        <v>54</v>
      </c>
      <c r="H92" s="6" t="s">
        <v>461</v>
      </c>
      <c r="I92">
        <f>VLOOKUP(B92,Customer!A$2:F$152,1,FALSE)</f>
        <v>10149</v>
      </c>
      <c r="J92" t="str">
        <f>VLOOKUP(Orders!B92,Customer!A$2:F$152,2,0)</f>
        <v>Tomas</v>
      </c>
      <c r="K92" t="str">
        <f>VLOOKUP(Orders!B92,Customer!A$2:F$152,3,0)</f>
        <v>Coppinger</v>
      </c>
      <c r="L92" t="str">
        <f t="shared" si="6"/>
        <v>Tomas Coppinger</v>
      </c>
      <c r="M92" t="str">
        <f>VLOOKUP(Orders!B92,Customer!A$2:F$152,4,0)</f>
        <v>Male</v>
      </c>
      <c r="N92" t="str">
        <f>VLOOKUP(Orders!B92,Customer!A$2:F$152,5,0)</f>
        <v>Khartoum</v>
      </c>
      <c r="O92" t="str">
        <f>VLOOKUP(Orders!B92,Customer!A$2:F$152,6,0)</f>
        <v>Sudan</v>
      </c>
      <c r="P92" t="str">
        <f>VLOOKUP(B92,Phone_Numbers!A$2:B$147,2,0)</f>
        <v>555-1532</v>
      </c>
    </row>
    <row r="93" spans="1:16" x14ac:dyDescent="0.2">
      <c r="A93" s="2">
        <v>192</v>
      </c>
      <c r="B93" s="2">
        <v>10035</v>
      </c>
      <c r="C93" s="4">
        <v>41685</v>
      </c>
      <c r="D93" s="2" t="s">
        <v>451</v>
      </c>
      <c r="E93" s="2">
        <v>2</v>
      </c>
      <c r="F93" s="5">
        <v>18</v>
      </c>
      <c r="G93" s="5">
        <f t="shared" si="5"/>
        <v>36</v>
      </c>
      <c r="H93" s="6" t="s">
        <v>461</v>
      </c>
      <c r="I93">
        <f>VLOOKUP(B93,Customer!A$2:F$152,1,FALSE)</f>
        <v>10035</v>
      </c>
      <c r="J93" t="str">
        <f>VLOOKUP(Orders!B93,Customer!A$2:F$152,2,0)</f>
        <v>Houston</v>
      </c>
      <c r="K93" t="str">
        <f>VLOOKUP(Orders!B93,Customer!A$2:F$152,3,0)</f>
        <v>Gouin</v>
      </c>
      <c r="L93" t="str">
        <f t="shared" si="6"/>
        <v>Houston Gouin</v>
      </c>
      <c r="M93" t="str">
        <f>VLOOKUP(Orders!B93,Customer!A$2:F$152,4,0)</f>
        <v>Male</v>
      </c>
      <c r="N93" t="str">
        <f>VLOOKUP(Orders!B93,Customer!A$2:F$152,5,0)</f>
        <v xml:space="preserve">Damman </v>
      </c>
      <c r="O93" t="str">
        <f>VLOOKUP(Orders!B93,Customer!A$2:F$152,6,0)</f>
        <v>Saudi Arabia</v>
      </c>
      <c r="P93" t="str">
        <f>VLOOKUP(B93,Phone_Numbers!A$2:B$147,2,0)</f>
        <v>555-1302</v>
      </c>
    </row>
    <row r="94" spans="1:16" x14ac:dyDescent="0.2">
      <c r="A94" s="2">
        <v>193</v>
      </c>
      <c r="B94" s="2">
        <v>10121</v>
      </c>
      <c r="C94" s="4">
        <v>42360</v>
      </c>
      <c r="D94" s="2" t="s">
        <v>454</v>
      </c>
      <c r="E94" s="2">
        <v>1</v>
      </c>
      <c r="F94" s="5">
        <v>4</v>
      </c>
      <c r="G94" s="5">
        <f t="shared" si="5"/>
        <v>4</v>
      </c>
      <c r="H94" s="6" t="s">
        <v>461</v>
      </c>
      <c r="I94">
        <f>VLOOKUP(B94,Customer!A$2:F$152,1,FALSE)</f>
        <v>10121</v>
      </c>
      <c r="J94" t="str">
        <f>VLOOKUP(Orders!B94,Customer!A$2:F$152,2,0)</f>
        <v>Dorris</v>
      </c>
      <c r="K94" t="str">
        <f>VLOOKUP(Orders!B94,Customer!A$2:F$152,3,0)</f>
        <v>Bennetts</v>
      </c>
      <c r="L94" t="str">
        <f t="shared" si="6"/>
        <v>Dorris Bennetts</v>
      </c>
      <c r="M94" t="str">
        <f>VLOOKUP(Orders!B94,Customer!A$2:F$152,4,0)</f>
        <v>Female</v>
      </c>
      <c r="N94" t="str">
        <f>VLOOKUP(Orders!B94,Customer!A$2:F$152,5,0)</f>
        <v>Copenhagen</v>
      </c>
      <c r="O94" t="str">
        <f>VLOOKUP(Orders!B94,Customer!A$2:F$152,6,0)</f>
        <v>Denmark</v>
      </c>
      <c r="P94" t="str">
        <f>VLOOKUP(B94,Phone_Numbers!A$2:B$147,2,0)</f>
        <v>555-1476</v>
      </c>
    </row>
    <row r="95" spans="1:16" x14ac:dyDescent="0.2">
      <c r="A95" s="2">
        <v>194</v>
      </c>
      <c r="B95" s="2">
        <v>10121</v>
      </c>
      <c r="C95" s="4">
        <v>40235</v>
      </c>
      <c r="D95" s="2" t="s">
        <v>455</v>
      </c>
      <c r="E95" s="2">
        <v>15</v>
      </c>
      <c r="F95" s="5">
        <v>12</v>
      </c>
      <c r="G95" s="5">
        <f t="shared" si="5"/>
        <v>180</v>
      </c>
      <c r="H95" s="6" t="s">
        <v>450</v>
      </c>
      <c r="I95">
        <f>VLOOKUP(B95,Customer!A$2:F$152,1,FALSE)</f>
        <v>10121</v>
      </c>
      <c r="J95" t="str">
        <f>VLOOKUP(Orders!B95,Customer!A$2:F$152,2,0)</f>
        <v>Dorris</v>
      </c>
      <c r="K95" t="str">
        <f>VLOOKUP(Orders!B95,Customer!A$2:F$152,3,0)</f>
        <v>Bennetts</v>
      </c>
      <c r="L95" t="str">
        <f t="shared" si="6"/>
        <v>Dorris Bennetts</v>
      </c>
      <c r="M95" t="str">
        <f>VLOOKUP(Orders!B95,Customer!A$2:F$152,4,0)</f>
        <v>Female</v>
      </c>
      <c r="N95" t="str">
        <f>VLOOKUP(Orders!B95,Customer!A$2:F$152,5,0)</f>
        <v>Copenhagen</v>
      </c>
      <c r="O95" t="str">
        <f>VLOOKUP(Orders!B95,Customer!A$2:F$152,6,0)</f>
        <v>Denmark</v>
      </c>
      <c r="P95" t="str">
        <f>VLOOKUP(B95,Phone_Numbers!A$2:B$147,2,0)</f>
        <v>555-1476</v>
      </c>
    </row>
    <row r="96" spans="1:16" x14ac:dyDescent="0.2">
      <c r="A96" s="2">
        <v>195</v>
      </c>
      <c r="B96" s="2">
        <v>10073</v>
      </c>
      <c r="C96" s="4">
        <v>42242</v>
      </c>
      <c r="D96" s="2" t="s">
        <v>458</v>
      </c>
      <c r="E96" s="2">
        <v>12</v>
      </c>
      <c r="F96" s="5">
        <v>12</v>
      </c>
      <c r="G96" s="5">
        <f t="shared" si="5"/>
        <v>144</v>
      </c>
      <c r="H96" s="6" t="s">
        <v>452</v>
      </c>
      <c r="I96">
        <f>VLOOKUP(B96,Customer!A$2:F$152,1,FALSE)</f>
        <v>10073</v>
      </c>
      <c r="J96" t="str">
        <f>VLOOKUP(Orders!B96,Customer!A$2:F$152,2,0)</f>
        <v>Danuta</v>
      </c>
      <c r="K96" t="str">
        <f>VLOOKUP(Orders!B96,Customer!A$2:F$152,3,0)</f>
        <v>Hennig</v>
      </c>
      <c r="L96" t="str">
        <f t="shared" si="6"/>
        <v>Danuta Hennig</v>
      </c>
      <c r="M96" t="str">
        <f>VLOOKUP(Orders!B96,Customer!A$2:F$152,4,0)</f>
        <v>Female</v>
      </c>
      <c r="N96" t="str">
        <f>VLOOKUP(Orders!B96,Customer!A$2:F$152,5,0)</f>
        <v>Durban</v>
      </c>
      <c r="O96" t="str">
        <f>VLOOKUP(Orders!B96,Customer!A$2:F$152,6,0)</f>
        <v>South Africa</v>
      </c>
      <c r="P96" t="e">
        <f>VLOOKUP(B96,Phone_Numbers!A$2:B$147,2,0)</f>
        <v>#N/A</v>
      </c>
    </row>
    <row r="97" spans="1:16" x14ac:dyDescent="0.2">
      <c r="A97" s="2">
        <v>196</v>
      </c>
      <c r="B97" s="2">
        <v>10027</v>
      </c>
      <c r="C97" s="4">
        <v>41580</v>
      </c>
      <c r="D97" s="2" t="s">
        <v>457</v>
      </c>
      <c r="E97" s="2">
        <v>25</v>
      </c>
      <c r="F97" s="5">
        <v>9</v>
      </c>
      <c r="G97" s="5">
        <f t="shared" si="5"/>
        <v>225</v>
      </c>
      <c r="H97" s="6" t="s">
        <v>450</v>
      </c>
      <c r="I97">
        <f>VLOOKUP(B97,Customer!A$2:F$152,1,FALSE)</f>
        <v>10027</v>
      </c>
      <c r="J97" t="str">
        <f>VLOOKUP(Orders!B97,Customer!A$2:F$152,2,0)</f>
        <v>Leona</v>
      </c>
      <c r="K97" t="str">
        <f>VLOOKUP(Orders!B97,Customer!A$2:F$152,3,0)</f>
        <v>Saia</v>
      </c>
      <c r="L97" t="str">
        <f t="shared" si="6"/>
        <v>Leona Saia</v>
      </c>
      <c r="M97" t="str">
        <f>VLOOKUP(Orders!B97,Customer!A$2:F$152,4,0)</f>
        <v>Female</v>
      </c>
      <c r="N97" t="str">
        <f>VLOOKUP(Orders!B97,Customer!A$2:F$152,5,0)</f>
        <v>Kuala Lumpur</v>
      </c>
      <c r="O97" t="str">
        <f>VLOOKUP(Orders!B97,Customer!A$2:F$152,6,0)</f>
        <v>Malaysia</v>
      </c>
      <c r="P97" t="str">
        <f>VLOOKUP(B97,Phone_Numbers!A$2:B$147,2,0)</f>
        <v>555-1286</v>
      </c>
    </row>
    <row r="98" spans="1:16" x14ac:dyDescent="0.2">
      <c r="A98" s="2">
        <v>197</v>
      </c>
      <c r="B98" s="2">
        <v>10120</v>
      </c>
      <c r="C98" s="4">
        <v>40902</v>
      </c>
      <c r="D98" s="2" t="s">
        <v>458</v>
      </c>
      <c r="E98" s="2">
        <v>18</v>
      </c>
      <c r="F98" s="5">
        <v>12</v>
      </c>
      <c r="G98" s="5">
        <f t="shared" si="5"/>
        <v>216</v>
      </c>
      <c r="H98" s="6" t="s">
        <v>450</v>
      </c>
      <c r="I98">
        <f>VLOOKUP(B98,Customer!A$2:F$152,1,FALSE)</f>
        <v>10120</v>
      </c>
      <c r="J98" t="str">
        <f>VLOOKUP(Orders!B98,Customer!A$2:F$152,2,0)</f>
        <v>Iris</v>
      </c>
      <c r="K98" t="str">
        <f>VLOOKUP(Orders!B98,Customer!A$2:F$152,3,0)</f>
        <v>Delosantos</v>
      </c>
      <c r="L98" t="str">
        <f t="shared" si="6"/>
        <v>Iris Delosantos</v>
      </c>
      <c r="M98" t="str">
        <f>VLOOKUP(Orders!B98,Customer!A$2:F$152,4,0)</f>
        <v>Female</v>
      </c>
      <c r="N98" t="str">
        <f>VLOOKUP(Orders!B98,Customer!A$2:F$152,5,0)</f>
        <v xml:space="preserve">Damman </v>
      </c>
      <c r="O98" t="str">
        <f>VLOOKUP(Orders!B98,Customer!A$2:F$152,6,0)</f>
        <v>Saudi Arabia</v>
      </c>
      <c r="P98" t="str">
        <f>VLOOKUP(B98,Phone_Numbers!A$2:B$147,2,0)</f>
        <v>555-1474</v>
      </c>
    </row>
    <row r="99" spans="1:16" x14ac:dyDescent="0.2">
      <c r="A99" s="2">
        <v>198</v>
      </c>
      <c r="B99" s="2">
        <v>10062</v>
      </c>
      <c r="C99" s="4">
        <v>41792</v>
      </c>
      <c r="D99" s="2" t="s">
        <v>455</v>
      </c>
      <c r="E99" s="2">
        <v>3</v>
      </c>
      <c r="F99" s="5">
        <v>12</v>
      </c>
      <c r="G99" s="5">
        <f t="shared" si="5"/>
        <v>36</v>
      </c>
      <c r="H99" s="6" t="s">
        <v>461</v>
      </c>
      <c r="I99">
        <f>VLOOKUP(B99,Customer!A$2:F$152,1,FALSE)</f>
        <v>10062</v>
      </c>
      <c r="J99" t="str">
        <f>VLOOKUP(Orders!B99,Customer!A$2:F$152,2,0)</f>
        <v>Josefa</v>
      </c>
      <c r="K99" t="str">
        <f>VLOOKUP(Orders!B99,Customer!A$2:F$152,3,0)</f>
        <v>Effinger</v>
      </c>
      <c r="L99" t="str">
        <f t="shared" si="6"/>
        <v>Josefa Effinger</v>
      </c>
      <c r="M99" t="str">
        <f>VLOOKUP(Orders!B99,Customer!A$2:F$152,4,0)</f>
        <v>Male</v>
      </c>
      <c r="N99" t="str">
        <f>VLOOKUP(Orders!B99,Customer!A$2:F$152,5,0)</f>
        <v>Copenhagen</v>
      </c>
      <c r="O99" t="str">
        <f>VLOOKUP(Orders!B99,Customer!A$2:F$152,6,0)</f>
        <v>Denmark</v>
      </c>
      <c r="P99" t="str">
        <f>VLOOKUP(B99,Phone_Numbers!A$2:B$147,2,0)</f>
        <v>555-1356</v>
      </c>
    </row>
    <row r="100" spans="1:16" x14ac:dyDescent="0.2">
      <c r="A100" s="2">
        <v>199</v>
      </c>
      <c r="B100" s="2">
        <v>10039</v>
      </c>
      <c r="C100" s="4">
        <v>40693</v>
      </c>
      <c r="D100" s="2" t="s">
        <v>462</v>
      </c>
      <c r="E100" s="2">
        <v>18</v>
      </c>
      <c r="F100" s="5">
        <v>2</v>
      </c>
      <c r="G100" s="5">
        <f t="shared" si="5"/>
        <v>36</v>
      </c>
      <c r="H100" s="6" t="s">
        <v>450</v>
      </c>
      <c r="I100">
        <f>VLOOKUP(B100,Customer!A$2:F$152,1,FALSE)</f>
        <v>10039</v>
      </c>
      <c r="J100" t="str">
        <f>VLOOKUP(Orders!B100,Customer!A$2:F$152,2,0)</f>
        <v>Jere</v>
      </c>
      <c r="K100" t="str">
        <f>VLOOKUP(Orders!B100,Customer!A$2:F$152,3,0)</f>
        <v>Waters</v>
      </c>
      <c r="L100" t="str">
        <f t="shared" si="6"/>
        <v>Jere Waters</v>
      </c>
      <c r="M100" t="str">
        <f>VLOOKUP(Orders!B100,Customer!A$2:F$152,4,0)</f>
        <v>Male</v>
      </c>
      <c r="N100" t="str">
        <f>VLOOKUP(Orders!B100,Customer!A$2:F$152,5,0)</f>
        <v>Cincinnati</v>
      </c>
      <c r="O100" t="str">
        <f>VLOOKUP(Orders!B100,Customer!A$2:F$152,6,0)</f>
        <v>USA</v>
      </c>
      <c r="P100" t="str">
        <f>VLOOKUP(B100,Phone_Numbers!A$2:B$147,2,0)</f>
        <v>555-1310</v>
      </c>
    </row>
    <row r="101" spans="1:16" x14ac:dyDescent="0.2">
      <c r="A101" s="2">
        <v>200</v>
      </c>
      <c r="B101" s="2">
        <v>10003</v>
      </c>
      <c r="C101" s="4">
        <v>42270</v>
      </c>
      <c r="D101" s="2" t="s">
        <v>460</v>
      </c>
      <c r="E101" s="2">
        <v>28</v>
      </c>
      <c r="F101" s="5">
        <v>8</v>
      </c>
      <c r="G101" s="5">
        <f t="shared" si="5"/>
        <v>224</v>
      </c>
      <c r="H101" s="6" t="s">
        <v>450</v>
      </c>
      <c r="I101">
        <f>VLOOKUP(B101,Customer!A$2:F$152,1,FALSE)</f>
        <v>10003</v>
      </c>
      <c r="J101" t="str">
        <f>VLOOKUP(Orders!B101,Customer!A$2:F$152,2,0)</f>
        <v>Sanford</v>
      </c>
      <c r="K101" t="str">
        <f>VLOOKUP(Orders!B101,Customer!A$2:F$152,3,0)</f>
        <v>Xiong</v>
      </c>
      <c r="L101" t="str">
        <f t="shared" si="6"/>
        <v>Sanford Xiong</v>
      </c>
      <c r="M101" t="str">
        <f>VLOOKUP(Orders!B101,Customer!A$2:F$152,4,0)</f>
        <v>Male</v>
      </c>
      <c r="N101" t="str">
        <f>VLOOKUP(Orders!B101,Customer!A$2:F$152,5,0)</f>
        <v>Sao Paulo</v>
      </c>
      <c r="O101" t="str">
        <f>VLOOKUP(Orders!B101,Customer!A$2:F$152,6,0)</f>
        <v>Brazil</v>
      </c>
      <c r="P101" t="str">
        <f>VLOOKUP(B101,Phone_Numbers!A$2:B$147,2,0)</f>
        <v>555-1238</v>
      </c>
    </row>
    <row r="102" spans="1:16" x14ac:dyDescent="0.2">
      <c r="A102" s="2">
        <v>201</v>
      </c>
      <c r="B102" s="2">
        <v>10030</v>
      </c>
      <c r="C102" s="4">
        <v>40888</v>
      </c>
      <c r="D102" s="2" t="s">
        <v>462</v>
      </c>
      <c r="E102" s="2">
        <v>20</v>
      </c>
      <c r="F102" s="5">
        <v>2</v>
      </c>
      <c r="G102" s="5">
        <f t="shared" si="5"/>
        <v>40</v>
      </c>
      <c r="H102" s="6" t="s">
        <v>450</v>
      </c>
      <c r="I102">
        <f>VLOOKUP(B102,Customer!A$2:F$152,1,FALSE)</f>
        <v>10030</v>
      </c>
      <c r="J102" t="str">
        <f>VLOOKUP(Orders!B102,Customer!A$2:F$152,2,0)</f>
        <v>Britni</v>
      </c>
      <c r="K102" t="str">
        <f>VLOOKUP(Orders!B102,Customer!A$2:F$152,3,0)</f>
        <v>Baisden</v>
      </c>
      <c r="L102" t="str">
        <f t="shared" si="6"/>
        <v>Britni Baisden</v>
      </c>
      <c r="M102" t="str">
        <f>VLOOKUP(Orders!B102,Customer!A$2:F$152,4,0)</f>
        <v>Female</v>
      </c>
      <c r="N102" t="str">
        <f>VLOOKUP(Orders!B102,Customer!A$2:F$152,5,0)</f>
        <v>Lima</v>
      </c>
      <c r="O102" t="str">
        <f>VLOOKUP(Orders!B102,Customer!A$2:F$152,6,0)</f>
        <v>Peru</v>
      </c>
      <c r="P102" t="str">
        <f>VLOOKUP(B102,Phone_Numbers!A$2:B$147,2,0)</f>
        <v>555-1292</v>
      </c>
    </row>
    <row r="103" spans="1:16" x14ac:dyDescent="0.2">
      <c r="A103" s="2">
        <v>202</v>
      </c>
      <c r="B103" s="2">
        <v>10053</v>
      </c>
      <c r="C103" s="4">
        <v>42146</v>
      </c>
      <c r="D103" s="2" t="s">
        <v>456</v>
      </c>
      <c r="E103" s="2">
        <v>4</v>
      </c>
      <c r="F103" s="5">
        <v>12</v>
      </c>
      <c r="G103" s="5">
        <f t="shared" si="5"/>
        <v>48</v>
      </c>
      <c r="H103" s="6" t="s">
        <v>461</v>
      </c>
      <c r="I103">
        <f>VLOOKUP(B103,Customer!A$2:F$152,1,FALSE)</f>
        <v>10053</v>
      </c>
      <c r="J103" t="str">
        <f>VLOOKUP(Orders!B103,Customer!A$2:F$152,2,0)</f>
        <v>Sueann</v>
      </c>
      <c r="K103" t="str">
        <f>VLOOKUP(Orders!B103,Customer!A$2:F$152,3,0)</f>
        <v>Oster</v>
      </c>
      <c r="L103" t="str">
        <f t="shared" si="6"/>
        <v>Sueann Oster</v>
      </c>
      <c r="M103" t="str">
        <f>VLOOKUP(Orders!B103,Customer!A$2:F$152,4,0)</f>
        <v>Female</v>
      </c>
      <c r="N103" t="str">
        <f>VLOOKUP(Orders!B103,Customer!A$2:F$152,5,0)</f>
        <v>Belo Horizonte</v>
      </c>
      <c r="O103" t="str">
        <f>VLOOKUP(Orders!B103,Customer!A$2:F$152,6,0)</f>
        <v>Brazil</v>
      </c>
      <c r="P103" t="str">
        <f>VLOOKUP(B103,Phone_Numbers!A$2:B$147,2,0)</f>
        <v>555-1338</v>
      </c>
    </row>
    <row r="104" spans="1:16" x14ac:dyDescent="0.2">
      <c r="A104" s="2">
        <v>203</v>
      </c>
      <c r="B104" s="2">
        <v>10016</v>
      </c>
      <c r="C104" s="4">
        <v>41347</v>
      </c>
      <c r="D104" s="2" t="s">
        <v>454</v>
      </c>
      <c r="E104" s="2">
        <v>18</v>
      </c>
      <c r="F104" s="5">
        <v>4</v>
      </c>
      <c r="G104" s="5">
        <f t="shared" si="5"/>
        <v>72</v>
      </c>
      <c r="H104" s="6" t="s">
        <v>450</v>
      </c>
      <c r="I104">
        <f>VLOOKUP(B104,Customer!A$2:F$152,1,FALSE)</f>
        <v>10016</v>
      </c>
      <c r="J104" t="str">
        <f>VLOOKUP(Orders!B104,Customer!A$2:F$152,2,0)</f>
        <v>Myung</v>
      </c>
      <c r="K104" t="str">
        <f>VLOOKUP(Orders!B104,Customer!A$2:F$152,3,0)</f>
        <v>Koons</v>
      </c>
      <c r="L104" t="str">
        <f t="shared" si="6"/>
        <v>Myung Koons</v>
      </c>
      <c r="M104" t="str">
        <f>VLOOKUP(Orders!B104,Customer!A$2:F$152,4,0)</f>
        <v>Female</v>
      </c>
      <c r="N104" t="str">
        <f>VLOOKUP(Orders!B104,Customer!A$2:F$152,5,0)</f>
        <v>Rio de Janeiro</v>
      </c>
      <c r="O104" t="str">
        <f>VLOOKUP(Orders!B104,Customer!A$2:F$152,6,0)</f>
        <v>Brazil</v>
      </c>
      <c r="P104" t="str">
        <f>VLOOKUP(B104,Phone_Numbers!A$2:B$147,2,0)</f>
        <v>555-1264</v>
      </c>
    </row>
    <row r="105" spans="1:16" x14ac:dyDescent="0.2">
      <c r="A105" s="2">
        <v>204</v>
      </c>
      <c r="B105" s="2">
        <v>10084</v>
      </c>
      <c r="C105" s="4">
        <v>41891</v>
      </c>
      <c r="D105" s="2" t="s">
        <v>451</v>
      </c>
      <c r="E105" s="2">
        <v>19</v>
      </c>
      <c r="F105" s="5">
        <v>18</v>
      </c>
      <c r="G105" s="5">
        <f t="shared" si="5"/>
        <v>342</v>
      </c>
      <c r="H105" s="6" t="s">
        <v>450</v>
      </c>
      <c r="I105">
        <f>VLOOKUP(B105,Customer!A$2:F$152,1,FALSE)</f>
        <v>10084</v>
      </c>
      <c r="J105" t="str">
        <f>VLOOKUP(Orders!B105,Customer!A$2:F$152,2,0)</f>
        <v>Mauricio</v>
      </c>
      <c r="K105" t="str">
        <f>VLOOKUP(Orders!B105,Customer!A$2:F$152,3,0)</f>
        <v>Thetford</v>
      </c>
      <c r="L105" t="str">
        <f t="shared" si="6"/>
        <v>Mauricio Thetford</v>
      </c>
      <c r="M105" t="str">
        <f>VLOOKUP(Orders!B105,Customer!A$2:F$152,4,0)</f>
        <v>Male</v>
      </c>
      <c r="N105" t="str">
        <f>VLOOKUP(Orders!B105,Customer!A$2:F$152,5,0)</f>
        <v>Minneapolis</v>
      </c>
      <c r="O105" t="str">
        <f>VLOOKUP(Orders!B105,Customer!A$2:F$152,6,0)</f>
        <v>USA</v>
      </c>
      <c r="P105" t="str">
        <f>VLOOKUP(B105,Phone_Numbers!A$2:B$147,2,0)</f>
        <v>555-1402</v>
      </c>
    </row>
    <row r="106" spans="1:16" x14ac:dyDescent="0.2">
      <c r="A106" s="2">
        <v>205</v>
      </c>
      <c r="B106" s="2">
        <v>10040</v>
      </c>
      <c r="C106" s="4">
        <v>42327</v>
      </c>
      <c r="D106" s="2" t="s">
        <v>458</v>
      </c>
      <c r="E106" s="2">
        <v>7</v>
      </c>
      <c r="F106" s="5">
        <v>12</v>
      </c>
      <c r="G106" s="5">
        <f t="shared" si="5"/>
        <v>84</v>
      </c>
      <c r="H106" s="6" t="s">
        <v>452</v>
      </c>
      <c r="I106">
        <f>VLOOKUP(B106,Customer!A$2:F$152,1,FALSE)</f>
        <v>10040</v>
      </c>
      <c r="J106" t="str">
        <f>VLOOKUP(Orders!B106,Customer!A$2:F$152,2,0)</f>
        <v>Lenita</v>
      </c>
      <c r="K106" t="str">
        <f>VLOOKUP(Orders!B106,Customer!A$2:F$152,3,0)</f>
        <v>Blankenship</v>
      </c>
      <c r="L106" t="str">
        <f t="shared" si="6"/>
        <v>Lenita Blankenship</v>
      </c>
      <c r="M106" t="str">
        <f>VLOOKUP(Orders!B106,Customer!A$2:F$152,4,0)</f>
        <v>Female</v>
      </c>
      <c r="N106" t="str">
        <f>VLOOKUP(Orders!B106,Customer!A$2:F$152,5,0)</f>
        <v>Accra</v>
      </c>
      <c r="O106" t="str">
        <f>VLOOKUP(Orders!B106,Customer!A$2:F$152,6,0)</f>
        <v>Ghana</v>
      </c>
      <c r="P106" t="str">
        <f>VLOOKUP(B106,Phone_Numbers!A$2:B$147,2,0)</f>
        <v>555-1312</v>
      </c>
    </row>
    <row r="107" spans="1:16" x14ac:dyDescent="0.2">
      <c r="A107" s="2">
        <v>206</v>
      </c>
      <c r="B107" s="2">
        <v>10065</v>
      </c>
      <c r="C107" s="4">
        <v>41172</v>
      </c>
      <c r="D107" s="2" t="s">
        <v>454</v>
      </c>
      <c r="E107" s="2">
        <v>28</v>
      </c>
      <c r="F107" s="5">
        <v>4</v>
      </c>
      <c r="G107" s="5">
        <f t="shared" si="5"/>
        <v>112</v>
      </c>
      <c r="H107" s="6" t="s">
        <v>450</v>
      </c>
      <c r="I107">
        <f>VLOOKUP(B107,Customer!A$2:F$152,1,FALSE)</f>
        <v>10065</v>
      </c>
      <c r="J107" t="str">
        <f>VLOOKUP(Orders!B107,Customer!A$2:F$152,2,0)</f>
        <v>Tracey</v>
      </c>
      <c r="K107" t="str">
        <f>VLOOKUP(Orders!B107,Customer!A$2:F$152,3,0)</f>
        <v>Voyles</v>
      </c>
      <c r="L107" t="str">
        <f t="shared" si="6"/>
        <v>Tracey Voyles</v>
      </c>
      <c r="M107" t="str">
        <f>VLOOKUP(Orders!B107,Customer!A$2:F$152,4,0)</f>
        <v>Male</v>
      </c>
      <c r="N107" t="str">
        <f>VLOOKUP(Orders!B107,Customer!A$2:F$152,5,0)</f>
        <v>Cincinnati</v>
      </c>
      <c r="O107" t="str">
        <f>VLOOKUP(Orders!B107,Customer!A$2:F$152,6,0)</f>
        <v>USA</v>
      </c>
      <c r="P107" t="str">
        <f>VLOOKUP(B107,Phone_Numbers!A$2:B$147,2,0)</f>
        <v>555-1362</v>
      </c>
    </row>
    <row r="108" spans="1:16" x14ac:dyDescent="0.2">
      <c r="A108" s="2">
        <v>207</v>
      </c>
      <c r="B108" s="2">
        <v>10011</v>
      </c>
      <c r="C108" s="4">
        <v>42066</v>
      </c>
      <c r="D108" s="2" t="s">
        <v>458</v>
      </c>
      <c r="E108" s="2">
        <v>5</v>
      </c>
      <c r="F108" s="5">
        <v>12</v>
      </c>
      <c r="G108" s="5">
        <f t="shared" si="5"/>
        <v>60</v>
      </c>
      <c r="H108" s="6" t="s">
        <v>461</v>
      </c>
      <c r="I108">
        <f>VLOOKUP(B108,Customer!A$2:F$152,1,FALSE)</f>
        <v>10011</v>
      </c>
      <c r="J108" t="str">
        <f>VLOOKUP(Orders!B108,Customer!A$2:F$152,2,0)</f>
        <v>Carlita</v>
      </c>
      <c r="K108" t="str">
        <f>VLOOKUP(Orders!B108,Customer!A$2:F$152,3,0)</f>
        <v>Schroyer</v>
      </c>
      <c r="L108" t="str">
        <f t="shared" si="6"/>
        <v>Carlita Schroyer</v>
      </c>
      <c r="M108" t="str">
        <f>VLOOKUP(Orders!B108,Customer!A$2:F$152,4,0)</f>
        <v>Female</v>
      </c>
      <c r="N108" t="str">
        <f>VLOOKUP(Orders!B108,Customer!A$2:F$152,5,0)</f>
        <v>Lagos</v>
      </c>
      <c r="O108" t="str">
        <f>VLOOKUP(Orders!B108,Customer!A$2:F$152,6,0)</f>
        <v>Nigeria</v>
      </c>
      <c r="P108" t="e">
        <f>VLOOKUP(B108,Phone_Numbers!A$2:B$147,2,0)</f>
        <v>#N/A</v>
      </c>
    </row>
    <row r="109" spans="1:16" x14ac:dyDescent="0.2">
      <c r="A109" s="2">
        <v>208</v>
      </c>
      <c r="B109" s="2">
        <v>10083</v>
      </c>
      <c r="C109" s="4">
        <v>41688</v>
      </c>
      <c r="D109" s="2" t="s">
        <v>457</v>
      </c>
      <c r="E109" s="2">
        <v>21</v>
      </c>
      <c r="F109" s="5">
        <v>9</v>
      </c>
      <c r="G109" s="5">
        <f t="shared" si="5"/>
        <v>189</v>
      </c>
      <c r="H109" s="6" t="s">
        <v>450</v>
      </c>
      <c r="I109">
        <f>VLOOKUP(B109,Customer!A$2:F$152,1,FALSE)</f>
        <v>10083</v>
      </c>
      <c r="J109" t="str">
        <f>VLOOKUP(Orders!B109,Customer!A$2:F$152,2,0)</f>
        <v>Delta</v>
      </c>
      <c r="K109" t="str">
        <f>VLOOKUP(Orders!B109,Customer!A$2:F$152,3,0)</f>
        <v>Seitz</v>
      </c>
      <c r="L109" t="str">
        <f t="shared" si="6"/>
        <v>Delta Seitz</v>
      </c>
      <c r="M109" t="str">
        <f>VLOOKUP(Orders!B109,Customer!A$2:F$152,4,0)</f>
        <v>Male</v>
      </c>
      <c r="N109" t="str">
        <f>VLOOKUP(Orders!B109,Customer!A$2:F$152,5,0)</f>
        <v>Naples</v>
      </c>
      <c r="O109" t="str">
        <f>VLOOKUP(Orders!B109,Customer!A$2:F$152,6,0)</f>
        <v>Italy</v>
      </c>
      <c r="P109" t="str">
        <f>VLOOKUP(B109,Phone_Numbers!A$2:B$147,2,0)</f>
        <v>555-1400</v>
      </c>
    </row>
    <row r="110" spans="1:16" x14ac:dyDescent="0.2">
      <c r="A110" s="2">
        <v>209</v>
      </c>
      <c r="B110" s="2">
        <v>10084</v>
      </c>
      <c r="C110" s="4">
        <v>42047</v>
      </c>
      <c r="D110" s="2" t="s">
        <v>457</v>
      </c>
      <c r="E110" s="2">
        <v>24</v>
      </c>
      <c r="F110" s="5">
        <v>9</v>
      </c>
      <c r="G110" s="5">
        <f t="shared" si="5"/>
        <v>216</v>
      </c>
      <c r="H110" s="6" t="s">
        <v>450</v>
      </c>
      <c r="I110">
        <f>VLOOKUP(B110,Customer!A$2:F$152,1,FALSE)</f>
        <v>10084</v>
      </c>
      <c r="J110" t="str">
        <f>VLOOKUP(Orders!B110,Customer!A$2:F$152,2,0)</f>
        <v>Mauricio</v>
      </c>
      <c r="K110" t="str">
        <f>VLOOKUP(Orders!B110,Customer!A$2:F$152,3,0)</f>
        <v>Thetford</v>
      </c>
      <c r="L110" t="str">
        <f t="shared" si="6"/>
        <v>Mauricio Thetford</v>
      </c>
      <c r="M110" t="str">
        <f>VLOOKUP(Orders!B110,Customer!A$2:F$152,4,0)</f>
        <v>Male</v>
      </c>
      <c r="N110" t="str">
        <f>VLOOKUP(Orders!B110,Customer!A$2:F$152,5,0)</f>
        <v>Minneapolis</v>
      </c>
      <c r="O110" t="str">
        <f>VLOOKUP(Orders!B110,Customer!A$2:F$152,6,0)</f>
        <v>USA</v>
      </c>
      <c r="P110" t="str">
        <f>VLOOKUP(B110,Phone_Numbers!A$2:B$147,2,0)</f>
        <v>555-1402</v>
      </c>
    </row>
    <row r="111" spans="1:16" x14ac:dyDescent="0.2">
      <c r="A111" s="2">
        <v>210</v>
      </c>
      <c r="B111" s="2">
        <v>10057</v>
      </c>
      <c r="C111" s="4">
        <v>42275</v>
      </c>
      <c r="D111" s="2" t="s">
        <v>462</v>
      </c>
      <c r="E111" s="2">
        <v>16</v>
      </c>
      <c r="F111" s="5">
        <v>2</v>
      </c>
      <c r="G111" s="5">
        <f t="shared" si="5"/>
        <v>32</v>
      </c>
      <c r="H111" s="6" t="s">
        <v>450</v>
      </c>
      <c r="I111">
        <f>VLOOKUP(B111,Customer!A$2:F$152,1,FALSE)</f>
        <v>10057</v>
      </c>
      <c r="J111" t="str">
        <f>VLOOKUP(Orders!B111,Customer!A$2:F$152,2,0)</f>
        <v>Willis</v>
      </c>
      <c r="K111" t="str">
        <f>VLOOKUP(Orders!B111,Customer!A$2:F$152,3,0)</f>
        <v>Brinks</v>
      </c>
      <c r="L111" t="str">
        <f t="shared" si="6"/>
        <v>Willis Brinks</v>
      </c>
      <c r="M111" t="str">
        <f>VLOOKUP(Orders!B111,Customer!A$2:F$152,4,0)</f>
        <v>Male</v>
      </c>
      <c r="N111" t="str">
        <f>VLOOKUP(Orders!B111,Customer!A$2:F$152,5,0)</f>
        <v>Washington</v>
      </c>
      <c r="O111" t="str">
        <f>VLOOKUP(Orders!B111,Customer!A$2:F$152,6,0)</f>
        <v>USA</v>
      </c>
      <c r="P111" t="str">
        <f>VLOOKUP(B111,Phone_Numbers!A$2:B$147,2,0)</f>
        <v>555-1346</v>
      </c>
    </row>
    <row r="112" spans="1:16" x14ac:dyDescent="0.2">
      <c r="A112" s="2">
        <v>211</v>
      </c>
      <c r="B112" s="2">
        <v>10130</v>
      </c>
      <c r="C112" s="4">
        <v>41716</v>
      </c>
      <c r="D112" s="2" t="s">
        <v>451</v>
      </c>
      <c r="E112" s="2">
        <v>20</v>
      </c>
      <c r="F112" s="5">
        <v>18</v>
      </c>
      <c r="G112" s="5">
        <f t="shared" si="5"/>
        <v>360</v>
      </c>
      <c r="H112" s="6" t="s">
        <v>450</v>
      </c>
      <c r="I112">
        <f>VLOOKUP(B112,Customer!A$2:F$152,1,FALSE)</f>
        <v>10130</v>
      </c>
      <c r="J112" t="str">
        <f>VLOOKUP(Orders!B112,Customer!A$2:F$152,2,0)</f>
        <v>Omega</v>
      </c>
      <c r="K112" t="str">
        <f>VLOOKUP(Orders!B112,Customer!A$2:F$152,3,0)</f>
        <v>Woolford</v>
      </c>
      <c r="L112" t="str">
        <f t="shared" si="6"/>
        <v>Omega Woolford</v>
      </c>
      <c r="M112" t="str">
        <f>VLOOKUP(Orders!B112,Customer!A$2:F$152,4,0)</f>
        <v>Female</v>
      </c>
      <c r="N112" t="str">
        <f>VLOOKUP(Orders!B112,Customer!A$2:F$152,5,0)</f>
        <v>Mexico City</v>
      </c>
      <c r="O112" t="str">
        <f>VLOOKUP(Orders!B112,Customer!A$2:F$152,6,0)</f>
        <v>Mexico</v>
      </c>
      <c r="P112" t="str">
        <f>VLOOKUP(B112,Phone_Numbers!A$2:B$147,2,0)</f>
        <v>555-1494</v>
      </c>
    </row>
    <row r="113" spans="1:16" x14ac:dyDescent="0.2">
      <c r="A113" s="2">
        <v>212</v>
      </c>
      <c r="B113" s="2">
        <v>10027</v>
      </c>
      <c r="C113" s="4">
        <v>40892</v>
      </c>
      <c r="D113" s="2" t="s">
        <v>458</v>
      </c>
      <c r="E113" s="2">
        <v>3</v>
      </c>
      <c r="F113" s="5">
        <v>12</v>
      </c>
      <c r="G113" s="5">
        <f t="shared" si="5"/>
        <v>36</v>
      </c>
      <c r="H113" s="6" t="s">
        <v>461</v>
      </c>
      <c r="I113">
        <f>VLOOKUP(B113,Customer!A$2:F$152,1,FALSE)</f>
        <v>10027</v>
      </c>
      <c r="J113" t="str">
        <f>VLOOKUP(Orders!B113,Customer!A$2:F$152,2,0)</f>
        <v>Leona</v>
      </c>
      <c r="K113" t="str">
        <f>VLOOKUP(Orders!B113,Customer!A$2:F$152,3,0)</f>
        <v>Saia</v>
      </c>
      <c r="L113" t="str">
        <f t="shared" si="6"/>
        <v>Leona Saia</v>
      </c>
      <c r="M113" t="str">
        <f>VLOOKUP(Orders!B113,Customer!A$2:F$152,4,0)</f>
        <v>Female</v>
      </c>
      <c r="N113" t="str">
        <f>VLOOKUP(Orders!B113,Customer!A$2:F$152,5,0)</f>
        <v>Kuala Lumpur</v>
      </c>
      <c r="O113" t="str">
        <f>VLOOKUP(Orders!B113,Customer!A$2:F$152,6,0)</f>
        <v>Malaysia</v>
      </c>
      <c r="P113" t="str">
        <f>VLOOKUP(B113,Phone_Numbers!A$2:B$147,2,0)</f>
        <v>555-1286</v>
      </c>
    </row>
    <row r="114" spans="1:16" x14ac:dyDescent="0.2">
      <c r="A114" s="2">
        <v>213</v>
      </c>
      <c r="B114" s="2">
        <v>10015</v>
      </c>
      <c r="C114" s="4">
        <v>42355</v>
      </c>
      <c r="D114" s="2" t="s">
        <v>459</v>
      </c>
      <c r="E114" s="2">
        <v>23</v>
      </c>
      <c r="F114" s="5">
        <v>2</v>
      </c>
      <c r="G114" s="5">
        <f t="shared" si="5"/>
        <v>46</v>
      </c>
      <c r="H114" s="6" t="s">
        <v>450</v>
      </c>
      <c r="I114">
        <f>VLOOKUP(B114,Customer!A$2:F$152,1,FALSE)</f>
        <v>10015</v>
      </c>
      <c r="J114" t="str">
        <f>VLOOKUP(Orders!B114,Customer!A$2:F$152,2,0)</f>
        <v>Bella</v>
      </c>
      <c r="K114" t="str">
        <f>VLOOKUP(Orders!B114,Customer!A$2:F$152,3,0)</f>
        <v>Logan</v>
      </c>
      <c r="L114" t="str">
        <f t="shared" si="6"/>
        <v>Bella Logan</v>
      </c>
      <c r="M114" t="str">
        <f>VLOOKUP(Orders!B114,Customer!A$2:F$152,4,0)</f>
        <v>Female</v>
      </c>
      <c r="N114" t="str">
        <f>VLOOKUP(Orders!B114,Customer!A$2:F$152,5,0)</f>
        <v>Buenos Aires</v>
      </c>
      <c r="O114" t="str">
        <f>VLOOKUP(Orders!B114,Customer!A$2:F$152,6,0)</f>
        <v>Argentina</v>
      </c>
      <c r="P114" t="str">
        <f>VLOOKUP(B114,Phone_Numbers!A$2:B$147,2,0)</f>
        <v>555-1262</v>
      </c>
    </row>
    <row r="115" spans="1:16" x14ac:dyDescent="0.2">
      <c r="A115" s="2">
        <v>214</v>
      </c>
      <c r="B115" s="2">
        <v>10078</v>
      </c>
      <c r="C115" s="4">
        <v>41531</v>
      </c>
      <c r="D115" s="2" t="s">
        <v>457</v>
      </c>
      <c r="E115" s="2">
        <v>14</v>
      </c>
      <c r="F115" s="5">
        <v>9</v>
      </c>
      <c r="G115" s="5">
        <f t="shared" si="5"/>
        <v>126</v>
      </c>
      <c r="H115" s="6" t="s">
        <v>452</v>
      </c>
      <c r="I115">
        <f>VLOOKUP(B115,Customer!A$2:F$152,1,FALSE)</f>
        <v>10078</v>
      </c>
      <c r="J115" t="str">
        <f>VLOOKUP(Orders!B115,Customer!A$2:F$152,2,0)</f>
        <v>Logan</v>
      </c>
      <c r="K115" t="str">
        <f>VLOOKUP(Orders!B115,Customer!A$2:F$152,3,0)</f>
        <v>Schwan</v>
      </c>
      <c r="L115" t="str">
        <f t="shared" si="6"/>
        <v>Logan Schwan</v>
      </c>
      <c r="M115" t="str">
        <f>VLOOKUP(Orders!B115,Customer!A$2:F$152,4,0)</f>
        <v>Male</v>
      </c>
      <c r="N115" t="str">
        <f>VLOOKUP(Orders!B115,Customer!A$2:F$152,5,0)</f>
        <v>Cape Town</v>
      </c>
      <c r="O115" t="str">
        <f>VLOOKUP(Orders!B115,Customer!A$2:F$152,6,0)</f>
        <v>South Africa</v>
      </c>
      <c r="P115" t="str">
        <f>VLOOKUP(B115,Phone_Numbers!A$2:B$147,2,0)</f>
        <v>555-1388</v>
      </c>
    </row>
    <row r="116" spans="1:16" x14ac:dyDescent="0.2">
      <c r="A116" s="2">
        <v>215</v>
      </c>
      <c r="B116" s="2">
        <v>10058</v>
      </c>
      <c r="C116" s="4">
        <v>40650</v>
      </c>
      <c r="D116" s="2" t="s">
        <v>462</v>
      </c>
      <c r="E116" s="2">
        <v>8</v>
      </c>
      <c r="F116" s="5">
        <v>2</v>
      </c>
      <c r="G116" s="5">
        <f t="shared" si="5"/>
        <v>16</v>
      </c>
      <c r="H116" s="6" t="s">
        <v>452</v>
      </c>
      <c r="I116">
        <f>VLOOKUP(B116,Customer!A$2:F$152,1,FALSE)</f>
        <v>10058</v>
      </c>
      <c r="J116" t="str">
        <f>VLOOKUP(Orders!B116,Customer!A$2:F$152,2,0)</f>
        <v>Margy</v>
      </c>
      <c r="K116" t="str">
        <f>VLOOKUP(Orders!B116,Customer!A$2:F$152,3,0)</f>
        <v>Gamet</v>
      </c>
      <c r="L116" t="str">
        <f t="shared" si="6"/>
        <v>Margy Gamet</v>
      </c>
      <c r="M116" t="str">
        <f>VLOOKUP(Orders!B116,Customer!A$2:F$152,4,0)</f>
        <v>Female</v>
      </c>
      <c r="N116" t="str">
        <f>VLOOKUP(Orders!B116,Customer!A$2:F$152,5,0)</f>
        <v>Brussels</v>
      </c>
      <c r="O116" t="str">
        <f>VLOOKUP(Orders!B116,Customer!A$2:F$152,6,0)</f>
        <v>Belgium</v>
      </c>
      <c r="P116" t="str">
        <f>VLOOKUP(B116,Phone_Numbers!A$2:B$147,2,0)</f>
        <v>555-1348</v>
      </c>
    </row>
    <row r="117" spans="1:16" x14ac:dyDescent="0.2">
      <c r="A117" s="2">
        <v>216</v>
      </c>
      <c r="B117" s="2">
        <v>10026</v>
      </c>
      <c r="C117" s="4">
        <v>41968</v>
      </c>
      <c r="D117" s="2" t="s">
        <v>457</v>
      </c>
      <c r="E117" s="2">
        <v>7</v>
      </c>
      <c r="F117" s="5">
        <v>9</v>
      </c>
      <c r="G117" s="5">
        <f t="shared" si="5"/>
        <v>63</v>
      </c>
      <c r="H117" s="6" t="s">
        <v>452</v>
      </c>
      <c r="I117">
        <f>VLOOKUP(B117,Customer!A$2:F$152,1,FALSE)</f>
        <v>10026</v>
      </c>
      <c r="J117" t="str">
        <f>VLOOKUP(Orders!B117,Customer!A$2:F$152,2,0)</f>
        <v>Lennie</v>
      </c>
      <c r="K117" t="str">
        <f>VLOOKUP(Orders!B117,Customer!A$2:F$152,3,0)</f>
        <v>Grasso</v>
      </c>
      <c r="L117" t="str">
        <f t="shared" si="6"/>
        <v>Lennie Grasso</v>
      </c>
      <c r="M117" t="str">
        <f>VLOOKUP(Orders!B117,Customer!A$2:F$152,4,0)</f>
        <v>Male</v>
      </c>
      <c r="N117" t="str">
        <f>VLOOKUP(Orders!B117,Customer!A$2:F$152,5,0)</f>
        <v>Tianjin</v>
      </c>
      <c r="O117" t="str">
        <f>VLOOKUP(Orders!B117,Customer!A$2:F$152,6,0)</f>
        <v>China</v>
      </c>
      <c r="P117" t="str">
        <f>VLOOKUP(B117,Phone_Numbers!A$2:B$147,2,0)</f>
        <v>555-1284</v>
      </c>
    </row>
    <row r="118" spans="1:16" x14ac:dyDescent="0.2">
      <c r="A118" s="2">
        <v>217</v>
      </c>
      <c r="B118" s="2">
        <v>10096</v>
      </c>
      <c r="C118" s="4">
        <v>40958</v>
      </c>
      <c r="D118" s="2" t="s">
        <v>455</v>
      </c>
      <c r="E118" s="2">
        <v>21</v>
      </c>
      <c r="F118" s="5">
        <v>12</v>
      </c>
      <c r="G118" s="5">
        <f t="shared" si="5"/>
        <v>252</v>
      </c>
      <c r="H118" s="6" t="s">
        <v>450</v>
      </c>
      <c r="I118">
        <f>VLOOKUP(B118,Customer!A$2:F$152,1,FALSE)</f>
        <v>10096</v>
      </c>
      <c r="J118" t="str">
        <f>VLOOKUP(Orders!B118,Customer!A$2:F$152,2,0)</f>
        <v>Edwin</v>
      </c>
      <c r="K118" t="str">
        <f>VLOOKUP(Orders!B118,Customer!A$2:F$152,3,0)</f>
        <v>Mehr</v>
      </c>
      <c r="L118" t="str">
        <f t="shared" si="6"/>
        <v>Edwin Mehr</v>
      </c>
      <c r="M118" t="str">
        <f>VLOOKUP(Orders!B118,Customer!A$2:F$152,4,0)</f>
        <v>Male</v>
      </c>
      <c r="N118" t="str">
        <f>VLOOKUP(Orders!B118,Customer!A$2:F$152,5,0)</f>
        <v>Baltimore</v>
      </c>
      <c r="O118" t="str">
        <f>VLOOKUP(Orders!B118,Customer!A$2:F$152,6,0)</f>
        <v>USA</v>
      </c>
      <c r="P118" t="str">
        <f>VLOOKUP(B118,Phone_Numbers!A$2:B$147,2,0)</f>
        <v>555-1426</v>
      </c>
    </row>
    <row r="119" spans="1:16" x14ac:dyDescent="0.2">
      <c r="A119" s="2">
        <v>218</v>
      </c>
      <c r="B119" s="2">
        <v>10126</v>
      </c>
      <c r="C119" s="4">
        <v>42227</v>
      </c>
      <c r="D119" s="2" t="s">
        <v>453</v>
      </c>
      <c r="E119" s="2">
        <v>11</v>
      </c>
      <c r="F119" s="5">
        <v>13</v>
      </c>
      <c r="G119" s="5">
        <f t="shared" si="5"/>
        <v>143</v>
      </c>
      <c r="H119" s="6" t="s">
        <v>452</v>
      </c>
      <c r="I119">
        <f>VLOOKUP(B119,Customer!A$2:F$152,1,FALSE)</f>
        <v>10126</v>
      </c>
      <c r="J119" t="str">
        <f>VLOOKUP(Orders!B119,Customer!A$2:F$152,2,0)</f>
        <v>Roy</v>
      </c>
      <c r="K119" t="str">
        <f>VLOOKUP(Orders!B119,Customer!A$2:F$152,3,0)</f>
        <v>Reber</v>
      </c>
      <c r="L119" t="str">
        <f t="shared" si="6"/>
        <v>Roy Reber</v>
      </c>
      <c r="M119" t="str">
        <f>VLOOKUP(Orders!B119,Customer!A$2:F$152,4,0)</f>
        <v>Male</v>
      </c>
      <c r="N119" t="str">
        <f>VLOOKUP(Orders!B119,Customer!A$2:F$152,5,0)</f>
        <v>Tokyo</v>
      </c>
      <c r="O119" t="str">
        <f>VLOOKUP(Orders!B119,Customer!A$2:F$152,6,0)</f>
        <v>Japan</v>
      </c>
      <c r="P119" t="str">
        <f>VLOOKUP(B119,Phone_Numbers!A$2:B$147,2,0)</f>
        <v>555-1486</v>
      </c>
    </row>
    <row r="120" spans="1:16" x14ac:dyDescent="0.2">
      <c r="A120" s="2">
        <v>219</v>
      </c>
      <c r="B120" s="2">
        <v>10069</v>
      </c>
      <c r="C120" s="4">
        <v>40965</v>
      </c>
      <c r="D120" s="2" t="s">
        <v>456</v>
      </c>
      <c r="E120" s="2">
        <v>4</v>
      </c>
      <c r="F120" s="5">
        <v>12</v>
      </c>
      <c r="G120" s="5">
        <f t="shared" si="5"/>
        <v>48</v>
      </c>
      <c r="H120" s="6" t="s">
        <v>461</v>
      </c>
      <c r="I120">
        <f>VLOOKUP(B120,Customer!A$2:F$152,1,FALSE)</f>
        <v>10069</v>
      </c>
      <c r="J120" t="str">
        <f>VLOOKUP(Orders!B120,Customer!A$2:F$152,2,0)</f>
        <v>Larissa</v>
      </c>
      <c r="K120" t="str">
        <f>VLOOKUP(Orders!B120,Customer!A$2:F$152,3,0)</f>
        <v>Louviere</v>
      </c>
      <c r="L120" t="str">
        <f t="shared" si="6"/>
        <v>Larissa Louviere</v>
      </c>
      <c r="M120" t="str">
        <f>VLOOKUP(Orders!B120,Customer!A$2:F$152,4,0)</f>
        <v>Female</v>
      </c>
      <c r="N120" t="str">
        <f>VLOOKUP(Orders!B120,Customer!A$2:F$152,5,0)</f>
        <v>Sao Paulo</v>
      </c>
      <c r="O120" t="str">
        <f>VLOOKUP(Orders!B120,Customer!A$2:F$152,6,0)</f>
        <v>Brazil</v>
      </c>
      <c r="P120" t="str">
        <f>VLOOKUP(B120,Phone_Numbers!A$2:B$147,2,0)</f>
        <v>555-1370</v>
      </c>
    </row>
    <row r="121" spans="1:16" x14ac:dyDescent="0.2">
      <c r="A121" s="2">
        <v>220</v>
      </c>
      <c r="B121" s="2">
        <v>10017</v>
      </c>
      <c r="C121" s="4">
        <v>40765</v>
      </c>
      <c r="D121" s="2" t="s">
        <v>456</v>
      </c>
      <c r="E121" s="2">
        <v>30</v>
      </c>
      <c r="F121" s="5">
        <v>12</v>
      </c>
      <c r="G121" s="5">
        <f t="shared" si="5"/>
        <v>360</v>
      </c>
      <c r="H121" s="6" t="s">
        <v>450</v>
      </c>
      <c r="I121">
        <f>VLOOKUP(B121,Customer!A$2:F$152,1,FALSE)</f>
        <v>10017</v>
      </c>
      <c r="J121" t="str">
        <f>VLOOKUP(Orders!B121,Customer!A$2:F$152,2,0)</f>
        <v>Genaro</v>
      </c>
      <c r="K121" t="str">
        <f>VLOOKUP(Orders!B121,Customer!A$2:F$152,3,0)</f>
        <v>Knutson</v>
      </c>
      <c r="L121" t="str">
        <f t="shared" si="6"/>
        <v>Genaro Knutson</v>
      </c>
      <c r="M121" t="str">
        <f>VLOOKUP(Orders!B121,Customer!A$2:F$152,4,0)</f>
        <v>Male</v>
      </c>
      <c r="N121" t="str">
        <f>VLOOKUP(Orders!B121,Customer!A$2:F$152,5,0)</f>
        <v>Moscow</v>
      </c>
      <c r="O121" t="str">
        <f>VLOOKUP(Orders!B121,Customer!A$2:F$152,6,0)</f>
        <v>Russia</v>
      </c>
      <c r="P121" t="str">
        <f>VLOOKUP(B121,Phone_Numbers!A$2:B$147,2,0)</f>
        <v>555-1266</v>
      </c>
    </row>
    <row r="122" spans="1:16" x14ac:dyDescent="0.2">
      <c r="A122" s="2">
        <v>221</v>
      </c>
      <c r="B122" s="2">
        <v>10139</v>
      </c>
      <c r="C122" s="4">
        <v>41484</v>
      </c>
      <c r="D122" s="2" t="s">
        <v>451</v>
      </c>
      <c r="E122" s="2">
        <v>20</v>
      </c>
      <c r="F122" s="5">
        <v>18</v>
      </c>
      <c r="G122" s="5">
        <f t="shared" si="5"/>
        <v>360</v>
      </c>
      <c r="H122" s="6" t="s">
        <v>450</v>
      </c>
      <c r="I122">
        <f>VLOOKUP(B122,Customer!A$2:F$152,1,FALSE)</f>
        <v>10139</v>
      </c>
      <c r="J122" t="str">
        <f>VLOOKUP(Orders!B122,Customer!A$2:F$152,2,0)</f>
        <v>Federico</v>
      </c>
      <c r="K122" t="str">
        <f>VLOOKUP(Orders!B122,Customer!A$2:F$152,3,0)</f>
        <v>Taliaferro</v>
      </c>
      <c r="L122" t="str">
        <f t="shared" si="6"/>
        <v>Federico Taliaferro</v>
      </c>
      <c r="M122" t="str">
        <f>VLOOKUP(Orders!B122,Customer!A$2:F$152,4,0)</f>
        <v>Male</v>
      </c>
      <c r="N122" t="str">
        <f>VLOOKUP(Orders!B122,Customer!A$2:F$152,5,0)</f>
        <v>Kuala Lumpur</v>
      </c>
      <c r="O122" t="str">
        <f>VLOOKUP(Orders!B122,Customer!A$2:F$152,6,0)</f>
        <v>Malaysia</v>
      </c>
      <c r="P122" t="str">
        <f>VLOOKUP(B122,Phone_Numbers!A$2:B$147,2,0)</f>
        <v>555-1512</v>
      </c>
    </row>
    <row r="123" spans="1:16" x14ac:dyDescent="0.2">
      <c r="A123" s="2">
        <v>222</v>
      </c>
      <c r="B123" s="2">
        <v>10035</v>
      </c>
      <c r="C123" s="4">
        <v>41186</v>
      </c>
      <c r="D123" s="2" t="s">
        <v>458</v>
      </c>
      <c r="E123" s="2">
        <v>22</v>
      </c>
      <c r="F123" s="5">
        <v>12</v>
      </c>
      <c r="G123" s="5">
        <f t="shared" si="5"/>
        <v>264</v>
      </c>
      <c r="H123" s="6" t="s">
        <v>450</v>
      </c>
      <c r="I123">
        <f>VLOOKUP(B123,Customer!A$2:F$152,1,FALSE)</f>
        <v>10035</v>
      </c>
      <c r="J123" t="str">
        <f>VLOOKUP(Orders!B123,Customer!A$2:F$152,2,0)</f>
        <v>Houston</v>
      </c>
      <c r="K123" t="str">
        <f>VLOOKUP(Orders!B123,Customer!A$2:F$152,3,0)</f>
        <v>Gouin</v>
      </c>
      <c r="L123" t="str">
        <f t="shared" si="6"/>
        <v>Houston Gouin</v>
      </c>
      <c r="M123" t="str">
        <f>VLOOKUP(Orders!B123,Customer!A$2:F$152,4,0)</f>
        <v>Male</v>
      </c>
      <c r="N123" t="str">
        <f>VLOOKUP(Orders!B123,Customer!A$2:F$152,5,0)</f>
        <v xml:space="preserve">Damman </v>
      </c>
      <c r="O123" t="str">
        <f>VLOOKUP(Orders!B123,Customer!A$2:F$152,6,0)</f>
        <v>Saudi Arabia</v>
      </c>
      <c r="P123" t="str">
        <f>VLOOKUP(B123,Phone_Numbers!A$2:B$147,2,0)</f>
        <v>555-1302</v>
      </c>
    </row>
    <row r="124" spans="1:16" x14ac:dyDescent="0.2">
      <c r="A124" s="2">
        <v>223</v>
      </c>
      <c r="B124" s="2">
        <v>10133</v>
      </c>
      <c r="C124" s="4">
        <v>41678</v>
      </c>
      <c r="D124" s="2" t="s">
        <v>458</v>
      </c>
      <c r="E124" s="2">
        <v>12</v>
      </c>
      <c r="F124" s="5">
        <v>12</v>
      </c>
      <c r="G124" s="5">
        <f t="shared" si="5"/>
        <v>144</v>
      </c>
      <c r="H124" s="6" t="s">
        <v>452</v>
      </c>
      <c r="I124">
        <f>VLOOKUP(B124,Customer!A$2:F$152,1,FALSE)</f>
        <v>10133</v>
      </c>
      <c r="J124" t="str">
        <f>VLOOKUP(Orders!B124,Customer!A$2:F$152,2,0)</f>
        <v>Conrad</v>
      </c>
      <c r="K124" t="str">
        <f>VLOOKUP(Orders!B124,Customer!A$2:F$152,3,0)</f>
        <v>Haggard</v>
      </c>
      <c r="L124" t="str">
        <f t="shared" si="6"/>
        <v>Conrad Haggard</v>
      </c>
      <c r="M124" t="str">
        <f>VLOOKUP(Orders!B124,Customer!A$2:F$152,4,0)</f>
        <v>Male</v>
      </c>
      <c r="N124" t="str">
        <f>VLOOKUP(Orders!B124,Customer!A$2:F$152,5,0)</f>
        <v>Mumbai</v>
      </c>
      <c r="O124" t="str">
        <f>VLOOKUP(Orders!B124,Customer!A$2:F$152,6,0)</f>
        <v>India</v>
      </c>
      <c r="P124" t="str">
        <f>VLOOKUP(B124,Phone_Numbers!A$2:B$147,2,0)</f>
        <v>555-1500</v>
      </c>
    </row>
    <row r="125" spans="1:16" x14ac:dyDescent="0.2">
      <c r="A125" s="2">
        <v>224</v>
      </c>
      <c r="B125" s="2">
        <v>10082</v>
      </c>
      <c r="C125" s="4">
        <v>41304</v>
      </c>
      <c r="D125" s="2" t="s">
        <v>458</v>
      </c>
      <c r="E125" s="2">
        <v>8</v>
      </c>
      <c r="F125" s="5">
        <v>12</v>
      </c>
      <c r="G125" s="5">
        <f t="shared" si="5"/>
        <v>96</v>
      </c>
      <c r="H125" s="6" t="s">
        <v>452</v>
      </c>
      <c r="I125">
        <f>VLOOKUP(B125,Customer!A$2:F$152,1,FALSE)</f>
        <v>10082</v>
      </c>
      <c r="J125" t="str">
        <f>VLOOKUP(Orders!B125,Customer!A$2:F$152,2,0)</f>
        <v>Charles</v>
      </c>
      <c r="K125" t="str">
        <f>VLOOKUP(Orders!B125,Customer!A$2:F$152,3,0)</f>
        <v>Ascencio</v>
      </c>
      <c r="L125" t="str">
        <f t="shared" si="6"/>
        <v>Charles Ascencio</v>
      </c>
      <c r="M125" t="str">
        <f>VLOOKUP(Orders!B125,Customer!A$2:F$152,4,0)</f>
        <v>Male</v>
      </c>
      <c r="N125" t="str">
        <f>VLOOKUP(Orders!B125,Customer!A$2:F$152,5,0)</f>
        <v>Rome</v>
      </c>
      <c r="O125" t="str">
        <f>VLOOKUP(Orders!B125,Customer!A$2:F$152,6,0)</f>
        <v>Italy</v>
      </c>
      <c r="P125" t="str">
        <f>VLOOKUP(B125,Phone_Numbers!A$2:B$147,2,0)</f>
        <v>555-1396</v>
      </c>
    </row>
    <row r="126" spans="1:16" x14ac:dyDescent="0.2">
      <c r="A126" s="2">
        <v>225</v>
      </c>
      <c r="B126" s="2">
        <v>10083</v>
      </c>
      <c r="C126" s="4">
        <v>40474</v>
      </c>
      <c r="D126" s="2" t="s">
        <v>455</v>
      </c>
      <c r="E126" s="2">
        <v>26</v>
      </c>
      <c r="F126" s="5">
        <v>12</v>
      </c>
      <c r="G126" s="5">
        <f t="shared" si="5"/>
        <v>312</v>
      </c>
      <c r="H126" s="6" t="s">
        <v>450</v>
      </c>
      <c r="I126">
        <f>VLOOKUP(B126,Customer!A$2:F$152,1,FALSE)</f>
        <v>10083</v>
      </c>
      <c r="J126" t="str">
        <f>VLOOKUP(Orders!B126,Customer!A$2:F$152,2,0)</f>
        <v>Delta</v>
      </c>
      <c r="K126" t="str">
        <f>VLOOKUP(Orders!B126,Customer!A$2:F$152,3,0)</f>
        <v>Seitz</v>
      </c>
      <c r="L126" t="str">
        <f t="shared" si="6"/>
        <v>Delta Seitz</v>
      </c>
      <c r="M126" t="str">
        <f>VLOOKUP(Orders!B126,Customer!A$2:F$152,4,0)</f>
        <v>Male</v>
      </c>
      <c r="N126" t="str">
        <f>VLOOKUP(Orders!B126,Customer!A$2:F$152,5,0)</f>
        <v>Naples</v>
      </c>
      <c r="O126" t="str">
        <f>VLOOKUP(Orders!B126,Customer!A$2:F$152,6,0)</f>
        <v>Italy</v>
      </c>
      <c r="P126" t="str">
        <f>VLOOKUP(B126,Phone_Numbers!A$2:B$147,2,0)</f>
        <v>555-1400</v>
      </c>
    </row>
    <row r="127" spans="1:16" x14ac:dyDescent="0.2">
      <c r="A127" s="2">
        <v>226</v>
      </c>
      <c r="B127" s="2">
        <v>10140</v>
      </c>
      <c r="C127" s="4">
        <v>40409</v>
      </c>
      <c r="D127" s="2" t="s">
        <v>460</v>
      </c>
      <c r="E127" s="2">
        <v>30</v>
      </c>
      <c r="F127" s="5">
        <v>8</v>
      </c>
      <c r="G127" s="5">
        <f t="shared" si="5"/>
        <v>240</v>
      </c>
      <c r="H127" s="6" t="s">
        <v>450</v>
      </c>
      <c r="I127">
        <f>VLOOKUP(B127,Customer!A$2:F$152,1,FALSE)</f>
        <v>10140</v>
      </c>
      <c r="J127" t="str">
        <f>VLOOKUP(Orders!B127,Customer!A$2:F$152,2,0)</f>
        <v>Gordon</v>
      </c>
      <c r="K127" t="str">
        <f>VLOOKUP(Orders!B127,Customer!A$2:F$152,3,0)</f>
        <v>Lehr</v>
      </c>
      <c r="L127" t="str">
        <f t="shared" si="6"/>
        <v>Gordon Lehr</v>
      </c>
      <c r="M127" t="str">
        <f>VLOOKUP(Orders!B127,Customer!A$2:F$152,4,0)</f>
        <v>Male</v>
      </c>
      <c r="N127" t="str">
        <f>VLOOKUP(Orders!B127,Customer!A$2:F$152,5,0)</f>
        <v>Toronto</v>
      </c>
      <c r="O127" t="str">
        <f>VLOOKUP(Orders!B127,Customer!A$2:F$152,6,0)</f>
        <v>Canada</v>
      </c>
      <c r="P127" t="str">
        <f>VLOOKUP(B127,Phone_Numbers!A$2:B$147,2,0)</f>
        <v>555-1514</v>
      </c>
    </row>
    <row r="128" spans="1:16" x14ac:dyDescent="0.2">
      <c r="A128" s="2">
        <v>227</v>
      </c>
      <c r="B128" s="2">
        <v>10029</v>
      </c>
      <c r="C128" s="4">
        <v>40650</v>
      </c>
      <c r="D128" s="2" t="s">
        <v>460</v>
      </c>
      <c r="E128" s="2">
        <v>17</v>
      </c>
      <c r="F128" s="5">
        <v>8</v>
      </c>
      <c r="G128" s="5">
        <f t="shared" si="5"/>
        <v>136</v>
      </c>
      <c r="H128" s="6" t="s">
        <v>450</v>
      </c>
      <c r="I128">
        <f>VLOOKUP(B128,Customer!A$2:F$152,1,FALSE)</f>
        <v>10029</v>
      </c>
      <c r="J128" t="str">
        <f>VLOOKUP(Orders!B128,Customer!A$2:F$152,2,0)</f>
        <v>Annabel</v>
      </c>
      <c r="K128" t="str">
        <f>VLOOKUP(Orders!B128,Customer!A$2:F$152,3,0)</f>
        <v>Rawlings</v>
      </c>
      <c r="L128" t="str">
        <f t="shared" si="6"/>
        <v>Annabel Rawlings</v>
      </c>
      <c r="M128" t="str">
        <f>VLOOKUP(Orders!B128,Customer!A$2:F$152,4,0)</f>
        <v>Female</v>
      </c>
      <c r="N128" t="str">
        <f>VLOOKUP(Orders!B128,Customer!A$2:F$152,5,0)</f>
        <v>Milan</v>
      </c>
      <c r="O128" t="str">
        <f>VLOOKUP(Orders!B128,Customer!A$2:F$152,6,0)</f>
        <v>Italy</v>
      </c>
      <c r="P128" t="str">
        <f>VLOOKUP(B128,Phone_Numbers!A$2:B$147,2,0)</f>
        <v>555-1290</v>
      </c>
    </row>
    <row r="129" spans="1:16" x14ac:dyDescent="0.2">
      <c r="A129" s="2">
        <v>228</v>
      </c>
      <c r="B129" s="2">
        <v>10117</v>
      </c>
      <c r="C129" s="4">
        <v>41884</v>
      </c>
      <c r="D129" s="2" t="s">
        <v>462</v>
      </c>
      <c r="E129" s="2">
        <v>30</v>
      </c>
      <c r="F129" s="5">
        <v>2</v>
      </c>
      <c r="G129" s="5">
        <f t="shared" si="5"/>
        <v>60</v>
      </c>
      <c r="H129" s="6" t="s">
        <v>450</v>
      </c>
      <c r="I129">
        <f>VLOOKUP(B129,Customer!A$2:F$152,1,FALSE)</f>
        <v>10117</v>
      </c>
      <c r="J129" t="str">
        <f>VLOOKUP(Orders!B129,Customer!A$2:F$152,2,0)</f>
        <v>Anton</v>
      </c>
      <c r="K129" t="str">
        <f>VLOOKUP(Orders!B129,Customer!A$2:F$152,3,0)</f>
        <v>Higuera</v>
      </c>
      <c r="L129" t="str">
        <f t="shared" si="6"/>
        <v>Anton Higuera</v>
      </c>
      <c r="M129" t="str">
        <f>VLOOKUP(Orders!B129,Customer!A$2:F$152,4,0)</f>
        <v>Male</v>
      </c>
      <c r="N129" t="str">
        <f>VLOOKUP(Orders!B129,Customer!A$2:F$152,5,0)</f>
        <v>Brussels</v>
      </c>
      <c r="O129" t="str">
        <f>VLOOKUP(Orders!B129,Customer!A$2:F$152,6,0)</f>
        <v>Belgium</v>
      </c>
      <c r="P129" t="str">
        <f>VLOOKUP(B129,Phone_Numbers!A$2:B$147,2,0)</f>
        <v>555-1468</v>
      </c>
    </row>
    <row r="130" spans="1:16" x14ac:dyDescent="0.2">
      <c r="A130" s="2">
        <v>229</v>
      </c>
      <c r="B130" s="2">
        <v>10091</v>
      </c>
      <c r="C130" s="4">
        <v>41984</v>
      </c>
      <c r="D130" s="2" t="s">
        <v>455</v>
      </c>
      <c r="E130" s="2">
        <v>30</v>
      </c>
      <c r="F130" s="5">
        <v>12</v>
      </c>
      <c r="G130" s="5">
        <f t="shared" si="5"/>
        <v>360</v>
      </c>
      <c r="H130" s="6" t="s">
        <v>450</v>
      </c>
      <c r="I130">
        <f>VLOOKUP(B130,Customer!A$2:F$152,1,FALSE)</f>
        <v>10091</v>
      </c>
      <c r="J130" t="str">
        <f>VLOOKUP(Orders!B130,Customer!A$2:F$152,2,0)</f>
        <v>Milagros</v>
      </c>
      <c r="K130" t="str">
        <f>VLOOKUP(Orders!B130,Customer!A$2:F$152,3,0)</f>
        <v>Colangelo</v>
      </c>
      <c r="L130" t="str">
        <f t="shared" si="6"/>
        <v>Milagros Colangelo</v>
      </c>
      <c r="M130" t="str">
        <f>VLOOKUP(Orders!B130,Customer!A$2:F$152,4,0)</f>
        <v>Male</v>
      </c>
      <c r="N130" t="str">
        <f>VLOOKUP(Orders!B130,Customer!A$2:F$152,5,0)</f>
        <v>Katowice</v>
      </c>
      <c r="O130" t="str">
        <f>VLOOKUP(Orders!B130,Customer!A$2:F$152,6,0)</f>
        <v>Poland</v>
      </c>
      <c r="P130" t="str">
        <f>VLOOKUP(B130,Phone_Numbers!A$2:B$147,2,0)</f>
        <v>555-1416</v>
      </c>
    </row>
    <row r="131" spans="1:16" x14ac:dyDescent="0.2">
      <c r="A131" s="2">
        <v>230</v>
      </c>
      <c r="B131" s="2">
        <v>10084</v>
      </c>
      <c r="C131" s="4">
        <v>41200</v>
      </c>
      <c r="D131" s="2" t="s">
        <v>453</v>
      </c>
      <c r="E131" s="2">
        <v>10</v>
      </c>
      <c r="F131" s="5">
        <v>13</v>
      </c>
      <c r="G131" s="5">
        <f t="shared" ref="G131:G194" si="7">E131*F131</f>
        <v>130</v>
      </c>
      <c r="H131" s="6" t="s">
        <v>452</v>
      </c>
      <c r="I131">
        <f>VLOOKUP(B131,Customer!A$2:F$152,1,FALSE)</f>
        <v>10084</v>
      </c>
      <c r="J131" t="str">
        <f>VLOOKUP(Orders!B131,Customer!A$2:F$152,2,0)</f>
        <v>Mauricio</v>
      </c>
      <c r="K131" t="str">
        <f>VLOOKUP(Orders!B131,Customer!A$2:F$152,3,0)</f>
        <v>Thetford</v>
      </c>
      <c r="L131" t="str">
        <f t="shared" ref="L131:L194" si="8">_xlfn.CONCAT(J131," ",K131)</f>
        <v>Mauricio Thetford</v>
      </c>
      <c r="M131" t="str">
        <f>VLOOKUP(Orders!B131,Customer!A$2:F$152,4,0)</f>
        <v>Male</v>
      </c>
      <c r="N131" t="str">
        <f>VLOOKUP(Orders!B131,Customer!A$2:F$152,5,0)</f>
        <v>Minneapolis</v>
      </c>
      <c r="O131" t="str">
        <f>VLOOKUP(Orders!B131,Customer!A$2:F$152,6,0)</f>
        <v>USA</v>
      </c>
      <c r="P131" t="str">
        <f>VLOOKUP(B131,Phone_Numbers!A$2:B$147,2,0)</f>
        <v>555-1402</v>
      </c>
    </row>
    <row r="132" spans="1:16" x14ac:dyDescent="0.2">
      <c r="A132" s="2">
        <v>231</v>
      </c>
      <c r="B132" s="2">
        <v>10013</v>
      </c>
      <c r="C132" s="4">
        <v>42165</v>
      </c>
      <c r="D132" s="2" t="s">
        <v>460</v>
      </c>
      <c r="E132" s="2">
        <v>1</v>
      </c>
      <c r="F132" s="5">
        <v>8</v>
      </c>
      <c r="G132" s="5">
        <f t="shared" si="7"/>
        <v>8</v>
      </c>
      <c r="H132" s="6" t="s">
        <v>461</v>
      </c>
      <c r="I132">
        <f>VLOOKUP(B132,Customer!A$2:F$152,1,FALSE)</f>
        <v>10013</v>
      </c>
      <c r="J132" t="str">
        <f>VLOOKUP(Orders!B132,Customer!A$2:F$152,2,0)</f>
        <v>Leigha</v>
      </c>
      <c r="K132" t="str">
        <f>VLOOKUP(Orders!B132,Customer!A$2:F$152,3,0)</f>
        <v>Bouffard</v>
      </c>
      <c r="L132" t="str">
        <f t="shared" si="8"/>
        <v>Leigha Bouffard</v>
      </c>
      <c r="M132" t="str">
        <f>VLOOKUP(Orders!B132,Customer!A$2:F$152,4,0)</f>
        <v>Female</v>
      </c>
      <c r="N132" t="str">
        <f>VLOOKUP(Orders!B132,Customer!A$2:F$152,5,0)</f>
        <v>Cairo</v>
      </c>
      <c r="O132" t="str">
        <f>VLOOKUP(Orders!B132,Customer!A$2:F$152,6,0)</f>
        <v>Egypt</v>
      </c>
      <c r="P132" t="str">
        <f>VLOOKUP(B132,Phone_Numbers!A$2:B$147,2,0)</f>
        <v>555-1258</v>
      </c>
    </row>
    <row r="133" spans="1:16" x14ac:dyDescent="0.2">
      <c r="A133" s="2">
        <v>232</v>
      </c>
      <c r="B133" s="2">
        <v>10060</v>
      </c>
      <c r="C133" s="4">
        <v>40802</v>
      </c>
      <c r="D133" s="2" t="s">
        <v>456</v>
      </c>
      <c r="E133" s="2">
        <v>21</v>
      </c>
      <c r="F133" s="5">
        <v>12</v>
      </c>
      <c r="G133" s="5">
        <f t="shared" si="7"/>
        <v>252</v>
      </c>
      <c r="H133" s="6" t="s">
        <v>450</v>
      </c>
      <c r="I133">
        <f>VLOOKUP(B133,Customer!A$2:F$152,1,FALSE)</f>
        <v>10060</v>
      </c>
      <c r="J133" t="str">
        <f>VLOOKUP(Orders!B133,Customer!A$2:F$152,2,0)</f>
        <v>Solomon</v>
      </c>
      <c r="K133" t="str">
        <f>VLOOKUP(Orders!B133,Customer!A$2:F$152,3,0)</f>
        <v>Mahurin</v>
      </c>
      <c r="L133" t="str">
        <f t="shared" si="8"/>
        <v>Solomon Mahurin</v>
      </c>
      <c r="M133" t="str">
        <f>VLOOKUP(Orders!B133,Customer!A$2:F$152,4,0)</f>
        <v>Male</v>
      </c>
      <c r="N133" t="str">
        <f>VLOOKUP(Orders!B133,Customer!A$2:F$152,5,0)</f>
        <v>San Jose</v>
      </c>
      <c r="O133" t="str">
        <f>VLOOKUP(Orders!B133,Customer!A$2:F$152,6,0)</f>
        <v>USA</v>
      </c>
      <c r="P133" t="str">
        <f>VLOOKUP(B133,Phone_Numbers!A$2:B$147,2,0)</f>
        <v>555-1352</v>
      </c>
    </row>
    <row r="134" spans="1:16" x14ac:dyDescent="0.2">
      <c r="A134" s="2">
        <v>233</v>
      </c>
      <c r="B134" s="2">
        <v>10076</v>
      </c>
      <c r="C134" s="4">
        <v>40580</v>
      </c>
      <c r="D134" s="2" t="s">
        <v>458</v>
      </c>
      <c r="E134" s="2">
        <v>8</v>
      </c>
      <c r="F134" s="5">
        <v>12</v>
      </c>
      <c r="G134" s="5">
        <f t="shared" si="7"/>
        <v>96</v>
      </c>
      <c r="H134" s="6" t="s">
        <v>452</v>
      </c>
      <c r="I134">
        <f>VLOOKUP(B134,Customer!A$2:F$152,1,FALSE)</f>
        <v>10076</v>
      </c>
      <c r="J134" t="str">
        <f>VLOOKUP(Orders!B134,Customer!A$2:F$152,2,0)</f>
        <v>Flora</v>
      </c>
      <c r="K134" t="str">
        <f>VLOOKUP(Orders!B134,Customer!A$2:F$152,3,0)</f>
        <v>Zuniga</v>
      </c>
      <c r="L134" t="str">
        <f t="shared" si="8"/>
        <v>Flora Zuniga</v>
      </c>
      <c r="M134" t="str">
        <f>VLOOKUP(Orders!B134,Customer!A$2:F$152,4,0)</f>
        <v>Female</v>
      </c>
      <c r="N134" t="str">
        <f>VLOOKUP(Orders!B134,Customer!A$2:F$152,5,0)</f>
        <v>Jeddah</v>
      </c>
      <c r="O134" t="str">
        <f>VLOOKUP(Orders!B134,Customer!A$2:F$152,6,0)</f>
        <v>Saudi Arabia</v>
      </c>
      <c r="P134" t="str">
        <f>VLOOKUP(B134,Phone_Numbers!A$2:B$147,2,0)</f>
        <v>555-1384</v>
      </c>
    </row>
    <row r="135" spans="1:16" x14ac:dyDescent="0.2">
      <c r="A135" s="2">
        <v>234</v>
      </c>
      <c r="B135" s="2">
        <v>10031</v>
      </c>
      <c r="C135" s="4">
        <v>42294</v>
      </c>
      <c r="D135" s="2" t="s">
        <v>462</v>
      </c>
      <c r="E135" s="2">
        <v>29</v>
      </c>
      <c r="F135" s="5">
        <v>2</v>
      </c>
      <c r="G135" s="5">
        <f t="shared" si="7"/>
        <v>58</v>
      </c>
      <c r="H135" s="6" t="s">
        <v>450</v>
      </c>
      <c r="I135">
        <f>VLOOKUP(B135,Customer!A$2:F$152,1,FALSE)</f>
        <v>10031</v>
      </c>
      <c r="J135" t="str">
        <f>VLOOKUP(Orders!B135,Customer!A$2:F$152,2,0)</f>
        <v>Jeannine</v>
      </c>
      <c r="K135" t="str">
        <f>VLOOKUP(Orders!B135,Customer!A$2:F$152,3,0)</f>
        <v>Clayton</v>
      </c>
      <c r="L135" t="str">
        <f t="shared" si="8"/>
        <v>Jeannine Clayton</v>
      </c>
      <c r="M135" t="str">
        <f>VLOOKUP(Orders!B135,Customer!A$2:F$152,4,0)</f>
        <v>Female</v>
      </c>
      <c r="N135" t="str">
        <f>VLOOKUP(Orders!B135,Customer!A$2:F$152,5,0)</f>
        <v>Bangkok</v>
      </c>
      <c r="O135" t="str">
        <f>VLOOKUP(Orders!B135,Customer!A$2:F$152,6,0)</f>
        <v>Thailand</v>
      </c>
      <c r="P135" t="str">
        <f>VLOOKUP(B135,Phone_Numbers!A$2:B$147,2,0)</f>
        <v>555-1294</v>
      </c>
    </row>
    <row r="136" spans="1:16" x14ac:dyDescent="0.2">
      <c r="A136" s="2">
        <v>235</v>
      </c>
      <c r="B136" s="2">
        <v>10008</v>
      </c>
      <c r="C136" s="4">
        <v>40964</v>
      </c>
      <c r="D136" s="2" t="s">
        <v>455</v>
      </c>
      <c r="E136" s="2">
        <v>20</v>
      </c>
      <c r="F136" s="5">
        <v>12</v>
      </c>
      <c r="G136" s="5">
        <f t="shared" si="7"/>
        <v>240</v>
      </c>
      <c r="H136" s="6" t="s">
        <v>450</v>
      </c>
      <c r="I136">
        <f>VLOOKUP(B136,Customer!A$2:F$152,1,FALSE)</f>
        <v>10008</v>
      </c>
      <c r="J136" t="str">
        <f>VLOOKUP(Orders!B136,Customer!A$2:F$152,2,0)</f>
        <v>Vernon</v>
      </c>
      <c r="K136" t="str">
        <f>VLOOKUP(Orders!B136,Customer!A$2:F$152,3,0)</f>
        <v>Addy</v>
      </c>
      <c r="L136" t="str">
        <f t="shared" si="8"/>
        <v>Vernon Addy</v>
      </c>
      <c r="M136" t="str">
        <f>VLOOKUP(Orders!B136,Customer!A$2:F$152,4,0)</f>
        <v>Male</v>
      </c>
      <c r="N136" t="str">
        <f>VLOOKUP(Orders!B136,Customer!A$2:F$152,5,0)</f>
        <v>Mumbai</v>
      </c>
      <c r="O136" t="str">
        <f>VLOOKUP(Orders!B136,Customer!A$2:F$152,6,0)</f>
        <v>India</v>
      </c>
      <c r="P136" t="str">
        <f>VLOOKUP(B136,Phone_Numbers!A$2:B$147,2,0)</f>
        <v>555-1248</v>
      </c>
    </row>
    <row r="137" spans="1:16" x14ac:dyDescent="0.2">
      <c r="A137" s="2">
        <v>236</v>
      </c>
      <c r="B137" s="2">
        <v>10030</v>
      </c>
      <c r="C137" s="4">
        <v>41590</v>
      </c>
      <c r="D137" s="2" t="s">
        <v>451</v>
      </c>
      <c r="E137" s="2">
        <v>30</v>
      </c>
      <c r="F137" s="5">
        <v>18</v>
      </c>
      <c r="G137" s="5">
        <f t="shared" si="7"/>
        <v>540</v>
      </c>
      <c r="H137" s="6" t="s">
        <v>450</v>
      </c>
      <c r="I137">
        <f>VLOOKUP(B137,Customer!A$2:F$152,1,FALSE)</f>
        <v>10030</v>
      </c>
      <c r="J137" t="str">
        <f>VLOOKUP(Orders!B137,Customer!A$2:F$152,2,0)</f>
        <v>Britni</v>
      </c>
      <c r="K137" t="str">
        <f>VLOOKUP(Orders!B137,Customer!A$2:F$152,3,0)</f>
        <v>Baisden</v>
      </c>
      <c r="L137" t="str">
        <f t="shared" si="8"/>
        <v>Britni Baisden</v>
      </c>
      <c r="M137" t="str">
        <f>VLOOKUP(Orders!B137,Customer!A$2:F$152,4,0)</f>
        <v>Female</v>
      </c>
      <c r="N137" t="str">
        <f>VLOOKUP(Orders!B137,Customer!A$2:F$152,5,0)</f>
        <v>Lima</v>
      </c>
      <c r="O137" t="str">
        <f>VLOOKUP(Orders!B137,Customer!A$2:F$152,6,0)</f>
        <v>Peru</v>
      </c>
      <c r="P137" t="str">
        <f>VLOOKUP(B137,Phone_Numbers!A$2:B$147,2,0)</f>
        <v>555-1292</v>
      </c>
    </row>
    <row r="138" spans="1:16" x14ac:dyDescent="0.2">
      <c r="A138" s="2">
        <v>237</v>
      </c>
      <c r="B138" s="2">
        <v>10021</v>
      </c>
      <c r="C138" s="4">
        <v>41826</v>
      </c>
      <c r="D138" s="2" t="s">
        <v>462</v>
      </c>
      <c r="E138" s="2">
        <v>24</v>
      </c>
      <c r="F138" s="5">
        <v>2</v>
      </c>
      <c r="G138" s="5">
        <f t="shared" si="7"/>
        <v>48</v>
      </c>
      <c r="H138" s="6" t="s">
        <v>450</v>
      </c>
      <c r="I138">
        <f>VLOOKUP(B138,Customer!A$2:F$152,1,FALSE)</f>
        <v>10021</v>
      </c>
      <c r="J138" t="str">
        <f>VLOOKUP(Orders!B138,Customer!A$2:F$152,2,0)</f>
        <v>Jesus</v>
      </c>
      <c r="K138" t="str">
        <f>VLOOKUP(Orders!B138,Customer!A$2:F$152,3,0)</f>
        <v>Dallas</v>
      </c>
      <c r="L138" t="str">
        <f t="shared" si="8"/>
        <v>Jesus Dallas</v>
      </c>
      <c r="M138" t="str">
        <f>VLOOKUP(Orders!B138,Customer!A$2:F$152,4,0)</f>
        <v>Male</v>
      </c>
      <c r="N138" t="str">
        <f>VLOOKUP(Orders!B138,Customer!A$2:F$152,5,0)</f>
        <v>Tokyo</v>
      </c>
      <c r="O138" t="str">
        <f>VLOOKUP(Orders!B138,Customer!A$2:F$152,6,0)</f>
        <v>Japan</v>
      </c>
      <c r="P138" t="str">
        <f>VLOOKUP(B138,Phone_Numbers!A$2:B$147,2,0)</f>
        <v>555-1274</v>
      </c>
    </row>
    <row r="139" spans="1:16" x14ac:dyDescent="0.2">
      <c r="A139" s="2">
        <v>238</v>
      </c>
      <c r="B139" s="2">
        <v>10085</v>
      </c>
      <c r="C139" s="4">
        <v>40996</v>
      </c>
      <c r="D139" s="2" t="s">
        <v>453</v>
      </c>
      <c r="E139" s="2">
        <v>22</v>
      </c>
      <c r="F139" s="5">
        <v>13</v>
      </c>
      <c r="G139" s="5">
        <f t="shared" si="7"/>
        <v>286</v>
      </c>
      <c r="H139" s="6" t="s">
        <v>450</v>
      </c>
      <c r="I139">
        <f>VLOOKUP(B139,Customer!A$2:F$152,1,FALSE)</f>
        <v>10085</v>
      </c>
      <c r="J139" t="str">
        <f>VLOOKUP(Orders!B139,Customer!A$2:F$152,2,0)</f>
        <v>Celeste</v>
      </c>
      <c r="K139" t="str">
        <f>VLOOKUP(Orders!B139,Customer!A$2:F$152,3,0)</f>
        <v>Dorothy</v>
      </c>
      <c r="L139" t="str">
        <f t="shared" si="8"/>
        <v>Celeste Dorothy</v>
      </c>
      <c r="M139" t="str">
        <f>VLOOKUP(Orders!B139,Customer!A$2:F$152,4,0)</f>
        <v>Female</v>
      </c>
      <c r="N139" t="str">
        <f>VLOOKUP(Orders!B139,Customer!A$2:F$152,5,0)</f>
        <v>Tel Aviv</v>
      </c>
      <c r="O139" t="str">
        <f>VLOOKUP(Orders!B139,Customer!A$2:F$152,6,0)</f>
        <v>Israel</v>
      </c>
      <c r="P139" t="str">
        <f>VLOOKUP(B139,Phone_Numbers!A$2:B$147,2,0)</f>
        <v>555-1404</v>
      </c>
    </row>
    <row r="140" spans="1:16" x14ac:dyDescent="0.2">
      <c r="A140" s="2">
        <v>239</v>
      </c>
      <c r="B140" s="2">
        <v>10121</v>
      </c>
      <c r="C140" s="4">
        <v>41364</v>
      </c>
      <c r="D140" s="2" t="s">
        <v>455</v>
      </c>
      <c r="E140" s="2">
        <v>1</v>
      </c>
      <c r="F140" s="5">
        <v>12</v>
      </c>
      <c r="G140" s="5">
        <f t="shared" si="7"/>
        <v>12</v>
      </c>
      <c r="H140" s="6" t="s">
        <v>461</v>
      </c>
      <c r="I140">
        <f>VLOOKUP(B140,Customer!A$2:F$152,1,FALSE)</f>
        <v>10121</v>
      </c>
      <c r="J140" t="str">
        <f>VLOOKUP(Orders!B140,Customer!A$2:F$152,2,0)</f>
        <v>Dorris</v>
      </c>
      <c r="K140" t="str">
        <f>VLOOKUP(Orders!B140,Customer!A$2:F$152,3,0)</f>
        <v>Bennetts</v>
      </c>
      <c r="L140" t="str">
        <f t="shared" si="8"/>
        <v>Dorris Bennetts</v>
      </c>
      <c r="M140" t="str">
        <f>VLOOKUP(Orders!B140,Customer!A$2:F$152,4,0)</f>
        <v>Female</v>
      </c>
      <c r="N140" t="str">
        <f>VLOOKUP(Orders!B140,Customer!A$2:F$152,5,0)</f>
        <v>Copenhagen</v>
      </c>
      <c r="O140" t="str">
        <f>VLOOKUP(Orders!B140,Customer!A$2:F$152,6,0)</f>
        <v>Denmark</v>
      </c>
      <c r="P140" t="str">
        <f>VLOOKUP(B140,Phone_Numbers!A$2:B$147,2,0)</f>
        <v>555-1476</v>
      </c>
    </row>
    <row r="141" spans="1:16" x14ac:dyDescent="0.2">
      <c r="A141" s="2">
        <v>240</v>
      </c>
      <c r="B141" s="2">
        <v>10048</v>
      </c>
      <c r="C141" s="4">
        <v>40261</v>
      </c>
      <c r="D141" s="2" t="s">
        <v>458</v>
      </c>
      <c r="E141" s="2">
        <v>3</v>
      </c>
      <c r="F141" s="5">
        <v>12</v>
      </c>
      <c r="G141" s="5">
        <f t="shared" si="7"/>
        <v>36</v>
      </c>
      <c r="H141" s="6" t="s">
        <v>461</v>
      </c>
      <c r="I141">
        <f>VLOOKUP(B141,Customer!A$2:F$152,1,FALSE)</f>
        <v>10048</v>
      </c>
      <c r="J141" t="str">
        <f>VLOOKUP(Orders!B141,Customer!A$2:F$152,2,0)</f>
        <v>Clorinda</v>
      </c>
      <c r="K141" t="str">
        <f>VLOOKUP(Orders!B141,Customer!A$2:F$152,3,0)</f>
        <v>Clemmer</v>
      </c>
      <c r="L141" t="str">
        <f t="shared" si="8"/>
        <v>Clorinda Clemmer</v>
      </c>
      <c r="M141" t="str">
        <f>VLOOKUP(Orders!B141,Customer!A$2:F$152,4,0)</f>
        <v>Female</v>
      </c>
      <c r="N141" t="str">
        <f>VLOOKUP(Orders!B141,Customer!A$2:F$152,5,0)</f>
        <v>Toronto</v>
      </c>
      <c r="O141" t="str">
        <f>VLOOKUP(Orders!B141,Customer!A$2:F$152,6,0)</f>
        <v>Canada</v>
      </c>
      <c r="P141" t="str">
        <f>VLOOKUP(B141,Phone_Numbers!A$2:B$147,2,0)</f>
        <v>555-1328</v>
      </c>
    </row>
    <row r="142" spans="1:16" x14ac:dyDescent="0.2">
      <c r="A142" s="2">
        <v>241</v>
      </c>
      <c r="B142" s="2">
        <v>10096</v>
      </c>
      <c r="C142" s="4">
        <v>41235</v>
      </c>
      <c r="D142" s="2" t="s">
        <v>456</v>
      </c>
      <c r="E142" s="2">
        <v>20</v>
      </c>
      <c r="F142" s="5">
        <v>12</v>
      </c>
      <c r="G142" s="5">
        <f t="shared" si="7"/>
        <v>240</v>
      </c>
      <c r="H142" s="6" t="s">
        <v>450</v>
      </c>
      <c r="I142">
        <f>VLOOKUP(B142,Customer!A$2:F$152,1,FALSE)</f>
        <v>10096</v>
      </c>
      <c r="J142" t="str">
        <f>VLOOKUP(Orders!B142,Customer!A$2:F$152,2,0)</f>
        <v>Edwin</v>
      </c>
      <c r="K142" t="str">
        <f>VLOOKUP(Orders!B142,Customer!A$2:F$152,3,0)</f>
        <v>Mehr</v>
      </c>
      <c r="L142" t="str">
        <f t="shared" si="8"/>
        <v>Edwin Mehr</v>
      </c>
      <c r="M142" t="str">
        <f>VLOOKUP(Orders!B142,Customer!A$2:F$152,4,0)</f>
        <v>Male</v>
      </c>
      <c r="N142" t="str">
        <f>VLOOKUP(Orders!B142,Customer!A$2:F$152,5,0)</f>
        <v>Baltimore</v>
      </c>
      <c r="O142" t="str">
        <f>VLOOKUP(Orders!B142,Customer!A$2:F$152,6,0)</f>
        <v>USA</v>
      </c>
      <c r="P142" t="str">
        <f>VLOOKUP(B142,Phone_Numbers!A$2:B$147,2,0)</f>
        <v>555-1426</v>
      </c>
    </row>
    <row r="143" spans="1:16" x14ac:dyDescent="0.2">
      <c r="A143" s="2">
        <v>242</v>
      </c>
      <c r="B143" s="2">
        <v>10011</v>
      </c>
      <c r="C143" s="4">
        <v>41227</v>
      </c>
      <c r="D143" s="2" t="s">
        <v>460</v>
      </c>
      <c r="E143" s="2">
        <v>30</v>
      </c>
      <c r="F143" s="5">
        <v>8</v>
      </c>
      <c r="G143" s="5">
        <f t="shared" si="7"/>
        <v>240</v>
      </c>
      <c r="H143" s="6" t="s">
        <v>450</v>
      </c>
      <c r="I143">
        <f>VLOOKUP(B143,Customer!A$2:F$152,1,FALSE)</f>
        <v>10011</v>
      </c>
      <c r="J143" t="str">
        <f>VLOOKUP(Orders!B143,Customer!A$2:F$152,2,0)</f>
        <v>Carlita</v>
      </c>
      <c r="K143" t="str">
        <f>VLOOKUP(Orders!B143,Customer!A$2:F$152,3,0)</f>
        <v>Schroyer</v>
      </c>
      <c r="L143" t="str">
        <f t="shared" si="8"/>
        <v>Carlita Schroyer</v>
      </c>
      <c r="M143" t="str">
        <f>VLOOKUP(Orders!B143,Customer!A$2:F$152,4,0)</f>
        <v>Female</v>
      </c>
      <c r="N143" t="str">
        <f>VLOOKUP(Orders!B143,Customer!A$2:F$152,5,0)</f>
        <v>Lagos</v>
      </c>
      <c r="O143" t="str">
        <f>VLOOKUP(Orders!B143,Customer!A$2:F$152,6,0)</f>
        <v>Nigeria</v>
      </c>
      <c r="P143" t="e">
        <f>VLOOKUP(B143,Phone_Numbers!A$2:B$147,2,0)</f>
        <v>#N/A</v>
      </c>
    </row>
    <row r="144" spans="1:16" x14ac:dyDescent="0.2">
      <c r="A144" s="2">
        <v>243</v>
      </c>
      <c r="B144" s="2">
        <v>10026</v>
      </c>
      <c r="C144" s="4">
        <v>42071</v>
      </c>
      <c r="D144" s="2" t="s">
        <v>458</v>
      </c>
      <c r="E144" s="2">
        <v>21</v>
      </c>
      <c r="F144" s="5">
        <v>12</v>
      </c>
      <c r="G144" s="5">
        <f t="shared" si="7"/>
        <v>252</v>
      </c>
      <c r="H144" s="6" t="s">
        <v>450</v>
      </c>
      <c r="I144">
        <f>VLOOKUP(B144,Customer!A$2:F$152,1,FALSE)</f>
        <v>10026</v>
      </c>
      <c r="J144" t="str">
        <f>VLOOKUP(Orders!B144,Customer!A$2:F$152,2,0)</f>
        <v>Lennie</v>
      </c>
      <c r="K144" t="str">
        <f>VLOOKUP(Orders!B144,Customer!A$2:F$152,3,0)</f>
        <v>Grasso</v>
      </c>
      <c r="L144" t="str">
        <f t="shared" si="8"/>
        <v>Lennie Grasso</v>
      </c>
      <c r="M144" t="str">
        <f>VLOOKUP(Orders!B144,Customer!A$2:F$152,4,0)</f>
        <v>Male</v>
      </c>
      <c r="N144" t="str">
        <f>VLOOKUP(Orders!B144,Customer!A$2:F$152,5,0)</f>
        <v>Tianjin</v>
      </c>
      <c r="O144" t="str">
        <f>VLOOKUP(Orders!B144,Customer!A$2:F$152,6,0)</f>
        <v>China</v>
      </c>
      <c r="P144" t="str">
        <f>VLOOKUP(B144,Phone_Numbers!A$2:B$147,2,0)</f>
        <v>555-1284</v>
      </c>
    </row>
    <row r="145" spans="1:16" x14ac:dyDescent="0.2">
      <c r="A145" s="2">
        <v>244</v>
      </c>
      <c r="B145" s="2">
        <v>10138</v>
      </c>
      <c r="C145" s="4">
        <v>41797</v>
      </c>
      <c r="D145" s="2" t="s">
        <v>462</v>
      </c>
      <c r="E145" s="2">
        <v>21</v>
      </c>
      <c r="F145" s="5">
        <v>2</v>
      </c>
      <c r="G145" s="5">
        <f t="shared" si="7"/>
        <v>42</v>
      </c>
      <c r="H145" s="6" t="s">
        <v>450</v>
      </c>
      <c r="I145">
        <f>VLOOKUP(B145,Customer!A$2:F$152,1,FALSE)</f>
        <v>10138</v>
      </c>
      <c r="J145" t="str">
        <f>VLOOKUP(Orders!B145,Customer!A$2:F$152,2,0)</f>
        <v>Jamel</v>
      </c>
      <c r="K145" t="str">
        <f>VLOOKUP(Orders!B145,Customer!A$2:F$152,3,0)</f>
        <v>Biery</v>
      </c>
      <c r="L145" t="str">
        <f t="shared" si="8"/>
        <v>Jamel Biery</v>
      </c>
      <c r="M145" t="str">
        <f>VLOOKUP(Orders!B145,Customer!A$2:F$152,4,0)</f>
        <v>Male</v>
      </c>
      <c r="N145" t="str">
        <f>VLOOKUP(Orders!B145,Customer!A$2:F$152,5,0)</f>
        <v>Cairo</v>
      </c>
      <c r="O145" t="str">
        <f>VLOOKUP(Orders!B145,Customer!A$2:F$152,6,0)</f>
        <v>Egypt</v>
      </c>
      <c r="P145" t="str">
        <f>VLOOKUP(B145,Phone_Numbers!A$2:B$147,2,0)</f>
        <v>555-1510</v>
      </c>
    </row>
    <row r="146" spans="1:16" x14ac:dyDescent="0.2">
      <c r="A146" s="2">
        <v>245</v>
      </c>
      <c r="B146" s="2">
        <v>10015</v>
      </c>
      <c r="C146" s="4">
        <v>40490</v>
      </c>
      <c r="D146" s="2" t="s">
        <v>458</v>
      </c>
      <c r="E146" s="2">
        <v>24</v>
      </c>
      <c r="F146" s="5">
        <v>12</v>
      </c>
      <c r="G146" s="5">
        <f t="shared" si="7"/>
        <v>288</v>
      </c>
      <c r="H146" s="6" t="s">
        <v>450</v>
      </c>
      <c r="I146">
        <f>VLOOKUP(B146,Customer!A$2:F$152,1,FALSE)</f>
        <v>10015</v>
      </c>
      <c r="J146" t="str">
        <f>VLOOKUP(Orders!B146,Customer!A$2:F$152,2,0)</f>
        <v>Bella</v>
      </c>
      <c r="K146" t="str">
        <f>VLOOKUP(Orders!B146,Customer!A$2:F$152,3,0)</f>
        <v>Logan</v>
      </c>
      <c r="L146" t="str">
        <f t="shared" si="8"/>
        <v>Bella Logan</v>
      </c>
      <c r="M146" t="str">
        <f>VLOOKUP(Orders!B146,Customer!A$2:F$152,4,0)</f>
        <v>Female</v>
      </c>
      <c r="N146" t="str">
        <f>VLOOKUP(Orders!B146,Customer!A$2:F$152,5,0)</f>
        <v>Buenos Aires</v>
      </c>
      <c r="O146" t="str">
        <f>VLOOKUP(Orders!B146,Customer!A$2:F$152,6,0)</f>
        <v>Argentina</v>
      </c>
      <c r="P146" t="str">
        <f>VLOOKUP(B146,Phone_Numbers!A$2:B$147,2,0)</f>
        <v>555-1262</v>
      </c>
    </row>
    <row r="147" spans="1:16" x14ac:dyDescent="0.2">
      <c r="A147" s="2">
        <v>246</v>
      </c>
      <c r="B147" s="2">
        <v>10125</v>
      </c>
      <c r="C147" s="4">
        <v>41582</v>
      </c>
      <c r="D147" s="2" t="s">
        <v>451</v>
      </c>
      <c r="E147" s="2">
        <v>6</v>
      </c>
      <c r="F147" s="5">
        <v>18</v>
      </c>
      <c r="G147" s="5">
        <f t="shared" si="7"/>
        <v>108</v>
      </c>
      <c r="H147" s="6" t="s">
        <v>452</v>
      </c>
      <c r="I147">
        <f>VLOOKUP(B147,Customer!A$2:F$152,1,FALSE)</f>
        <v>10125</v>
      </c>
      <c r="J147" t="str">
        <f>VLOOKUP(Orders!B147,Customer!A$2:F$152,2,0)</f>
        <v>Kyra</v>
      </c>
      <c r="K147" t="str">
        <f>VLOOKUP(Orders!B147,Customer!A$2:F$152,3,0)</f>
        <v>Coffin</v>
      </c>
      <c r="L147" t="str">
        <f t="shared" si="8"/>
        <v>Kyra Coffin</v>
      </c>
      <c r="M147" t="str">
        <f>VLOOKUP(Orders!B147,Customer!A$2:F$152,4,0)</f>
        <v>Female</v>
      </c>
      <c r="N147" t="str">
        <f>VLOOKUP(Orders!B147,Customer!A$2:F$152,5,0)</f>
        <v>Accra</v>
      </c>
      <c r="O147" t="str">
        <f>VLOOKUP(Orders!B147,Customer!A$2:F$152,6,0)</f>
        <v>Ghana</v>
      </c>
      <c r="P147" t="str">
        <f>VLOOKUP(B147,Phone_Numbers!A$2:B$147,2,0)</f>
        <v>555-1484</v>
      </c>
    </row>
    <row r="148" spans="1:16" x14ac:dyDescent="0.2">
      <c r="A148" s="2">
        <v>247</v>
      </c>
      <c r="B148" s="2">
        <v>10038</v>
      </c>
      <c r="C148" s="4">
        <v>41761</v>
      </c>
      <c r="D148" s="2" t="s">
        <v>456</v>
      </c>
      <c r="E148" s="2">
        <v>19</v>
      </c>
      <c r="F148" s="5">
        <v>12</v>
      </c>
      <c r="G148" s="5">
        <f t="shared" si="7"/>
        <v>228</v>
      </c>
      <c r="H148" s="6" t="s">
        <v>450</v>
      </c>
      <c r="I148">
        <f>VLOOKUP(B148,Customer!A$2:F$152,1,FALSE)</f>
        <v>10038</v>
      </c>
      <c r="J148" t="str">
        <f>VLOOKUP(Orders!B148,Customer!A$2:F$152,2,0)</f>
        <v>Desmond</v>
      </c>
      <c r="K148" t="str">
        <f>VLOOKUP(Orders!B148,Customer!A$2:F$152,3,0)</f>
        <v>Bradfield</v>
      </c>
      <c r="L148" t="str">
        <f t="shared" si="8"/>
        <v>Desmond Bradfield</v>
      </c>
      <c r="M148" t="str">
        <f>VLOOKUP(Orders!B148,Customer!A$2:F$152,4,0)</f>
        <v>Male</v>
      </c>
      <c r="N148" t="str">
        <f>VLOOKUP(Orders!B148,Customer!A$2:F$152,5,0)</f>
        <v>Riverside</v>
      </c>
      <c r="O148" t="str">
        <f>VLOOKUP(Orders!B148,Customer!A$2:F$152,6,0)</f>
        <v>USA</v>
      </c>
      <c r="P148" t="str">
        <f>VLOOKUP(B148,Phone_Numbers!A$2:B$147,2,0)</f>
        <v>555-1308</v>
      </c>
    </row>
    <row r="149" spans="1:16" x14ac:dyDescent="0.2">
      <c r="A149" s="2">
        <v>248</v>
      </c>
      <c r="B149" s="2">
        <v>10038</v>
      </c>
      <c r="C149" s="4">
        <v>41950</v>
      </c>
      <c r="D149" s="2" t="s">
        <v>460</v>
      </c>
      <c r="E149" s="2">
        <v>8</v>
      </c>
      <c r="F149" s="5">
        <v>8</v>
      </c>
      <c r="G149" s="5">
        <f t="shared" si="7"/>
        <v>64</v>
      </c>
      <c r="H149" s="6" t="s">
        <v>452</v>
      </c>
      <c r="I149">
        <f>VLOOKUP(B149,Customer!A$2:F$152,1,FALSE)</f>
        <v>10038</v>
      </c>
      <c r="J149" t="str">
        <f>VLOOKUP(Orders!B149,Customer!A$2:F$152,2,0)</f>
        <v>Desmond</v>
      </c>
      <c r="K149" t="str">
        <f>VLOOKUP(Orders!B149,Customer!A$2:F$152,3,0)</f>
        <v>Bradfield</v>
      </c>
      <c r="L149" t="str">
        <f t="shared" si="8"/>
        <v>Desmond Bradfield</v>
      </c>
      <c r="M149" t="str">
        <f>VLOOKUP(Orders!B149,Customer!A$2:F$152,4,0)</f>
        <v>Male</v>
      </c>
      <c r="N149" t="str">
        <f>VLOOKUP(Orders!B149,Customer!A$2:F$152,5,0)</f>
        <v>Riverside</v>
      </c>
      <c r="O149" t="str">
        <f>VLOOKUP(Orders!B149,Customer!A$2:F$152,6,0)</f>
        <v>USA</v>
      </c>
      <c r="P149" t="str">
        <f>VLOOKUP(B149,Phone_Numbers!A$2:B$147,2,0)</f>
        <v>555-1308</v>
      </c>
    </row>
    <row r="150" spans="1:16" x14ac:dyDescent="0.2">
      <c r="A150" s="2">
        <v>249</v>
      </c>
      <c r="B150" s="2">
        <v>10078</v>
      </c>
      <c r="C150" s="4">
        <v>40298</v>
      </c>
      <c r="D150" s="2" t="s">
        <v>453</v>
      </c>
      <c r="E150" s="2">
        <v>1</v>
      </c>
      <c r="F150" s="5">
        <v>13</v>
      </c>
      <c r="G150" s="5">
        <f t="shared" si="7"/>
        <v>13</v>
      </c>
      <c r="H150" s="6" t="s">
        <v>461</v>
      </c>
      <c r="I150">
        <f>VLOOKUP(B150,Customer!A$2:F$152,1,FALSE)</f>
        <v>10078</v>
      </c>
      <c r="J150" t="str">
        <f>VLOOKUP(Orders!B150,Customer!A$2:F$152,2,0)</f>
        <v>Logan</v>
      </c>
      <c r="K150" t="str">
        <f>VLOOKUP(Orders!B150,Customer!A$2:F$152,3,0)</f>
        <v>Schwan</v>
      </c>
      <c r="L150" t="str">
        <f t="shared" si="8"/>
        <v>Logan Schwan</v>
      </c>
      <c r="M150" t="str">
        <f>VLOOKUP(Orders!B150,Customer!A$2:F$152,4,0)</f>
        <v>Male</v>
      </c>
      <c r="N150" t="str">
        <f>VLOOKUP(Orders!B150,Customer!A$2:F$152,5,0)</f>
        <v>Cape Town</v>
      </c>
      <c r="O150" t="str">
        <f>VLOOKUP(Orders!B150,Customer!A$2:F$152,6,0)</f>
        <v>South Africa</v>
      </c>
      <c r="P150" t="str">
        <f>VLOOKUP(B150,Phone_Numbers!A$2:B$147,2,0)</f>
        <v>555-1388</v>
      </c>
    </row>
    <row r="151" spans="1:16" x14ac:dyDescent="0.2">
      <c r="A151" s="2">
        <v>250</v>
      </c>
      <c r="B151" s="2">
        <v>10141</v>
      </c>
      <c r="C151" s="4">
        <v>41449</v>
      </c>
      <c r="D151" s="2" t="s">
        <v>454</v>
      </c>
      <c r="E151" s="2">
        <v>19</v>
      </c>
      <c r="F151" s="5">
        <v>4</v>
      </c>
      <c r="G151" s="5">
        <f t="shared" si="7"/>
        <v>76</v>
      </c>
      <c r="H151" s="6" t="s">
        <v>450</v>
      </c>
      <c r="I151">
        <f>VLOOKUP(B151,Customer!A$2:F$152,1,FALSE)</f>
        <v>10141</v>
      </c>
      <c r="J151" t="str">
        <f>VLOOKUP(Orders!B151,Customer!A$2:F$152,2,0)</f>
        <v>Vanetta</v>
      </c>
      <c r="K151" t="str">
        <f>VLOOKUP(Orders!B151,Customer!A$2:F$152,3,0)</f>
        <v>Eisenhower</v>
      </c>
      <c r="L151" t="str">
        <f t="shared" si="8"/>
        <v>Vanetta Eisenhower</v>
      </c>
      <c r="M151" t="str">
        <f>VLOOKUP(Orders!B151,Customer!A$2:F$152,4,0)</f>
        <v>Female</v>
      </c>
      <c r="N151" t="str">
        <f>VLOOKUP(Orders!B151,Customer!A$2:F$152,5,0)</f>
        <v>Delhi</v>
      </c>
      <c r="O151" t="str">
        <f>VLOOKUP(Orders!B151,Customer!A$2:F$152,6,0)</f>
        <v>India</v>
      </c>
      <c r="P151" t="str">
        <f>VLOOKUP(B151,Phone_Numbers!A$2:B$147,2,0)</f>
        <v>555-1516</v>
      </c>
    </row>
    <row r="152" spans="1:16" x14ac:dyDescent="0.2">
      <c r="A152" s="2">
        <v>251</v>
      </c>
      <c r="B152" s="2">
        <v>10137</v>
      </c>
      <c r="C152" s="4">
        <v>41141</v>
      </c>
      <c r="D152" s="2" t="s">
        <v>454</v>
      </c>
      <c r="E152" s="2">
        <v>29</v>
      </c>
      <c r="F152" s="5">
        <v>4</v>
      </c>
      <c r="G152" s="5">
        <f t="shared" si="7"/>
        <v>116</v>
      </c>
      <c r="H152" s="6" t="s">
        <v>450</v>
      </c>
      <c r="I152">
        <f>VLOOKUP(B152,Customer!A$2:F$152,1,FALSE)</f>
        <v>10137</v>
      </c>
      <c r="J152" t="str">
        <f>VLOOKUP(Orders!B152,Customer!A$2:F$152,2,0)</f>
        <v>Gwyneth</v>
      </c>
      <c r="K152" t="str">
        <f>VLOOKUP(Orders!B152,Customer!A$2:F$152,3,0)</f>
        <v>Goodsell</v>
      </c>
      <c r="L152" t="str">
        <f t="shared" si="8"/>
        <v>Gwyneth Goodsell</v>
      </c>
      <c r="M152" t="str">
        <f>VLOOKUP(Orders!B152,Customer!A$2:F$152,4,0)</f>
        <v>Female</v>
      </c>
      <c r="N152" t="str">
        <f>VLOOKUP(Orders!B152,Customer!A$2:F$152,5,0)</f>
        <v>Kolkata</v>
      </c>
      <c r="O152" t="str">
        <f>VLOOKUP(Orders!B152,Customer!A$2:F$152,6,0)</f>
        <v>India</v>
      </c>
      <c r="P152" t="str">
        <f>VLOOKUP(B152,Phone_Numbers!A$2:B$147,2,0)</f>
        <v>555-1508</v>
      </c>
    </row>
    <row r="153" spans="1:16" x14ac:dyDescent="0.2">
      <c r="A153" s="2">
        <v>252</v>
      </c>
      <c r="B153" s="2">
        <v>10130</v>
      </c>
      <c r="C153" s="4">
        <v>41176</v>
      </c>
      <c r="D153" s="2" t="s">
        <v>462</v>
      </c>
      <c r="E153" s="2">
        <v>6</v>
      </c>
      <c r="F153" s="5">
        <v>2</v>
      </c>
      <c r="G153" s="5">
        <f t="shared" si="7"/>
        <v>12</v>
      </c>
      <c r="H153" s="6" t="s">
        <v>452</v>
      </c>
      <c r="I153">
        <f>VLOOKUP(B153,Customer!A$2:F$152,1,FALSE)</f>
        <v>10130</v>
      </c>
      <c r="J153" t="str">
        <f>VLOOKUP(Orders!B153,Customer!A$2:F$152,2,0)</f>
        <v>Omega</v>
      </c>
      <c r="K153" t="str">
        <f>VLOOKUP(Orders!B153,Customer!A$2:F$152,3,0)</f>
        <v>Woolford</v>
      </c>
      <c r="L153" t="str">
        <f t="shared" si="8"/>
        <v>Omega Woolford</v>
      </c>
      <c r="M153" t="str">
        <f>VLOOKUP(Orders!B153,Customer!A$2:F$152,4,0)</f>
        <v>Female</v>
      </c>
      <c r="N153" t="str">
        <f>VLOOKUP(Orders!B153,Customer!A$2:F$152,5,0)</f>
        <v>Mexico City</v>
      </c>
      <c r="O153" t="str">
        <f>VLOOKUP(Orders!B153,Customer!A$2:F$152,6,0)</f>
        <v>Mexico</v>
      </c>
      <c r="P153" t="str">
        <f>VLOOKUP(B153,Phone_Numbers!A$2:B$147,2,0)</f>
        <v>555-1494</v>
      </c>
    </row>
    <row r="154" spans="1:16" x14ac:dyDescent="0.2">
      <c r="A154" s="2">
        <v>253</v>
      </c>
      <c r="B154" s="2">
        <v>10134</v>
      </c>
      <c r="C154" s="4">
        <v>40329</v>
      </c>
      <c r="D154" s="2" t="s">
        <v>456</v>
      </c>
      <c r="E154" s="2">
        <v>5</v>
      </c>
      <c r="F154" s="5">
        <v>12</v>
      </c>
      <c r="G154" s="5">
        <f t="shared" si="7"/>
        <v>60</v>
      </c>
      <c r="H154" s="6" t="s">
        <v>461</v>
      </c>
      <c r="I154">
        <f>VLOOKUP(B154,Customer!A$2:F$152,1,FALSE)</f>
        <v>10134</v>
      </c>
      <c r="J154" t="str">
        <f>VLOOKUP(Orders!B154,Customer!A$2:F$152,2,0)</f>
        <v>Marco</v>
      </c>
      <c r="K154" t="str">
        <f>VLOOKUP(Orders!B154,Customer!A$2:F$152,3,0)</f>
        <v>Jacobo</v>
      </c>
      <c r="L154" t="str">
        <f t="shared" si="8"/>
        <v>Marco Jacobo</v>
      </c>
      <c r="M154" t="str">
        <f>VLOOKUP(Orders!B154,Customer!A$2:F$152,4,0)</f>
        <v>Male</v>
      </c>
      <c r="N154" t="str">
        <f>VLOOKUP(Orders!B154,Customer!A$2:F$152,5,0)</f>
        <v>Delhi</v>
      </c>
      <c r="O154" t="str">
        <f>VLOOKUP(Orders!B154,Customer!A$2:F$152,6,0)</f>
        <v>India</v>
      </c>
      <c r="P154" t="str">
        <f>VLOOKUP(B154,Phone_Numbers!A$2:B$147,2,0)</f>
        <v>555-1502</v>
      </c>
    </row>
    <row r="155" spans="1:16" x14ac:dyDescent="0.2">
      <c r="A155" s="2">
        <v>254</v>
      </c>
      <c r="B155" s="2">
        <v>10131</v>
      </c>
      <c r="C155" s="4">
        <v>41137</v>
      </c>
      <c r="D155" s="2" t="s">
        <v>458</v>
      </c>
      <c r="E155" s="2">
        <v>14</v>
      </c>
      <c r="F155" s="5">
        <v>12</v>
      </c>
      <c r="G155" s="5">
        <f t="shared" si="7"/>
        <v>168</v>
      </c>
      <c r="H155" s="6" t="s">
        <v>452</v>
      </c>
      <c r="I155">
        <f>VLOOKUP(B155,Customer!A$2:F$152,1,FALSE)</f>
        <v>10131</v>
      </c>
      <c r="J155" t="str">
        <f>VLOOKUP(Orders!B155,Customer!A$2:F$152,2,0)</f>
        <v>Wilmer</v>
      </c>
      <c r="K155" t="str">
        <f>VLOOKUP(Orders!B155,Customer!A$2:F$152,3,0)</f>
        <v>Markert</v>
      </c>
      <c r="L155" t="str">
        <f t="shared" si="8"/>
        <v>Wilmer Markert</v>
      </c>
      <c r="M155" t="str">
        <f>VLOOKUP(Orders!B155,Customer!A$2:F$152,4,0)</f>
        <v>Male</v>
      </c>
      <c r="N155" t="str">
        <f>VLOOKUP(Orders!B155,Customer!A$2:F$152,5,0)</f>
        <v>Osaka</v>
      </c>
      <c r="O155" t="str">
        <f>VLOOKUP(Orders!B155,Customer!A$2:F$152,6,0)</f>
        <v>Japan</v>
      </c>
      <c r="P155" t="str">
        <f>VLOOKUP(B155,Phone_Numbers!A$2:B$147,2,0)</f>
        <v>555-1496</v>
      </c>
    </row>
    <row r="156" spans="1:16" x14ac:dyDescent="0.2">
      <c r="A156" s="2">
        <v>255</v>
      </c>
      <c r="B156" s="2">
        <v>10146</v>
      </c>
      <c r="C156" s="4">
        <v>40768</v>
      </c>
      <c r="D156" s="2" t="s">
        <v>462</v>
      </c>
      <c r="E156" s="2">
        <v>21</v>
      </c>
      <c r="F156" s="5">
        <v>2</v>
      </c>
      <c r="G156" s="5">
        <f t="shared" si="7"/>
        <v>42</v>
      </c>
      <c r="H156" s="6" t="s">
        <v>450</v>
      </c>
      <c r="I156">
        <f>VLOOKUP(B156,Customer!A$2:F$152,1,FALSE)</f>
        <v>10146</v>
      </c>
      <c r="J156" t="str">
        <f>VLOOKUP(Orders!B156,Customer!A$2:F$152,2,0)</f>
        <v>Bobby</v>
      </c>
      <c r="K156" t="str">
        <f>VLOOKUP(Orders!B156,Customer!A$2:F$152,3,0)</f>
        <v>Greening</v>
      </c>
      <c r="L156" t="str">
        <f t="shared" si="8"/>
        <v>Bobby Greening</v>
      </c>
      <c r="M156" t="str">
        <f>VLOOKUP(Orders!B156,Customer!A$2:F$152,4,0)</f>
        <v>Male</v>
      </c>
      <c r="N156" t="str">
        <f>VLOOKUP(Orders!B156,Customer!A$2:F$152,5,0)</f>
        <v>Dallas</v>
      </c>
      <c r="O156" t="str">
        <f>VLOOKUP(Orders!B156,Customer!A$2:F$152,6,0)</f>
        <v>USA</v>
      </c>
      <c r="P156" t="str">
        <f>VLOOKUP(B156,Phone_Numbers!A$2:B$147,2,0)</f>
        <v>555-1526</v>
      </c>
    </row>
    <row r="157" spans="1:16" x14ac:dyDescent="0.2">
      <c r="A157" s="2">
        <v>256</v>
      </c>
      <c r="B157" s="2">
        <v>10112</v>
      </c>
      <c r="C157" s="4">
        <v>41554</v>
      </c>
      <c r="D157" s="2" t="s">
        <v>460</v>
      </c>
      <c r="E157" s="2">
        <v>25</v>
      </c>
      <c r="F157" s="5">
        <v>8</v>
      </c>
      <c r="G157" s="5">
        <f t="shared" si="7"/>
        <v>200</v>
      </c>
      <c r="H157" s="6" t="s">
        <v>450</v>
      </c>
      <c r="I157">
        <f>VLOOKUP(B157,Customer!A$2:F$152,1,FALSE)</f>
        <v>10112</v>
      </c>
      <c r="J157" t="str">
        <f>VLOOKUP(Orders!B157,Customer!A$2:F$152,2,0)</f>
        <v>Dylan</v>
      </c>
      <c r="K157" t="str">
        <f>VLOOKUP(Orders!B157,Customer!A$2:F$152,3,0)</f>
        <v>Beeks</v>
      </c>
      <c r="L157" t="str">
        <f t="shared" si="8"/>
        <v>Dylan Beeks</v>
      </c>
      <c r="M157" t="str">
        <f>VLOOKUP(Orders!B157,Customer!A$2:F$152,4,0)</f>
        <v>Male</v>
      </c>
      <c r="N157" t="str">
        <f>VLOOKUP(Orders!B157,Customer!A$2:F$152,5,0)</f>
        <v>Harare</v>
      </c>
      <c r="O157" t="str">
        <f>VLOOKUP(Orders!B157,Customer!A$2:F$152,6,0)</f>
        <v>Zimbabwe</v>
      </c>
      <c r="P157" t="str">
        <f>VLOOKUP(B157,Phone_Numbers!A$2:B$147,2,0)</f>
        <v>555-1458</v>
      </c>
    </row>
    <row r="158" spans="1:16" x14ac:dyDescent="0.2">
      <c r="A158" s="2">
        <v>257</v>
      </c>
      <c r="B158" s="2">
        <v>10075</v>
      </c>
      <c r="C158" s="4">
        <v>41441</v>
      </c>
      <c r="D158" s="2" t="s">
        <v>451</v>
      </c>
      <c r="E158" s="2">
        <v>29</v>
      </c>
      <c r="F158" s="5">
        <v>18</v>
      </c>
      <c r="G158" s="5">
        <f t="shared" si="7"/>
        <v>522</v>
      </c>
      <c r="H158" s="6" t="s">
        <v>450</v>
      </c>
      <c r="I158">
        <f>VLOOKUP(B158,Customer!A$2:F$152,1,FALSE)</f>
        <v>10075</v>
      </c>
      <c r="J158" t="str">
        <f>VLOOKUP(Orders!B158,Customer!A$2:F$152,2,0)</f>
        <v>Evangeline</v>
      </c>
      <c r="K158" t="str">
        <f>VLOOKUP(Orders!B158,Customer!A$2:F$152,3,0)</f>
        <v>Grandstaff</v>
      </c>
      <c r="L158" t="str">
        <f t="shared" si="8"/>
        <v>Evangeline Grandstaff</v>
      </c>
      <c r="M158" t="str">
        <f>VLOOKUP(Orders!B158,Customer!A$2:F$152,4,0)</f>
        <v>Female</v>
      </c>
      <c r="N158" t="str">
        <f>VLOOKUP(Orders!B158,Customer!A$2:F$152,5,0)</f>
        <v>Dalian</v>
      </c>
      <c r="O158" t="str">
        <f>VLOOKUP(Orders!B158,Customer!A$2:F$152,6,0)</f>
        <v>China</v>
      </c>
      <c r="P158" t="str">
        <f>VLOOKUP(B158,Phone_Numbers!A$2:B$147,2,0)</f>
        <v>555-1382</v>
      </c>
    </row>
    <row r="159" spans="1:16" x14ac:dyDescent="0.2">
      <c r="A159" s="2">
        <v>258</v>
      </c>
      <c r="B159" s="2">
        <v>10024</v>
      </c>
      <c r="C159" s="4">
        <v>40589</v>
      </c>
      <c r="D159" s="2" t="s">
        <v>456</v>
      </c>
      <c r="E159" s="2">
        <v>7</v>
      </c>
      <c r="F159" s="5">
        <v>12</v>
      </c>
      <c r="G159" s="5">
        <f t="shared" si="7"/>
        <v>84</v>
      </c>
      <c r="H159" s="6" t="s">
        <v>452</v>
      </c>
      <c r="I159">
        <f>VLOOKUP(B159,Customer!A$2:F$152,1,FALSE)</f>
        <v>10024</v>
      </c>
      <c r="J159" t="str">
        <f>VLOOKUP(Orders!B159,Customer!A$2:F$152,2,0)</f>
        <v>Beata</v>
      </c>
      <c r="K159" t="str">
        <f>VLOOKUP(Orders!B159,Customer!A$2:F$152,3,0)</f>
        <v>Smyth</v>
      </c>
      <c r="L159" t="str">
        <f t="shared" si="8"/>
        <v>Beata Smyth</v>
      </c>
      <c r="M159" t="str">
        <f>VLOOKUP(Orders!B159,Customer!A$2:F$152,4,0)</f>
        <v>Female</v>
      </c>
      <c r="N159" t="str">
        <f>VLOOKUP(Orders!B159,Customer!A$2:F$152,5,0)</f>
        <v>Ho Chi Minh City</v>
      </c>
      <c r="O159" t="str">
        <f>VLOOKUP(Orders!B159,Customer!A$2:F$152,6,0)</f>
        <v>Vietnam</v>
      </c>
      <c r="P159" t="str">
        <f>VLOOKUP(B159,Phone_Numbers!A$2:B$147,2,0)</f>
        <v>555-1280</v>
      </c>
    </row>
    <row r="160" spans="1:16" x14ac:dyDescent="0.2">
      <c r="A160" s="2">
        <v>259</v>
      </c>
      <c r="B160" s="2">
        <v>10003</v>
      </c>
      <c r="C160" s="4">
        <v>41387</v>
      </c>
      <c r="D160" s="2" t="s">
        <v>454</v>
      </c>
      <c r="E160" s="2">
        <v>24</v>
      </c>
      <c r="F160" s="5">
        <v>4</v>
      </c>
      <c r="G160" s="5">
        <f t="shared" si="7"/>
        <v>96</v>
      </c>
      <c r="H160" s="6" t="s">
        <v>450</v>
      </c>
      <c r="I160">
        <f>VLOOKUP(B160,Customer!A$2:F$152,1,FALSE)</f>
        <v>10003</v>
      </c>
      <c r="J160" t="str">
        <f>VLOOKUP(Orders!B160,Customer!A$2:F$152,2,0)</f>
        <v>Sanford</v>
      </c>
      <c r="K160" t="str">
        <f>VLOOKUP(Orders!B160,Customer!A$2:F$152,3,0)</f>
        <v>Xiong</v>
      </c>
      <c r="L160" t="str">
        <f t="shared" si="8"/>
        <v>Sanford Xiong</v>
      </c>
      <c r="M160" t="str">
        <f>VLOOKUP(Orders!B160,Customer!A$2:F$152,4,0)</f>
        <v>Male</v>
      </c>
      <c r="N160" t="str">
        <f>VLOOKUP(Orders!B160,Customer!A$2:F$152,5,0)</f>
        <v>Sao Paulo</v>
      </c>
      <c r="O160" t="str">
        <f>VLOOKUP(Orders!B160,Customer!A$2:F$152,6,0)</f>
        <v>Brazil</v>
      </c>
      <c r="P160" t="str">
        <f>VLOOKUP(B160,Phone_Numbers!A$2:B$147,2,0)</f>
        <v>555-1238</v>
      </c>
    </row>
    <row r="161" spans="1:16" x14ac:dyDescent="0.2">
      <c r="A161" s="2">
        <v>260</v>
      </c>
      <c r="B161" s="2">
        <v>10090</v>
      </c>
      <c r="C161" s="4">
        <v>41148</v>
      </c>
      <c r="D161" s="2" t="s">
        <v>453</v>
      </c>
      <c r="E161" s="2">
        <v>27</v>
      </c>
      <c r="F161" s="5">
        <v>13</v>
      </c>
      <c r="G161" s="5">
        <f t="shared" si="7"/>
        <v>351</v>
      </c>
      <c r="H161" s="6" t="s">
        <v>450</v>
      </c>
      <c r="I161">
        <f>VLOOKUP(B161,Customer!A$2:F$152,1,FALSE)</f>
        <v>10090</v>
      </c>
      <c r="J161" t="str">
        <f>VLOOKUP(Orders!B161,Customer!A$2:F$152,2,0)</f>
        <v>Tiana</v>
      </c>
      <c r="K161" t="str">
        <f>VLOOKUP(Orders!B161,Customer!A$2:F$152,3,0)</f>
        <v>Brigham</v>
      </c>
      <c r="L161" t="str">
        <f t="shared" si="8"/>
        <v>Tiana Brigham</v>
      </c>
      <c r="M161" t="str">
        <f>VLOOKUP(Orders!B161,Customer!A$2:F$152,4,0)</f>
        <v>Female</v>
      </c>
      <c r="N161" t="str">
        <f>VLOOKUP(Orders!B161,Customer!A$2:F$152,5,0)</f>
        <v>San Juan</v>
      </c>
      <c r="O161" t="str">
        <f>VLOOKUP(Orders!B161,Customer!A$2:F$152,6,0)</f>
        <v>Puerto Rico</v>
      </c>
      <c r="P161" t="str">
        <f>VLOOKUP(B161,Phone_Numbers!A$2:B$147,2,0)</f>
        <v>555-1414</v>
      </c>
    </row>
    <row r="162" spans="1:16" x14ac:dyDescent="0.2">
      <c r="A162" s="2">
        <v>261</v>
      </c>
      <c r="B162" s="2">
        <v>10138</v>
      </c>
      <c r="C162" s="4">
        <v>41351</v>
      </c>
      <c r="D162" s="2" t="s">
        <v>459</v>
      </c>
      <c r="E162" s="2">
        <v>5</v>
      </c>
      <c r="F162" s="5">
        <v>2</v>
      </c>
      <c r="G162" s="5">
        <f t="shared" si="7"/>
        <v>10</v>
      </c>
      <c r="H162" s="6" t="s">
        <v>461</v>
      </c>
      <c r="I162">
        <f>VLOOKUP(B162,Customer!A$2:F$152,1,FALSE)</f>
        <v>10138</v>
      </c>
      <c r="J162" t="str">
        <f>VLOOKUP(Orders!B162,Customer!A$2:F$152,2,0)</f>
        <v>Jamel</v>
      </c>
      <c r="K162" t="str">
        <f>VLOOKUP(Orders!B162,Customer!A$2:F$152,3,0)</f>
        <v>Biery</v>
      </c>
      <c r="L162" t="str">
        <f t="shared" si="8"/>
        <v>Jamel Biery</v>
      </c>
      <c r="M162" t="str">
        <f>VLOOKUP(Orders!B162,Customer!A$2:F$152,4,0)</f>
        <v>Male</v>
      </c>
      <c r="N162" t="str">
        <f>VLOOKUP(Orders!B162,Customer!A$2:F$152,5,0)</f>
        <v>Cairo</v>
      </c>
      <c r="O162" t="str">
        <f>VLOOKUP(Orders!B162,Customer!A$2:F$152,6,0)</f>
        <v>Egypt</v>
      </c>
      <c r="P162" t="str">
        <f>VLOOKUP(B162,Phone_Numbers!A$2:B$147,2,0)</f>
        <v>555-1510</v>
      </c>
    </row>
    <row r="163" spans="1:16" x14ac:dyDescent="0.2">
      <c r="A163" s="2">
        <v>262</v>
      </c>
      <c r="B163" s="2">
        <v>10105</v>
      </c>
      <c r="C163" s="4">
        <v>42007</v>
      </c>
      <c r="D163" s="2" t="s">
        <v>457</v>
      </c>
      <c r="E163" s="2">
        <v>6</v>
      </c>
      <c r="F163" s="5">
        <v>9</v>
      </c>
      <c r="G163" s="5">
        <f t="shared" si="7"/>
        <v>54</v>
      </c>
      <c r="H163" s="6" t="s">
        <v>452</v>
      </c>
      <c r="I163">
        <f>VLOOKUP(B163,Customer!A$2:F$152,1,FALSE)</f>
        <v>10105</v>
      </c>
      <c r="J163" t="str">
        <f>VLOOKUP(Orders!B163,Customer!A$2:F$152,2,0)</f>
        <v>Dave</v>
      </c>
      <c r="K163" t="str">
        <f>VLOOKUP(Orders!B163,Customer!A$2:F$152,3,0)</f>
        <v>Shives</v>
      </c>
      <c r="L163" t="str">
        <f t="shared" si="8"/>
        <v>Dave Shives</v>
      </c>
      <c r="M163" t="str">
        <f>VLOOKUP(Orders!B163,Customer!A$2:F$152,4,0)</f>
        <v>Male</v>
      </c>
      <c r="N163" t="str">
        <f>VLOOKUP(Orders!B163,Customer!A$2:F$152,5,0)</f>
        <v>Pretoria</v>
      </c>
      <c r="O163" t="str">
        <f>VLOOKUP(Orders!B163,Customer!A$2:F$152,6,0)</f>
        <v>South Africa</v>
      </c>
      <c r="P163" t="str">
        <f>VLOOKUP(B163,Phone_Numbers!A$2:B$147,2,0)</f>
        <v>555-1444</v>
      </c>
    </row>
    <row r="164" spans="1:16" x14ac:dyDescent="0.2">
      <c r="A164" s="2">
        <v>263</v>
      </c>
      <c r="B164" s="2">
        <v>10052</v>
      </c>
      <c r="C164" s="4">
        <v>40692</v>
      </c>
      <c r="D164" s="2" t="s">
        <v>457</v>
      </c>
      <c r="E164" s="2">
        <v>18</v>
      </c>
      <c r="F164" s="5">
        <v>9</v>
      </c>
      <c r="G164" s="5">
        <f t="shared" si="7"/>
        <v>162</v>
      </c>
      <c r="H164" s="6" t="s">
        <v>450</v>
      </c>
      <c r="I164">
        <f>VLOOKUP(B164,Customer!A$2:F$152,1,FALSE)</f>
        <v>10052</v>
      </c>
      <c r="J164" t="str">
        <f>VLOOKUP(Orders!B164,Customer!A$2:F$152,2,0)</f>
        <v>Precious</v>
      </c>
      <c r="K164" t="str">
        <f>VLOOKUP(Orders!B164,Customer!A$2:F$152,3,0)</f>
        <v>Ellett</v>
      </c>
      <c r="L164" t="str">
        <f t="shared" si="8"/>
        <v>Precious Ellett</v>
      </c>
      <c r="M164" t="str">
        <f>VLOOKUP(Orders!B164,Customer!A$2:F$152,4,0)</f>
        <v>Female</v>
      </c>
      <c r="N164" t="str">
        <f>VLOOKUP(Orders!B164,Customer!A$2:F$152,5,0)</f>
        <v>Boston</v>
      </c>
      <c r="O164" t="str">
        <f>VLOOKUP(Orders!B164,Customer!A$2:F$152,6,0)</f>
        <v>USA</v>
      </c>
      <c r="P164" t="str">
        <f>VLOOKUP(B164,Phone_Numbers!A$2:B$147,2,0)</f>
        <v>555-1336</v>
      </c>
    </row>
    <row r="165" spans="1:16" x14ac:dyDescent="0.2">
      <c r="A165" s="2">
        <v>264</v>
      </c>
      <c r="B165" s="2">
        <v>10013</v>
      </c>
      <c r="C165" s="4">
        <v>41501</v>
      </c>
      <c r="D165" s="2" t="s">
        <v>459</v>
      </c>
      <c r="E165" s="2">
        <v>15</v>
      </c>
      <c r="F165" s="5">
        <v>2</v>
      </c>
      <c r="G165" s="5">
        <f t="shared" si="7"/>
        <v>30</v>
      </c>
      <c r="H165" s="6" t="s">
        <v>450</v>
      </c>
      <c r="I165">
        <f>VLOOKUP(B165,Customer!A$2:F$152,1,FALSE)</f>
        <v>10013</v>
      </c>
      <c r="J165" t="str">
        <f>VLOOKUP(Orders!B165,Customer!A$2:F$152,2,0)</f>
        <v>Leigha</v>
      </c>
      <c r="K165" t="str">
        <f>VLOOKUP(Orders!B165,Customer!A$2:F$152,3,0)</f>
        <v>Bouffard</v>
      </c>
      <c r="L165" t="str">
        <f t="shared" si="8"/>
        <v>Leigha Bouffard</v>
      </c>
      <c r="M165" t="str">
        <f>VLOOKUP(Orders!B165,Customer!A$2:F$152,4,0)</f>
        <v>Female</v>
      </c>
      <c r="N165" t="str">
        <f>VLOOKUP(Orders!B165,Customer!A$2:F$152,5,0)</f>
        <v>Cairo</v>
      </c>
      <c r="O165" t="str">
        <f>VLOOKUP(Orders!B165,Customer!A$2:F$152,6,0)</f>
        <v>Egypt</v>
      </c>
      <c r="P165" t="str">
        <f>VLOOKUP(B165,Phone_Numbers!A$2:B$147,2,0)</f>
        <v>555-1258</v>
      </c>
    </row>
    <row r="166" spans="1:16" x14ac:dyDescent="0.2">
      <c r="A166" s="2">
        <v>265</v>
      </c>
      <c r="B166" s="2">
        <v>10122</v>
      </c>
      <c r="C166" s="4">
        <v>41607</v>
      </c>
      <c r="D166" s="2" t="s">
        <v>453</v>
      </c>
      <c r="E166" s="2">
        <v>18</v>
      </c>
      <c r="F166" s="5">
        <v>13</v>
      </c>
      <c r="G166" s="5">
        <f t="shared" si="7"/>
        <v>234</v>
      </c>
      <c r="H166" s="6" t="s">
        <v>450</v>
      </c>
      <c r="I166">
        <f>VLOOKUP(B166,Customer!A$2:F$152,1,FALSE)</f>
        <v>10122</v>
      </c>
      <c r="J166" t="str">
        <f>VLOOKUP(Orders!B166,Customer!A$2:F$152,2,0)</f>
        <v>Mark</v>
      </c>
      <c r="K166" t="str">
        <f>VLOOKUP(Orders!B166,Customer!A$2:F$152,3,0)</f>
        <v>Macy</v>
      </c>
      <c r="L166" t="str">
        <f t="shared" si="8"/>
        <v>Mark Macy</v>
      </c>
      <c r="M166" t="str">
        <f>VLOOKUP(Orders!B166,Customer!A$2:F$152,4,0)</f>
        <v>Male</v>
      </c>
      <c r="N166" t="str">
        <f>VLOOKUP(Orders!B166,Customer!A$2:F$152,5,0)</f>
        <v>Brisbane</v>
      </c>
      <c r="O166" t="str">
        <f>VLOOKUP(Orders!B166,Customer!A$2:F$152,6,0)</f>
        <v>Australia</v>
      </c>
      <c r="P166" t="str">
        <f>VLOOKUP(B166,Phone_Numbers!A$2:B$147,2,0)</f>
        <v>555-1478</v>
      </c>
    </row>
    <row r="167" spans="1:16" x14ac:dyDescent="0.2">
      <c r="A167" s="2">
        <v>266</v>
      </c>
      <c r="B167" s="2">
        <v>10035</v>
      </c>
      <c r="C167" s="4">
        <v>41920</v>
      </c>
      <c r="D167" s="2" t="s">
        <v>456</v>
      </c>
      <c r="E167" s="2">
        <v>13</v>
      </c>
      <c r="F167" s="5">
        <v>12</v>
      </c>
      <c r="G167" s="5">
        <f t="shared" si="7"/>
        <v>156</v>
      </c>
      <c r="H167" s="6" t="s">
        <v>452</v>
      </c>
      <c r="I167">
        <f>VLOOKUP(B167,Customer!A$2:F$152,1,FALSE)</f>
        <v>10035</v>
      </c>
      <c r="J167" t="str">
        <f>VLOOKUP(Orders!B167,Customer!A$2:F$152,2,0)</f>
        <v>Houston</v>
      </c>
      <c r="K167" t="str">
        <f>VLOOKUP(Orders!B167,Customer!A$2:F$152,3,0)</f>
        <v>Gouin</v>
      </c>
      <c r="L167" t="str">
        <f t="shared" si="8"/>
        <v>Houston Gouin</v>
      </c>
      <c r="M167" t="str">
        <f>VLOOKUP(Orders!B167,Customer!A$2:F$152,4,0)</f>
        <v>Male</v>
      </c>
      <c r="N167" t="str">
        <f>VLOOKUP(Orders!B167,Customer!A$2:F$152,5,0)</f>
        <v xml:space="preserve">Damman </v>
      </c>
      <c r="O167" t="str">
        <f>VLOOKUP(Orders!B167,Customer!A$2:F$152,6,0)</f>
        <v>Saudi Arabia</v>
      </c>
      <c r="P167" t="str">
        <f>VLOOKUP(B167,Phone_Numbers!A$2:B$147,2,0)</f>
        <v>555-1302</v>
      </c>
    </row>
    <row r="168" spans="1:16" x14ac:dyDescent="0.2">
      <c r="A168" s="2">
        <v>267</v>
      </c>
      <c r="B168" s="2">
        <v>10101</v>
      </c>
      <c r="C168" s="4">
        <v>40705</v>
      </c>
      <c r="D168" s="2" t="s">
        <v>455</v>
      </c>
      <c r="E168" s="2">
        <v>19</v>
      </c>
      <c r="F168" s="5">
        <v>12</v>
      </c>
      <c r="G168" s="5">
        <f t="shared" si="7"/>
        <v>228</v>
      </c>
      <c r="H168" s="6" t="s">
        <v>450</v>
      </c>
      <c r="I168">
        <f>VLOOKUP(B168,Customer!A$2:F$152,1,FALSE)</f>
        <v>10101</v>
      </c>
      <c r="J168" t="str">
        <f>VLOOKUP(Orders!B168,Customer!A$2:F$152,2,0)</f>
        <v>Steve</v>
      </c>
      <c r="K168" t="str">
        <f>VLOOKUP(Orders!B168,Customer!A$2:F$152,3,0)</f>
        <v>Meinhardt</v>
      </c>
      <c r="L168" t="str">
        <f t="shared" si="8"/>
        <v>Steve Meinhardt</v>
      </c>
      <c r="M168" t="str">
        <f>VLOOKUP(Orders!B168,Customer!A$2:F$152,4,0)</f>
        <v>Male</v>
      </c>
      <c r="N168" t="str">
        <f>VLOOKUP(Orders!B168,Customer!A$2:F$152,5,0)</f>
        <v>Denver</v>
      </c>
      <c r="O168" t="str">
        <f>VLOOKUP(Orders!B168,Customer!A$2:F$152,6,0)</f>
        <v>USA</v>
      </c>
      <c r="P168" t="str">
        <f>VLOOKUP(B168,Phone_Numbers!A$2:B$147,2,0)</f>
        <v>555-1436</v>
      </c>
    </row>
    <row r="169" spans="1:16" x14ac:dyDescent="0.2">
      <c r="A169" s="2">
        <v>268</v>
      </c>
      <c r="B169" s="2">
        <v>10121</v>
      </c>
      <c r="C169" s="4">
        <v>41795</v>
      </c>
      <c r="D169" s="2" t="s">
        <v>458</v>
      </c>
      <c r="E169" s="2">
        <v>1</v>
      </c>
      <c r="F169" s="5">
        <v>12</v>
      </c>
      <c r="G169" s="5">
        <f t="shared" si="7"/>
        <v>12</v>
      </c>
      <c r="H169" s="6" t="s">
        <v>461</v>
      </c>
      <c r="I169">
        <f>VLOOKUP(B169,Customer!A$2:F$152,1,FALSE)</f>
        <v>10121</v>
      </c>
      <c r="J169" t="str">
        <f>VLOOKUP(Orders!B169,Customer!A$2:F$152,2,0)</f>
        <v>Dorris</v>
      </c>
      <c r="K169" t="str">
        <f>VLOOKUP(Orders!B169,Customer!A$2:F$152,3,0)</f>
        <v>Bennetts</v>
      </c>
      <c r="L169" t="str">
        <f t="shared" si="8"/>
        <v>Dorris Bennetts</v>
      </c>
      <c r="M169" t="str">
        <f>VLOOKUP(Orders!B169,Customer!A$2:F$152,4,0)</f>
        <v>Female</v>
      </c>
      <c r="N169" t="str">
        <f>VLOOKUP(Orders!B169,Customer!A$2:F$152,5,0)</f>
        <v>Copenhagen</v>
      </c>
      <c r="O169" t="str">
        <f>VLOOKUP(Orders!B169,Customer!A$2:F$152,6,0)</f>
        <v>Denmark</v>
      </c>
      <c r="P169" t="str">
        <f>VLOOKUP(B169,Phone_Numbers!A$2:B$147,2,0)</f>
        <v>555-1476</v>
      </c>
    </row>
    <row r="170" spans="1:16" x14ac:dyDescent="0.2">
      <c r="A170" s="2">
        <v>269</v>
      </c>
      <c r="B170" s="2">
        <v>10056</v>
      </c>
      <c r="C170" s="4">
        <v>40749</v>
      </c>
      <c r="D170" s="2" t="s">
        <v>455</v>
      </c>
      <c r="E170" s="2">
        <v>5</v>
      </c>
      <c r="F170" s="5">
        <v>12</v>
      </c>
      <c r="G170" s="5">
        <f t="shared" si="7"/>
        <v>60</v>
      </c>
      <c r="H170" s="6" t="s">
        <v>461</v>
      </c>
      <c r="I170">
        <f>VLOOKUP(B170,Customer!A$2:F$152,1,FALSE)</f>
        <v>10056</v>
      </c>
      <c r="J170" t="str">
        <f>VLOOKUP(Orders!B170,Customer!A$2:F$152,2,0)</f>
        <v>Candra</v>
      </c>
      <c r="K170" t="str">
        <f>VLOOKUP(Orders!B170,Customer!A$2:F$152,3,0)</f>
        <v>Derrick</v>
      </c>
      <c r="L170" t="str">
        <f t="shared" si="8"/>
        <v>Candra Derrick</v>
      </c>
      <c r="M170" t="str">
        <f>VLOOKUP(Orders!B170,Customer!A$2:F$152,4,0)</f>
        <v>Female</v>
      </c>
      <c r="N170" t="str">
        <f>VLOOKUP(Orders!B170,Customer!A$2:F$152,5,0)</f>
        <v>Singapore</v>
      </c>
      <c r="O170" t="str">
        <f>VLOOKUP(Orders!B170,Customer!A$2:F$152,6,0)</f>
        <v>Singapore</v>
      </c>
      <c r="P170" t="str">
        <f>VLOOKUP(B170,Phone_Numbers!A$2:B$147,2,0)</f>
        <v>555-1344</v>
      </c>
    </row>
    <row r="171" spans="1:16" x14ac:dyDescent="0.2">
      <c r="A171" s="2">
        <v>270</v>
      </c>
      <c r="B171" s="2">
        <v>10084</v>
      </c>
      <c r="C171" s="4">
        <v>40689</v>
      </c>
      <c r="D171" s="2" t="s">
        <v>456</v>
      </c>
      <c r="E171" s="2">
        <v>6</v>
      </c>
      <c r="F171" s="5">
        <v>12</v>
      </c>
      <c r="G171" s="5">
        <f t="shared" si="7"/>
        <v>72</v>
      </c>
      <c r="H171" s="6" t="s">
        <v>452</v>
      </c>
      <c r="I171">
        <f>VLOOKUP(B171,Customer!A$2:F$152,1,FALSE)</f>
        <v>10084</v>
      </c>
      <c r="J171" t="str">
        <f>VLOOKUP(Orders!B171,Customer!A$2:F$152,2,0)</f>
        <v>Mauricio</v>
      </c>
      <c r="K171" t="str">
        <f>VLOOKUP(Orders!B171,Customer!A$2:F$152,3,0)</f>
        <v>Thetford</v>
      </c>
      <c r="L171" t="str">
        <f t="shared" si="8"/>
        <v>Mauricio Thetford</v>
      </c>
      <c r="M171" t="str">
        <f>VLOOKUP(Orders!B171,Customer!A$2:F$152,4,0)</f>
        <v>Male</v>
      </c>
      <c r="N171" t="str">
        <f>VLOOKUP(Orders!B171,Customer!A$2:F$152,5,0)</f>
        <v>Minneapolis</v>
      </c>
      <c r="O171" t="str">
        <f>VLOOKUP(Orders!B171,Customer!A$2:F$152,6,0)</f>
        <v>USA</v>
      </c>
      <c r="P171" t="str">
        <f>VLOOKUP(B171,Phone_Numbers!A$2:B$147,2,0)</f>
        <v>555-1402</v>
      </c>
    </row>
    <row r="172" spans="1:16" x14ac:dyDescent="0.2">
      <c r="A172" s="2">
        <v>271</v>
      </c>
      <c r="B172" s="2">
        <v>10055</v>
      </c>
      <c r="C172" s="4">
        <v>40693</v>
      </c>
      <c r="D172" s="2" t="s">
        <v>459</v>
      </c>
      <c r="E172" s="2">
        <v>18</v>
      </c>
      <c r="F172" s="5">
        <v>2</v>
      </c>
      <c r="G172" s="5">
        <f t="shared" si="7"/>
        <v>36</v>
      </c>
      <c r="H172" s="6" t="s">
        <v>450</v>
      </c>
      <c r="I172">
        <f>VLOOKUP(B172,Customer!A$2:F$152,1,FALSE)</f>
        <v>10055</v>
      </c>
      <c r="J172" t="str">
        <f>VLOOKUP(Orders!B172,Customer!A$2:F$152,2,0)</f>
        <v>Joshua</v>
      </c>
      <c r="K172" t="str">
        <f>VLOOKUP(Orders!B172,Customer!A$2:F$152,3,0)</f>
        <v>Farone</v>
      </c>
      <c r="L172" t="str">
        <f t="shared" si="8"/>
        <v>Joshua Farone</v>
      </c>
      <c r="M172" t="str">
        <f>VLOOKUP(Orders!B172,Customer!A$2:F$152,4,0)</f>
        <v>Male</v>
      </c>
      <c r="N172" t="str">
        <f>VLOOKUP(Orders!B172,Customer!A$2:F$152,5,0)</f>
        <v>Riyadh</v>
      </c>
      <c r="O172" t="str">
        <f>VLOOKUP(Orders!B172,Customer!A$2:F$152,6,0)</f>
        <v>Saudi Arabia</v>
      </c>
      <c r="P172" t="str">
        <f>VLOOKUP(B172,Phone_Numbers!A$2:B$147,2,0)</f>
        <v>555-1342</v>
      </c>
    </row>
    <row r="173" spans="1:16" x14ac:dyDescent="0.2">
      <c r="A173" s="2">
        <v>272</v>
      </c>
      <c r="B173" s="2">
        <v>10132</v>
      </c>
      <c r="C173" s="4">
        <v>42248</v>
      </c>
      <c r="D173" s="2" t="s">
        <v>462</v>
      </c>
      <c r="E173" s="2">
        <v>19</v>
      </c>
      <c r="F173" s="5">
        <v>2</v>
      </c>
      <c r="G173" s="5">
        <f t="shared" si="7"/>
        <v>38</v>
      </c>
      <c r="H173" s="6" t="s">
        <v>450</v>
      </c>
      <c r="I173">
        <f>VLOOKUP(B173,Customer!A$2:F$152,1,FALSE)</f>
        <v>10132</v>
      </c>
      <c r="J173" t="str">
        <f>VLOOKUP(Orders!B173,Customer!A$2:F$152,2,0)</f>
        <v>Alden</v>
      </c>
      <c r="K173" t="str">
        <f>VLOOKUP(Orders!B173,Customer!A$2:F$152,3,0)</f>
        <v>Overbey</v>
      </c>
      <c r="L173" t="str">
        <f t="shared" si="8"/>
        <v>Alden Overbey</v>
      </c>
      <c r="M173" t="str">
        <f>VLOOKUP(Orders!B173,Customer!A$2:F$152,4,0)</f>
        <v>Male</v>
      </c>
      <c r="N173" t="str">
        <f>VLOOKUP(Orders!B173,Customer!A$2:F$152,5,0)</f>
        <v>Manila</v>
      </c>
      <c r="O173" t="str">
        <f>VLOOKUP(Orders!B173,Customer!A$2:F$152,6,0)</f>
        <v>Philippines</v>
      </c>
      <c r="P173" t="str">
        <f>VLOOKUP(B173,Phone_Numbers!A$2:B$147,2,0)</f>
        <v>555-1498</v>
      </c>
    </row>
    <row r="174" spans="1:16" x14ac:dyDescent="0.2">
      <c r="A174" s="2">
        <v>273</v>
      </c>
      <c r="B174" s="2">
        <v>10144</v>
      </c>
      <c r="C174" s="4">
        <v>41091</v>
      </c>
      <c r="D174" s="2" t="s">
        <v>453</v>
      </c>
      <c r="E174" s="2">
        <v>30</v>
      </c>
      <c r="F174" s="5">
        <v>13</v>
      </c>
      <c r="G174" s="5">
        <f t="shared" si="7"/>
        <v>390</v>
      </c>
      <c r="H174" s="6" t="s">
        <v>450</v>
      </c>
      <c r="I174">
        <f>VLOOKUP(B174,Customer!A$2:F$152,1,FALSE)</f>
        <v>10144</v>
      </c>
      <c r="J174" t="str">
        <f>VLOOKUP(Orders!B174,Customer!A$2:F$152,2,0)</f>
        <v>Mariella</v>
      </c>
      <c r="K174" t="str">
        <f>VLOOKUP(Orders!B174,Customer!A$2:F$152,3,0)</f>
        <v>Lansford</v>
      </c>
      <c r="L174" t="str">
        <f t="shared" si="8"/>
        <v>Mariella Lansford</v>
      </c>
      <c r="M174" t="str">
        <f>VLOOKUP(Orders!B174,Customer!A$2:F$152,4,0)</f>
        <v>Female</v>
      </c>
      <c r="N174" t="str">
        <f>VLOOKUP(Orders!B174,Customer!A$2:F$152,5,0)</f>
        <v>Kolkata</v>
      </c>
      <c r="O174" t="str">
        <f>VLOOKUP(Orders!B174,Customer!A$2:F$152,6,0)</f>
        <v>India</v>
      </c>
      <c r="P174" t="str">
        <f>VLOOKUP(B174,Phone_Numbers!A$2:B$147,2,0)</f>
        <v>555-1522</v>
      </c>
    </row>
    <row r="175" spans="1:16" x14ac:dyDescent="0.2">
      <c r="A175" s="2">
        <v>274</v>
      </c>
      <c r="B175" s="2">
        <v>10033</v>
      </c>
      <c r="C175" s="4">
        <v>42107</v>
      </c>
      <c r="D175" s="2" t="s">
        <v>457</v>
      </c>
      <c r="E175" s="2">
        <v>22</v>
      </c>
      <c r="F175" s="5">
        <v>9</v>
      </c>
      <c r="G175" s="5">
        <f t="shared" si="7"/>
        <v>198</v>
      </c>
      <c r="H175" s="6" t="s">
        <v>450</v>
      </c>
      <c r="I175">
        <f>VLOOKUP(B175,Customer!A$2:F$152,1,FALSE)</f>
        <v>10033</v>
      </c>
      <c r="J175" t="str">
        <f>VLOOKUP(Orders!B175,Customer!A$2:F$152,2,0)</f>
        <v>Cherish</v>
      </c>
      <c r="K175" t="str">
        <f>VLOOKUP(Orders!B175,Customer!A$2:F$152,3,0)</f>
        <v>Breland</v>
      </c>
      <c r="L175" t="str">
        <f t="shared" si="8"/>
        <v>Cherish Breland</v>
      </c>
      <c r="M175" t="str">
        <f>VLOOKUP(Orders!B175,Customer!A$2:F$152,4,0)</f>
        <v>Female</v>
      </c>
      <c r="N175" t="str">
        <f>VLOOKUP(Orders!B175,Customer!A$2:F$152,5,0)</f>
        <v>Vienna</v>
      </c>
      <c r="O175" t="str">
        <f>VLOOKUP(Orders!B175,Customer!A$2:F$152,6,0)</f>
        <v>Austria</v>
      </c>
      <c r="P175" t="str">
        <f>VLOOKUP(B175,Phone_Numbers!A$2:B$147,2,0)</f>
        <v>555-1298</v>
      </c>
    </row>
    <row r="176" spans="1:16" x14ac:dyDescent="0.2">
      <c r="A176" s="2">
        <v>275</v>
      </c>
      <c r="B176" s="2">
        <v>10139</v>
      </c>
      <c r="C176" s="4">
        <v>42253</v>
      </c>
      <c r="D176" s="2" t="s">
        <v>451</v>
      </c>
      <c r="E176" s="2">
        <v>13</v>
      </c>
      <c r="F176" s="5">
        <v>18</v>
      </c>
      <c r="G176" s="5">
        <f t="shared" si="7"/>
        <v>234</v>
      </c>
      <c r="H176" s="6" t="s">
        <v>452</v>
      </c>
      <c r="I176">
        <f>VLOOKUP(B176,Customer!A$2:F$152,1,FALSE)</f>
        <v>10139</v>
      </c>
      <c r="J176" t="str">
        <f>VLOOKUP(Orders!B176,Customer!A$2:F$152,2,0)</f>
        <v>Federico</v>
      </c>
      <c r="K176" t="str">
        <f>VLOOKUP(Orders!B176,Customer!A$2:F$152,3,0)</f>
        <v>Taliaferro</v>
      </c>
      <c r="L176" t="str">
        <f t="shared" si="8"/>
        <v>Federico Taliaferro</v>
      </c>
      <c r="M176" t="str">
        <f>VLOOKUP(Orders!B176,Customer!A$2:F$152,4,0)</f>
        <v>Male</v>
      </c>
      <c r="N176" t="str">
        <f>VLOOKUP(Orders!B176,Customer!A$2:F$152,5,0)</f>
        <v>Kuala Lumpur</v>
      </c>
      <c r="O176" t="str">
        <f>VLOOKUP(Orders!B176,Customer!A$2:F$152,6,0)</f>
        <v>Malaysia</v>
      </c>
      <c r="P176" t="str">
        <f>VLOOKUP(B176,Phone_Numbers!A$2:B$147,2,0)</f>
        <v>555-1512</v>
      </c>
    </row>
    <row r="177" spans="1:16" x14ac:dyDescent="0.2">
      <c r="A177" s="2">
        <v>276</v>
      </c>
      <c r="B177" s="2">
        <v>10042</v>
      </c>
      <c r="C177" s="4">
        <v>41266</v>
      </c>
      <c r="D177" s="2" t="s">
        <v>454</v>
      </c>
      <c r="E177" s="2">
        <v>30</v>
      </c>
      <c r="F177" s="5">
        <v>4</v>
      </c>
      <c r="G177" s="5">
        <f t="shared" si="7"/>
        <v>120</v>
      </c>
      <c r="H177" s="6" t="s">
        <v>450</v>
      </c>
      <c r="I177">
        <f>VLOOKUP(B177,Customer!A$2:F$152,1,FALSE)</f>
        <v>10042</v>
      </c>
      <c r="J177" t="str">
        <f>VLOOKUP(Orders!B177,Customer!A$2:F$152,2,0)</f>
        <v>Lizette</v>
      </c>
      <c r="K177" t="str">
        <f>VLOOKUP(Orders!B177,Customer!A$2:F$152,3,0)</f>
        <v>Minto</v>
      </c>
      <c r="L177" t="str">
        <f t="shared" si="8"/>
        <v>Lizette Minto</v>
      </c>
      <c r="M177" t="str">
        <f>VLOOKUP(Orders!B177,Customer!A$2:F$152,4,0)</f>
        <v>Female</v>
      </c>
      <c r="N177" t="str">
        <f>VLOOKUP(Orders!B177,Customer!A$2:F$152,5,0)</f>
        <v>New York Metro</v>
      </c>
      <c r="O177" t="str">
        <f>VLOOKUP(Orders!B177,Customer!A$2:F$152,6,0)</f>
        <v>USA</v>
      </c>
      <c r="P177" t="str">
        <f>VLOOKUP(B177,Phone_Numbers!A$2:B$147,2,0)</f>
        <v>555-1316</v>
      </c>
    </row>
    <row r="178" spans="1:16" x14ac:dyDescent="0.2">
      <c r="A178" s="2">
        <v>277</v>
      </c>
      <c r="B178" s="2">
        <v>10033</v>
      </c>
      <c r="C178" s="4">
        <v>40712</v>
      </c>
      <c r="D178" s="2" t="s">
        <v>460</v>
      </c>
      <c r="E178" s="2">
        <v>23</v>
      </c>
      <c r="F178" s="5">
        <v>8</v>
      </c>
      <c r="G178" s="5">
        <f t="shared" si="7"/>
        <v>184</v>
      </c>
      <c r="H178" s="6" t="s">
        <v>450</v>
      </c>
      <c r="I178">
        <f>VLOOKUP(B178,Customer!A$2:F$152,1,FALSE)</f>
        <v>10033</v>
      </c>
      <c r="J178" t="str">
        <f>VLOOKUP(Orders!B178,Customer!A$2:F$152,2,0)</f>
        <v>Cherish</v>
      </c>
      <c r="K178" t="str">
        <f>VLOOKUP(Orders!B178,Customer!A$2:F$152,3,0)</f>
        <v>Breland</v>
      </c>
      <c r="L178" t="str">
        <f t="shared" si="8"/>
        <v>Cherish Breland</v>
      </c>
      <c r="M178" t="str">
        <f>VLOOKUP(Orders!B178,Customer!A$2:F$152,4,0)</f>
        <v>Female</v>
      </c>
      <c r="N178" t="str">
        <f>VLOOKUP(Orders!B178,Customer!A$2:F$152,5,0)</f>
        <v>Vienna</v>
      </c>
      <c r="O178" t="str">
        <f>VLOOKUP(Orders!B178,Customer!A$2:F$152,6,0)</f>
        <v>Austria</v>
      </c>
      <c r="P178" t="str">
        <f>VLOOKUP(B178,Phone_Numbers!A$2:B$147,2,0)</f>
        <v>555-1298</v>
      </c>
    </row>
    <row r="179" spans="1:16" x14ac:dyDescent="0.2">
      <c r="A179" s="2">
        <v>278</v>
      </c>
      <c r="B179" s="2">
        <v>10043</v>
      </c>
      <c r="C179" s="4">
        <v>40813</v>
      </c>
      <c r="D179" s="2" t="s">
        <v>451</v>
      </c>
      <c r="E179" s="2">
        <v>15</v>
      </c>
      <c r="F179" s="5">
        <v>18</v>
      </c>
      <c r="G179" s="5">
        <f t="shared" si="7"/>
        <v>270</v>
      </c>
      <c r="H179" s="6" t="s">
        <v>450</v>
      </c>
      <c r="I179">
        <f>VLOOKUP(B179,Customer!A$2:F$152,1,FALSE)</f>
        <v>10043</v>
      </c>
      <c r="J179" t="str">
        <f>VLOOKUP(Orders!B179,Customer!A$2:F$152,2,0)</f>
        <v>Lydia</v>
      </c>
      <c r="K179" t="str">
        <f>VLOOKUP(Orders!B179,Customer!A$2:F$152,3,0)</f>
        <v>Geil</v>
      </c>
      <c r="L179" t="str">
        <f t="shared" si="8"/>
        <v>Lydia Geil</v>
      </c>
      <c r="M179" t="str">
        <f>VLOOKUP(Orders!B179,Customer!A$2:F$152,4,0)</f>
        <v>Female</v>
      </c>
      <c r="N179" t="str">
        <f>VLOOKUP(Orders!B179,Customer!A$2:F$152,5,0)</f>
        <v>Sao Paulo</v>
      </c>
      <c r="O179" t="str">
        <f>VLOOKUP(Orders!B179,Customer!A$2:F$152,6,0)</f>
        <v>Brazil</v>
      </c>
      <c r="P179" t="str">
        <f>VLOOKUP(B179,Phone_Numbers!A$2:B$147,2,0)</f>
        <v>555-1318</v>
      </c>
    </row>
    <row r="180" spans="1:16" x14ac:dyDescent="0.2">
      <c r="A180" s="2">
        <v>279</v>
      </c>
      <c r="B180" s="2">
        <v>10027</v>
      </c>
      <c r="C180" s="4">
        <v>41050</v>
      </c>
      <c r="D180" s="2" t="s">
        <v>451</v>
      </c>
      <c r="E180" s="2">
        <v>16</v>
      </c>
      <c r="F180" s="5">
        <v>18</v>
      </c>
      <c r="G180" s="5">
        <f t="shared" si="7"/>
        <v>288</v>
      </c>
      <c r="H180" s="6" t="s">
        <v>450</v>
      </c>
      <c r="I180">
        <f>VLOOKUP(B180,Customer!A$2:F$152,1,FALSE)</f>
        <v>10027</v>
      </c>
      <c r="J180" t="str">
        <f>VLOOKUP(Orders!B180,Customer!A$2:F$152,2,0)</f>
        <v>Leona</v>
      </c>
      <c r="K180" t="str">
        <f>VLOOKUP(Orders!B180,Customer!A$2:F$152,3,0)</f>
        <v>Saia</v>
      </c>
      <c r="L180" t="str">
        <f t="shared" si="8"/>
        <v>Leona Saia</v>
      </c>
      <c r="M180" t="str">
        <f>VLOOKUP(Orders!B180,Customer!A$2:F$152,4,0)</f>
        <v>Female</v>
      </c>
      <c r="N180" t="str">
        <f>VLOOKUP(Orders!B180,Customer!A$2:F$152,5,0)</f>
        <v>Kuala Lumpur</v>
      </c>
      <c r="O180" t="str">
        <f>VLOOKUP(Orders!B180,Customer!A$2:F$152,6,0)</f>
        <v>Malaysia</v>
      </c>
      <c r="P180" t="str">
        <f>VLOOKUP(B180,Phone_Numbers!A$2:B$147,2,0)</f>
        <v>555-1286</v>
      </c>
    </row>
    <row r="181" spans="1:16" x14ac:dyDescent="0.2">
      <c r="A181" s="2">
        <v>280</v>
      </c>
      <c r="B181" s="2">
        <v>10149</v>
      </c>
      <c r="C181" s="4">
        <v>40302</v>
      </c>
      <c r="D181" s="2" t="s">
        <v>460</v>
      </c>
      <c r="E181" s="2">
        <v>12</v>
      </c>
      <c r="F181" s="5">
        <v>8</v>
      </c>
      <c r="G181" s="5">
        <f t="shared" si="7"/>
        <v>96</v>
      </c>
      <c r="H181" s="6" t="s">
        <v>452</v>
      </c>
      <c r="I181">
        <f>VLOOKUP(B181,Customer!A$2:F$152,1,FALSE)</f>
        <v>10149</v>
      </c>
      <c r="J181" t="str">
        <f>VLOOKUP(Orders!B181,Customer!A$2:F$152,2,0)</f>
        <v>Tomas</v>
      </c>
      <c r="K181" t="str">
        <f>VLOOKUP(Orders!B181,Customer!A$2:F$152,3,0)</f>
        <v>Coppinger</v>
      </c>
      <c r="L181" t="str">
        <f t="shared" si="8"/>
        <v>Tomas Coppinger</v>
      </c>
      <c r="M181" t="str">
        <f>VLOOKUP(Orders!B181,Customer!A$2:F$152,4,0)</f>
        <v>Male</v>
      </c>
      <c r="N181" t="str">
        <f>VLOOKUP(Orders!B181,Customer!A$2:F$152,5,0)</f>
        <v>Khartoum</v>
      </c>
      <c r="O181" t="str">
        <f>VLOOKUP(Orders!B181,Customer!A$2:F$152,6,0)</f>
        <v>Sudan</v>
      </c>
      <c r="P181" t="str">
        <f>VLOOKUP(B181,Phone_Numbers!A$2:B$147,2,0)</f>
        <v>555-1532</v>
      </c>
    </row>
    <row r="182" spans="1:16" x14ac:dyDescent="0.2">
      <c r="A182" s="2">
        <v>281</v>
      </c>
      <c r="B182" s="2">
        <v>10111</v>
      </c>
      <c r="C182" s="4">
        <v>41079</v>
      </c>
      <c r="D182" s="2" t="s">
        <v>451</v>
      </c>
      <c r="E182" s="2">
        <v>26</v>
      </c>
      <c r="F182" s="5">
        <v>18</v>
      </c>
      <c r="G182" s="5">
        <f t="shared" si="7"/>
        <v>468</v>
      </c>
      <c r="H182" s="6" t="s">
        <v>450</v>
      </c>
      <c r="I182">
        <f>VLOOKUP(B182,Customer!A$2:F$152,1,FALSE)</f>
        <v>10111</v>
      </c>
      <c r="J182" t="str">
        <f>VLOOKUP(Orders!B182,Customer!A$2:F$152,2,0)</f>
        <v>Boris</v>
      </c>
      <c r="K182" t="str">
        <f>VLOOKUP(Orders!B182,Customer!A$2:F$152,3,0)</f>
        <v>Hine</v>
      </c>
      <c r="L182" t="str">
        <f t="shared" si="8"/>
        <v>Boris Hine</v>
      </c>
      <c r="M182" t="str">
        <f>VLOOKUP(Orders!B182,Customer!A$2:F$152,4,0)</f>
        <v>Male</v>
      </c>
      <c r="N182" t="str">
        <f>VLOOKUP(Orders!B182,Customer!A$2:F$152,5,0)</f>
        <v>Campinas</v>
      </c>
      <c r="O182" t="str">
        <f>VLOOKUP(Orders!B182,Customer!A$2:F$152,6,0)</f>
        <v>Brazil</v>
      </c>
      <c r="P182" t="str">
        <f>VLOOKUP(B182,Phone_Numbers!A$2:B$147,2,0)</f>
        <v>555-1456</v>
      </c>
    </row>
    <row r="183" spans="1:16" x14ac:dyDescent="0.2">
      <c r="A183" s="2">
        <v>282</v>
      </c>
      <c r="B183" s="2">
        <v>10045</v>
      </c>
      <c r="C183" s="4">
        <v>41587</v>
      </c>
      <c r="D183" s="2" t="s">
        <v>458</v>
      </c>
      <c r="E183" s="2">
        <v>11</v>
      </c>
      <c r="F183" s="5">
        <v>12</v>
      </c>
      <c r="G183" s="5">
        <f t="shared" si="7"/>
        <v>132</v>
      </c>
      <c r="H183" s="6" t="s">
        <v>452</v>
      </c>
      <c r="I183">
        <f>VLOOKUP(B183,Customer!A$2:F$152,1,FALSE)</f>
        <v>10045</v>
      </c>
      <c r="J183" t="str">
        <f>VLOOKUP(Orders!B183,Customer!A$2:F$152,2,0)</f>
        <v>Foster</v>
      </c>
      <c r="K183" t="str">
        <f>VLOOKUP(Orders!B183,Customer!A$2:F$152,3,0)</f>
        <v>Czaja</v>
      </c>
      <c r="L183" t="str">
        <f t="shared" si="8"/>
        <v>Foster Czaja</v>
      </c>
      <c r="M183" t="str">
        <f>VLOOKUP(Orders!B183,Customer!A$2:F$152,4,0)</f>
        <v>Male</v>
      </c>
      <c r="N183" t="str">
        <f>VLOOKUP(Orders!B183,Customer!A$2:F$152,5,0)</f>
        <v>Madrid</v>
      </c>
      <c r="O183" t="str">
        <f>VLOOKUP(Orders!B183,Customer!A$2:F$152,6,0)</f>
        <v>Spain</v>
      </c>
      <c r="P183" t="str">
        <f>VLOOKUP(B183,Phone_Numbers!A$2:B$147,2,0)</f>
        <v>555-1322</v>
      </c>
    </row>
    <row r="184" spans="1:16" x14ac:dyDescent="0.2">
      <c r="A184" s="2">
        <v>283</v>
      </c>
      <c r="B184" s="2">
        <v>10043</v>
      </c>
      <c r="C184" s="4">
        <v>41399</v>
      </c>
      <c r="D184" s="2" t="s">
        <v>457</v>
      </c>
      <c r="E184" s="2">
        <v>15</v>
      </c>
      <c r="F184" s="5">
        <v>9</v>
      </c>
      <c r="G184" s="5">
        <f t="shared" si="7"/>
        <v>135</v>
      </c>
      <c r="H184" s="6" t="s">
        <v>450</v>
      </c>
      <c r="I184">
        <f>VLOOKUP(B184,Customer!A$2:F$152,1,FALSE)</f>
        <v>10043</v>
      </c>
      <c r="J184" t="str">
        <f>VLOOKUP(Orders!B184,Customer!A$2:F$152,2,0)</f>
        <v>Lydia</v>
      </c>
      <c r="K184" t="str">
        <f>VLOOKUP(Orders!B184,Customer!A$2:F$152,3,0)</f>
        <v>Geil</v>
      </c>
      <c r="L184" t="str">
        <f t="shared" si="8"/>
        <v>Lydia Geil</v>
      </c>
      <c r="M184" t="str">
        <f>VLOOKUP(Orders!B184,Customer!A$2:F$152,4,0)</f>
        <v>Female</v>
      </c>
      <c r="N184" t="str">
        <f>VLOOKUP(Orders!B184,Customer!A$2:F$152,5,0)</f>
        <v>Sao Paulo</v>
      </c>
      <c r="O184" t="str">
        <f>VLOOKUP(Orders!B184,Customer!A$2:F$152,6,0)</f>
        <v>Brazil</v>
      </c>
      <c r="P184" t="str">
        <f>VLOOKUP(B184,Phone_Numbers!A$2:B$147,2,0)</f>
        <v>555-1318</v>
      </c>
    </row>
    <row r="185" spans="1:16" x14ac:dyDescent="0.2">
      <c r="A185" s="2">
        <v>284</v>
      </c>
      <c r="B185" s="2">
        <v>10037</v>
      </c>
      <c r="C185" s="4">
        <v>41615</v>
      </c>
      <c r="D185" s="2" t="s">
        <v>462</v>
      </c>
      <c r="E185" s="2">
        <v>29</v>
      </c>
      <c r="F185" s="5">
        <v>2</v>
      </c>
      <c r="G185" s="5">
        <f t="shared" si="7"/>
        <v>58</v>
      </c>
      <c r="H185" s="6" t="s">
        <v>450</v>
      </c>
      <c r="I185">
        <f>VLOOKUP(B185,Customer!A$2:F$152,1,FALSE)</f>
        <v>10037</v>
      </c>
      <c r="J185" t="str">
        <f>VLOOKUP(Orders!B185,Customer!A$2:F$152,2,0)</f>
        <v>Leonore</v>
      </c>
      <c r="K185" t="str">
        <f>VLOOKUP(Orders!B185,Customer!A$2:F$152,3,0)</f>
        <v>Cloud</v>
      </c>
      <c r="L185" t="str">
        <f t="shared" si="8"/>
        <v>Leonore Cloud</v>
      </c>
      <c r="M185" t="str">
        <f>VLOOKUP(Orders!B185,Customer!A$2:F$152,4,0)</f>
        <v>Female</v>
      </c>
      <c r="N185" t="str">
        <f>VLOOKUP(Orders!B185,Customer!A$2:F$152,5,0)</f>
        <v>Brisbane</v>
      </c>
      <c r="O185" t="str">
        <f>VLOOKUP(Orders!B185,Customer!A$2:F$152,6,0)</f>
        <v>Australia</v>
      </c>
      <c r="P185" t="str">
        <f>VLOOKUP(B185,Phone_Numbers!A$2:B$147,2,0)</f>
        <v>555-1306</v>
      </c>
    </row>
    <row r="186" spans="1:16" x14ac:dyDescent="0.2">
      <c r="A186" s="2">
        <v>285</v>
      </c>
      <c r="B186" s="2">
        <v>10066</v>
      </c>
      <c r="C186" s="4">
        <v>42204</v>
      </c>
      <c r="D186" s="2" t="s">
        <v>462</v>
      </c>
      <c r="E186" s="2">
        <v>5</v>
      </c>
      <c r="F186" s="5">
        <v>2</v>
      </c>
      <c r="G186" s="5">
        <f t="shared" si="7"/>
        <v>10</v>
      </c>
      <c r="H186" s="6" t="s">
        <v>461</v>
      </c>
      <c r="I186">
        <f>VLOOKUP(B186,Customer!A$2:F$152,1,FALSE)</f>
        <v>10066</v>
      </c>
      <c r="J186" t="str">
        <f>VLOOKUP(Orders!B186,Customer!A$2:F$152,2,0)</f>
        <v>Berry</v>
      </c>
      <c r="K186" t="str">
        <f>VLOOKUP(Orders!B186,Customer!A$2:F$152,3,0)</f>
        <v>Plumadore</v>
      </c>
      <c r="L186" t="str">
        <f t="shared" si="8"/>
        <v>Berry Plumadore</v>
      </c>
      <c r="M186" t="str">
        <f>VLOOKUP(Orders!B186,Customer!A$2:F$152,4,0)</f>
        <v>Male</v>
      </c>
      <c r="N186" t="str">
        <f>VLOOKUP(Orders!B186,Customer!A$2:F$152,5,0)</f>
        <v>Accra</v>
      </c>
      <c r="O186" t="str">
        <f>VLOOKUP(Orders!B186,Customer!A$2:F$152,6,0)</f>
        <v>Ghana</v>
      </c>
      <c r="P186" t="str">
        <f>VLOOKUP(B186,Phone_Numbers!A$2:B$147,2,0)</f>
        <v>555-1364</v>
      </c>
    </row>
    <row r="187" spans="1:16" x14ac:dyDescent="0.2">
      <c r="A187" s="2">
        <v>286</v>
      </c>
      <c r="B187" s="2">
        <v>10009</v>
      </c>
      <c r="C187" s="4">
        <v>40776</v>
      </c>
      <c r="D187" s="2" t="s">
        <v>462</v>
      </c>
      <c r="E187" s="2">
        <v>5</v>
      </c>
      <c r="F187" s="5">
        <v>2</v>
      </c>
      <c r="G187" s="5">
        <f t="shared" si="7"/>
        <v>10</v>
      </c>
      <c r="H187" s="6" t="s">
        <v>461</v>
      </c>
      <c r="I187">
        <f>VLOOKUP(B187,Customer!A$2:F$152,1,FALSE)</f>
        <v>10009</v>
      </c>
      <c r="J187" t="str">
        <f>VLOOKUP(Orders!B187,Customer!A$2:F$152,2,0)</f>
        <v>Blythe</v>
      </c>
      <c r="K187" t="str">
        <f>VLOOKUP(Orders!B187,Customer!A$2:F$152,3,0)</f>
        <v>Fleischer</v>
      </c>
      <c r="L187" t="str">
        <f t="shared" si="8"/>
        <v>Blythe Fleischer</v>
      </c>
      <c r="M187" t="str">
        <f>VLOOKUP(Orders!B187,Customer!A$2:F$152,4,0)</f>
        <v>Female</v>
      </c>
      <c r="N187" t="str">
        <f>VLOOKUP(Orders!B187,Customer!A$2:F$152,5,0)</f>
        <v>Delhi</v>
      </c>
      <c r="O187" t="str">
        <f>VLOOKUP(Orders!B187,Customer!A$2:F$152,6,0)</f>
        <v>India</v>
      </c>
      <c r="P187" t="str">
        <f>VLOOKUP(B187,Phone_Numbers!A$2:B$147,2,0)</f>
        <v>555-1250</v>
      </c>
    </row>
    <row r="188" spans="1:16" x14ac:dyDescent="0.2">
      <c r="A188" s="2">
        <v>287</v>
      </c>
      <c r="B188" s="2">
        <v>10096</v>
      </c>
      <c r="C188" s="4">
        <v>40837</v>
      </c>
      <c r="D188" s="2" t="s">
        <v>455</v>
      </c>
      <c r="E188" s="2">
        <v>16</v>
      </c>
      <c r="F188" s="5">
        <v>12</v>
      </c>
      <c r="G188" s="5">
        <f t="shared" si="7"/>
        <v>192</v>
      </c>
      <c r="H188" s="6" t="s">
        <v>450</v>
      </c>
      <c r="I188">
        <f>VLOOKUP(B188,Customer!A$2:F$152,1,FALSE)</f>
        <v>10096</v>
      </c>
      <c r="J188" t="str">
        <f>VLOOKUP(Orders!B188,Customer!A$2:F$152,2,0)</f>
        <v>Edwin</v>
      </c>
      <c r="K188" t="str">
        <f>VLOOKUP(Orders!B188,Customer!A$2:F$152,3,0)</f>
        <v>Mehr</v>
      </c>
      <c r="L188" t="str">
        <f t="shared" si="8"/>
        <v>Edwin Mehr</v>
      </c>
      <c r="M188" t="str">
        <f>VLOOKUP(Orders!B188,Customer!A$2:F$152,4,0)</f>
        <v>Male</v>
      </c>
      <c r="N188" t="str">
        <f>VLOOKUP(Orders!B188,Customer!A$2:F$152,5,0)</f>
        <v>Baltimore</v>
      </c>
      <c r="O188" t="str">
        <f>VLOOKUP(Orders!B188,Customer!A$2:F$152,6,0)</f>
        <v>USA</v>
      </c>
      <c r="P188" t="str">
        <f>VLOOKUP(B188,Phone_Numbers!A$2:B$147,2,0)</f>
        <v>555-1426</v>
      </c>
    </row>
    <row r="189" spans="1:16" x14ac:dyDescent="0.2">
      <c r="A189" s="2">
        <v>288</v>
      </c>
      <c r="B189" s="2">
        <v>10148</v>
      </c>
      <c r="C189" s="4">
        <v>41129</v>
      </c>
      <c r="D189" s="2" t="s">
        <v>451</v>
      </c>
      <c r="E189" s="2">
        <v>1</v>
      </c>
      <c r="F189" s="5">
        <v>18</v>
      </c>
      <c r="G189" s="5">
        <f t="shared" si="7"/>
        <v>18</v>
      </c>
      <c r="H189" s="6" t="s">
        <v>461</v>
      </c>
      <c r="I189">
        <f>VLOOKUP(B189,Customer!A$2:F$152,1,FALSE)</f>
        <v>10148</v>
      </c>
      <c r="J189" t="str">
        <f>VLOOKUP(Orders!B189,Customer!A$2:F$152,2,0)</f>
        <v>Etta</v>
      </c>
      <c r="K189" t="str">
        <f>VLOOKUP(Orders!B189,Customer!A$2:F$152,3,0)</f>
        <v>Bosque</v>
      </c>
      <c r="L189" t="str">
        <f t="shared" si="8"/>
        <v>Etta Bosque</v>
      </c>
      <c r="M189" t="str">
        <f>VLOOKUP(Orders!B189,Customer!A$2:F$152,4,0)</f>
        <v>Female</v>
      </c>
      <c r="N189" t="str">
        <f>VLOOKUP(Orders!B189,Customer!A$2:F$152,5,0)</f>
        <v>Belo Horizonte</v>
      </c>
      <c r="O189" t="str">
        <f>VLOOKUP(Orders!B189,Customer!A$2:F$152,6,0)</f>
        <v>Brazil</v>
      </c>
      <c r="P189" t="str">
        <f>VLOOKUP(B189,Phone_Numbers!A$2:B$147,2,0)</f>
        <v>555-1530</v>
      </c>
    </row>
    <row r="190" spans="1:16" x14ac:dyDescent="0.2">
      <c r="A190" s="2">
        <v>289</v>
      </c>
      <c r="B190" s="2">
        <v>10005</v>
      </c>
      <c r="C190" s="4">
        <v>41347</v>
      </c>
      <c r="D190" s="2" t="s">
        <v>460</v>
      </c>
      <c r="E190" s="2">
        <v>29</v>
      </c>
      <c r="F190" s="5">
        <v>8</v>
      </c>
      <c r="G190" s="5">
        <f t="shared" si="7"/>
        <v>232</v>
      </c>
      <c r="H190" s="6" t="s">
        <v>450</v>
      </c>
      <c r="I190">
        <f>VLOOKUP(B190,Customer!A$2:F$152,1,FALSE)</f>
        <v>10005</v>
      </c>
      <c r="J190" t="str">
        <f>VLOOKUP(Orders!B190,Customer!A$2:F$152,2,0)</f>
        <v>Kathrine</v>
      </c>
      <c r="K190" t="str">
        <f>VLOOKUP(Orders!B190,Customer!A$2:F$152,3,0)</f>
        <v>Fritzler</v>
      </c>
      <c r="L190" t="str">
        <f t="shared" si="8"/>
        <v>Kathrine Fritzler</v>
      </c>
      <c r="M190" t="str">
        <f>VLOOKUP(Orders!B190,Customer!A$2:F$152,4,0)</f>
        <v>Female</v>
      </c>
      <c r="N190" t="str">
        <f>VLOOKUP(Orders!B190,Customer!A$2:F$152,5,0)</f>
        <v>Mexico City</v>
      </c>
      <c r="O190" t="str">
        <f>VLOOKUP(Orders!B190,Customer!A$2:F$152,6,0)</f>
        <v>Mexico</v>
      </c>
      <c r="P190" t="str">
        <f>VLOOKUP(B190,Phone_Numbers!A$2:B$147,2,0)</f>
        <v>555-1242</v>
      </c>
    </row>
    <row r="191" spans="1:16" x14ac:dyDescent="0.2">
      <c r="A191" s="2">
        <v>290</v>
      </c>
      <c r="B191" s="2">
        <v>10035</v>
      </c>
      <c r="C191" s="4">
        <v>41165</v>
      </c>
      <c r="D191" s="2" t="s">
        <v>455</v>
      </c>
      <c r="E191" s="2">
        <v>2</v>
      </c>
      <c r="F191" s="5">
        <v>12</v>
      </c>
      <c r="G191" s="5">
        <f t="shared" si="7"/>
        <v>24</v>
      </c>
      <c r="H191" s="6" t="s">
        <v>461</v>
      </c>
      <c r="I191">
        <f>VLOOKUP(B191,Customer!A$2:F$152,1,FALSE)</f>
        <v>10035</v>
      </c>
      <c r="J191" t="str">
        <f>VLOOKUP(Orders!B191,Customer!A$2:F$152,2,0)</f>
        <v>Houston</v>
      </c>
      <c r="K191" t="str">
        <f>VLOOKUP(Orders!B191,Customer!A$2:F$152,3,0)</f>
        <v>Gouin</v>
      </c>
      <c r="L191" t="str">
        <f t="shared" si="8"/>
        <v>Houston Gouin</v>
      </c>
      <c r="M191" t="str">
        <f>VLOOKUP(Orders!B191,Customer!A$2:F$152,4,0)</f>
        <v>Male</v>
      </c>
      <c r="N191" t="str">
        <f>VLOOKUP(Orders!B191,Customer!A$2:F$152,5,0)</f>
        <v xml:space="preserve">Damman </v>
      </c>
      <c r="O191" t="str">
        <f>VLOOKUP(Orders!B191,Customer!A$2:F$152,6,0)</f>
        <v>Saudi Arabia</v>
      </c>
      <c r="P191" t="str">
        <f>VLOOKUP(B191,Phone_Numbers!A$2:B$147,2,0)</f>
        <v>555-1302</v>
      </c>
    </row>
    <row r="192" spans="1:16" x14ac:dyDescent="0.2">
      <c r="A192" s="2">
        <v>291</v>
      </c>
      <c r="B192" s="2">
        <v>10119</v>
      </c>
      <c r="C192" s="4">
        <v>41052</v>
      </c>
      <c r="D192" s="2" t="s">
        <v>456</v>
      </c>
      <c r="E192" s="2">
        <v>4</v>
      </c>
      <c r="F192" s="5">
        <v>12</v>
      </c>
      <c r="G192" s="5">
        <f t="shared" si="7"/>
        <v>48</v>
      </c>
      <c r="H192" s="6" t="s">
        <v>461</v>
      </c>
      <c r="I192">
        <f>VLOOKUP(B192,Customer!A$2:F$152,1,FALSE)</f>
        <v>10119</v>
      </c>
      <c r="J192" t="str">
        <f>VLOOKUP(Orders!B192,Customer!A$2:F$152,2,0)</f>
        <v>Beverlee</v>
      </c>
      <c r="K192" t="str">
        <f>VLOOKUP(Orders!B192,Customer!A$2:F$152,3,0)</f>
        <v>Lawlor</v>
      </c>
      <c r="L192" t="str">
        <f t="shared" si="8"/>
        <v>Beverlee Lawlor</v>
      </c>
      <c r="M192" t="str">
        <f>VLOOKUP(Orders!B192,Customer!A$2:F$152,4,0)</f>
        <v>Female</v>
      </c>
      <c r="N192" t="str">
        <f>VLOOKUP(Orders!B192,Customer!A$2:F$152,5,0)</f>
        <v>San Jose</v>
      </c>
      <c r="O192" t="str">
        <f>VLOOKUP(Orders!B192,Customer!A$2:F$152,6,0)</f>
        <v>USA</v>
      </c>
      <c r="P192" t="str">
        <f>VLOOKUP(B192,Phone_Numbers!A$2:B$147,2,0)</f>
        <v>555-1472</v>
      </c>
    </row>
    <row r="193" spans="1:16" x14ac:dyDescent="0.2">
      <c r="A193" s="2">
        <v>292</v>
      </c>
      <c r="B193" s="2">
        <v>10101</v>
      </c>
      <c r="C193" s="4">
        <v>42173</v>
      </c>
      <c r="D193" s="2" t="s">
        <v>459</v>
      </c>
      <c r="E193" s="2">
        <v>30</v>
      </c>
      <c r="F193" s="5">
        <v>2</v>
      </c>
      <c r="G193" s="5">
        <f t="shared" si="7"/>
        <v>60</v>
      </c>
      <c r="H193" s="6" t="s">
        <v>450</v>
      </c>
      <c r="I193">
        <f>VLOOKUP(B193,Customer!A$2:F$152,1,FALSE)</f>
        <v>10101</v>
      </c>
      <c r="J193" t="str">
        <f>VLOOKUP(Orders!B193,Customer!A$2:F$152,2,0)</f>
        <v>Steve</v>
      </c>
      <c r="K193" t="str">
        <f>VLOOKUP(Orders!B193,Customer!A$2:F$152,3,0)</f>
        <v>Meinhardt</v>
      </c>
      <c r="L193" t="str">
        <f t="shared" si="8"/>
        <v>Steve Meinhardt</v>
      </c>
      <c r="M193" t="str">
        <f>VLOOKUP(Orders!B193,Customer!A$2:F$152,4,0)</f>
        <v>Male</v>
      </c>
      <c r="N193" t="str">
        <f>VLOOKUP(Orders!B193,Customer!A$2:F$152,5,0)</f>
        <v>Denver</v>
      </c>
      <c r="O193" t="str">
        <f>VLOOKUP(Orders!B193,Customer!A$2:F$152,6,0)</f>
        <v>USA</v>
      </c>
      <c r="P193" t="str">
        <f>VLOOKUP(B193,Phone_Numbers!A$2:B$147,2,0)</f>
        <v>555-1436</v>
      </c>
    </row>
    <row r="194" spans="1:16" x14ac:dyDescent="0.2">
      <c r="A194" s="2">
        <v>293</v>
      </c>
      <c r="B194" s="2">
        <v>10048</v>
      </c>
      <c r="C194" s="4">
        <v>40279</v>
      </c>
      <c r="D194" s="2" t="s">
        <v>454</v>
      </c>
      <c r="E194" s="2">
        <v>6</v>
      </c>
      <c r="F194" s="5">
        <v>4</v>
      </c>
      <c r="G194" s="5">
        <f t="shared" si="7"/>
        <v>24</v>
      </c>
      <c r="H194" s="6" t="s">
        <v>452</v>
      </c>
      <c r="I194">
        <f>VLOOKUP(B194,Customer!A$2:F$152,1,FALSE)</f>
        <v>10048</v>
      </c>
      <c r="J194" t="str">
        <f>VLOOKUP(Orders!B194,Customer!A$2:F$152,2,0)</f>
        <v>Clorinda</v>
      </c>
      <c r="K194" t="str">
        <f>VLOOKUP(Orders!B194,Customer!A$2:F$152,3,0)</f>
        <v>Clemmer</v>
      </c>
      <c r="L194" t="str">
        <f t="shared" si="8"/>
        <v>Clorinda Clemmer</v>
      </c>
      <c r="M194" t="str">
        <f>VLOOKUP(Orders!B194,Customer!A$2:F$152,4,0)</f>
        <v>Female</v>
      </c>
      <c r="N194" t="str">
        <f>VLOOKUP(Orders!B194,Customer!A$2:F$152,5,0)</f>
        <v>Toronto</v>
      </c>
      <c r="O194" t="str">
        <f>VLOOKUP(Orders!B194,Customer!A$2:F$152,6,0)</f>
        <v>Canada</v>
      </c>
      <c r="P194" t="str">
        <f>VLOOKUP(B194,Phone_Numbers!A$2:B$147,2,0)</f>
        <v>555-1328</v>
      </c>
    </row>
    <row r="195" spans="1:16" x14ac:dyDescent="0.2">
      <c r="A195" s="2">
        <v>294</v>
      </c>
      <c r="B195" s="2">
        <v>10127</v>
      </c>
      <c r="C195" s="4">
        <v>40922</v>
      </c>
      <c r="D195" s="2" t="s">
        <v>457</v>
      </c>
      <c r="E195" s="2">
        <v>18</v>
      </c>
      <c r="F195" s="5">
        <v>9</v>
      </c>
      <c r="G195" s="5">
        <f t="shared" ref="G195:G258" si="9">E195*F195</f>
        <v>162</v>
      </c>
      <c r="H195" s="6" t="s">
        <v>450</v>
      </c>
      <c r="I195">
        <f>VLOOKUP(B195,Customer!A$2:F$152,1,FALSE)</f>
        <v>10127</v>
      </c>
      <c r="J195" t="str">
        <f>VLOOKUP(Orders!B195,Customer!A$2:F$152,2,0)</f>
        <v>Lyndsey</v>
      </c>
      <c r="K195" t="str">
        <f>VLOOKUP(Orders!B195,Customer!A$2:F$152,3,0)</f>
        <v>Fagen</v>
      </c>
      <c r="L195" t="str">
        <f t="shared" ref="L195:L258" si="10">_xlfn.CONCAT(J195," ",K195)</f>
        <v>Lyndsey Fagen</v>
      </c>
      <c r="M195" t="str">
        <f>VLOOKUP(Orders!B195,Customer!A$2:F$152,4,0)</f>
        <v>Female</v>
      </c>
      <c r="N195" t="str">
        <f>VLOOKUP(Orders!B195,Customer!A$2:F$152,5,0)</f>
        <v>New York Metro</v>
      </c>
      <c r="O195" t="str">
        <f>VLOOKUP(Orders!B195,Customer!A$2:F$152,6,0)</f>
        <v>USA</v>
      </c>
      <c r="P195" t="str">
        <f>VLOOKUP(B195,Phone_Numbers!A$2:B$147,2,0)</f>
        <v>555-1488</v>
      </c>
    </row>
    <row r="196" spans="1:16" x14ac:dyDescent="0.2">
      <c r="A196" s="2">
        <v>295</v>
      </c>
      <c r="B196" s="2">
        <v>10142</v>
      </c>
      <c r="C196" s="4">
        <v>40575</v>
      </c>
      <c r="D196" s="2" t="s">
        <v>462</v>
      </c>
      <c r="E196" s="2">
        <v>3</v>
      </c>
      <c r="F196" s="5">
        <v>2</v>
      </c>
      <c r="G196" s="5">
        <f t="shared" si="9"/>
        <v>6</v>
      </c>
      <c r="H196" s="6" t="s">
        <v>461</v>
      </c>
      <c r="I196">
        <f>VLOOKUP(B196,Customer!A$2:F$152,1,FALSE)</f>
        <v>10142</v>
      </c>
      <c r="J196" t="str">
        <f>VLOOKUP(Orders!B196,Customer!A$2:F$152,2,0)</f>
        <v>Byron</v>
      </c>
      <c r="K196" t="str">
        <f>VLOOKUP(Orders!B196,Customer!A$2:F$152,3,0)</f>
        <v>Flick</v>
      </c>
      <c r="L196" t="str">
        <f t="shared" si="10"/>
        <v>Byron Flick</v>
      </c>
      <c r="M196" t="str">
        <f>VLOOKUP(Orders!B196,Customer!A$2:F$152,4,0)</f>
        <v>Male</v>
      </c>
      <c r="N196" t="str">
        <f>VLOOKUP(Orders!B196,Customer!A$2:F$152,5,0)</f>
        <v>Jakarta</v>
      </c>
      <c r="O196" t="str">
        <f>VLOOKUP(Orders!B196,Customer!A$2:F$152,6,0)</f>
        <v>Indonesia</v>
      </c>
      <c r="P196" t="str">
        <f>VLOOKUP(B196,Phone_Numbers!A$2:B$147,2,0)</f>
        <v>555-1518</v>
      </c>
    </row>
    <row r="197" spans="1:16" x14ac:dyDescent="0.2">
      <c r="A197" s="2">
        <v>296</v>
      </c>
      <c r="B197" s="2">
        <v>10118</v>
      </c>
      <c r="C197" s="4">
        <v>40405</v>
      </c>
      <c r="D197" s="2" t="s">
        <v>462</v>
      </c>
      <c r="E197" s="2">
        <v>20</v>
      </c>
      <c r="F197" s="5">
        <v>2</v>
      </c>
      <c r="G197" s="5">
        <f t="shared" si="9"/>
        <v>40</v>
      </c>
      <c r="H197" s="6" t="s">
        <v>450</v>
      </c>
      <c r="I197">
        <f>VLOOKUP(B197,Customer!A$2:F$152,1,FALSE)</f>
        <v>10118</v>
      </c>
      <c r="J197" t="str">
        <f>VLOOKUP(Orders!B197,Customer!A$2:F$152,2,0)</f>
        <v>Therese</v>
      </c>
      <c r="K197" t="str">
        <f>VLOOKUP(Orders!B197,Customer!A$2:F$152,3,0)</f>
        <v>Mcnellis</v>
      </c>
      <c r="L197" t="str">
        <f t="shared" si="10"/>
        <v>Therese Mcnellis</v>
      </c>
      <c r="M197" t="str">
        <f>VLOOKUP(Orders!B197,Customer!A$2:F$152,4,0)</f>
        <v>Female</v>
      </c>
      <c r="N197" t="str">
        <f>VLOOKUP(Orders!B197,Customer!A$2:F$152,5,0)</f>
        <v>Vienna</v>
      </c>
      <c r="O197" t="str">
        <f>VLOOKUP(Orders!B197,Customer!A$2:F$152,6,0)</f>
        <v>Austria</v>
      </c>
      <c r="P197" t="str">
        <f>VLOOKUP(B197,Phone_Numbers!A$2:B$147,2,0)</f>
        <v>555-1470</v>
      </c>
    </row>
    <row r="198" spans="1:16" x14ac:dyDescent="0.2">
      <c r="A198" s="2">
        <v>297</v>
      </c>
      <c r="B198" s="2">
        <v>10060</v>
      </c>
      <c r="C198" s="4">
        <v>42263</v>
      </c>
      <c r="D198" s="2" t="s">
        <v>453</v>
      </c>
      <c r="E198" s="2">
        <v>10</v>
      </c>
      <c r="F198" s="5">
        <v>13</v>
      </c>
      <c r="G198" s="5">
        <f t="shared" si="9"/>
        <v>130</v>
      </c>
      <c r="H198" s="6" t="s">
        <v>452</v>
      </c>
      <c r="I198">
        <f>VLOOKUP(B198,Customer!A$2:F$152,1,FALSE)</f>
        <v>10060</v>
      </c>
      <c r="J198" t="str">
        <f>VLOOKUP(Orders!B198,Customer!A$2:F$152,2,0)</f>
        <v>Solomon</v>
      </c>
      <c r="K198" t="str">
        <f>VLOOKUP(Orders!B198,Customer!A$2:F$152,3,0)</f>
        <v>Mahurin</v>
      </c>
      <c r="L198" t="str">
        <f t="shared" si="10"/>
        <v>Solomon Mahurin</v>
      </c>
      <c r="M198" t="str">
        <f>VLOOKUP(Orders!B198,Customer!A$2:F$152,4,0)</f>
        <v>Male</v>
      </c>
      <c r="N198" t="str">
        <f>VLOOKUP(Orders!B198,Customer!A$2:F$152,5,0)</f>
        <v>San Jose</v>
      </c>
      <c r="O198" t="str">
        <f>VLOOKUP(Orders!B198,Customer!A$2:F$152,6,0)</f>
        <v>USA</v>
      </c>
      <c r="P198" t="str">
        <f>VLOOKUP(B198,Phone_Numbers!A$2:B$147,2,0)</f>
        <v>555-1352</v>
      </c>
    </row>
    <row r="199" spans="1:16" x14ac:dyDescent="0.2">
      <c r="A199" s="2">
        <v>298</v>
      </c>
      <c r="B199" s="2">
        <v>10069</v>
      </c>
      <c r="C199" s="4">
        <v>41853</v>
      </c>
      <c r="D199" s="2" t="s">
        <v>455</v>
      </c>
      <c r="E199" s="2">
        <v>27</v>
      </c>
      <c r="F199" s="5">
        <v>12</v>
      </c>
      <c r="G199" s="5">
        <f t="shared" si="9"/>
        <v>324</v>
      </c>
      <c r="H199" s="6" t="s">
        <v>450</v>
      </c>
      <c r="I199">
        <f>VLOOKUP(B199,Customer!A$2:F$152,1,FALSE)</f>
        <v>10069</v>
      </c>
      <c r="J199" t="str">
        <f>VLOOKUP(Orders!B199,Customer!A$2:F$152,2,0)</f>
        <v>Larissa</v>
      </c>
      <c r="K199" t="str">
        <f>VLOOKUP(Orders!B199,Customer!A$2:F$152,3,0)</f>
        <v>Louviere</v>
      </c>
      <c r="L199" t="str">
        <f t="shared" si="10"/>
        <v>Larissa Louviere</v>
      </c>
      <c r="M199" t="str">
        <f>VLOOKUP(Orders!B199,Customer!A$2:F$152,4,0)</f>
        <v>Female</v>
      </c>
      <c r="N199" t="str">
        <f>VLOOKUP(Orders!B199,Customer!A$2:F$152,5,0)</f>
        <v>Sao Paulo</v>
      </c>
      <c r="O199" t="str">
        <f>VLOOKUP(Orders!B199,Customer!A$2:F$152,6,0)</f>
        <v>Brazil</v>
      </c>
      <c r="P199" t="str">
        <f>VLOOKUP(B199,Phone_Numbers!A$2:B$147,2,0)</f>
        <v>555-1370</v>
      </c>
    </row>
    <row r="200" spans="1:16" x14ac:dyDescent="0.2">
      <c r="A200" s="2">
        <v>299</v>
      </c>
      <c r="B200" s="2">
        <v>10099</v>
      </c>
      <c r="C200" s="4">
        <v>41466</v>
      </c>
      <c r="D200" s="2" t="s">
        <v>454</v>
      </c>
      <c r="E200" s="2">
        <v>17</v>
      </c>
      <c r="F200" s="5">
        <v>4</v>
      </c>
      <c r="G200" s="5">
        <f t="shared" si="9"/>
        <v>68</v>
      </c>
      <c r="H200" s="6" t="s">
        <v>450</v>
      </c>
      <c r="I200">
        <f>VLOOKUP(B200,Customer!A$2:F$152,1,FALSE)</f>
        <v>10099</v>
      </c>
      <c r="J200" t="str">
        <f>VLOOKUP(Orders!B200,Customer!A$2:F$152,2,0)</f>
        <v>Cecille</v>
      </c>
      <c r="K200" t="str">
        <f>VLOOKUP(Orders!B200,Customer!A$2:F$152,3,0)</f>
        <v>Holdridge</v>
      </c>
      <c r="L200" t="str">
        <f t="shared" si="10"/>
        <v>Cecille Holdridge</v>
      </c>
      <c r="M200" t="str">
        <f>VLOOKUP(Orders!B200,Customer!A$2:F$152,4,0)</f>
        <v>Female</v>
      </c>
      <c r="N200" t="str">
        <f>VLOOKUP(Orders!B200,Customer!A$2:F$152,5,0)</f>
        <v>Taichung</v>
      </c>
      <c r="O200" t="str">
        <f>VLOOKUP(Orders!B200,Customer!A$2:F$152,6,0)</f>
        <v>Taiwan</v>
      </c>
      <c r="P200" t="str">
        <f>VLOOKUP(B200,Phone_Numbers!A$2:B$147,2,0)</f>
        <v>555-1432</v>
      </c>
    </row>
    <row r="201" spans="1:16" x14ac:dyDescent="0.2">
      <c r="A201" s="2">
        <v>300</v>
      </c>
      <c r="B201" s="2">
        <v>10057</v>
      </c>
      <c r="C201" s="4">
        <v>40542</v>
      </c>
      <c r="D201" s="2" t="s">
        <v>451</v>
      </c>
      <c r="E201" s="2">
        <v>26</v>
      </c>
      <c r="F201" s="5">
        <v>18</v>
      </c>
      <c r="G201" s="5">
        <f t="shared" si="9"/>
        <v>468</v>
      </c>
      <c r="H201" s="6" t="s">
        <v>450</v>
      </c>
      <c r="I201">
        <f>VLOOKUP(B201,Customer!A$2:F$152,1,FALSE)</f>
        <v>10057</v>
      </c>
      <c r="J201" t="str">
        <f>VLOOKUP(Orders!B201,Customer!A$2:F$152,2,0)</f>
        <v>Willis</v>
      </c>
      <c r="K201" t="str">
        <f>VLOOKUP(Orders!B201,Customer!A$2:F$152,3,0)</f>
        <v>Brinks</v>
      </c>
      <c r="L201" t="str">
        <f t="shared" si="10"/>
        <v>Willis Brinks</v>
      </c>
      <c r="M201" t="str">
        <f>VLOOKUP(Orders!B201,Customer!A$2:F$152,4,0)</f>
        <v>Male</v>
      </c>
      <c r="N201" t="str">
        <f>VLOOKUP(Orders!B201,Customer!A$2:F$152,5,0)</f>
        <v>Washington</v>
      </c>
      <c r="O201" t="str">
        <f>VLOOKUP(Orders!B201,Customer!A$2:F$152,6,0)</f>
        <v>USA</v>
      </c>
      <c r="P201" t="str">
        <f>VLOOKUP(B201,Phone_Numbers!A$2:B$147,2,0)</f>
        <v>555-1346</v>
      </c>
    </row>
    <row r="202" spans="1:16" x14ac:dyDescent="0.2">
      <c r="A202" s="2">
        <v>301</v>
      </c>
      <c r="B202" s="2">
        <v>10006</v>
      </c>
      <c r="C202" s="4">
        <v>41240</v>
      </c>
      <c r="D202" s="2" t="s">
        <v>451</v>
      </c>
      <c r="E202" s="2">
        <v>18</v>
      </c>
      <c r="F202" s="5">
        <v>18</v>
      </c>
      <c r="G202" s="5">
        <f t="shared" si="9"/>
        <v>324</v>
      </c>
      <c r="H202" s="6" t="s">
        <v>450</v>
      </c>
      <c r="I202">
        <f>VLOOKUP(B202,Customer!A$2:F$152,1,FALSE)</f>
        <v>10006</v>
      </c>
      <c r="J202" t="str">
        <f>VLOOKUP(Orders!B202,Customer!A$2:F$152,2,0)</f>
        <v>Colin</v>
      </c>
      <c r="K202" t="str">
        <f>VLOOKUP(Orders!B202,Customer!A$2:F$152,3,0)</f>
        <v>Minter</v>
      </c>
      <c r="L202" t="str">
        <f t="shared" si="10"/>
        <v>Colin Minter</v>
      </c>
      <c r="M202" t="str">
        <f>VLOOKUP(Orders!B202,Customer!A$2:F$152,4,0)</f>
        <v>Male</v>
      </c>
      <c r="N202" t="str">
        <f>VLOOKUP(Orders!B202,Customer!A$2:F$152,5,0)</f>
        <v>Osaka</v>
      </c>
      <c r="O202" t="str">
        <f>VLOOKUP(Orders!B202,Customer!A$2:F$152,6,0)</f>
        <v>Japan</v>
      </c>
      <c r="P202" t="str">
        <f>VLOOKUP(B202,Phone_Numbers!A$2:B$147,2,0)</f>
        <v>555-1244</v>
      </c>
    </row>
    <row r="203" spans="1:16" x14ac:dyDescent="0.2">
      <c r="A203" s="2">
        <v>302</v>
      </c>
      <c r="B203" s="2">
        <v>10112</v>
      </c>
      <c r="C203" s="4">
        <v>40983</v>
      </c>
      <c r="D203" s="2" t="s">
        <v>460</v>
      </c>
      <c r="E203" s="2">
        <v>8</v>
      </c>
      <c r="F203" s="5">
        <v>8</v>
      </c>
      <c r="G203" s="5">
        <f t="shared" si="9"/>
        <v>64</v>
      </c>
      <c r="H203" s="6" t="s">
        <v>452</v>
      </c>
      <c r="I203">
        <f>VLOOKUP(B203,Customer!A$2:F$152,1,FALSE)</f>
        <v>10112</v>
      </c>
      <c r="J203" t="str">
        <f>VLOOKUP(Orders!B203,Customer!A$2:F$152,2,0)</f>
        <v>Dylan</v>
      </c>
      <c r="K203" t="str">
        <f>VLOOKUP(Orders!B203,Customer!A$2:F$152,3,0)</f>
        <v>Beeks</v>
      </c>
      <c r="L203" t="str">
        <f t="shared" si="10"/>
        <v>Dylan Beeks</v>
      </c>
      <c r="M203" t="str">
        <f>VLOOKUP(Orders!B203,Customer!A$2:F$152,4,0)</f>
        <v>Male</v>
      </c>
      <c r="N203" t="str">
        <f>VLOOKUP(Orders!B203,Customer!A$2:F$152,5,0)</f>
        <v>Harare</v>
      </c>
      <c r="O203" t="str">
        <f>VLOOKUP(Orders!B203,Customer!A$2:F$152,6,0)</f>
        <v>Zimbabwe</v>
      </c>
      <c r="P203" t="str">
        <f>VLOOKUP(B203,Phone_Numbers!A$2:B$147,2,0)</f>
        <v>555-1458</v>
      </c>
    </row>
    <row r="204" spans="1:16" x14ac:dyDescent="0.2">
      <c r="A204" s="2">
        <v>303</v>
      </c>
      <c r="B204" s="2">
        <v>10044</v>
      </c>
      <c r="C204" s="4">
        <v>40702</v>
      </c>
      <c r="D204" s="2" t="s">
        <v>460</v>
      </c>
      <c r="E204" s="2">
        <v>1</v>
      </c>
      <c r="F204" s="5">
        <v>8</v>
      </c>
      <c r="G204" s="5">
        <f t="shared" si="9"/>
        <v>8</v>
      </c>
      <c r="H204" s="6" t="s">
        <v>461</v>
      </c>
      <c r="I204">
        <f>VLOOKUP(B204,Customer!A$2:F$152,1,FALSE)</f>
        <v>10044</v>
      </c>
      <c r="J204" t="str">
        <f>VLOOKUP(Orders!B204,Customer!A$2:F$152,2,0)</f>
        <v>Jerrell</v>
      </c>
      <c r="K204" t="str">
        <f>VLOOKUP(Orders!B204,Customer!A$2:F$152,3,0)</f>
        <v>Mccafferty</v>
      </c>
      <c r="L204" t="str">
        <f t="shared" si="10"/>
        <v>Jerrell Mccafferty</v>
      </c>
      <c r="M204" t="str">
        <f>VLOOKUP(Orders!B204,Customer!A$2:F$152,4,0)</f>
        <v>Male</v>
      </c>
      <c r="N204" t="str">
        <f>VLOOKUP(Orders!B204,Customer!A$2:F$152,5,0)</f>
        <v>Ho Chi Minh City</v>
      </c>
      <c r="O204" t="str">
        <f>VLOOKUP(Orders!B204,Customer!A$2:F$152,6,0)</f>
        <v>Vietnam</v>
      </c>
      <c r="P204" t="str">
        <f>VLOOKUP(B204,Phone_Numbers!A$2:B$147,2,0)</f>
        <v>555-1320</v>
      </c>
    </row>
    <row r="205" spans="1:16" x14ac:dyDescent="0.2">
      <c r="A205" s="2">
        <v>304</v>
      </c>
      <c r="B205" s="2">
        <v>10029</v>
      </c>
      <c r="C205" s="4">
        <v>40566</v>
      </c>
      <c r="D205" s="2" t="s">
        <v>455</v>
      </c>
      <c r="E205" s="2">
        <v>30</v>
      </c>
      <c r="F205" s="5">
        <v>12</v>
      </c>
      <c r="G205" s="5">
        <f t="shared" si="9"/>
        <v>360</v>
      </c>
      <c r="H205" s="6" t="s">
        <v>450</v>
      </c>
      <c r="I205">
        <f>VLOOKUP(B205,Customer!A$2:F$152,1,FALSE)</f>
        <v>10029</v>
      </c>
      <c r="J205" t="str">
        <f>VLOOKUP(Orders!B205,Customer!A$2:F$152,2,0)</f>
        <v>Annabel</v>
      </c>
      <c r="K205" t="str">
        <f>VLOOKUP(Orders!B205,Customer!A$2:F$152,3,0)</f>
        <v>Rawlings</v>
      </c>
      <c r="L205" t="str">
        <f t="shared" si="10"/>
        <v>Annabel Rawlings</v>
      </c>
      <c r="M205" t="str">
        <f>VLOOKUP(Orders!B205,Customer!A$2:F$152,4,0)</f>
        <v>Female</v>
      </c>
      <c r="N205" t="str">
        <f>VLOOKUP(Orders!B205,Customer!A$2:F$152,5,0)</f>
        <v>Milan</v>
      </c>
      <c r="O205" t="str">
        <f>VLOOKUP(Orders!B205,Customer!A$2:F$152,6,0)</f>
        <v>Italy</v>
      </c>
      <c r="P205" t="str">
        <f>VLOOKUP(B205,Phone_Numbers!A$2:B$147,2,0)</f>
        <v>555-1290</v>
      </c>
    </row>
    <row r="206" spans="1:16" x14ac:dyDescent="0.2">
      <c r="A206" s="2">
        <v>305</v>
      </c>
      <c r="B206" s="2">
        <v>10086</v>
      </c>
      <c r="C206" s="4">
        <v>41013</v>
      </c>
      <c r="D206" s="2" t="s">
        <v>462</v>
      </c>
      <c r="E206" s="2">
        <v>4</v>
      </c>
      <c r="F206" s="5">
        <v>2</v>
      </c>
      <c r="G206" s="5">
        <f t="shared" si="9"/>
        <v>8</v>
      </c>
      <c r="H206" s="6" t="s">
        <v>461</v>
      </c>
      <c r="I206">
        <f>VLOOKUP(B206,Customer!A$2:F$152,1,FALSE)</f>
        <v>10086</v>
      </c>
      <c r="J206" t="str">
        <f>VLOOKUP(Orders!B206,Customer!A$2:F$152,2,0)</f>
        <v>Lisette</v>
      </c>
      <c r="K206" t="str">
        <f>VLOOKUP(Orders!B206,Customer!A$2:F$152,3,0)</f>
        <v>Bowsher</v>
      </c>
      <c r="L206" t="str">
        <f t="shared" si="10"/>
        <v>Lisette Bowsher</v>
      </c>
      <c r="M206" t="str">
        <f>VLOOKUP(Orders!B206,Customer!A$2:F$152,4,0)</f>
        <v>Female</v>
      </c>
      <c r="N206" t="str">
        <f>VLOOKUP(Orders!B206,Customer!A$2:F$152,5,0)</f>
        <v>Birmingham</v>
      </c>
      <c r="O206" t="str">
        <f>VLOOKUP(Orders!B206,Customer!A$2:F$152,6,0)</f>
        <v>UK</v>
      </c>
      <c r="P206" t="str">
        <f>VLOOKUP(B206,Phone_Numbers!A$2:B$147,2,0)</f>
        <v>555-1406</v>
      </c>
    </row>
    <row r="207" spans="1:16" x14ac:dyDescent="0.2">
      <c r="A207" s="2">
        <v>306</v>
      </c>
      <c r="B207" s="2">
        <v>10096</v>
      </c>
      <c r="C207" s="4">
        <v>41839</v>
      </c>
      <c r="D207" s="2" t="s">
        <v>457</v>
      </c>
      <c r="E207" s="2">
        <v>14</v>
      </c>
      <c r="F207" s="5">
        <v>9</v>
      </c>
      <c r="G207" s="5">
        <f t="shared" si="9"/>
        <v>126</v>
      </c>
      <c r="H207" s="6" t="s">
        <v>452</v>
      </c>
      <c r="I207">
        <f>VLOOKUP(B207,Customer!A$2:F$152,1,FALSE)</f>
        <v>10096</v>
      </c>
      <c r="J207" t="str">
        <f>VLOOKUP(Orders!B207,Customer!A$2:F$152,2,0)</f>
        <v>Edwin</v>
      </c>
      <c r="K207" t="str">
        <f>VLOOKUP(Orders!B207,Customer!A$2:F$152,3,0)</f>
        <v>Mehr</v>
      </c>
      <c r="L207" t="str">
        <f t="shared" si="10"/>
        <v>Edwin Mehr</v>
      </c>
      <c r="M207" t="str">
        <f>VLOOKUP(Orders!B207,Customer!A$2:F$152,4,0)</f>
        <v>Male</v>
      </c>
      <c r="N207" t="str">
        <f>VLOOKUP(Orders!B207,Customer!A$2:F$152,5,0)</f>
        <v>Baltimore</v>
      </c>
      <c r="O207" t="str">
        <f>VLOOKUP(Orders!B207,Customer!A$2:F$152,6,0)</f>
        <v>USA</v>
      </c>
      <c r="P207" t="str">
        <f>VLOOKUP(B207,Phone_Numbers!A$2:B$147,2,0)</f>
        <v>555-1426</v>
      </c>
    </row>
    <row r="208" spans="1:16" x14ac:dyDescent="0.2">
      <c r="A208" s="2">
        <v>307</v>
      </c>
      <c r="B208" s="2">
        <v>10031</v>
      </c>
      <c r="C208" s="4">
        <v>41437</v>
      </c>
      <c r="D208" s="2" t="s">
        <v>453</v>
      </c>
      <c r="E208" s="2">
        <v>4</v>
      </c>
      <c r="F208" s="5">
        <v>13</v>
      </c>
      <c r="G208" s="5">
        <f t="shared" si="9"/>
        <v>52</v>
      </c>
      <c r="H208" s="6" t="s">
        <v>461</v>
      </c>
      <c r="I208">
        <f>VLOOKUP(B208,Customer!A$2:F$152,1,FALSE)</f>
        <v>10031</v>
      </c>
      <c r="J208" t="str">
        <f>VLOOKUP(Orders!B208,Customer!A$2:F$152,2,0)</f>
        <v>Jeannine</v>
      </c>
      <c r="K208" t="str">
        <f>VLOOKUP(Orders!B208,Customer!A$2:F$152,3,0)</f>
        <v>Clayton</v>
      </c>
      <c r="L208" t="str">
        <f t="shared" si="10"/>
        <v>Jeannine Clayton</v>
      </c>
      <c r="M208" t="str">
        <f>VLOOKUP(Orders!B208,Customer!A$2:F$152,4,0)</f>
        <v>Female</v>
      </c>
      <c r="N208" t="str">
        <f>VLOOKUP(Orders!B208,Customer!A$2:F$152,5,0)</f>
        <v>Bangkok</v>
      </c>
      <c r="O208" t="str">
        <f>VLOOKUP(Orders!B208,Customer!A$2:F$152,6,0)</f>
        <v>Thailand</v>
      </c>
      <c r="P208" t="str">
        <f>VLOOKUP(B208,Phone_Numbers!A$2:B$147,2,0)</f>
        <v>555-1294</v>
      </c>
    </row>
    <row r="209" spans="1:16" x14ac:dyDescent="0.2">
      <c r="A209" s="2">
        <v>308</v>
      </c>
      <c r="B209" s="2">
        <v>10136</v>
      </c>
      <c r="C209" s="4">
        <v>40380</v>
      </c>
      <c r="D209" s="2" t="s">
        <v>462</v>
      </c>
      <c r="E209" s="2">
        <v>20</v>
      </c>
      <c r="F209" s="5">
        <v>2</v>
      </c>
      <c r="G209" s="5">
        <f t="shared" si="9"/>
        <v>40</v>
      </c>
      <c r="H209" s="6" t="s">
        <v>450</v>
      </c>
      <c r="I209">
        <f>VLOOKUP(B209,Customer!A$2:F$152,1,FALSE)</f>
        <v>10136</v>
      </c>
      <c r="J209" t="str">
        <f>VLOOKUP(Orders!B209,Customer!A$2:F$152,2,0)</f>
        <v>Ela</v>
      </c>
      <c r="K209" t="str">
        <f>VLOOKUP(Orders!B209,Customer!A$2:F$152,3,0)</f>
        <v>Omara</v>
      </c>
      <c r="L209" t="str">
        <f t="shared" si="10"/>
        <v>Ela Omara</v>
      </c>
      <c r="M209" t="str">
        <f>VLOOKUP(Orders!B209,Customer!A$2:F$152,4,0)</f>
        <v>Female</v>
      </c>
      <c r="N209" t="str">
        <f>VLOOKUP(Orders!B209,Customer!A$2:F$152,5,0)</f>
        <v>Lagos</v>
      </c>
      <c r="O209" t="str">
        <f>VLOOKUP(Orders!B209,Customer!A$2:F$152,6,0)</f>
        <v>Nigeria</v>
      </c>
      <c r="P209" t="str">
        <f>VLOOKUP(B209,Phone_Numbers!A$2:B$147,2,0)</f>
        <v>555-1506</v>
      </c>
    </row>
    <row r="210" spans="1:16" x14ac:dyDescent="0.2">
      <c r="A210" s="2">
        <v>309</v>
      </c>
      <c r="B210" s="2">
        <v>10088</v>
      </c>
      <c r="C210" s="4">
        <v>42281</v>
      </c>
      <c r="D210" s="2" t="s">
        <v>455</v>
      </c>
      <c r="E210" s="2">
        <v>27</v>
      </c>
      <c r="F210" s="5">
        <v>12</v>
      </c>
      <c r="G210" s="5">
        <f t="shared" si="9"/>
        <v>324</v>
      </c>
      <c r="H210" s="6" t="s">
        <v>450</v>
      </c>
      <c r="I210">
        <f>VLOOKUP(B210,Customer!A$2:F$152,1,FALSE)</f>
        <v>10088</v>
      </c>
      <c r="J210" t="str">
        <f>VLOOKUP(Orders!B210,Customer!A$2:F$152,2,0)</f>
        <v>Christene</v>
      </c>
      <c r="K210" t="str">
        <f>VLOOKUP(Orders!B210,Customer!A$2:F$152,3,0)</f>
        <v>Kennell</v>
      </c>
      <c r="L210" t="str">
        <f t="shared" si="10"/>
        <v>Christene Kennell</v>
      </c>
      <c r="M210" t="str">
        <f>VLOOKUP(Orders!B210,Customer!A$2:F$152,4,0)</f>
        <v>Female</v>
      </c>
      <c r="N210" t="str">
        <f>VLOOKUP(Orders!B210,Customer!A$2:F$152,5,0)</f>
        <v>Lisbon</v>
      </c>
      <c r="O210" t="str">
        <f>VLOOKUP(Orders!B210,Customer!A$2:F$152,6,0)</f>
        <v>Portugal</v>
      </c>
      <c r="P210" t="str">
        <f>VLOOKUP(B210,Phone_Numbers!A$2:B$147,2,0)</f>
        <v>555-1410</v>
      </c>
    </row>
    <row r="211" spans="1:16" x14ac:dyDescent="0.2">
      <c r="A211" s="2">
        <v>310</v>
      </c>
      <c r="B211" s="2">
        <v>10113</v>
      </c>
      <c r="C211" s="4">
        <v>42002</v>
      </c>
      <c r="D211" s="2" t="s">
        <v>457</v>
      </c>
      <c r="E211" s="2">
        <v>3</v>
      </c>
      <c r="F211" s="5">
        <v>9</v>
      </c>
      <c r="G211" s="5">
        <f t="shared" si="9"/>
        <v>27</v>
      </c>
      <c r="H211" s="6" t="s">
        <v>461</v>
      </c>
      <c r="I211">
        <f>VLOOKUP(B211,Customer!A$2:F$152,1,FALSE)</f>
        <v>10113</v>
      </c>
      <c r="J211" t="str">
        <f>VLOOKUP(Orders!B211,Customer!A$2:F$152,2,0)</f>
        <v>Jenniffer</v>
      </c>
      <c r="K211" t="str">
        <f>VLOOKUP(Orders!B211,Customer!A$2:F$152,3,0)</f>
        <v>Mangual</v>
      </c>
      <c r="L211" t="str">
        <f t="shared" si="10"/>
        <v>Jenniffer Mangual</v>
      </c>
      <c r="M211" t="str">
        <f>VLOOKUP(Orders!B211,Customer!A$2:F$152,4,0)</f>
        <v>Female</v>
      </c>
      <c r="N211" t="str">
        <f>VLOOKUP(Orders!B211,Customer!A$2:F$152,5,0)</f>
        <v>Brasilia</v>
      </c>
      <c r="O211" t="str">
        <f>VLOOKUP(Orders!B211,Customer!A$2:F$152,6,0)</f>
        <v>Brazil</v>
      </c>
      <c r="P211" t="e">
        <f>VLOOKUP(B211,Phone_Numbers!A$2:B$147,2,0)</f>
        <v>#N/A</v>
      </c>
    </row>
    <row r="212" spans="1:16" x14ac:dyDescent="0.2">
      <c r="A212" s="2">
        <v>311</v>
      </c>
      <c r="B212" s="2">
        <v>10080</v>
      </c>
      <c r="C212" s="4">
        <v>42097</v>
      </c>
      <c r="D212" s="2" t="s">
        <v>456</v>
      </c>
      <c r="E212" s="2">
        <v>21</v>
      </c>
      <c r="F212" s="5">
        <v>12</v>
      </c>
      <c r="G212" s="5">
        <f t="shared" si="9"/>
        <v>252</v>
      </c>
      <c r="H212" s="6" t="s">
        <v>450</v>
      </c>
      <c r="I212">
        <f>VLOOKUP(B212,Customer!A$2:F$152,1,FALSE)</f>
        <v>10080</v>
      </c>
      <c r="J212" t="str">
        <f>VLOOKUP(Orders!B212,Customer!A$2:F$152,2,0)</f>
        <v>Hue</v>
      </c>
      <c r="K212" t="str">
        <f>VLOOKUP(Orders!B212,Customer!A$2:F$152,3,0)</f>
        <v>Beeson</v>
      </c>
      <c r="L212" t="str">
        <f t="shared" si="10"/>
        <v>Hue Beeson</v>
      </c>
      <c r="M212" t="str">
        <f>VLOOKUP(Orders!B212,Customer!A$2:F$152,4,0)</f>
        <v>Male</v>
      </c>
      <c r="N212" t="str">
        <f>VLOOKUP(Orders!B212,Customer!A$2:F$152,5,0)</f>
        <v>Fortaleza</v>
      </c>
      <c r="O212" t="str">
        <f>VLOOKUP(Orders!B212,Customer!A$2:F$152,6,0)</f>
        <v>Brazil</v>
      </c>
      <c r="P212" t="str">
        <f>VLOOKUP(B212,Phone_Numbers!A$2:B$147,2,0)</f>
        <v>555-1392</v>
      </c>
    </row>
    <row r="213" spans="1:16" x14ac:dyDescent="0.2">
      <c r="A213" s="2">
        <v>312</v>
      </c>
      <c r="B213" s="2">
        <v>10065</v>
      </c>
      <c r="C213" s="4">
        <v>40479</v>
      </c>
      <c r="D213" s="2" t="s">
        <v>459</v>
      </c>
      <c r="E213" s="2">
        <v>15</v>
      </c>
      <c r="F213" s="5">
        <v>2</v>
      </c>
      <c r="G213" s="5">
        <f t="shared" si="9"/>
        <v>30</v>
      </c>
      <c r="H213" s="6" t="s">
        <v>450</v>
      </c>
      <c r="I213">
        <f>VLOOKUP(B213,Customer!A$2:F$152,1,FALSE)</f>
        <v>10065</v>
      </c>
      <c r="J213" t="str">
        <f>VLOOKUP(Orders!B213,Customer!A$2:F$152,2,0)</f>
        <v>Tracey</v>
      </c>
      <c r="K213" t="str">
        <f>VLOOKUP(Orders!B213,Customer!A$2:F$152,3,0)</f>
        <v>Voyles</v>
      </c>
      <c r="L213" t="str">
        <f t="shared" si="10"/>
        <v>Tracey Voyles</v>
      </c>
      <c r="M213" t="str">
        <f>VLOOKUP(Orders!B213,Customer!A$2:F$152,4,0)</f>
        <v>Male</v>
      </c>
      <c r="N213" t="str">
        <f>VLOOKUP(Orders!B213,Customer!A$2:F$152,5,0)</f>
        <v>Cincinnati</v>
      </c>
      <c r="O213" t="str">
        <f>VLOOKUP(Orders!B213,Customer!A$2:F$152,6,0)</f>
        <v>USA</v>
      </c>
      <c r="P213" t="str">
        <f>VLOOKUP(B213,Phone_Numbers!A$2:B$147,2,0)</f>
        <v>555-1362</v>
      </c>
    </row>
    <row r="214" spans="1:16" x14ac:dyDescent="0.2">
      <c r="A214" s="2">
        <v>313</v>
      </c>
      <c r="B214" s="2">
        <v>10077</v>
      </c>
      <c r="C214" s="4">
        <v>40370</v>
      </c>
      <c r="D214" s="2" t="s">
        <v>459</v>
      </c>
      <c r="E214" s="2">
        <v>15</v>
      </c>
      <c r="F214" s="5">
        <v>2</v>
      </c>
      <c r="G214" s="5">
        <f t="shared" si="9"/>
        <v>30</v>
      </c>
      <c r="H214" s="6" t="s">
        <v>450</v>
      </c>
      <c r="I214">
        <f>VLOOKUP(B214,Customer!A$2:F$152,1,FALSE)</f>
        <v>10077</v>
      </c>
      <c r="J214" t="str">
        <f>VLOOKUP(Orders!B214,Customer!A$2:F$152,2,0)</f>
        <v>Theresia</v>
      </c>
      <c r="K214" t="str">
        <f>VLOOKUP(Orders!B214,Customer!A$2:F$152,3,0)</f>
        <v>Folk</v>
      </c>
      <c r="L214" t="str">
        <f t="shared" si="10"/>
        <v>Theresia Folk</v>
      </c>
      <c r="M214" t="str">
        <f>VLOOKUP(Orders!B214,Customer!A$2:F$152,4,0)</f>
        <v>Female</v>
      </c>
      <c r="N214" t="str">
        <f>VLOOKUP(Orders!B214,Customer!A$2:F$152,5,0)</f>
        <v>Seattle</v>
      </c>
      <c r="O214" t="str">
        <f>VLOOKUP(Orders!B214,Customer!A$2:F$152,6,0)</f>
        <v>USA</v>
      </c>
      <c r="P214" t="str">
        <f>VLOOKUP(B214,Phone_Numbers!A$2:B$147,2,0)</f>
        <v>555-1386</v>
      </c>
    </row>
    <row r="215" spans="1:16" x14ac:dyDescent="0.2">
      <c r="A215" s="2">
        <v>314</v>
      </c>
      <c r="B215" s="2">
        <v>10102</v>
      </c>
      <c r="C215" s="4">
        <v>41428</v>
      </c>
      <c r="D215" s="2" t="s">
        <v>455</v>
      </c>
      <c r="E215" s="2">
        <v>14</v>
      </c>
      <c r="F215" s="5">
        <v>12</v>
      </c>
      <c r="G215" s="5">
        <f t="shared" si="9"/>
        <v>168</v>
      </c>
      <c r="H215" s="6" t="s">
        <v>452</v>
      </c>
      <c r="I215">
        <f>VLOOKUP(B215,Customer!A$2:F$152,1,FALSE)</f>
        <v>10102</v>
      </c>
      <c r="J215" t="str">
        <f>VLOOKUP(Orders!B215,Customer!A$2:F$152,2,0)</f>
        <v>Jonell</v>
      </c>
      <c r="K215" t="str">
        <f>VLOOKUP(Orders!B215,Customer!A$2:F$152,3,0)</f>
        <v>Archibald</v>
      </c>
      <c r="L215" t="str">
        <f t="shared" si="10"/>
        <v>Jonell Archibald</v>
      </c>
      <c r="M215" t="str">
        <f>VLOOKUP(Orders!B215,Customer!A$2:F$152,4,0)</f>
        <v>Female</v>
      </c>
      <c r="N215" t="str">
        <f>VLOOKUP(Orders!B215,Customer!A$2:F$152,5,0)</f>
        <v>Cologne/Bonn</v>
      </c>
      <c r="O215" t="str">
        <f>VLOOKUP(Orders!B215,Customer!A$2:F$152,6,0)</f>
        <v>Germany</v>
      </c>
      <c r="P215" t="str">
        <f>VLOOKUP(B215,Phone_Numbers!A$2:B$147,2,0)</f>
        <v>555-1438</v>
      </c>
    </row>
    <row r="216" spans="1:16" x14ac:dyDescent="0.2">
      <c r="A216" s="2">
        <v>315</v>
      </c>
      <c r="B216" s="2">
        <v>10148</v>
      </c>
      <c r="C216" s="4">
        <v>41753</v>
      </c>
      <c r="D216" s="2" t="s">
        <v>454</v>
      </c>
      <c r="E216" s="2">
        <v>23</v>
      </c>
      <c r="F216" s="5">
        <v>4</v>
      </c>
      <c r="G216" s="5">
        <f t="shared" si="9"/>
        <v>92</v>
      </c>
      <c r="H216" s="6" t="s">
        <v>450</v>
      </c>
      <c r="I216">
        <f>VLOOKUP(B216,Customer!A$2:F$152,1,FALSE)</f>
        <v>10148</v>
      </c>
      <c r="J216" t="str">
        <f>VLOOKUP(Orders!B216,Customer!A$2:F$152,2,0)</f>
        <v>Etta</v>
      </c>
      <c r="K216" t="str">
        <f>VLOOKUP(Orders!B216,Customer!A$2:F$152,3,0)</f>
        <v>Bosque</v>
      </c>
      <c r="L216" t="str">
        <f t="shared" si="10"/>
        <v>Etta Bosque</v>
      </c>
      <c r="M216" t="str">
        <f>VLOOKUP(Orders!B216,Customer!A$2:F$152,4,0)</f>
        <v>Female</v>
      </c>
      <c r="N216" t="str">
        <f>VLOOKUP(Orders!B216,Customer!A$2:F$152,5,0)</f>
        <v>Belo Horizonte</v>
      </c>
      <c r="O216" t="str">
        <f>VLOOKUP(Orders!B216,Customer!A$2:F$152,6,0)</f>
        <v>Brazil</v>
      </c>
      <c r="P216" t="str">
        <f>VLOOKUP(B216,Phone_Numbers!A$2:B$147,2,0)</f>
        <v>555-1530</v>
      </c>
    </row>
    <row r="217" spans="1:16" x14ac:dyDescent="0.2">
      <c r="A217" s="2">
        <v>316</v>
      </c>
      <c r="B217" s="2">
        <v>10143</v>
      </c>
      <c r="C217" s="4">
        <v>41179</v>
      </c>
      <c r="D217" s="2" t="s">
        <v>451</v>
      </c>
      <c r="E217" s="2">
        <v>2</v>
      </c>
      <c r="F217" s="5">
        <v>18</v>
      </c>
      <c r="G217" s="5">
        <f t="shared" si="9"/>
        <v>36</v>
      </c>
      <c r="H217" s="6" t="s">
        <v>461</v>
      </c>
      <c r="I217">
        <f>VLOOKUP(B217,Customer!A$2:F$152,1,FALSE)</f>
        <v>10143</v>
      </c>
      <c r="J217" t="str">
        <f>VLOOKUP(Orders!B217,Customer!A$2:F$152,2,0)</f>
        <v>Gertude</v>
      </c>
      <c r="K217" t="str">
        <f>VLOOKUP(Orders!B217,Customer!A$2:F$152,3,0)</f>
        <v>Neitzel</v>
      </c>
      <c r="L217" t="str">
        <f t="shared" si="10"/>
        <v>Gertude Neitzel</v>
      </c>
      <c r="M217" t="str">
        <f>VLOOKUP(Orders!B217,Customer!A$2:F$152,4,0)</f>
        <v>Female</v>
      </c>
      <c r="N217" t="str">
        <f>VLOOKUP(Orders!B217,Customer!A$2:F$152,5,0)</f>
        <v>Lagos</v>
      </c>
      <c r="O217" t="str">
        <f>VLOOKUP(Orders!B217,Customer!A$2:F$152,6,0)</f>
        <v>Nigeria</v>
      </c>
      <c r="P217" t="str">
        <f>VLOOKUP(B217,Phone_Numbers!A$2:B$147,2,0)</f>
        <v>555-1520</v>
      </c>
    </row>
    <row r="218" spans="1:16" x14ac:dyDescent="0.2">
      <c r="A218" s="2">
        <v>317</v>
      </c>
      <c r="B218" s="2">
        <v>10050</v>
      </c>
      <c r="C218" s="4">
        <v>41574</v>
      </c>
      <c r="D218" s="2" t="s">
        <v>456</v>
      </c>
      <c r="E218" s="2">
        <v>11</v>
      </c>
      <c r="F218" s="5">
        <v>12</v>
      </c>
      <c r="G218" s="5">
        <f t="shared" si="9"/>
        <v>132</v>
      </c>
      <c r="H218" s="6" t="s">
        <v>452</v>
      </c>
      <c r="I218">
        <f>VLOOKUP(B218,Customer!A$2:F$152,1,FALSE)</f>
        <v>10050</v>
      </c>
      <c r="J218" t="str">
        <f>VLOOKUP(Orders!B218,Customer!A$2:F$152,2,0)</f>
        <v>Christen</v>
      </c>
      <c r="K218" t="str">
        <f>VLOOKUP(Orders!B218,Customer!A$2:F$152,3,0)</f>
        <v>Donnelly</v>
      </c>
      <c r="L218" t="str">
        <f t="shared" si="10"/>
        <v>Christen Donnelly</v>
      </c>
      <c r="M218" t="str">
        <f>VLOOKUP(Orders!B218,Customer!A$2:F$152,4,0)</f>
        <v>Female</v>
      </c>
      <c r="N218" t="str">
        <f>VLOOKUP(Orders!B218,Customer!A$2:F$152,5,0)</f>
        <v>Shenyang</v>
      </c>
      <c r="O218" t="str">
        <f>VLOOKUP(Orders!B218,Customer!A$2:F$152,6,0)</f>
        <v>China</v>
      </c>
      <c r="P218" t="str">
        <f>VLOOKUP(B218,Phone_Numbers!A$2:B$147,2,0)</f>
        <v>555-1332</v>
      </c>
    </row>
    <row r="219" spans="1:16" x14ac:dyDescent="0.2">
      <c r="A219" s="2">
        <v>318</v>
      </c>
      <c r="B219" s="2">
        <v>10012</v>
      </c>
      <c r="C219" s="4">
        <v>40935</v>
      </c>
      <c r="D219" s="2" t="s">
        <v>462</v>
      </c>
      <c r="E219" s="2">
        <v>29</v>
      </c>
      <c r="F219" s="5">
        <v>2</v>
      </c>
      <c r="G219" s="5">
        <f t="shared" si="9"/>
        <v>58</v>
      </c>
      <c r="H219" s="6" t="s">
        <v>450</v>
      </c>
      <c r="I219">
        <f>VLOOKUP(B219,Customer!A$2:F$152,1,FALSE)</f>
        <v>10012</v>
      </c>
      <c r="J219" t="str">
        <f>VLOOKUP(Orders!B219,Customer!A$2:F$152,2,0)</f>
        <v>Trisha</v>
      </c>
      <c r="K219" t="str">
        <f>VLOOKUP(Orders!B219,Customer!A$2:F$152,3,0)</f>
        <v>Arter</v>
      </c>
      <c r="L219" t="str">
        <f t="shared" si="10"/>
        <v>Trisha Arter</v>
      </c>
      <c r="M219" t="str">
        <f>VLOOKUP(Orders!B219,Customer!A$2:F$152,4,0)</f>
        <v>Female</v>
      </c>
      <c r="N219" t="str">
        <f>VLOOKUP(Orders!B219,Customer!A$2:F$152,5,0)</f>
        <v>Kolkata</v>
      </c>
      <c r="O219" t="str">
        <f>VLOOKUP(Orders!B219,Customer!A$2:F$152,6,0)</f>
        <v>India</v>
      </c>
      <c r="P219" t="str">
        <f>VLOOKUP(B219,Phone_Numbers!A$2:B$147,2,0)</f>
        <v>555-1256</v>
      </c>
    </row>
    <row r="220" spans="1:16" x14ac:dyDescent="0.2">
      <c r="A220" s="2">
        <v>319</v>
      </c>
      <c r="B220" s="2">
        <v>10075</v>
      </c>
      <c r="C220" s="4">
        <v>40582</v>
      </c>
      <c r="D220" s="2" t="s">
        <v>451</v>
      </c>
      <c r="E220" s="2">
        <v>5</v>
      </c>
      <c r="F220" s="5">
        <v>18</v>
      </c>
      <c r="G220" s="5">
        <f t="shared" si="9"/>
        <v>90</v>
      </c>
      <c r="H220" s="6" t="s">
        <v>461</v>
      </c>
      <c r="I220">
        <f>VLOOKUP(B220,Customer!A$2:F$152,1,FALSE)</f>
        <v>10075</v>
      </c>
      <c r="J220" t="str">
        <f>VLOOKUP(Orders!B220,Customer!A$2:F$152,2,0)</f>
        <v>Evangeline</v>
      </c>
      <c r="K220" t="str">
        <f>VLOOKUP(Orders!B220,Customer!A$2:F$152,3,0)</f>
        <v>Grandstaff</v>
      </c>
      <c r="L220" t="str">
        <f t="shared" si="10"/>
        <v>Evangeline Grandstaff</v>
      </c>
      <c r="M220" t="str">
        <f>VLOOKUP(Orders!B220,Customer!A$2:F$152,4,0)</f>
        <v>Female</v>
      </c>
      <c r="N220" t="str">
        <f>VLOOKUP(Orders!B220,Customer!A$2:F$152,5,0)</f>
        <v>Dalian</v>
      </c>
      <c r="O220" t="str">
        <f>VLOOKUP(Orders!B220,Customer!A$2:F$152,6,0)</f>
        <v>China</v>
      </c>
      <c r="P220" t="str">
        <f>VLOOKUP(B220,Phone_Numbers!A$2:B$147,2,0)</f>
        <v>555-1382</v>
      </c>
    </row>
    <row r="221" spans="1:16" x14ac:dyDescent="0.2">
      <c r="A221" s="2">
        <v>320</v>
      </c>
      <c r="B221" s="2">
        <v>10027</v>
      </c>
      <c r="C221" s="4">
        <v>41397</v>
      </c>
      <c r="D221" s="2" t="s">
        <v>453</v>
      </c>
      <c r="E221" s="2">
        <v>4</v>
      </c>
      <c r="F221" s="5">
        <v>13</v>
      </c>
      <c r="G221" s="5">
        <f t="shared" si="9"/>
        <v>52</v>
      </c>
      <c r="H221" s="6" t="s">
        <v>461</v>
      </c>
      <c r="I221">
        <f>VLOOKUP(B221,Customer!A$2:F$152,1,FALSE)</f>
        <v>10027</v>
      </c>
      <c r="J221" t="str">
        <f>VLOOKUP(Orders!B221,Customer!A$2:F$152,2,0)</f>
        <v>Leona</v>
      </c>
      <c r="K221" t="str">
        <f>VLOOKUP(Orders!B221,Customer!A$2:F$152,3,0)</f>
        <v>Saia</v>
      </c>
      <c r="L221" t="str">
        <f t="shared" si="10"/>
        <v>Leona Saia</v>
      </c>
      <c r="M221" t="str">
        <f>VLOOKUP(Orders!B221,Customer!A$2:F$152,4,0)</f>
        <v>Female</v>
      </c>
      <c r="N221" t="str">
        <f>VLOOKUP(Orders!B221,Customer!A$2:F$152,5,0)</f>
        <v>Kuala Lumpur</v>
      </c>
      <c r="O221" t="str">
        <f>VLOOKUP(Orders!B221,Customer!A$2:F$152,6,0)</f>
        <v>Malaysia</v>
      </c>
      <c r="P221" t="str">
        <f>VLOOKUP(B221,Phone_Numbers!A$2:B$147,2,0)</f>
        <v>555-1286</v>
      </c>
    </row>
    <row r="222" spans="1:16" x14ac:dyDescent="0.2">
      <c r="A222" s="2">
        <v>321</v>
      </c>
      <c r="B222" s="2">
        <v>10138</v>
      </c>
      <c r="C222" s="4">
        <v>40873</v>
      </c>
      <c r="D222" s="2" t="s">
        <v>457</v>
      </c>
      <c r="E222" s="2">
        <v>27</v>
      </c>
      <c r="F222" s="5">
        <v>9</v>
      </c>
      <c r="G222" s="5">
        <f t="shared" si="9"/>
        <v>243</v>
      </c>
      <c r="H222" s="6" t="s">
        <v>450</v>
      </c>
      <c r="I222">
        <f>VLOOKUP(B222,Customer!A$2:F$152,1,FALSE)</f>
        <v>10138</v>
      </c>
      <c r="J222" t="str">
        <f>VLOOKUP(Orders!B222,Customer!A$2:F$152,2,0)</f>
        <v>Jamel</v>
      </c>
      <c r="K222" t="str">
        <f>VLOOKUP(Orders!B222,Customer!A$2:F$152,3,0)</f>
        <v>Biery</v>
      </c>
      <c r="L222" t="str">
        <f t="shared" si="10"/>
        <v>Jamel Biery</v>
      </c>
      <c r="M222" t="str">
        <f>VLOOKUP(Orders!B222,Customer!A$2:F$152,4,0)</f>
        <v>Male</v>
      </c>
      <c r="N222" t="str">
        <f>VLOOKUP(Orders!B222,Customer!A$2:F$152,5,0)</f>
        <v>Cairo</v>
      </c>
      <c r="O222" t="str">
        <f>VLOOKUP(Orders!B222,Customer!A$2:F$152,6,0)</f>
        <v>Egypt</v>
      </c>
      <c r="P222" t="str">
        <f>VLOOKUP(B222,Phone_Numbers!A$2:B$147,2,0)</f>
        <v>555-1510</v>
      </c>
    </row>
    <row r="223" spans="1:16" x14ac:dyDescent="0.2">
      <c r="A223" s="2">
        <v>322</v>
      </c>
      <c r="B223" s="2">
        <v>10066</v>
      </c>
      <c r="C223" s="4">
        <v>40417</v>
      </c>
      <c r="D223" s="2" t="s">
        <v>458</v>
      </c>
      <c r="E223" s="2">
        <v>16</v>
      </c>
      <c r="F223" s="5">
        <v>12</v>
      </c>
      <c r="G223" s="5">
        <f t="shared" si="9"/>
        <v>192</v>
      </c>
      <c r="H223" s="6" t="s">
        <v>450</v>
      </c>
      <c r="I223">
        <f>VLOOKUP(B223,Customer!A$2:F$152,1,FALSE)</f>
        <v>10066</v>
      </c>
      <c r="J223" t="str">
        <f>VLOOKUP(Orders!B223,Customer!A$2:F$152,2,0)</f>
        <v>Berry</v>
      </c>
      <c r="K223" t="str">
        <f>VLOOKUP(Orders!B223,Customer!A$2:F$152,3,0)</f>
        <v>Plumadore</v>
      </c>
      <c r="L223" t="str">
        <f t="shared" si="10"/>
        <v>Berry Plumadore</v>
      </c>
      <c r="M223" t="str">
        <f>VLOOKUP(Orders!B223,Customer!A$2:F$152,4,0)</f>
        <v>Male</v>
      </c>
      <c r="N223" t="str">
        <f>VLOOKUP(Orders!B223,Customer!A$2:F$152,5,0)</f>
        <v>Accra</v>
      </c>
      <c r="O223" t="str">
        <f>VLOOKUP(Orders!B223,Customer!A$2:F$152,6,0)</f>
        <v>Ghana</v>
      </c>
      <c r="P223" t="str">
        <f>VLOOKUP(B223,Phone_Numbers!A$2:B$147,2,0)</f>
        <v>555-1364</v>
      </c>
    </row>
    <row r="224" spans="1:16" x14ac:dyDescent="0.2">
      <c r="A224" s="2">
        <v>323</v>
      </c>
      <c r="B224" s="2">
        <v>10142</v>
      </c>
      <c r="C224" s="4">
        <v>41293</v>
      </c>
      <c r="D224" s="2" t="s">
        <v>455</v>
      </c>
      <c r="E224" s="2">
        <v>9</v>
      </c>
      <c r="F224" s="5">
        <v>12</v>
      </c>
      <c r="G224" s="5">
        <f t="shared" si="9"/>
        <v>108</v>
      </c>
      <c r="H224" s="6" t="s">
        <v>452</v>
      </c>
      <c r="I224">
        <f>VLOOKUP(B224,Customer!A$2:F$152,1,FALSE)</f>
        <v>10142</v>
      </c>
      <c r="J224" t="str">
        <f>VLOOKUP(Orders!B224,Customer!A$2:F$152,2,0)</f>
        <v>Byron</v>
      </c>
      <c r="K224" t="str">
        <f>VLOOKUP(Orders!B224,Customer!A$2:F$152,3,0)</f>
        <v>Flick</v>
      </c>
      <c r="L224" t="str">
        <f t="shared" si="10"/>
        <v>Byron Flick</v>
      </c>
      <c r="M224" t="str">
        <f>VLOOKUP(Orders!B224,Customer!A$2:F$152,4,0)</f>
        <v>Male</v>
      </c>
      <c r="N224" t="str">
        <f>VLOOKUP(Orders!B224,Customer!A$2:F$152,5,0)</f>
        <v>Jakarta</v>
      </c>
      <c r="O224" t="str">
        <f>VLOOKUP(Orders!B224,Customer!A$2:F$152,6,0)</f>
        <v>Indonesia</v>
      </c>
      <c r="P224" t="str">
        <f>VLOOKUP(B224,Phone_Numbers!A$2:B$147,2,0)</f>
        <v>555-1518</v>
      </c>
    </row>
    <row r="225" spans="1:16" x14ac:dyDescent="0.2">
      <c r="A225" s="2">
        <v>324</v>
      </c>
      <c r="B225" s="2">
        <v>10118</v>
      </c>
      <c r="C225" s="4">
        <v>41263</v>
      </c>
      <c r="D225" s="2" t="s">
        <v>459</v>
      </c>
      <c r="E225" s="2">
        <v>20</v>
      </c>
      <c r="F225" s="5">
        <v>2</v>
      </c>
      <c r="G225" s="5">
        <f t="shared" si="9"/>
        <v>40</v>
      </c>
      <c r="H225" s="6" t="s">
        <v>450</v>
      </c>
      <c r="I225">
        <f>VLOOKUP(B225,Customer!A$2:F$152,1,FALSE)</f>
        <v>10118</v>
      </c>
      <c r="J225" t="str">
        <f>VLOOKUP(Orders!B225,Customer!A$2:F$152,2,0)</f>
        <v>Therese</v>
      </c>
      <c r="K225" t="str">
        <f>VLOOKUP(Orders!B225,Customer!A$2:F$152,3,0)</f>
        <v>Mcnellis</v>
      </c>
      <c r="L225" t="str">
        <f t="shared" si="10"/>
        <v>Therese Mcnellis</v>
      </c>
      <c r="M225" t="str">
        <f>VLOOKUP(Orders!B225,Customer!A$2:F$152,4,0)</f>
        <v>Female</v>
      </c>
      <c r="N225" t="str">
        <f>VLOOKUP(Orders!B225,Customer!A$2:F$152,5,0)</f>
        <v>Vienna</v>
      </c>
      <c r="O225" t="str">
        <f>VLOOKUP(Orders!B225,Customer!A$2:F$152,6,0)</f>
        <v>Austria</v>
      </c>
      <c r="P225" t="str">
        <f>VLOOKUP(B225,Phone_Numbers!A$2:B$147,2,0)</f>
        <v>555-1470</v>
      </c>
    </row>
    <row r="226" spans="1:16" x14ac:dyDescent="0.2">
      <c r="A226" s="2">
        <v>325</v>
      </c>
      <c r="B226" s="2">
        <v>10088</v>
      </c>
      <c r="C226" s="4">
        <v>41198</v>
      </c>
      <c r="D226" s="2" t="s">
        <v>457</v>
      </c>
      <c r="E226" s="2">
        <v>26</v>
      </c>
      <c r="F226" s="5">
        <v>9</v>
      </c>
      <c r="G226" s="5">
        <f t="shared" si="9"/>
        <v>234</v>
      </c>
      <c r="H226" s="6" t="s">
        <v>450</v>
      </c>
      <c r="I226">
        <f>VLOOKUP(B226,Customer!A$2:F$152,1,FALSE)</f>
        <v>10088</v>
      </c>
      <c r="J226" t="str">
        <f>VLOOKUP(Orders!B226,Customer!A$2:F$152,2,0)</f>
        <v>Christene</v>
      </c>
      <c r="K226" t="str">
        <f>VLOOKUP(Orders!B226,Customer!A$2:F$152,3,0)</f>
        <v>Kennell</v>
      </c>
      <c r="L226" t="str">
        <f t="shared" si="10"/>
        <v>Christene Kennell</v>
      </c>
      <c r="M226" t="str">
        <f>VLOOKUP(Orders!B226,Customer!A$2:F$152,4,0)</f>
        <v>Female</v>
      </c>
      <c r="N226" t="str">
        <f>VLOOKUP(Orders!B226,Customer!A$2:F$152,5,0)</f>
        <v>Lisbon</v>
      </c>
      <c r="O226" t="str">
        <f>VLOOKUP(Orders!B226,Customer!A$2:F$152,6,0)</f>
        <v>Portugal</v>
      </c>
      <c r="P226" t="str">
        <f>VLOOKUP(B226,Phone_Numbers!A$2:B$147,2,0)</f>
        <v>555-1410</v>
      </c>
    </row>
    <row r="227" spans="1:16" x14ac:dyDescent="0.2">
      <c r="A227" s="2">
        <v>326</v>
      </c>
      <c r="B227" s="2">
        <v>10027</v>
      </c>
      <c r="C227" s="4">
        <v>41899</v>
      </c>
      <c r="D227" s="2" t="s">
        <v>454</v>
      </c>
      <c r="E227" s="2">
        <v>3</v>
      </c>
      <c r="F227" s="5">
        <v>4</v>
      </c>
      <c r="G227" s="5">
        <f t="shared" si="9"/>
        <v>12</v>
      </c>
      <c r="H227" s="6" t="s">
        <v>461</v>
      </c>
      <c r="I227">
        <f>VLOOKUP(B227,Customer!A$2:F$152,1,FALSE)</f>
        <v>10027</v>
      </c>
      <c r="J227" t="str">
        <f>VLOOKUP(Orders!B227,Customer!A$2:F$152,2,0)</f>
        <v>Leona</v>
      </c>
      <c r="K227" t="str">
        <f>VLOOKUP(Orders!B227,Customer!A$2:F$152,3,0)</f>
        <v>Saia</v>
      </c>
      <c r="L227" t="str">
        <f t="shared" si="10"/>
        <v>Leona Saia</v>
      </c>
      <c r="M227" t="str">
        <f>VLOOKUP(Orders!B227,Customer!A$2:F$152,4,0)</f>
        <v>Female</v>
      </c>
      <c r="N227" t="str">
        <f>VLOOKUP(Orders!B227,Customer!A$2:F$152,5,0)</f>
        <v>Kuala Lumpur</v>
      </c>
      <c r="O227" t="str">
        <f>VLOOKUP(Orders!B227,Customer!A$2:F$152,6,0)</f>
        <v>Malaysia</v>
      </c>
      <c r="P227" t="str">
        <f>VLOOKUP(B227,Phone_Numbers!A$2:B$147,2,0)</f>
        <v>555-1286</v>
      </c>
    </row>
    <row r="228" spans="1:16" x14ac:dyDescent="0.2">
      <c r="A228" s="2">
        <v>327</v>
      </c>
      <c r="B228" s="2">
        <v>10111</v>
      </c>
      <c r="C228" s="4">
        <v>42140</v>
      </c>
      <c r="D228" s="2" t="s">
        <v>456</v>
      </c>
      <c r="E228" s="2">
        <v>30</v>
      </c>
      <c r="F228" s="5">
        <v>12</v>
      </c>
      <c r="G228" s="5">
        <f t="shared" si="9"/>
        <v>360</v>
      </c>
      <c r="H228" s="6" t="s">
        <v>450</v>
      </c>
      <c r="I228">
        <f>VLOOKUP(B228,Customer!A$2:F$152,1,FALSE)</f>
        <v>10111</v>
      </c>
      <c r="J228" t="str">
        <f>VLOOKUP(Orders!B228,Customer!A$2:F$152,2,0)</f>
        <v>Boris</v>
      </c>
      <c r="K228" t="str">
        <f>VLOOKUP(Orders!B228,Customer!A$2:F$152,3,0)</f>
        <v>Hine</v>
      </c>
      <c r="L228" t="str">
        <f t="shared" si="10"/>
        <v>Boris Hine</v>
      </c>
      <c r="M228" t="str">
        <f>VLOOKUP(Orders!B228,Customer!A$2:F$152,4,0)</f>
        <v>Male</v>
      </c>
      <c r="N228" t="str">
        <f>VLOOKUP(Orders!B228,Customer!A$2:F$152,5,0)</f>
        <v>Campinas</v>
      </c>
      <c r="O228" t="str">
        <f>VLOOKUP(Orders!B228,Customer!A$2:F$152,6,0)</f>
        <v>Brazil</v>
      </c>
      <c r="P228" t="str">
        <f>VLOOKUP(B228,Phone_Numbers!A$2:B$147,2,0)</f>
        <v>555-1456</v>
      </c>
    </row>
    <row r="229" spans="1:16" x14ac:dyDescent="0.2">
      <c r="A229" s="2">
        <v>328</v>
      </c>
      <c r="B229" s="2">
        <v>10097</v>
      </c>
      <c r="C229" s="4">
        <v>40468</v>
      </c>
      <c r="D229" s="2" t="s">
        <v>454</v>
      </c>
      <c r="E229" s="2">
        <v>23</v>
      </c>
      <c r="F229" s="5">
        <v>4</v>
      </c>
      <c r="G229" s="5">
        <f t="shared" si="9"/>
        <v>92</v>
      </c>
      <c r="H229" s="6" t="s">
        <v>450</v>
      </c>
      <c r="I229">
        <f>VLOOKUP(B229,Customer!A$2:F$152,1,FALSE)</f>
        <v>10097</v>
      </c>
      <c r="J229" t="str">
        <f>VLOOKUP(Orders!B229,Customer!A$2:F$152,2,0)</f>
        <v>Bulah</v>
      </c>
      <c r="K229" t="str">
        <f>VLOOKUP(Orders!B229,Customer!A$2:F$152,3,0)</f>
        <v>Kaplan</v>
      </c>
      <c r="L229" t="str">
        <f t="shared" si="10"/>
        <v>Bulah Kaplan</v>
      </c>
      <c r="M229" t="str">
        <f>VLOOKUP(Orders!B229,Customer!A$2:F$152,4,0)</f>
        <v>Female</v>
      </c>
      <c r="N229" t="str">
        <f>VLOOKUP(Orders!B229,Customer!A$2:F$152,5,0)</f>
        <v>Sapporo</v>
      </c>
      <c r="O229" t="str">
        <f>VLOOKUP(Orders!B229,Customer!A$2:F$152,6,0)</f>
        <v>Japan</v>
      </c>
      <c r="P229" t="str">
        <f>VLOOKUP(B229,Phone_Numbers!A$2:B$147,2,0)</f>
        <v>555-1428</v>
      </c>
    </row>
    <row r="230" spans="1:16" x14ac:dyDescent="0.2">
      <c r="A230" s="2">
        <v>329</v>
      </c>
      <c r="B230" s="2">
        <v>10061</v>
      </c>
      <c r="C230" s="4">
        <v>42061</v>
      </c>
      <c r="D230" s="2" t="s">
        <v>456</v>
      </c>
      <c r="E230" s="2">
        <v>18</v>
      </c>
      <c r="F230" s="5">
        <v>12</v>
      </c>
      <c r="G230" s="5">
        <f t="shared" si="9"/>
        <v>216</v>
      </c>
      <c r="H230" s="6" t="s">
        <v>450</v>
      </c>
      <c r="I230">
        <f>VLOOKUP(B230,Customer!A$2:F$152,1,FALSE)</f>
        <v>10061</v>
      </c>
      <c r="J230" t="str">
        <f>VLOOKUP(Orders!B230,Customer!A$2:F$152,2,0)</f>
        <v>Willis</v>
      </c>
      <c r="K230" t="str">
        <f>VLOOKUP(Orders!B230,Customer!A$2:F$152,3,0)</f>
        <v>Tolbert</v>
      </c>
      <c r="L230" t="str">
        <f t="shared" si="10"/>
        <v>Willis Tolbert</v>
      </c>
      <c r="M230" t="str">
        <f>VLOOKUP(Orders!B230,Customer!A$2:F$152,4,0)</f>
        <v>Male</v>
      </c>
      <c r="N230" t="str">
        <f>VLOOKUP(Orders!B230,Customer!A$2:F$152,5,0)</f>
        <v xml:space="preserve">Damman </v>
      </c>
      <c r="O230" t="str">
        <f>VLOOKUP(Orders!B230,Customer!A$2:F$152,6,0)</f>
        <v>Saudi Arabia</v>
      </c>
      <c r="P230" t="str">
        <f>VLOOKUP(B230,Phone_Numbers!A$2:B$147,2,0)</f>
        <v>555-1354</v>
      </c>
    </row>
    <row r="231" spans="1:16" x14ac:dyDescent="0.2">
      <c r="A231" s="2">
        <v>330</v>
      </c>
      <c r="B231" s="2">
        <v>10134</v>
      </c>
      <c r="C231" s="4">
        <v>42036</v>
      </c>
      <c r="D231" s="2" t="s">
        <v>454</v>
      </c>
      <c r="E231" s="2">
        <v>3</v>
      </c>
      <c r="F231" s="5">
        <v>4</v>
      </c>
      <c r="G231" s="5">
        <f t="shared" si="9"/>
        <v>12</v>
      </c>
      <c r="H231" s="6" t="s">
        <v>461</v>
      </c>
      <c r="I231">
        <f>VLOOKUP(B231,Customer!A$2:F$152,1,FALSE)</f>
        <v>10134</v>
      </c>
      <c r="J231" t="str">
        <f>VLOOKUP(Orders!B231,Customer!A$2:F$152,2,0)</f>
        <v>Marco</v>
      </c>
      <c r="K231" t="str">
        <f>VLOOKUP(Orders!B231,Customer!A$2:F$152,3,0)</f>
        <v>Jacobo</v>
      </c>
      <c r="L231" t="str">
        <f t="shared" si="10"/>
        <v>Marco Jacobo</v>
      </c>
      <c r="M231" t="str">
        <f>VLOOKUP(Orders!B231,Customer!A$2:F$152,4,0)</f>
        <v>Male</v>
      </c>
      <c r="N231" t="str">
        <f>VLOOKUP(Orders!B231,Customer!A$2:F$152,5,0)</f>
        <v>Delhi</v>
      </c>
      <c r="O231" t="str">
        <f>VLOOKUP(Orders!B231,Customer!A$2:F$152,6,0)</f>
        <v>India</v>
      </c>
      <c r="P231" t="str">
        <f>VLOOKUP(B231,Phone_Numbers!A$2:B$147,2,0)</f>
        <v>555-1502</v>
      </c>
    </row>
    <row r="232" spans="1:16" x14ac:dyDescent="0.2">
      <c r="A232" s="2">
        <v>331</v>
      </c>
      <c r="B232" s="2">
        <v>10051</v>
      </c>
      <c r="C232" s="4">
        <v>41574</v>
      </c>
      <c r="D232" s="2" t="s">
        <v>454</v>
      </c>
      <c r="E232" s="2">
        <v>15</v>
      </c>
      <c r="F232" s="5">
        <v>4</v>
      </c>
      <c r="G232" s="5">
        <f t="shared" si="9"/>
        <v>60</v>
      </c>
      <c r="H232" s="6" t="s">
        <v>450</v>
      </c>
      <c r="I232">
        <f>VLOOKUP(B232,Customer!A$2:F$152,1,FALSE)</f>
        <v>10051</v>
      </c>
      <c r="J232" t="str">
        <f>VLOOKUP(Orders!B232,Customer!A$2:F$152,2,0)</f>
        <v>Madge</v>
      </c>
      <c r="K232" t="str">
        <f>VLOOKUP(Orders!B232,Customer!A$2:F$152,3,0)</f>
        <v>Freudenthal</v>
      </c>
      <c r="L232" t="str">
        <f t="shared" si="10"/>
        <v>Madge Freudenthal</v>
      </c>
      <c r="M232" t="str">
        <f>VLOOKUP(Orders!B232,Customer!A$2:F$152,4,0)</f>
        <v>Female</v>
      </c>
      <c r="N232" t="str">
        <f>VLOOKUP(Orders!B232,Customer!A$2:F$152,5,0)</f>
        <v>Dallas</v>
      </c>
      <c r="O232" t="str">
        <f>VLOOKUP(Orders!B232,Customer!A$2:F$152,6,0)</f>
        <v>USA</v>
      </c>
      <c r="P232" t="str">
        <f>VLOOKUP(B232,Phone_Numbers!A$2:B$147,2,0)</f>
        <v>555-1334</v>
      </c>
    </row>
    <row r="233" spans="1:16" x14ac:dyDescent="0.2">
      <c r="A233" s="2">
        <v>332</v>
      </c>
      <c r="B233" s="2">
        <v>10081</v>
      </c>
      <c r="C233" s="4">
        <v>40453</v>
      </c>
      <c r="D233" s="2" t="s">
        <v>456</v>
      </c>
      <c r="E233" s="2">
        <v>17</v>
      </c>
      <c r="F233" s="5">
        <v>12</v>
      </c>
      <c r="G233" s="5">
        <f t="shared" si="9"/>
        <v>204</v>
      </c>
      <c r="H233" s="6" t="s">
        <v>450</v>
      </c>
      <c r="I233">
        <f>VLOOKUP(B233,Customer!A$2:F$152,1,FALSE)</f>
        <v>10081</v>
      </c>
      <c r="J233" t="str">
        <f>VLOOKUP(Orders!B233,Customer!A$2:F$152,2,0)</f>
        <v>Anya</v>
      </c>
      <c r="K233" t="str">
        <f>VLOOKUP(Orders!B233,Customer!A$2:F$152,3,0)</f>
        <v>Tellez</v>
      </c>
      <c r="L233" t="str">
        <f t="shared" si="10"/>
        <v>Anya Tellez</v>
      </c>
      <c r="M233" t="str">
        <f>VLOOKUP(Orders!B233,Customer!A$2:F$152,4,0)</f>
        <v>Female</v>
      </c>
      <c r="N233" t="str">
        <f>VLOOKUP(Orders!B233,Customer!A$2:F$152,5,0)</f>
        <v>Curitiba</v>
      </c>
      <c r="O233" t="str">
        <f>VLOOKUP(Orders!B233,Customer!A$2:F$152,6,0)</f>
        <v>Brazil</v>
      </c>
      <c r="P233" t="str">
        <f>VLOOKUP(B233,Phone_Numbers!A$2:B$147,2,0)</f>
        <v>555-1394</v>
      </c>
    </row>
    <row r="234" spans="1:16" x14ac:dyDescent="0.2">
      <c r="A234" s="2">
        <v>333</v>
      </c>
      <c r="B234" s="2">
        <v>10094</v>
      </c>
      <c r="C234" s="4">
        <v>40190</v>
      </c>
      <c r="D234" s="2" t="s">
        <v>459</v>
      </c>
      <c r="E234" s="2">
        <v>1</v>
      </c>
      <c r="F234" s="5">
        <v>2</v>
      </c>
      <c r="G234" s="5">
        <f t="shared" si="9"/>
        <v>2</v>
      </c>
      <c r="H234" s="6" t="s">
        <v>461</v>
      </c>
      <c r="I234">
        <f>VLOOKUP(B234,Customer!A$2:F$152,1,FALSE)</f>
        <v>10094</v>
      </c>
      <c r="J234" t="str">
        <f>VLOOKUP(Orders!B234,Customer!A$2:F$152,2,0)</f>
        <v>Cristobal</v>
      </c>
      <c r="K234" t="str">
        <f>VLOOKUP(Orders!B234,Customer!A$2:F$152,3,0)</f>
        <v>Ritter</v>
      </c>
      <c r="L234" t="str">
        <f t="shared" si="10"/>
        <v>Cristobal Ritter</v>
      </c>
      <c r="M234" t="str">
        <f>VLOOKUP(Orders!B234,Customer!A$2:F$152,4,0)</f>
        <v>Male</v>
      </c>
      <c r="N234" t="str">
        <f>VLOOKUP(Orders!B234,Customer!A$2:F$152,5,0)</f>
        <v>Baku</v>
      </c>
      <c r="O234" t="str">
        <f>VLOOKUP(Orders!B234,Customer!A$2:F$152,6,0)</f>
        <v>Azerbaijan</v>
      </c>
      <c r="P234" t="str">
        <f>VLOOKUP(B234,Phone_Numbers!A$2:B$147,2,0)</f>
        <v>555-1422</v>
      </c>
    </row>
    <row r="235" spans="1:16" x14ac:dyDescent="0.2">
      <c r="A235" s="2">
        <v>334</v>
      </c>
      <c r="B235" s="2">
        <v>10047</v>
      </c>
      <c r="C235" s="4">
        <v>40784</v>
      </c>
      <c r="D235" s="2" t="s">
        <v>458</v>
      </c>
      <c r="E235" s="2">
        <v>16</v>
      </c>
      <c r="F235" s="5">
        <v>12</v>
      </c>
      <c r="G235" s="5">
        <f t="shared" si="9"/>
        <v>192</v>
      </c>
      <c r="H235" s="6" t="s">
        <v>450</v>
      </c>
      <c r="I235">
        <f>VLOOKUP(B235,Customer!A$2:F$152,1,FALSE)</f>
        <v>10047</v>
      </c>
      <c r="J235" t="str">
        <f>VLOOKUP(Orders!B235,Customer!A$2:F$152,2,0)</f>
        <v>Stewart</v>
      </c>
      <c r="K235" t="str">
        <f>VLOOKUP(Orders!B235,Customer!A$2:F$152,3,0)</f>
        <v>Warthen</v>
      </c>
      <c r="L235" t="str">
        <f t="shared" si="10"/>
        <v>Stewart Warthen</v>
      </c>
      <c r="M235" t="str">
        <f>VLOOKUP(Orders!B235,Customer!A$2:F$152,4,0)</f>
        <v>Male</v>
      </c>
      <c r="N235" t="str">
        <f>VLOOKUP(Orders!B235,Customer!A$2:F$152,5,0)</f>
        <v>Kuala Lumpur</v>
      </c>
      <c r="O235" t="str">
        <f>VLOOKUP(Orders!B235,Customer!A$2:F$152,6,0)</f>
        <v>Malaysia</v>
      </c>
      <c r="P235" t="str">
        <f>VLOOKUP(B235,Phone_Numbers!A$2:B$147,2,0)</f>
        <v>555-1326</v>
      </c>
    </row>
    <row r="236" spans="1:16" x14ac:dyDescent="0.2">
      <c r="A236" s="2">
        <v>335</v>
      </c>
      <c r="B236" s="2">
        <v>10050</v>
      </c>
      <c r="C236" s="4">
        <v>40483</v>
      </c>
      <c r="D236" s="2" t="s">
        <v>460</v>
      </c>
      <c r="E236" s="2">
        <v>13</v>
      </c>
      <c r="F236" s="5">
        <v>8</v>
      </c>
      <c r="G236" s="5">
        <f t="shared" si="9"/>
        <v>104</v>
      </c>
      <c r="H236" s="6" t="s">
        <v>452</v>
      </c>
      <c r="I236">
        <f>VLOOKUP(B236,Customer!A$2:F$152,1,FALSE)</f>
        <v>10050</v>
      </c>
      <c r="J236" t="str">
        <f>VLOOKUP(Orders!B236,Customer!A$2:F$152,2,0)</f>
        <v>Christen</v>
      </c>
      <c r="K236" t="str">
        <f>VLOOKUP(Orders!B236,Customer!A$2:F$152,3,0)</f>
        <v>Donnelly</v>
      </c>
      <c r="L236" t="str">
        <f t="shared" si="10"/>
        <v>Christen Donnelly</v>
      </c>
      <c r="M236" t="str">
        <f>VLOOKUP(Orders!B236,Customer!A$2:F$152,4,0)</f>
        <v>Female</v>
      </c>
      <c r="N236" t="str">
        <f>VLOOKUP(Orders!B236,Customer!A$2:F$152,5,0)</f>
        <v>Shenyang</v>
      </c>
      <c r="O236" t="str">
        <f>VLOOKUP(Orders!B236,Customer!A$2:F$152,6,0)</f>
        <v>China</v>
      </c>
      <c r="P236" t="str">
        <f>VLOOKUP(B236,Phone_Numbers!A$2:B$147,2,0)</f>
        <v>555-1332</v>
      </c>
    </row>
    <row r="237" spans="1:16" x14ac:dyDescent="0.2">
      <c r="A237" s="2">
        <v>336</v>
      </c>
      <c r="B237" s="2">
        <v>10074</v>
      </c>
      <c r="C237" s="4">
        <v>41660</v>
      </c>
      <c r="D237" s="2" t="s">
        <v>454</v>
      </c>
      <c r="E237" s="2">
        <v>21</v>
      </c>
      <c r="F237" s="5">
        <v>4</v>
      </c>
      <c r="G237" s="5">
        <f t="shared" si="9"/>
        <v>84</v>
      </c>
      <c r="H237" s="6" t="s">
        <v>450</v>
      </c>
      <c r="I237">
        <f>VLOOKUP(B237,Customer!A$2:F$152,1,FALSE)</f>
        <v>10074</v>
      </c>
      <c r="J237" t="str">
        <f>VLOOKUP(Orders!B237,Customer!A$2:F$152,2,0)</f>
        <v>Jewel</v>
      </c>
      <c r="K237" t="str">
        <f>VLOOKUP(Orders!B237,Customer!A$2:F$152,3,0)</f>
        <v>Dumbleton</v>
      </c>
      <c r="L237" t="str">
        <f t="shared" si="10"/>
        <v>Jewel Dumbleton</v>
      </c>
      <c r="M237" t="str">
        <f>VLOOKUP(Orders!B237,Customer!A$2:F$152,4,0)</f>
        <v>Male</v>
      </c>
      <c r="N237" t="str">
        <f>VLOOKUP(Orders!B237,Customer!A$2:F$152,5,0)</f>
        <v>Porto Alegre</v>
      </c>
      <c r="O237" t="str">
        <f>VLOOKUP(Orders!B237,Customer!A$2:F$152,6,0)</f>
        <v>Brazil</v>
      </c>
      <c r="P237" t="str">
        <f>VLOOKUP(B237,Phone_Numbers!A$2:B$147,2,0)</f>
        <v>555-1380</v>
      </c>
    </row>
    <row r="238" spans="1:16" x14ac:dyDescent="0.2">
      <c r="A238" s="2">
        <v>337</v>
      </c>
      <c r="B238" s="2">
        <v>10076</v>
      </c>
      <c r="C238" s="4">
        <v>40433</v>
      </c>
      <c r="D238" s="2" t="s">
        <v>456</v>
      </c>
      <c r="E238" s="2">
        <v>6</v>
      </c>
      <c r="F238" s="5">
        <v>12</v>
      </c>
      <c r="G238" s="5">
        <f t="shared" si="9"/>
        <v>72</v>
      </c>
      <c r="H238" s="6" t="s">
        <v>452</v>
      </c>
      <c r="I238">
        <f>VLOOKUP(B238,Customer!A$2:F$152,1,FALSE)</f>
        <v>10076</v>
      </c>
      <c r="J238" t="str">
        <f>VLOOKUP(Orders!B238,Customer!A$2:F$152,2,0)</f>
        <v>Flora</v>
      </c>
      <c r="K238" t="str">
        <f>VLOOKUP(Orders!B238,Customer!A$2:F$152,3,0)</f>
        <v>Zuniga</v>
      </c>
      <c r="L238" t="str">
        <f t="shared" si="10"/>
        <v>Flora Zuniga</v>
      </c>
      <c r="M238" t="str">
        <f>VLOOKUP(Orders!B238,Customer!A$2:F$152,4,0)</f>
        <v>Female</v>
      </c>
      <c r="N238" t="str">
        <f>VLOOKUP(Orders!B238,Customer!A$2:F$152,5,0)</f>
        <v>Jeddah</v>
      </c>
      <c r="O238" t="str">
        <f>VLOOKUP(Orders!B238,Customer!A$2:F$152,6,0)</f>
        <v>Saudi Arabia</v>
      </c>
      <c r="P238" t="str">
        <f>VLOOKUP(B238,Phone_Numbers!A$2:B$147,2,0)</f>
        <v>555-1384</v>
      </c>
    </row>
    <row r="239" spans="1:16" x14ac:dyDescent="0.2">
      <c r="A239" s="2">
        <v>338</v>
      </c>
      <c r="B239" s="2">
        <v>10118</v>
      </c>
      <c r="C239" s="4">
        <v>41550</v>
      </c>
      <c r="D239" s="2" t="s">
        <v>458</v>
      </c>
      <c r="E239" s="2">
        <v>7</v>
      </c>
      <c r="F239" s="5">
        <v>12</v>
      </c>
      <c r="G239" s="5">
        <f t="shared" si="9"/>
        <v>84</v>
      </c>
      <c r="H239" s="6" t="s">
        <v>452</v>
      </c>
      <c r="I239">
        <f>VLOOKUP(B239,Customer!A$2:F$152,1,FALSE)</f>
        <v>10118</v>
      </c>
      <c r="J239" t="str">
        <f>VLOOKUP(Orders!B239,Customer!A$2:F$152,2,0)</f>
        <v>Therese</v>
      </c>
      <c r="K239" t="str">
        <f>VLOOKUP(Orders!B239,Customer!A$2:F$152,3,0)</f>
        <v>Mcnellis</v>
      </c>
      <c r="L239" t="str">
        <f t="shared" si="10"/>
        <v>Therese Mcnellis</v>
      </c>
      <c r="M239" t="str">
        <f>VLOOKUP(Orders!B239,Customer!A$2:F$152,4,0)</f>
        <v>Female</v>
      </c>
      <c r="N239" t="str">
        <f>VLOOKUP(Orders!B239,Customer!A$2:F$152,5,0)</f>
        <v>Vienna</v>
      </c>
      <c r="O239" t="str">
        <f>VLOOKUP(Orders!B239,Customer!A$2:F$152,6,0)</f>
        <v>Austria</v>
      </c>
      <c r="P239" t="str">
        <f>VLOOKUP(B239,Phone_Numbers!A$2:B$147,2,0)</f>
        <v>555-1470</v>
      </c>
    </row>
    <row r="240" spans="1:16" x14ac:dyDescent="0.2">
      <c r="A240" s="2">
        <v>339</v>
      </c>
      <c r="B240" s="2">
        <v>10150</v>
      </c>
      <c r="C240" s="4">
        <v>42369</v>
      </c>
      <c r="D240" s="2" t="s">
        <v>457</v>
      </c>
      <c r="E240" s="2">
        <v>10</v>
      </c>
      <c r="F240" s="5">
        <v>9</v>
      </c>
      <c r="G240" s="5">
        <f t="shared" si="9"/>
        <v>90</v>
      </c>
      <c r="H240" s="6" t="s">
        <v>452</v>
      </c>
      <c r="I240">
        <f>VLOOKUP(B240,Customer!A$2:F$152,1,FALSE)</f>
        <v>10150</v>
      </c>
      <c r="J240" t="str">
        <f>VLOOKUP(Orders!B240,Customer!A$2:F$152,2,0)</f>
        <v>Nanci</v>
      </c>
      <c r="K240" t="str">
        <f>VLOOKUP(Orders!B240,Customer!A$2:F$152,3,0)</f>
        <v>Bonier</v>
      </c>
      <c r="L240" t="str">
        <f t="shared" si="10"/>
        <v>Nanci Bonier</v>
      </c>
      <c r="M240" t="str">
        <f>VLOOKUP(Orders!B240,Customer!A$2:F$152,4,0)</f>
        <v>Female</v>
      </c>
      <c r="N240" t="str">
        <f>VLOOKUP(Orders!B240,Customer!A$2:F$152,5,0)</f>
        <v>Riyadh</v>
      </c>
      <c r="O240" t="str">
        <f>VLOOKUP(Orders!B240,Customer!A$2:F$152,6,0)</f>
        <v>Saudi Arabia</v>
      </c>
      <c r="P240" t="str">
        <f>VLOOKUP(B240,Phone_Numbers!A$2:B$147,2,0)</f>
        <v>555-1534</v>
      </c>
    </row>
    <row r="241" spans="1:16" x14ac:dyDescent="0.2">
      <c r="A241" s="2">
        <v>340</v>
      </c>
      <c r="B241" s="2">
        <v>10143</v>
      </c>
      <c r="C241" s="4">
        <v>41540</v>
      </c>
      <c r="D241" s="2" t="s">
        <v>462</v>
      </c>
      <c r="E241" s="2">
        <v>16</v>
      </c>
      <c r="F241" s="5">
        <v>2</v>
      </c>
      <c r="G241" s="5">
        <f t="shared" si="9"/>
        <v>32</v>
      </c>
      <c r="H241" s="6" t="s">
        <v>450</v>
      </c>
      <c r="I241">
        <f>VLOOKUP(B241,Customer!A$2:F$152,1,FALSE)</f>
        <v>10143</v>
      </c>
      <c r="J241" t="str">
        <f>VLOOKUP(Orders!B241,Customer!A$2:F$152,2,0)</f>
        <v>Gertude</v>
      </c>
      <c r="K241" t="str">
        <f>VLOOKUP(Orders!B241,Customer!A$2:F$152,3,0)</f>
        <v>Neitzel</v>
      </c>
      <c r="L241" t="str">
        <f t="shared" si="10"/>
        <v>Gertude Neitzel</v>
      </c>
      <c r="M241" t="str">
        <f>VLOOKUP(Orders!B241,Customer!A$2:F$152,4,0)</f>
        <v>Female</v>
      </c>
      <c r="N241" t="str">
        <f>VLOOKUP(Orders!B241,Customer!A$2:F$152,5,0)</f>
        <v>Lagos</v>
      </c>
      <c r="O241" t="str">
        <f>VLOOKUP(Orders!B241,Customer!A$2:F$152,6,0)</f>
        <v>Nigeria</v>
      </c>
      <c r="P241" t="str">
        <f>VLOOKUP(B241,Phone_Numbers!A$2:B$147,2,0)</f>
        <v>555-1520</v>
      </c>
    </row>
    <row r="242" spans="1:16" x14ac:dyDescent="0.2">
      <c r="A242" s="2">
        <v>341</v>
      </c>
      <c r="B242" s="2">
        <v>10085</v>
      </c>
      <c r="C242" s="4">
        <v>40986</v>
      </c>
      <c r="D242" s="2" t="s">
        <v>456</v>
      </c>
      <c r="E242" s="2">
        <v>9</v>
      </c>
      <c r="F242" s="5">
        <v>12</v>
      </c>
      <c r="G242" s="5">
        <f t="shared" si="9"/>
        <v>108</v>
      </c>
      <c r="H242" s="6" t="s">
        <v>452</v>
      </c>
      <c r="I242">
        <f>VLOOKUP(B242,Customer!A$2:F$152,1,FALSE)</f>
        <v>10085</v>
      </c>
      <c r="J242" t="str">
        <f>VLOOKUP(Orders!B242,Customer!A$2:F$152,2,0)</f>
        <v>Celeste</v>
      </c>
      <c r="K242" t="str">
        <f>VLOOKUP(Orders!B242,Customer!A$2:F$152,3,0)</f>
        <v>Dorothy</v>
      </c>
      <c r="L242" t="str">
        <f t="shared" si="10"/>
        <v>Celeste Dorothy</v>
      </c>
      <c r="M242" t="str">
        <f>VLOOKUP(Orders!B242,Customer!A$2:F$152,4,0)</f>
        <v>Female</v>
      </c>
      <c r="N242" t="str">
        <f>VLOOKUP(Orders!B242,Customer!A$2:F$152,5,0)</f>
        <v>Tel Aviv</v>
      </c>
      <c r="O242" t="str">
        <f>VLOOKUP(Orders!B242,Customer!A$2:F$152,6,0)</f>
        <v>Israel</v>
      </c>
      <c r="P242" t="str">
        <f>VLOOKUP(B242,Phone_Numbers!A$2:B$147,2,0)</f>
        <v>555-1404</v>
      </c>
    </row>
    <row r="243" spans="1:16" x14ac:dyDescent="0.2">
      <c r="A243" s="2">
        <v>342</v>
      </c>
      <c r="B243" s="2">
        <v>10036</v>
      </c>
      <c r="C243" s="4">
        <v>40586</v>
      </c>
      <c r="D243" s="2" t="s">
        <v>458</v>
      </c>
      <c r="E243" s="2">
        <v>11</v>
      </c>
      <c r="F243" s="5">
        <v>12</v>
      </c>
      <c r="G243" s="5">
        <f t="shared" si="9"/>
        <v>132</v>
      </c>
      <c r="H243" s="6" t="s">
        <v>452</v>
      </c>
      <c r="I243">
        <f>VLOOKUP(B243,Customer!A$2:F$152,1,FALSE)</f>
        <v>10036</v>
      </c>
      <c r="J243" t="str">
        <f>VLOOKUP(Orders!B243,Customer!A$2:F$152,2,0)</f>
        <v>Cathern</v>
      </c>
      <c r="K243" t="str">
        <f>VLOOKUP(Orders!B243,Customer!A$2:F$152,3,0)</f>
        <v>Howey</v>
      </c>
      <c r="L243" t="str">
        <f t="shared" si="10"/>
        <v>Cathern Howey</v>
      </c>
      <c r="M243" t="str">
        <f>VLOOKUP(Orders!B243,Customer!A$2:F$152,4,0)</f>
        <v>Female</v>
      </c>
      <c r="N243" t="str">
        <f>VLOOKUP(Orders!B243,Customer!A$2:F$152,5,0)</f>
        <v>Copenhagen</v>
      </c>
      <c r="O243" t="str">
        <f>VLOOKUP(Orders!B243,Customer!A$2:F$152,6,0)</f>
        <v>Denmark</v>
      </c>
      <c r="P243" t="str">
        <f>VLOOKUP(B243,Phone_Numbers!A$2:B$147,2,0)</f>
        <v>555-1304</v>
      </c>
    </row>
    <row r="244" spans="1:16" x14ac:dyDescent="0.2">
      <c r="A244" s="2">
        <v>343</v>
      </c>
      <c r="B244" s="2">
        <v>10129</v>
      </c>
      <c r="C244" s="4">
        <v>41082</v>
      </c>
      <c r="D244" s="2" t="s">
        <v>458</v>
      </c>
      <c r="E244" s="2">
        <v>6</v>
      </c>
      <c r="F244" s="5">
        <v>12</v>
      </c>
      <c r="G244" s="5">
        <f t="shared" si="9"/>
        <v>72</v>
      </c>
      <c r="H244" s="6" t="s">
        <v>452</v>
      </c>
      <c r="I244">
        <f>VLOOKUP(B244,Customer!A$2:F$152,1,FALSE)</f>
        <v>10129</v>
      </c>
      <c r="J244" t="str">
        <f>VLOOKUP(Orders!B244,Customer!A$2:F$152,2,0)</f>
        <v>Corine</v>
      </c>
      <c r="K244" t="str">
        <f>VLOOKUP(Orders!B244,Customer!A$2:F$152,3,0)</f>
        <v>Ashline</v>
      </c>
      <c r="L244" t="str">
        <f t="shared" si="10"/>
        <v>Corine Ashline</v>
      </c>
      <c r="M244" t="str">
        <f>VLOOKUP(Orders!B244,Customer!A$2:F$152,4,0)</f>
        <v>Female</v>
      </c>
      <c r="N244" t="str">
        <f>VLOOKUP(Orders!B244,Customer!A$2:F$152,5,0)</f>
        <v>Seoul</v>
      </c>
      <c r="O244" t="str">
        <f>VLOOKUP(Orders!B244,Customer!A$2:F$152,6,0)</f>
        <v>South Korea</v>
      </c>
      <c r="P244" t="str">
        <f>VLOOKUP(B244,Phone_Numbers!A$2:B$147,2,0)</f>
        <v>555-1492</v>
      </c>
    </row>
    <row r="245" spans="1:16" x14ac:dyDescent="0.2">
      <c r="A245" s="2">
        <v>344</v>
      </c>
      <c r="B245" s="2">
        <v>10133</v>
      </c>
      <c r="C245" s="4">
        <v>41160</v>
      </c>
      <c r="D245" s="2" t="s">
        <v>456</v>
      </c>
      <c r="E245" s="2">
        <v>5</v>
      </c>
      <c r="F245" s="5">
        <v>12</v>
      </c>
      <c r="G245" s="5">
        <f t="shared" si="9"/>
        <v>60</v>
      </c>
      <c r="H245" s="6" t="s">
        <v>461</v>
      </c>
      <c r="I245">
        <f>VLOOKUP(B245,Customer!A$2:F$152,1,FALSE)</f>
        <v>10133</v>
      </c>
      <c r="J245" t="str">
        <f>VLOOKUP(Orders!B245,Customer!A$2:F$152,2,0)</f>
        <v>Conrad</v>
      </c>
      <c r="K245" t="str">
        <f>VLOOKUP(Orders!B245,Customer!A$2:F$152,3,0)</f>
        <v>Haggard</v>
      </c>
      <c r="L245" t="str">
        <f t="shared" si="10"/>
        <v>Conrad Haggard</v>
      </c>
      <c r="M245" t="str">
        <f>VLOOKUP(Orders!B245,Customer!A$2:F$152,4,0)</f>
        <v>Male</v>
      </c>
      <c r="N245" t="str">
        <f>VLOOKUP(Orders!B245,Customer!A$2:F$152,5,0)</f>
        <v>Mumbai</v>
      </c>
      <c r="O245" t="str">
        <f>VLOOKUP(Orders!B245,Customer!A$2:F$152,6,0)</f>
        <v>India</v>
      </c>
      <c r="P245" t="str">
        <f>VLOOKUP(B245,Phone_Numbers!A$2:B$147,2,0)</f>
        <v>555-1500</v>
      </c>
    </row>
    <row r="246" spans="1:16" x14ac:dyDescent="0.2">
      <c r="A246" s="2">
        <v>345</v>
      </c>
      <c r="B246" s="2">
        <v>10099</v>
      </c>
      <c r="C246" s="4">
        <v>41861</v>
      </c>
      <c r="D246" s="2" t="s">
        <v>462</v>
      </c>
      <c r="E246" s="2">
        <v>15</v>
      </c>
      <c r="F246" s="5">
        <v>2</v>
      </c>
      <c r="G246" s="5">
        <f t="shared" si="9"/>
        <v>30</v>
      </c>
      <c r="H246" s="6" t="s">
        <v>450</v>
      </c>
      <c r="I246">
        <f>VLOOKUP(B246,Customer!A$2:F$152,1,FALSE)</f>
        <v>10099</v>
      </c>
      <c r="J246" t="str">
        <f>VLOOKUP(Orders!B246,Customer!A$2:F$152,2,0)</f>
        <v>Cecille</v>
      </c>
      <c r="K246" t="str">
        <f>VLOOKUP(Orders!B246,Customer!A$2:F$152,3,0)</f>
        <v>Holdridge</v>
      </c>
      <c r="L246" t="str">
        <f t="shared" si="10"/>
        <v>Cecille Holdridge</v>
      </c>
      <c r="M246" t="str">
        <f>VLOOKUP(Orders!B246,Customer!A$2:F$152,4,0)</f>
        <v>Female</v>
      </c>
      <c r="N246" t="str">
        <f>VLOOKUP(Orders!B246,Customer!A$2:F$152,5,0)</f>
        <v>Taichung</v>
      </c>
      <c r="O246" t="str">
        <f>VLOOKUP(Orders!B246,Customer!A$2:F$152,6,0)</f>
        <v>Taiwan</v>
      </c>
      <c r="P246" t="str">
        <f>VLOOKUP(B246,Phone_Numbers!A$2:B$147,2,0)</f>
        <v>555-1432</v>
      </c>
    </row>
    <row r="247" spans="1:16" x14ac:dyDescent="0.2">
      <c r="A247" s="2">
        <v>346</v>
      </c>
      <c r="B247" s="2">
        <v>10020</v>
      </c>
      <c r="C247" s="4">
        <v>41922</v>
      </c>
      <c r="D247" s="2" t="s">
        <v>459</v>
      </c>
      <c r="E247" s="2">
        <v>11</v>
      </c>
      <c r="F247" s="5">
        <v>2</v>
      </c>
      <c r="G247" s="5">
        <f t="shared" si="9"/>
        <v>22</v>
      </c>
      <c r="H247" s="6" t="s">
        <v>452</v>
      </c>
      <c r="I247">
        <f>VLOOKUP(B247,Customer!A$2:F$152,1,FALSE)</f>
        <v>10020</v>
      </c>
      <c r="J247" t="str">
        <f>VLOOKUP(Orders!B247,Customer!A$2:F$152,2,0)</f>
        <v>Erik</v>
      </c>
      <c r="K247" t="str">
        <f>VLOOKUP(Orders!B247,Customer!A$2:F$152,3,0)</f>
        <v>Crinklaw</v>
      </c>
      <c r="L247" t="str">
        <f t="shared" si="10"/>
        <v>Erik Crinklaw</v>
      </c>
      <c r="M247" t="str">
        <f>VLOOKUP(Orders!B247,Customer!A$2:F$152,4,0)</f>
        <v>Male</v>
      </c>
      <c r="N247" t="str">
        <f>VLOOKUP(Orders!B247,Customer!A$2:F$152,5,0)</f>
        <v>Paris</v>
      </c>
      <c r="O247" t="str">
        <f>VLOOKUP(Orders!B247,Customer!A$2:F$152,6,0)</f>
        <v>France</v>
      </c>
      <c r="P247" t="str">
        <f>VLOOKUP(B247,Phone_Numbers!A$2:B$147,2,0)</f>
        <v>555-1272</v>
      </c>
    </row>
    <row r="248" spans="1:16" x14ac:dyDescent="0.2">
      <c r="A248" s="2">
        <v>347</v>
      </c>
      <c r="B248" s="2">
        <v>10052</v>
      </c>
      <c r="C248" s="4">
        <v>41084</v>
      </c>
      <c r="D248" s="2" t="s">
        <v>456</v>
      </c>
      <c r="E248" s="2">
        <v>3</v>
      </c>
      <c r="F248" s="5">
        <v>12</v>
      </c>
      <c r="G248" s="5">
        <f t="shared" si="9"/>
        <v>36</v>
      </c>
      <c r="H248" s="6" t="s">
        <v>461</v>
      </c>
      <c r="I248">
        <f>VLOOKUP(B248,Customer!A$2:F$152,1,FALSE)</f>
        <v>10052</v>
      </c>
      <c r="J248" t="str">
        <f>VLOOKUP(Orders!B248,Customer!A$2:F$152,2,0)</f>
        <v>Precious</v>
      </c>
      <c r="K248" t="str">
        <f>VLOOKUP(Orders!B248,Customer!A$2:F$152,3,0)</f>
        <v>Ellett</v>
      </c>
      <c r="L248" t="str">
        <f t="shared" si="10"/>
        <v>Precious Ellett</v>
      </c>
      <c r="M248" t="str">
        <f>VLOOKUP(Orders!B248,Customer!A$2:F$152,4,0)</f>
        <v>Female</v>
      </c>
      <c r="N248" t="str">
        <f>VLOOKUP(Orders!B248,Customer!A$2:F$152,5,0)</f>
        <v>Boston</v>
      </c>
      <c r="O248" t="str">
        <f>VLOOKUP(Orders!B248,Customer!A$2:F$152,6,0)</f>
        <v>USA</v>
      </c>
      <c r="P248" t="str">
        <f>VLOOKUP(B248,Phone_Numbers!A$2:B$147,2,0)</f>
        <v>555-1336</v>
      </c>
    </row>
    <row r="249" spans="1:16" x14ac:dyDescent="0.2">
      <c r="A249" s="2">
        <v>348</v>
      </c>
      <c r="B249" s="2">
        <v>10093</v>
      </c>
      <c r="C249" s="4">
        <v>41851</v>
      </c>
      <c r="D249" s="2" t="s">
        <v>460</v>
      </c>
      <c r="E249" s="2">
        <v>6</v>
      </c>
      <c r="F249" s="5">
        <v>8</v>
      </c>
      <c r="G249" s="5">
        <f t="shared" si="9"/>
        <v>48</v>
      </c>
      <c r="H249" s="6" t="s">
        <v>452</v>
      </c>
      <c r="I249">
        <f>VLOOKUP(B249,Customer!A$2:F$152,1,FALSE)</f>
        <v>10093</v>
      </c>
      <c r="J249" t="str">
        <f>VLOOKUP(Orders!B249,Customer!A$2:F$152,2,0)</f>
        <v>Jack</v>
      </c>
      <c r="K249" t="str">
        <f>VLOOKUP(Orders!B249,Customer!A$2:F$152,3,0)</f>
        <v>Dimas</v>
      </c>
      <c r="L249" t="str">
        <f t="shared" si="10"/>
        <v>Jack Dimas</v>
      </c>
      <c r="M249" t="str">
        <f>VLOOKUP(Orders!B249,Customer!A$2:F$152,4,0)</f>
        <v>Male</v>
      </c>
      <c r="N249" t="str">
        <f>VLOOKUP(Orders!B249,Customer!A$2:F$152,5,0)</f>
        <v>Fukuoka</v>
      </c>
      <c r="O249" t="str">
        <f>VLOOKUP(Orders!B249,Customer!A$2:F$152,6,0)</f>
        <v>Japan</v>
      </c>
      <c r="P249" t="str">
        <f>VLOOKUP(B249,Phone_Numbers!A$2:B$147,2,0)</f>
        <v>555-1420</v>
      </c>
    </row>
    <row r="250" spans="1:16" x14ac:dyDescent="0.2">
      <c r="A250" s="2">
        <v>349</v>
      </c>
      <c r="B250" s="2">
        <v>10099</v>
      </c>
      <c r="C250" s="4">
        <v>40235</v>
      </c>
      <c r="D250" s="2" t="s">
        <v>458</v>
      </c>
      <c r="E250" s="2">
        <v>4</v>
      </c>
      <c r="F250" s="5">
        <v>12</v>
      </c>
      <c r="G250" s="5">
        <f t="shared" si="9"/>
        <v>48</v>
      </c>
      <c r="H250" s="6" t="s">
        <v>461</v>
      </c>
      <c r="I250">
        <f>VLOOKUP(B250,Customer!A$2:F$152,1,FALSE)</f>
        <v>10099</v>
      </c>
      <c r="J250" t="str">
        <f>VLOOKUP(Orders!B250,Customer!A$2:F$152,2,0)</f>
        <v>Cecille</v>
      </c>
      <c r="K250" t="str">
        <f>VLOOKUP(Orders!B250,Customer!A$2:F$152,3,0)</f>
        <v>Holdridge</v>
      </c>
      <c r="L250" t="str">
        <f t="shared" si="10"/>
        <v>Cecille Holdridge</v>
      </c>
      <c r="M250" t="str">
        <f>VLOOKUP(Orders!B250,Customer!A$2:F$152,4,0)</f>
        <v>Female</v>
      </c>
      <c r="N250" t="str">
        <f>VLOOKUP(Orders!B250,Customer!A$2:F$152,5,0)</f>
        <v>Taichung</v>
      </c>
      <c r="O250" t="str">
        <f>VLOOKUP(Orders!B250,Customer!A$2:F$152,6,0)</f>
        <v>Taiwan</v>
      </c>
      <c r="P250" t="str">
        <f>VLOOKUP(B250,Phone_Numbers!A$2:B$147,2,0)</f>
        <v>555-1432</v>
      </c>
    </row>
    <row r="251" spans="1:16" x14ac:dyDescent="0.2">
      <c r="A251" s="2">
        <v>350</v>
      </c>
      <c r="B251" s="2">
        <v>10065</v>
      </c>
      <c r="C251" s="4">
        <v>41290</v>
      </c>
      <c r="D251" s="2" t="s">
        <v>453</v>
      </c>
      <c r="E251" s="2">
        <v>30</v>
      </c>
      <c r="F251" s="5">
        <v>13</v>
      </c>
      <c r="G251" s="5">
        <f t="shared" si="9"/>
        <v>390</v>
      </c>
      <c r="H251" s="6" t="s">
        <v>450</v>
      </c>
      <c r="I251">
        <f>VLOOKUP(B251,Customer!A$2:F$152,1,FALSE)</f>
        <v>10065</v>
      </c>
      <c r="J251" t="str">
        <f>VLOOKUP(Orders!B251,Customer!A$2:F$152,2,0)</f>
        <v>Tracey</v>
      </c>
      <c r="K251" t="str">
        <f>VLOOKUP(Orders!B251,Customer!A$2:F$152,3,0)</f>
        <v>Voyles</v>
      </c>
      <c r="L251" t="str">
        <f t="shared" si="10"/>
        <v>Tracey Voyles</v>
      </c>
      <c r="M251" t="str">
        <f>VLOOKUP(Orders!B251,Customer!A$2:F$152,4,0)</f>
        <v>Male</v>
      </c>
      <c r="N251" t="str">
        <f>VLOOKUP(Orders!B251,Customer!A$2:F$152,5,0)</f>
        <v>Cincinnati</v>
      </c>
      <c r="O251" t="str">
        <f>VLOOKUP(Orders!B251,Customer!A$2:F$152,6,0)</f>
        <v>USA</v>
      </c>
      <c r="P251" t="str">
        <f>VLOOKUP(B251,Phone_Numbers!A$2:B$147,2,0)</f>
        <v>555-1362</v>
      </c>
    </row>
    <row r="252" spans="1:16" x14ac:dyDescent="0.2">
      <c r="A252" s="2">
        <v>351</v>
      </c>
      <c r="B252" s="2">
        <v>10110</v>
      </c>
      <c r="C252" s="4">
        <v>41011</v>
      </c>
      <c r="D252" s="2" t="s">
        <v>457</v>
      </c>
      <c r="E252" s="2">
        <v>6</v>
      </c>
      <c r="F252" s="5">
        <v>9</v>
      </c>
      <c r="G252" s="5">
        <f t="shared" si="9"/>
        <v>54</v>
      </c>
      <c r="H252" s="6" t="s">
        <v>452</v>
      </c>
      <c r="I252">
        <f>VLOOKUP(B252,Customer!A$2:F$152,1,FALSE)</f>
        <v>10110</v>
      </c>
      <c r="J252" t="str">
        <f>VLOOKUP(Orders!B252,Customer!A$2:F$152,2,0)</f>
        <v>Granville</v>
      </c>
      <c r="K252" t="str">
        <f>VLOOKUP(Orders!B252,Customer!A$2:F$152,3,0)</f>
        <v>Core</v>
      </c>
      <c r="L252" t="str">
        <f t="shared" si="10"/>
        <v>Granville Core</v>
      </c>
      <c r="M252" t="str">
        <f>VLOOKUP(Orders!B252,Customer!A$2:F$152,4,0)</f>
        <v>Male</v>
      </c>
      <c r="N252" t="str">
        <f>VLOOKUP(Orders!B252,Customer!A$2:F$152,5,0)</f>
        <v>Pittsburgh</v>
      </c>
      <c r="O252" t="str">
        <f>VLOOKUP(Orders!B252,Customer!A$2:F$152,6,0)</f>
        <v>USA</v>
      </c>
      <c r="P252" t="str">
        <f>VLOOKUP(B252,Phone_Numbers!A$2:B$147,2,0)</f>
        <v>555-1454</v>
      </c>
    </row>
    <row r="253" spans="1:16" x14ac:dyDescent="0.2">
      <c r="A253" s="2">
        <v>352</v>
      </c>
      <c r="B253" s="2">
        <v>10127</v>
      </c>
      <c r="C253" s="4">
        <v>40275</v>
      </c>
      <c r="D253" s="2" t="s">
        <v>460</v>
      </c>
      <c r="E253" s="2">
        <v>22</v>
      </c>
      <c r="F253" s="5">
        <v>8</v>
      </c>
      <c r="G253" s="5">
        <f t="shared" si="9"/>
        <v>176</v>
      </c>
      <c r="H253" s="6" t="s">
        <v>450</v>
      </c>
      <c r="I253">
        <f>VLOOKUP(B253,Customer!A$2:F$152,1,FALSE)</f>
        <v>10127</v>
      </c>
      <c r="J253" t="str">
        <f>VLOOKUP(Orders!B253,Customer!A$2:F$152,2,0)</f>
        <v>Lyndsey</v>
      </c>
      <c r="K253" t="str">
        <f>VLOOKUP(Orders!B253,Customer!A$2:F$152,3,0)</f>
        <v>Fagen</v>
      </c>
      <c r="L253" t="str">
        <f t="shared" si="10"/>
        <v>Lyndsey Fagen</v>
      </c>
      <c r="M253" t="str">
        <f>VLOOKUP(Orders!B253,Customer!A$2:F$152,4,0)</f>
        <v>Female</v>
      </c>
      <c r="N253" t="str">
        <f>VLOOKUP(Orders!B253,Customer!A$2:F$152,5,0)</f>
        <v>New York Metro</v>
      </c>
      <c r="O253" t="str">
        <f>VLOOKUP(Orders!B253,Customer!A$2:F$152,6,0)</f>
        <v>USA</v>
      </c>
      <c r="P253" t="str">
        <f>VLOOKUP(B253,Phone_Numbers!A$2:B$147,2,0)</f>
        <v>555-1488</v>
      </c>
    </row>
    <row r="254" spans="1:16" x14ac:dyDescent="0.2">
      <c r="A254" s="2">
        <v>353</v>
      </c>
      <c r="B254" s="2">
        <v>10015</v>
      </c>
      <c r="C254" s="4">
        <v>40893</v>
      </c>
      <c r="D254" s="2" t="s">
        <v>458</v>
      </c>
      <c r="E254" s="2">
        <v>10</v>
      </c>
      <c r="F254" s="5">
        <v>12</v>
      </c>
      <c r="G254" s="5">
        <f t="shared" si="9"/>
        <v>120</v>
      </c>
      <c r="H254" s="6" t="s">
        <v>452</v>
      </c>
      <c r="I254">
        <f>VLOOKUP(B254,Customer!A$2:F$152,1,FALSE)</f>
        <v>10015</v>
      </c>
      <c r="J254" t="str">
        <f>VLOOKUP(Orders!B254,Customer!A$2:F$152,2,0)</f>
        <v>Bella</v>
      </c>
      <c r="K254" t="str">
        <f>VLOOKUP(Orders!B254,Customer!A$2:F$152,3,0)</f>
        <v>Logan</v>
      </c>
      <c r="L254" t="str">
        <f t="shared" si="10"/>
        <v>Bella Logan</v>
      </c>
      <c r="M254" t="str">
        <f>VLOOKUP(Orders!B254,Customer!A$2:F$152,4,0)</f>
        <v>Female</v>
      </c>
      <c r="N254" t="str">
        <f>VLOOKUP(Orders!B254,Customer!A$2:F$152,5,0)</f>
        <v>Buenos Aires</v>
      </c>
      <c r="O254" t="str">
        <f>VLOOKUP(Orders!B254,Customer!A$2:F$152,6,0)</f>
        <v>Argentina</v>
      </c>
      <c r="P254" t="str">
        <f>VLOOKUP(B254,Phone_Numbers!A$2:B$147,2,0)</f>
        <v>555-1262</v>
      </c>
    </row>
    <row r="255" spans="1:16" x14ac:dyDescent="0.2">
      <c r="A255" s="2">
        <v>354</v>
      </c>
      <c r="B255" s="2">
        <v>10080</v>
      </c>
      <c r="C255" s="4">
        <v>40884</v>
      </c>
      <c r="D255" s="2" t="s">
        <v>458</v>
      </c>
      <c r="E255" s="2">
        <v>19</v>
      </c>
      <c r="F255" s="5">
        <v>12</v>
      </c>
      <c r="G255" s="5">
        <f t="shared" si="9"/>
        <v>228</v>
      </c>
      <c r="H255" s="6" t="s">
        <v>450</v>
      </c>
      <c r="I255">
        <f>VLOOKUP(B255,Customer!A$2:F$152,1,FALSE)</f>
        <v>10080</v>
      </c>
      <c r="J255" t="str">
        <f>VLOOKUP(Orders!B255,Customer!A$2:F$152,2,0)</f>
        <v>Hue</v>
      </c>
      <c r="K255" t="str">
        <f>VLOOKUP(Orders!B255,Customer!A$2:F$152,3,0)</f>
        <v>Beeson</v>
      </c>
      <c r="L255" t="str">
        <f t="shared" si="10"/>
        <v>Hue Beeson</v>
      </c>
      <c r="M255" t="str">
        <f>VLOOKUP(Orders!B255,Customer!A$2:F$152,4,0)</f>
        <v>Male</v>
      </c>
      <c r="N255" t="str">
        <f>VLOOKUP(Orders!B255,Customer!A$2:F$152,5,0)</f>
        <v>Fortaleza</v>
      </c>
      <c r="O255" t="str">
        <f>VLOOKUP(Orders!B255,Customer!A$2:F$152,6,0)</f>
        <v>Brazil</v>
      </c>
      <c r="P255" t="str">
        <f>VLOOKUP(B255,Phone_Numbers!A$2:B$147,2,0)</f>
        <v>555-1392</v>
      </c>
    </row>
    <row r="256" spans="1:16" x14ac:dyDescent="0.2">
      <c r="A256" s="2">
        <v>355</v>
      </c>
      <c r="B256" s="2">
        <v>10114</v>
      </c>
      <c r="C256" s="4">
        <v>41192</v>
      </c>
      <c r="D256" s="2" t="s">
        <v>455</v>
      </c>
      <c r="E256" s="2">
        <v>10</v>
      </c>
      <c r="F256" s="5">
        <v>12</v>
      </c>
      <c r="G256" s="5">
        <f t="shared" si="9"/>
        <v>120</v>
      </c>
      <c r="H256" s="6" t="s">
        <v>452</v>
      </c>
      <c r="I256">
        <f>VLOOKUP(B256,Customer!A$2:F$152,1,FALSE)</f>
        <v>10114</v>
      </c>
      <c r="J256" t="str">
        <f>VLOOKUP(Orders!B256,Customer!A$2:F$152,2,0)</f>
        <v>Lorri</v>
      </c>
      <c r="K256" t="str">
        <f>VLOOKUP(Orders!B256,Customer!A$2:F$152,3,0)</f>
        <v>Brook</v>
      </c>
      <c r="L256" t="str">
        <f t="shared" si="10"/>
        <v>Lorri Brook</v>
      </c>
      <c r="M256" t="str">
        <f>VLOOKUP(Orders!B256,Customer!A$2:F$152,4,0)</f>
        <v>Female</v>
      </c>
      <c r="N256" t="str">
        <f>VLOOKUP(Orders!B256,Customer!A$2:F$152,5,0)</f>
        <v>Kuwait</v>
      </c>
      <c r="O256" t="str">
        <f>VLOOKUP(Orders!B256,Customer!A$2:F$152,6,0)</f>
        <v>Kuwait</v>
      </c>
      <c r="P256" t="str">
        <f>VLOOKUP(B256,Phone_Numbers!A$2:B$147,2,0)</f>
        <v>555-1462</v>
      </c>
    </row>
    <row r="257" spans="1:16" x14ac:dyDescent="0.2">
      <c r="A257" s="2">
        <v>356</v>
      </c>
      <c r="B257" s="2">
        <v>10135</v>
      </c>
      <c r="C257" s="4">
        <v>40503</v>
      </c>
      <c r="D257" s="2" t="s">
        <v>455</v>
      </c>
      <c r="E257" s="2">
        <v>12</v>
      </c>
      <c r="F257" s="5">
        <v>12</v>
      </c>
      <c r="G257" s="5">
        <f t="shared" si="9"/>
        <v>144</v>
      </c>
      <c r="H257" s="6" t="s">
        <v>452</v>
      </c>
      <c r="I257">
        <f>VLOOKUP(B257,Customer!A$2:F$152,1,FALSE)</f>
        <v>10135</v>
      </c>
      <c r="J257" t="str">
        <f>VLOOKUP(Orders!B257,Customer!A$2:F$152,2,0)</f>
        <v>Santiago</v>
      </c>
      <c r="K257" t="str">
        <f>VLOOKUP(Orders!B257,Customer!A$2:F$152,3,0)</f>
        <v>Nold</v>
      </c>
      <c r="L257" t="str">
        <f t="shared" si="10"/>
        <v>Santiago Nold</v>
      </c>
      <c r="M257" t="str">
        <f>VLOOKUP(Orders!B257,Customer!A$2:F$152,4,0)</f>
        <v>Male</v>
      </c>
      <c r="N257" t="str">
        <f>VLOOKUP(Orders!B257,Customer!A$2:F$152,5,0)</f>
        <v>Jakarta</v>
      </c>
      <c r="O257" t="str">
        <f>VLOOKUP(Orders!B257,Customer!A$2:F$152,6,0)</f>
        <v>Indonesia</v>
      </c>
      <c r="P257" t="str">
        <f>VLOOKUP(B257,Phone_Numbers!A$2:B$147,2,0)</f>
        <v>555-1504</v>
      </c>
    </row>
    <row r="258" spans="1:16" x14ac:dyDescent="0.2">
      <c r="A258" s="2">
        <v>357</v>
      </c>
      <c r="B258" s="2">
        <v>10012</v>
      </c>
      <c r="C258" s="4">
        <v>41710</v>
      </c>
      <c r="D258" s="2" t="s">
        <v>458</v>
      </c>
      <c r="E258" s="2">
        <v>17</v>
      </c>
      <c r="F258" s="5">
        <v>12</v>
      </c>
      <c r="G258" s="5">
        <f t="shared" si="9"/>
        <v>204</v>
      </c>
      <c r="H258" s="6" t="s">
        <v>450</v>
      </c>
      <c r="I258">
        <f>VLOOKUP(B258,Customer!A$2:F$152,1,FALSE)</f>
        <v>10012</v>
      </c>
      <c r="J258" t="str">
        <f>VLOOKUP(Orders!B258,Customer!A$2:F$152,2,0)</f>
        <v>Trisha</v>
      </c>
      <c r="K258" t="str">
        <f>VLOOKUP(Orders!B258,Customer!A$2:F$152,3,0)</f>
        <v>Arter</v>
      </c>
      <c r="L258" t="str">
        <f t="shared" si="10"/>
        <v>Trisha Arter</v>
      </c>
      <c r="M258" t="str">
        <f>VLOOKUP(Orders!B258,Customer!A$2:F$152,4,0)</f>
        <v>Female</v>
      </c>
      <c r="N258" t="str">
        <f>VLOOKUP(Orders!B258,Customer!A$2:F$152,5,0)</f>
        <v>Kolkata</v>
      </c>
      <c r="O258" t="str">
        <f>VLOOKUP(Orders!B258,Customer!A$2:F$152,6,0)</f>
        <v>India</v>
      </c>
      <c r="P258" t="str">
        <f>VLOOKUP(B258,Phone_Numbers!A$2:B$147,2,0)</f>
        <v>555-1256</v>
      </c>
    </row>
    <row r="259" spans="1:16" x14ac:dyDescent="0.2">
      <c r="A259" s="2">
        <v>358</v>
      </c>
      <c r="B259" s="2">
        <v>10018</v>
      </c>
      <c r="C259" s="4">
        <v>40653</v>
      </c>
      <c r="D259" s="2" t="s">
        <v>462</v>
      </c>
      <c r="E259" s="2">
        <v>6</v>
      </c>
      <c r="F259" s="5">
        <v>2</v>
      </c>
      <c r="G259" s="5">
        <f t="shared" ref="G259:G322" si="11">E259*F259</f>
        <v>12</v>
      </c>
      <c r="H259" s="6" t="s">
        <v>452</v>
      </c>
      <c r="I259">
        <f>VLOOKUP(B259,Customer!A$2:F$152,1,FALSE)</f>
        <v>10018</v>
      </c>
      <c r="J259" t="str">
        <f>VLOOKUP(Orders!B259,Customer!A$2:F$152,2,0)</f>
        <v>Isaiah</v>
      </c>
      <c r="K259" t="str">
        <f>VLOOKUP(Orders!B259,Customer!A$2:F$152,3,0)</f>
        <v>Chavarria</v>
      </c>
      <c r="L259" t="str">
        <f t="shared" ref="L259:L322" si="12">_xlfn.CONCAT(J259," ",K259)</f>
        <v>Isaiah Chavarria</v>
      </c>
      <c r="M259" t="str">
        <f>VLOOKUP(Orders!B259,Customer!A$2:F$152,4,0)</f>
        <v>Male</v>
      </c>
      <c r="N259" t="str">
        <f>VLOOKUP(Orders!B259,Customer!A$2:F$152,5,0)</f>
        <v>Shanghai</v>
      </c>
      <c r="O259" t="str">
        <f>VLOOKUP(Orders!B259,Customer!A$2:F$152,6,0)</f>
        <v>China</v>
      </c>
      <c r="P259" t="str">
        <f>VLOOKUP(B259,Phone_Numbers!A$2:B$147,2,0)</f>
        <v>555-1268</v>
      </c>
    </row>
    <row r="260" spans="1:16" x14ac:dyDescent="0.2">
      <c r="A260" s="2">
        <v>359</v>
      </c>
      <c r="B260" s="2">
        <v>10098</v>
      </c>
      <c r="C260" s="4">
        <v>40249</v>
      </c>
      <c r="D260" s="2" t="s">
        <v>451</v>
      </c>
      <c r="E260" s="2">
        <v>6</v>
      </c>
      <c r="F260" s="5">
        <v>18</v>
      </c>
      <c r="G260" s="5">
        <f t="shared" si="11"/>
        <v>108</v>
      </c>
      <c r="H260" s="6" t="s">
        <v>452</v>
      </c>
      <c r="I260">
        <f>VLOOKUP(B260,Customer!A$2:F$152,1,FALSE)</f>
        <v>10098</v>
      </c>
      <c r="J260" t="str">
        <f>VLOOKUP(Orders!B260,Customer!A$2:F$152,2,0)</f>
        <v>Emerald</v>
      </c>
      <c r="K260" t="str">
        <f>VLOOKUP(Orders!B260,Customer!A$2:F$152,3,0)</f>
        <v>Fernald</v>
      </c>
      <c r="L260" t="str">
        <f t="shared" si="12"/>
        <v>Emerald Fernald</v>
      </c>
      <c r="M260" t="str">
        <f>VLOOKUP(Orders!B260,Customer!A$2:F$152,4,0)</f>
        <v>Female</v>
      </c>
      <c r="N260" t="str">
        <f>VLOOKUP(Orders!B260,Customer!A$2:F$152,5,0)</f>
        <v>Tampa</v>
      </c>
      <c r="O260" t="str">
        <f>VLOOKUP(Orders!B260,Customer!A$2:F$152,6,0)</f>
        <v>USA</v>
      </c>
      <c r="P260" t="str">
        <f>VLOOKUP(B260,Phone_Numbers!A$2:B$147,2,0)</f>
        <v>555-1430</v>
      </c>
    </row>
    <row r="261" spans="1:16" x14ac:dyDescent="0.2">
      <c r="A261" s="2">
        <v>360</v>
      </c>
      <c r="B261" s="2">
        <v>10111</v>
      </c>
      <c r="C261" s="4">
        <v>41900</v>
      </c>
      <c r="D261" s="2" t="s">
        <v>455</v>
      </c>
      <c r="E261" s="2">
        <v>2</v>
      </c>
      <c r="F261" s="5">
        <v>12</v>
      </c>
      <c r="G261" s="5">
        <f t="shared" si="11"/>
        <v>24</v>
      </c>
      <c r="H261" s="6" t="s">
        <v>461</v>
      </c>
      <c r="I261">
        <f>VLOOKUP(B261,Customer!A$2:F$152,1,FALSE)</f>
        <v>10111</v>
      </c>
      <c r="J261" t="str">
        <f>VLOOKUP(Orders!B261,Customer!A$2:F$152,2,0)</f>
        <v>Boris</v>
      </c>
      <c r="K261" t="str">
        <f>VLOOKUP(Orders!B261,Customer!A$2:F$152,3,0)</f>
        <v>Hine</v>
      </c>
      <c r="L261" t="str">
        <f t="shared" si="12"/>
        <v>Boris Hine</v>
      </c>
      <c r="M261" t="str">
        <f>VLOOKUP(Orders!B261,Customer!A$2:F$152,4,0)</f>
        <v>Male</v>
      </c>
      <c r="N261" t="str">
        <f>VLOOKUP(Orders!B261,Customer!A$2:F$152,5,0)</f>
        <v>Campinas</v>
      </c>
      <c r="O261" t="str">
        <f>VLOOKUP(Orders!B261,Customer!A$2:F$152,6,0)</f>
        <v>Brazil</v>
      </c>
      <c r="P261" t="str">
        <f>VLOOKUP(B261,Phone_Numbers!A$2:B$147,2,0)</f>
        <v>555-1456</v>
      </c>
    </row>
    <row r="262" spans="1:16" x14ac:dyDescent="0.2">
      <c r="A262" s="2">
        <v>361</v>
      </c>
      <c r="B262" s="2">
        <v>10021</v>
      </c>
      <c r="C262" s="4">
        <v>41302</v>
      </c>
      <c r="D262" s="2" t="s">
        <v>456</v>
      </c>
      <c r="E262" s="2">
        <v>2</v>
      </c>
      <c r="F262" s="5">
        <v>12</v>
      </c>
      <c r="G262" s="5">
        <f t="shared" si="11"/>
        <v>24</v>
      </c>
      <c r="H262" s="6" t="s">
        <v>461</v>
      </c>
      <c r="I262">
        <f>VLOOKUP(B262,Customer!A$2:F$152,1,FALSE)</f>
        <v>10021</v>
      </c>
      <c r="J262" t="str">
        <f>VLOOKUP(Orders!B262,Customer!A$2:F$152,2,0)</f>
        <v>Jesus</v>
      </c>
      <c r="K262" t="str">
        <f>VLOOKUP(Orders!B262,Customer!A$2:F$152,3,0)</f>
        <v>Dallas</v>
      </c>
      <c r="L262" t="str">
        <f t="shared" si="12"/>
        <v>Jesus Dallas</v>
      </c>
      <c r="M262" t="str">
        <f>VLOOKUP(Orders!B262,Customer!A$2:F$152,4,0)</f>
        <v>Male</v>
      </c>
      <c r="N262" t="str">
        <f>VLOOKUP(Orders!B262,Customer!A$2:F$152,5,0)</f>
        <v>Tokyo</v>
      </c>
      <c r="O262" t="str">
        <f>VLOOKUP(Orders!B262,Customer!A$2:F$152,6,0)</f>
        <v>Japan</v>
      </c>
      <c r="P262" t="str">
        <f>VLOOKUP(B262,Phone_Numbers!A$2:B$147,2,0)</f>
        <v>555-1274</v>
      </c>
    </row>
    <row r="263" spans="1:16" x14ac:dyDescent="0.2">
      <c r="A263" s="2">
        <v>362</v>
      </c>
      <c r="B263" s="2">
        <v>10039</v>
      </c>
      <c r="C263" s="4">
        <v>41582</v>
      </c>
      <c r="D263" s="2" t="s">
        <v>456</v>
      </c>
      <c r="E263" s="2">
        <v>22</v>
      </c>
      <c r="F263" s="5">
        <v>12</v>
      </c>
      <c r="G263" s="5">
        <f t="shared" si="11"/>
        <v>264</v>
      </c>
      <c r="H263" s="6" t="s">
        <v>450</v>
      </c>
      <c r="I263">
        <f>VLOOKUP(B263,Customer!A$2:F$152,1,FALSE)</f>
        <v>10039</v>
      </c>
      <c r="J263" t="str">
        <f>VLOOKUP(Orders!B263,Customer!A$2:F$152,2,0)</f>
        <v>Jere</v>
      </c>
      <c r="K263" t="str">
        <f>VLOOKUP(Orders!B263,Customer!A$2:F$152,3,0)</f>
        <v>Waters</v>
      </c>
      <c r="L263" t="str">
        <f t="shared" si="12"/>
        <v>Jere Waters</v>
      </c>
      <c r="M263" t="str">
        <f>VLOOKUP(Orders!B263,Customer!A$2:F$152,4,0)</f>
        <v>Male</v>
      </c>
      <c r="N263" t="str">
        <f>VLOOKUP(Orders!B263,Customer!A$2:F$152,5,0)</f>
        <v>Cincinnati</v>
      </c>
      <c r="O263" t="str">
        <f>VLOOKUP(Orders!B263,Customer!A$2:F$152,6,0)</f>
        <v>USA</v>
      </c>
      <c r="P263" t="str">
        <f>VLOOKUP(B263,Phone_Numbers!A$2:B$147,2,0)</f>
        <v>555-1310</v>
      </c>
    </row>
    <row r="264" spans="1:16" x14ac:dyDescent="0.2">
      <c r="A264" s="2">
        <v>363</v>
      </c>
      <c r="B264" s="2">
        <v>10149</v>
      </c>
      <c r="C264" s="4">
        <v>41227</v>
      </c>
      <c r="D264" s="2" t="s">
        <v>459</v>
      </c>
      <c r="E264" s="2">
        <v>30</v>
      </c>
      <c r="F264" s="5">
        <v>2</v>
      </c>
      <c r="G264" s="5">
        <f t="shared" si="11"/>
        <v>60</v>
      </c>
      <c r="H264" s="6" t="s">
        <v>450</v>
      </c>
      <c r="I264">
        <f>VLOOKUP(B264,Customer!A$2:F$152,1,FALSE)</f>
        <v>10149</v>
      </c>
      <c r="J264" t="str">
        <f>VLOOKUP(Orders!B264,Customer!A$2:F$152,2,0)</f>
        <v>Tomas</v>
      </c>
      <c r="K264" t="str">
        <f>VLOOKUP(Orders!B264,Customer!A$2:F$152,3,0)</f>
        <v>Coppinger</v>
      </c>
      <c r="L264" t="str">
        <f t="shared" si="12"/>
        <v>Tomas Coppinger</v>
      </c>
      <c r="M264" t="str">
        <f>VLOOKUP(Orders!B264,Customer!A$2:F$152,4,0)</f>
        <v>Male</v>
      </c>
      <c r="N264" t="str">
        <f>VLOOKUP(Orders!B264,Customer!A$2:F$152,5,0)</f>
        <v>Khartoum</v>
      </c>
      <c r="O264" t="str">
        <f>VLOOKUP(Orders!B264,Customer!A$2:F$152,6,0)</f>
        <v>Sudan</v>
      </c>
      <c r="P264" t="str">
        <f>VLOOKUP(B264,Phone_Numbers!A$2:B$147,2,0)</f>
        <v>555-1532</v>
      </c>
    </row>
    <row r="265" spans="1:16" x14ac:dyDescent="0.2">
      <c r="A265" s="2">
        <v>364</v>
      </c>
      <c r="B265" s="2">
        <v>10111</v>
      </c>
      <c r="C265" s="4">
        <v>41464</v>
      </c>
      <c r="D265" s="2" t="s">
        <v>454</v>
      </c>
      <c r="E265" s="2">
        <v>27</v>
      </c>
      <c r="F265" s="5">
        <v>4</v>
      </c>
      <c r="G265" s="5">
        <f t="shared" si="11"/>
        <v>108</v>
      </c>
      <c r="H265" s="6" t="s">
        <v>450</v>
      </c>
      <c r="I265">
        <f>VLOOKUP(B265,Customer!A$2:F$152,1,FALSE)</f>
        <v>10111</v>
      </c>
      <c r="J265" t="str">
        <f>VLOOKUP(Orders!B265,Customer!A$2:F$152,2,0)</f>
        <v>Boris</v>
      </c>
      <c r="K265" t="str">
        <f>VLOOKUP(Orders!B265,Customer!A$2:F$152,3,0)</f>
        <v>Hine</v>
      </c>
      <c r="L265" t="str">
        <f t="shared" si="12"/>
        <v>Boris Hine</v>
      </c>
      <c r="M265" t="str">
        <f>VLOOKUP(Orders!B265,Customer!A$2:F$152,4,0)</f>
        <v>Male</v>
      </c>
      <c r="N265" t="str">
        <f>VLOOKUP(Orders!B265,Customer!A$2:F$152,5,0)</f>
        <v>Campinas</v>
      </c>
      <c r="O265" t="str">
        <f>VLOOKUP(Orders!B265,Customer!A$2:F$152,6,0)</f>
        <v>Brazil</v>
      </c>
      <c r="P265" t="str">
        <f>VLOOKUP(B265,Phone_Numbers!A$2:B$147,2,0)</f>
        <v>555-1456</v>
      </c>
    </row>
    <row r="266" spans="1:16" x14ac:dyDescent="0.2">
      <c r="A266" s="2">
        <v>365</v>
      </c>
      <c r="B266" s="2">
        <v>10014</v>
      </c>
      <c r="C266" s="4">
        <v>41747</v>
      </c>
      <c r="D266" s="2" t="s">
        <v>460</v>
      </c>
      <c r="E266" s="2">
        <v>15</v>
      </c>
      <c r="F266" s="5">
        <v>8</v>
      </c>
      <c r="G266" s="5">
        <f t="shared" si="11"/>
        <v>120</v>
      </c>
      <c r="H266" s="6" t="s">
        <v>450</v>
      </c>
      <c r="I266">
        <f>VLOOKUP(B266,Customer!A$2:F$152,1,FALSE)</f>
        <v>10014</v>
      </c>
      <c r="J266" t="str">
        <f>VLOOKUP(Orders!B266,Customer!A$2:F$152,2,0)</f>
        <v>Lola</v>
      </c>
      <c r="K266" t="str">
        <f>VLOOKUP(Orders!B266,Customer!A$2:F$152,3,0)</f>
        <v>Schmidt</v>
      </c>
      <c r="L266" t="str">
        <f t="shared" si="12"/>
        <v>Lola Schmidt</v>
      </c>
      <c r="M266" t="str">
        <f>VLOOKUP(Orders!B266,Customer!A$2:F$152,4,0)</f>
        <v>Female</v>
      </c>
      <c r="N266" t="str">
        <f>VLOOKUP(Orders!B266,Customer!A$2:F$152,5,0)</f>
        <v>Los Angeles</v>
      </c>
      <c r="O266" t="str">
        <f>VLOOKUP(Orders!B266,Customer!A$2:F$152,6,0)</f>
        <v>USA</v>
      </c>
      <c r="P266" t="str">
        <f>VLOOKUP(B266,Phone_Numbers!A$2:B$147,2,0)</f>
        <v>555-1260</v>
      </c>
    </row>
    <row r="267" spans="1:16" x14ac:dyDescent="0.2">
      <c r="A267" s="2">
        <v>366</v>
      </c>
      <c r="B267" s="2">
        <v>10007</v>
      </c>
      <c r="C267" s="4">
        <v>40902</v>
      </c>
      <c r="D267" s="2" t="s">
        <v>454</v>
      </c>
      <c r="E267" s="2">
        <v>28</v>
      </c>
      <c r="F267" s="5">
        <v>4</v>
      </c>
      <c r="G267" s="5">
        <f t="shared" si="11"/>
        <v>112</v>
      </c>
      <c r="H267" s="6" t="s">
        <v>450</v>
      </c>
      <c r="I267">
        <f>VLOOKUP(B267,Customer!A$2:F$152,1,FALSE)</f>
        <v>10007</v>
      </c>
      <c r="J267" t="str">
        <f>VLOOKUP(Orders!B267,Customer!A$2:F$152,2,0)</f>
        <v>Velda</v>
      </c>
      <c r="K267" t="str">
        <f>VLOOKUP(Orders!B267,Customer!A$2:F$152,3,0)</f>
        <v>Kimberling</v>
      </c>
      <c r="L267" t="str">
        <f t="shared" si="12"/>
        <v>Velda Kimberling</v>
      </c>
      <c r="M267" t="str">
        <f>VLOOKUP(Orders!B267,Customer!A$2:F$152,4,0)</f>
        <v>Female</v>
      </c>
      <c r="N267" t="str">
        <f>VLOOKUP(Orders!B267,Customer!A$2:F$152,5,0)</f>
        <v>Manila</v>
      </c>
      <c r="O267" t="str">
        <f>VLOOKUP(Orders!B267,Customer!A$2:F$152,6,0)</f>
        <v>Philippines</v>
      </c>
      <c r="P267" t="str">
        <f>VLOOKUP(B267,Phone_Numbers!A$2:B$147,2,0)</f>
        <v>555-1246</v>
      </c>
    </row>
    <row r="268" spans="1:16" x14ac:dyDescent="0.2">
      <c r="A268" s="2">
        <v>367</v>
      </c>
      <c r="B268" s="2">
        <v>10148</v>
      </c>
      <c r="C268" s="4">
        <v>40890</v>
      </c>
      <c r="D268" s="2" t="s">
        <v>456</v>
      </c>
      <c r="E268" s="2">
        <v>2</v>
      </c>
      <c r="F268" s="5">
        <v>12</v>
      </c>
      <c r="G268" s="5">
        <f t="shared" si="11"/>
        <v>24</v>
      </c>
      <c r="H268" s="6" t="s">
        <v>461</v>
      </c>
      <c r="I268">
        <f>VLOOKUP(B268,Customer!A$2:F$152,1,FALSE)</f>
        <v>10148</v>
      </c>
      <c r="J268" t="str">
        <f>VLOOKUP(Orders!B268,Customer!A$2:F$152,2,0)</f>
        <v>Etta</v>
      </c>
      <c r="K268" t="str">
        <f>VLOOKUP(Orders!B268,Customer!A$2:F$152,3,0)</f>
        <v>Bosque</v>
      </c>
      <c r="L268" t="str">
        <f t="shared" si="12"/>
        <v>Etta Bosque</v>
      </c>
      <c r="M268" t="str">
        <f>VLOOKUP(Orders!B268,Customer!A$2:F$152,4,0)</f>
        <v>Female</v>
      </c>
      <c r="N268" t="str">
        <f>VLOOKUP(Orders!B268,Customer!A$2:F$152,5,0)</f>
        <v>Belo Horizonte</v>
      </c>
      <c r="O268" t="str">
        <f>VLOOKUP(Orders!B268,Customer!A$2:F$152,6,0)</f>
        <v>Brazil</v>
      </c>
      <c r="P268" t="str">
        <f>VLOOKUP(B268,Phone_Numbers!A$2:B$147,2,0)</f>
        <v>555-1530</v>
      </c>
    </row>
    <row r="269" spans="1:16" x14ac:dyDescent="0.2">
      <c r="A269" s="2">
        <v>368</v>
      </c>
      <c r="B269" s="2">
        <v>10076</v>
      </c>
      <c r="C269" s="4">
        <v>40607</v>
      </c>
      <c r="D269" s="2" t="s">
        <v>460</v>
      </c>
      <c r="E269" s="2">
        <v>24</v>
      </c>
      <c r="F269" s="5">
        <v>8</v>
      </c>
      <c r="G269" s="5">
        <f t="shared" si="11"/>
        <v>192</v>
      </c>
      <c r="H269" s="6" t="s">
        <v>450</v>
      </c>
      <c r="I269">
        <f>VLOOKUP(B269,Customer!A$2:F$152,1,FALSE)</f>
        <v>10076</v>
      </c>
      <c r="J269" t="str">
        <f>VLOOKUP(Orders!B269,Customer!A$2:F$152,2,0)</f>
        <v>Flora</v>
      </c>
      <c r="K269" t="str">
        <f>VLOOKUP(Orders!B269,Customer!A$2:F$152,3,0)</f>
        <v>Zuniga</v>
      </c>
      <c r="L269" t="str">
        <f t="shared" si="12"/>
        <v>Flora Zuniga</v>
      </c>
      <c r="M269" t="str">
        <f>VLOOKUP(Orders!B269,Customer!A$2:F$152,4,0)</f>
        <v>Female</v>
      </c>
      <c r="N269" t="str">
        <f>VLOOKUP(Orders!B269,Customer!A$2:F$152,5,0)</f>
        <v>Jeddah</v>
      </c>
      <c r="O269" t="str">
        <f>VLOOKUP(Orders!B269,Customer!A$2:F$152,6,0)</f>
        <v>Saudi Arabia</v>
      </c>
      <c r="P269" t="str">
        <f>VLOOKUP(B269,Phone_Numbers!A$2:B$147,2,0)</f>
        <v>555-1384</v>
      </c>
    </row>
    <row r="270" spans="1:16" x14ac:dyDescent="0.2">
      <c r="A270" s="2">
        <v>369</v>
      </c>
      <c r="B270" s="2">
        <v>10002</v>
      </c>
      <c r="C270" s="4">
        <v>40920</v>
      </c>
      <c r="D270" s="2" t="s">
        <v>459</v>
      </c>
      <c r="E270" s="2">
        <v>6</v>
      </c>
      <c r="F270" s="5">
        <v>2</v>
      </c>
      <c r="G270" s="5">
        <f t="shared" si="11"/>
        <v>12</v>
      </c>
      <c r="H270" s="6" t="s">
        <v>452</v>
      </c>
      <c r="I270">
        <f>VLOOKUP(B270,Customer!A$2:F$152,1,FALSE)</f>
        <v>10002</v>
      </c>
      <c r="J270" t="str">
        <f>VLOOKUP(Orders!B270,Customer!A$2:F$152,2,0)</f>
        <v>Patrica</v>
      </c>
      <c r="K270" t="str">
        <f>VLOOKUP(Orders!B270,Customer!A$2:F$152,3,0)</f>
        <v>Courville</v>
      </c>
      <c r="L270" t="str">
        <f t="shared" si="12"/>
        <v>Patrica Courville</v>
      </c>
      <c r="M270" t="str">
        <f>VLOOKUP(Orders!B270,Customer!A$2:F$152,4,0)</f>
        <v>Female</v>
      </c>
      <c r="N270" t="str">
        <f>VLOOKUP(Orders!B270,Customer!A$2:F$152,5,0)</f>
        <v>New York Metro</v>
      </c>
      <c r="O270" t="str">
        <f>VLOOKUP(Orders!B270,Customer!A$2:F$152,6,0)</f>
        <v>USA</v>
      </c>
      <c r="P270" t="str">
        <f>VLOOKUP(B270,Phone_Numbers!A$2:B$147,2,0)</f>
        <v>555-1236</v>
      </c>
    </row>
    <row r="271" spans="1:16" x14ac:dyDescent="0.2">
      <c r="A271" s="2">
        <v>370</v>
      </c>
      <c r="B271" s="2">
        <v>10085</v>
      </c>
      <c r="C271" s="4">
        <v>41679</v>
      </c>
      <c r="D271" s="2" t="s">
        <v>451</v>
      </c>
      <c r="E271" s="2">
        <v>8</v>
      </c>
      <c r="F271" s="5">
        <v>18</v>
      </c>
      <c r="G271" s="5">
        <f t="shared" si="11"/>
        <v>144</v>
      </c>
      <c r="H271" s="6" t="s">
        <v>452</v>
      </c>
      <c r="I271">
        <f>VLOOKUP(B271,Customer!A$2:F$152,1,FALSE)</f>
        <v>10085</v>
      </c>
      <c r="J271" t="str">
        <f>VLOOKUP(Orders!B271,Customer!A$2:F$152,2,0)</f>
        <v>Celeste</v>
      </c>
      <c r="K271" t="str">
        <f>VLOOKUP(Orders!B271,Customer!A$2:F$152,3,0)</f>
        <v>Dorothy</v>
      </c>
      <c r="L271" t="str">
        <f t="shared" si="12"/>
        <v>Celeste Dorothy</v>
      </c>
      <c r="M271" t="str">
        <f>VLOOKUP(Orders!B271,Customer!A$2:F$152,4,0)</f>
        <v>Female</v>
      </c>
      <c r="N271" t="str">
        <f>VLOOKUP(Orders!B271,Customer!A$2:F$152,5,0)</f>
        <v>Tel Aviv</v>
      </c>
      <c r="O271" t="str">
        <f>VLOOKUP(Orders!B271,Customer!A$2:F$152,6,0)</f>
        <v>Israel</v>
      </c>
      <c r="P271" t="str">
        <f>VLOOKUP(B271,Phone_Numbers!A$2:B$147,2,0)</f>
        <v>555-1404</v>
      </c>
    </row>
    <row r="272" spans="1:16" x14ac:dyDescent="0.2">
      <c r="A272" s="2">
        <v>371</v>
      </c>
      <c r="B272" s="2">
        <v>10034</v>
      </c>
      <c r="C272" s="4">
        <v>42349</v>
      </c>
      <c r="D272" s="2" t="s">
        <v>459</v>
      </c>
      <c r="E272" s="2">
        <v>2</v>
      </c>
      <c r="F272" s="5">
        <v>2</v>
      </c>
      <c r="G272" s="5">
        <f t="shared" si="11"/>
        <v>4</v>
      </c>
      <c r="H272" s="6" t="s">
        <v>461</v>
      </c>
      <c r="I272">
        <f>VLOOKUP(B272,Customer!A$2:F$152,1,FALSE)</f>
        <v>10034</v>
      </c>
      <c r="J272" t="str">
        <f>VLOOKUP(Orders!B272,Customer!A$2:F$152,2,0)</f>
        <v>Debi</v>
      </c>
      <c r="K272" t="str">
        <f>VLOOKUP(Orders!B272,Customer!A$2:F$152,3,0)</f>
        <v>Mealy</v>
      </c>
      <c r="L272" t="str">
        <f t="shared" si="12"/>
        <v>Debi Mealy</v>
      </c>
      <c r="M272" t="str">
        <f>VLOOKUP(Orders!B272,Customer!A$2:F$152,4,0)</f>
        <v>Female</v>
      </c>
      <c r="N272" t="str">
        <f>VLOOKUP(Orders!B272,Customer!A$2:F$152,5,0)</f>
        <v>San Jose</v>
      </c>
      <c r="O272" t="str">
        <f>VLOOKUP(Orders!B272,Customer!A$2:F$152,6,0)</f>
        <v>USA</v>
      </c>
      <c r="P272" t="str">
        <f>VLOOKUP(B272,Phone_Numbers!A$2:B$147,2,0)</f>
        <v>555-1300</v>
      </c>
    </row>
    <row r="273" spans="1:16" x14ac:dyDescent="0.2">
      <c r="A273" s="2">
        <v>372</v>
      </c>
      <c r="B273" s="2">
        <v>10094</v>
      </c>
      <c r="C273" s="4">
        <v>41364</v>
      </c>
      <c r="D273" s="2" t="s">
        <v>453</v>
      </c>
      <c r="E273" s="2">
        <v>6</v>
      </c>
      <c r="F273" s="5">
        <v>13</v>
      </c>
      <c r="G273" s="5">
        <f t="shared" si="11"/>
        <v>78</v>
      </c>
      <c r="H273" s="6" t="s">
        <v>452</v>
      </c>
      <c r="I273">
        <f>VLOOKUP(B273,Customer!A$2:F$152,1,FALSE)</f>
        <v>10094</v>
      </c>
      <c r="J273" t="str">
        <f>VLOOKUP(Orders!B273,Customer!A$2:F$152,2,0)</f>
        <v>Cristobal</v>
      </c>
      <c r="K273" t="str">
        <f>VLOOKUP(Orders!B273,Customer!A$2:F$152,3,0)</f>
        <v>Ritter</v>
      </c>
      <c r="L273" t="str">
        <f t="shared" si="12"/>
        <v>Cristobal Ritter</v>
      </c>
      <c r="M273" t="str">
        <f>VLOOKUP(Orders!B273,Customer!A$2:F$152,4,0)</f>
        <v>Male</v>
      </c>
      <c r="N273" t="str">
        <f>VLOOKUP(Orders!B273,Customer!A$2:F$152,5,0)</f>
        <v>Baku</v>
      </c>
      <c r="O273" t="str">
        <f>VLOOKUP(Orders!B273,Customer!A$2:F$152,6,0)</f>
        <v>Azerbaijan</v>
      </c>
      <c r="P273" t="str">
        <f>VLOOKUP(B273,Phone_Numbers!A$2:B$147,2,0)</f>
        <v>555-1422</v>
      </c>
    </row>
    <row r="274" spans="1:16" x14ac:dyDescent="0.2">
      <c r="A274" s="2">
        <v>373</v>
      </c>
      <c r="B274" s="2">
        <v>10046</v>
      </c>
      <c r="C274" s="4">
        <v>41700</v>
      </c>
      <c r="D274" s="2" t="s">
        <v>454</v>
      </c>
      <c r="E274" s="2">
        <v>12</v>
      </c>
      <c r="F274" s="5">
        <v>4</v>
      </c>
      <c r="G274" s="5">
        <f t="shared" si="11"/>
        <v>48</v>
      </c>
      <c r="H274" s="6" t="s">
        <v>452</v>
      </c>
      <c r="I274">
        <f>VLOOKUP(B274,Customer!A$2:F$152,1,FALSE)</f>
        <v>10046</v>
      </c>
      <c r="J274" t="str">
        <f>VLOOKUP(Orders!B274,Customer!A$2:F$152,2,0)</f>
        <v>Jewell</v>
      </c>
      <c r="K274" t="str">
        <f>VLOOKUP(Orders!B274,Customer!A$2:F$152,3,0)</f>
        <v>Kyser</v>
      </c>
      <c r="L274" t="str">
        <f t="shared" si="12"/>
        <v>Jewell Kyser</v>
      </c>
      <c r="M274" t="str">
        <f>VLOOKUP(Orders!B274,Customer!A$2:F$152,4,0)</f>
        <v>Female</v>
      </c>
      <c r="N274" t="str">
        <f>VLOOKUP(Orders!B274,Customer!A$2:F$152,5,0)</f>
        <v>Tianjin</v>
      </c>
      <c r="O274" t="str">
        <f>VLOOKUP(Orders!B274,Customer!A$2:F$152,6,0)</f>
        <v>China</v>
      </c>
      <c r="P274" t="str">
        <f>VLOOKUP(B274,Phone_Numbers!A$2:B$147,2,0)</f>
        <v>555-1324</v>
      </c>
    </row>
    <row r="275" spans="1:16" x14ac:dyDescent="0.2">
      <c r="A275" s="2">
        <v>374</v>
      </c>
      <c r="B275" s="2">
        <v>10034</v>
      </c>
      <c r="C275" s="4">
        <v>40314</v>
      </c>
      <c r="D275" s="2" t="s">
        <v>451</v>
      </c>
      <c r="E275" s="2">
        <v>3</v>
      </c>
      <c r="F275" s="5">
        <v>18</v>
      </c>
      <c r="G275" s="5">
        <f t="shared" si="11"/>
        <v>54</v>
      </c>
      <c r="H275" s="6" t="s">
        <v>461</v>
      </c>
      <c r="I275">
        <f>VLOOKUP(B275,Customer!A$2:F$152,1,FALSE)</f>
        <v>10034</v>
      </c>
      <c r="J275" t="str">
        <f>VLOOKUP(Orders!B275,Customer!A$2:F$152,2,0)</f>
        <v>Debi</v>
      </c>
      <c r="K275" t="str">
        <f>VLOOKUP(Orders!B275,Customer!A$2:F$152,3,0)</f>
        <v>Mealy</v>
      </c>
      <c r="L275" t="str">
        <f t="shared" si="12"/>
        <v>Debi Mealy</v>
      </c>
      <c r="M275" t="str">
        <f>VLOOKUP(Orders!B275,Customer!A$2:F$152,4,0)</f>
        <v>Female</v>
      </c>
      <c r="N275" t="str">
        <f>VLOOKUP(Orders!B275,Customer!A$2:F$152,5,0)</f>
        <v>San Jose</v>
      </c>
      <c r="O275" t="str">
        <f>VLOOKUP(Orders!B275,Customer!A$2:F$152,6,0)</f>
        <v>USA</v>
      </c>
      <c r="P275" t="str">
        <f>VLOOKUP(B275,Phone_Numbers!A$2:B$147,2,0)</f>
        <v>555-1300</v>
      </c>
    </row>
    <row r="276" spans="1:16" x14ac:dyDescent="0.2">
      <c r="A276" s="2">
        <v>375</v>
      </c>
      <c r="B276" s="2">
        <v>10054</v>
      </c>
      <c r="C276" s="4">
        <v>41664</v>
      </c>
      <c r="D276" s="2" t="s">
        <v>455</v>
      </c>
      <c r="E276" s="2">
        <v>17</v>
      </c>
      <c r="F276" s="5">
        <v>12</v>
      </c>
      <c r="G276" s="5">
        <f t="shared" si="11"/>
        <v>204</v>
      </c>
      <c r="H276" s="6" t="s">
        <v>450</v>
      </c>
      <c r="I276">
        <f>VLOOKUP(B276,Customer!A$2:F$152,1,FALSE)</f>
        <v>10054</v>
      </c>
      <c r="J276" t="str">
        <f>VLOOKUP(Orders!B276,Customer!A$2:F$152,2,0)</f>
        <v>Gracie</v>
      </c>
      <c r="K276" t="str">
        <f>VLOOKUP(Orders!B276,Customer!A$2:F$152,3,0)</f>
        <v>Linwood</v>
      </c>
      <c r="L276" t="str">
        <f t="shared" si="12"/>
        <v>Gracie Linwood</v>
      </c>
      <c r="M276" t="str">
        <f>VLOOKUP(Orders!B276,Customer!A$2:F$152,4,0)</f>
        <v>Female</v>
      </c>
      <c r="N276" t="str">
        <f>VLOOKUP(Orders!B276,Customer!A$2:F$152,5,0)</f>
        <v>Khartoum</v>
      </c>
      <c r="O276" t="str">
        <f>VLOOKUP(Orders!B276,Customer!A$2:F$152,6,0)</f>
        <v>Sudan</v>
      </c>
      <c r="P276" t="str">
        <f>VLOOKUP(B276,Phone_Numbers!A$2:B$147,2,0)</f>
        <v>555-1340</v>
      </c>
    </row>
    <row r="277" spans="1:16" x14ac:dyDescent="0.2">
      <c r="A277" s="2">
        <v>376</v>
      </c>
      <c r="B277" s="2">
        <v>10148</v>
      </c>
      <c r="C277" s="4">
        <v>42265</v>
      </c>
      <c r="D277" s="2" t="s">
        <v>454</v>
      </c>
      <c r="E277" s="2">
        <v>21</v>
      </c>
      <c r="F277" s="5">
        <v>4</v>
      </c>
      <c r="G277" s="5">
        <f t="shared" si="11"/>
        <v>84</v>
      </c>
      <c r="H277" s="6" t="s">
        <v>450</v>
      </c>
      <c r="I277">
        <f>VLOOKUP(B277,Customer!A$2:F$152,1,FALSE)</f>
        <v>10148</v>
      </c>
      <c r="J277" t="str">
        <f>VLOOKUP(Orders!B277,Customer!A$2:F$152,2,0)</f>
        <v>Etta</v>
      </c>
      <c r="K277" t="str">
        <f>VLOOKUP(Orders!B277,Customer!A$2:F$152,3,0)</f>
        <v>Bosque</v>
      </c>
      <c r="L277" t="str">
        <f t="shared" si="12"/>
        <v>Etta Bosque</v>
      </c>
      <c r="M277" t="str">
        <f>VLOOKUP(Orders!B277,Customer!A$2:F$152,4,0)</f>
        <v>Female</v>
      </c>
      <c r="N277" t="str">
        <f>VLOOKUP(Orders!B277,Customer!A$2:F$152,5,0)</f>
        <v>Belo Horizonte</v>
      </c>
      <c r="O277" t="str">
        <f>VLOOKUP(Orders!B277,Customer!A$2:F$152,6,0)</f>
        <v>Brazil</v>
      </c>
      <c r="P277" t="str">
        <f>VLOOKUP(B277,Phone_Numbers!A$2:B$147,2,0)</f>
        <v>555-1530</v>
      </c>
    </row>
    <row r="278" spans="1:16" x14ac:dyDescent="0.2">
      <c r="A278" s="2">
        <v>377</v>
      </c>
      <c r="B278" s="2">
        <v>10006</v>
      </c>
      <c r="C278" s="4">
        <v>41259</v>
      </c>
      <c r="D278" s="2" t="s">
        <v>462</v>
      </c>
      <c r="E278" s="2">
        <v>1</v>
      </c>
      <c r="F278" s="5">
        <v>2</v>
      </c>
      <c r="G278" s="5">
        <f t="shared" si="11"/>
        <v>2</v>
      </c>
      <c r="H278" s="6" t="s">
        <v>461</v>
      </c>
      <c r="I278">
        <f>VLOOKUP(B278,Customer!A$2:F$152,1,FALSE)</f>
        <v>10006</v>
      </c>
      <c r="J278" t="str">
        <f>VLOOKUP(Orders!B278,Customer!A$2:F$152,2,0)</f>
        <v>Colin</v>
      </c>
      <c r="K278" t="str">
        <f>VLOOKUP(Orders!B278,Customer!A$2:F$152,3,0)</f>
        <v>Minter</v>
      </c>
      <c r="L278" t="str">
        <f t="shared" si="12"/>
        <v>Colin Minter</v>
      </c>
      <c r="M278" t="str">
        <f>VLOOKUP(Orders!B278,Customer!A$2:F$152,4,0)</f>
        <v>Male</v>
      </c>
      <c r="N278" t="str">
        <f>VLOOKUP(Orders!B278,Customer!A$2:F$152,5,0)</f>
        <v>Osaka</v>
      </c>
      <c r="O278" t="str">
        <f>VLOOKUP(Orders!B278,Customer!A$2:F$152,6,0)</f>
        <v>Japan</v>
      </c>
      <c r="P278" t="str">
        <f>VLOOKUP(B278,Phone_Numbers!A$2:B$147,2,0)</f>
        <v>555-1244</v>
      </c>
    </row>
    <row r="279" spans="1:16" x14ac:dyDescent="0.2">
      <c r="A279" s="2">
        <v>378</v>
      </c>
      <c r="B279" s="2">
        <v>10040</v>
      </c>
      <c r="C279" s="4">
        <v>40188</v>
      </c>
      <c r="D279" s="2" t="s">
        <v>462</v>
      </c>
      <c r="E279" s="2">
        <v>27</v>
      </c>
      <c r="F279" s="5">
        <v>2</v>
      </c>
      <c r="G279" s="5">
        <f t="shared" si="11"/>
        <v>54</v>
      </c>
      <c r="H279" s="6" t="s">
        <v>450</v>
      </c>
      <c r="I279">
        <f>VLOOKUP(B279,Customer!A$2:F$152,1,FALSE)</f>
        <v>10040</v>
      </c>
      <c r="J279" t="str">
        <f>VLOOKUP(Orders!B279,Customer!A$2:F$152,2,0)</f>
        <v>Lenita</v>
      </c>
      <c r="K279" t="str">
        <f>VLOOKUP(Orders!B279,Customer!A$2:F$152,3,0)</f>
        <v>Blankenship</v>
      </c>
      <c r="L279" t="str">
        <f t="shared" si="12"/>
        <v>Lenita Blankenship</v>
      </c>
      <c r="M279" t="str">
        <f>VLOOKUP(Orders!B279,Customer!A$2:F$152,4,0)</f>
        <v>Female</v>
      </c>
      <c r="N279" t="str">
        <f>VLOOKUP(Orders!B279,Customer!A$2:F$152,5,0)</f>
        <v>Accra</v>
      </c>
      <c r="O279" t="str">
        <f>VLOOKUP(Orders!B279,Customer!A$2:F$152,6,0)</f>
        <v>Ghana</v>
      </c>
      <c r="P279" t="str">
        <f>VLOOKUP(B279,Phone_Numbers!A$2:B$147,2,0)</f>
        <v>555-1312</v>
      </c>
    </row>
    <row r="280" spans="1:16" x14ac:dyDescent="0.2">
      <c r="A280" s="2">
        <v>379</v>
      </c>
      <c r="B280" s="2">
        <v>10113</v>
      </c>
      <c r="C280" s="4">
        <v>41372</v>
      </c>
      <c r="D280" s="2" t="s">
        <v>458</v>
      </c>
      <c r="E280" s="2">
        <v>12</v>
      </c>
      <c r="F280" s="5">
        <v>12</v>
      </c>
      <c r="G280" s="5">
        <f t="shared" si="11"/>
        <v>144</v>
      </c>
      <c r="H280" s="6" t="s">
        <v>452</v>
      </c>
      <c r="I280">
        <f>VLOOKUP(B280,Customer!A$2:F$152,1,FALSE)</f>
        <v>10113</v>
      </c>
      <c r="J280" t="str">
        <f>VLOOKUP(Orders!B280,Customer!A$2:F$152,2,0)</f>
        <v>Jenniffer</v>
      </c>
      <c r="K280" t="str">
        <f>VLOOKUP(Orders!B280,Customer!A$2:F$152,3,0)</f>
        <v>Mangual</v>
      </c>
      <c r="L280" t="str">
        <f t="shared" si="12"/>
        <v>Jenniffer Mangual</v>
      </c>
      <c r="M280" t="str">
        <f>VLOOKUP(Orders!B280,Customer!A$2:F$152,4,0)</f>
        <v>Female</v>
      </c>
      <c r="N280" t="str">
        <f>VLOOKUP(Orders!B280,Customer!A$2:F$152,5,0)</f>
        <v>Brasilia</v>
      </c>
      <c r="O280" t="str">
        <f>VLOOKUP(Orders!B280,Customer!A$2:F$152,6,0)</f>
        <v>Brazil</v>
      </c>
      <c r="P280" t="e">
        <f>VLOOKUP(B280,Phone_Numbers!A$2:B$147,2,0)</f>
        <v>#N/A</v>
      </c>
    </row>
    <row r="281" spans="1:16" x14ac:dyDescent="0.2">
      <c r="A281" s="2">
        <v>380</v>
      </c>
      <c r="B281" s="2">
        <v>10062</v>
      </c>
      <c r="C281" s="4">
        <v>41392</v>
      </c>
      <c r="D281" s="2" t="s">
        <v>459</v>
      </c>
      <c r="E281" s="2">
        <v>7</v>
      </c>
      <c r="F281" s="5">
        <v>2</v>
      </c>
      <c r="G281" s="5">
        <f t="shared" si="11"/>
        <v>14</v>
      </c>
      <c r="H281" s="6" t="s">
        <v>452</v>
      </c>
      <c r="I281">
        <f>VLOOKUP(B281,Customer!A$2:F$152,1,FALSE)</f>
        <v>10062</v>
      </c>
      <c r="J281" t="str">
        <f>VLOOKUP(Orders!B281,Customer!A$2:F$152,2,0)</f>
        <v>Josefa</v>
      </c>
      <c r="K281" t="str">
        <f>VLOOKUP(Orders!B281,Customer!A$2:F$152,3,0)</f>
        <v>Effinger</v>
      </c>
      <c r="L281" t="str">
        <f t="shared" si="12"/>
        <v>Josefa Effinger</v>
      </c>
      <c r="M281" t="str">
        <f>VLOOKUP(Orders!B281,Customer!A$2:F$152,4,0)</f>
        <v>Male</v>
      </c>
      <c r="N281" t="str">
        <f>VLOOKUP(Orders!B281,Customer!A$2:F$152,5,0)</f>
        <v>Copenhagen</v>
      </c>
      <c r="O281" t="str">
        <f>VLOOKUP(Orders!B281,Customer!A$2:F$152,6,0)</f>
        <v>Denmark</v>
      </c>
      <c r="P281" t="str">
        <f>VLOOKUP(B281,Phone_Numbers!A$2:B$147,2,0)</f>
        <v>555-1356</v>
      </c>
    </row>
    <row r="282" spans="1:16" x14ac:dyDescent="0.2">
      <c r="A282" s="2">
        <v>381</v>
      </c>
      <c r="B282" s="2">
        <v>10050</v>
      </c>
      <c r="C282" s="4">
        <v>40680</v>
      </c>
      <c r="D282" s="2" t="s">
        <v>459</v>
      </c>
      <c r="E282" s="2">
        <v>24</v>
      </c>
      <c r="F282" s="5">
        <v>2</v>
      </c>
      <c r="G282" s="5">
        <f t="shared" si="11"/>
        <v>48</v>
      </c>
      <c r="H282" s="6" t="s">
        <v>450</v>
      </c>
      <c r="I282">
        <f>VLOOKUP(B282,Customer!A$2:F$152,1,FALSE)</f>
        <v>10050</v>
      </c>
      <c r="J282" t="str">
        <f>VLOOKUP(Orders!B282,Customer!A$2:F$152,2,0)</f>
        <v>Christen</v>
      </c>
      <c r="K282" t="str">
        <f>VLOOKUP(Orders!B282,Customer!A$2:F$152,3,0)</f>
        <v>Donnelly</v>
      </c>
      <c r="L282" t="str">
        <f t="shared" si="12"/>
        <v>Christen Donnelly</v>
      </c>
      <c r="M282" t="str">
        <f>VLOOKUP(Orders!B282,Customer!A$2:F$152,4,0)</f>
        <v>Female</v>
      </c>
      <c r="N282" t="str">
        <f>VLOOKUP(Orders!B282,Customer!A$2:F$152,5,0)</f>
        <v>Shenyang</v>
      </c>
      <c r="O282" t="str">
        <f>VLOOKUP(Orders!B282,Customer!A$2:F$152,6,0)</f>
        <v>China</v>
      </c>
      <c r="P282" t="str">
        <f>VLOOKUP(B282,Phone_Numbers!A$2:B$147,2,0)</f>
        <v>555-1332</v>
      </c>
    </row>
    <row r="283" spans="1:16" x14ac:dyDescent="0.2">
      <c r="A283" s="2">
        <v>382</v>
      </c>
      <c r="B283" s="2">
        <v>10145</v>
      </c>
      <c r="C283" s="4">
        <v>40620</v>
      </c>
      <c r="D283" s="2" t="s">
        <v>458</v>
      </c>
      <c r="E283" s="2">
        <v>28</v>
      </c>
      <c r="F283" s="5">
        <v>12</v>
      </c>
      <c r="G283" s="5">
        <f t="shared" si="11"/>
        <v>336</v>
      </c>
      <c r="H283" s="6" t="s">
        <v>450</v>
      </c>
      <c r="I283">
        <f>VLOOKUP(B283,Customer!A$2:F$152,1,FALSE)</f>
        <v>10145</v>
      </c>
      <c r="J283" t="str">
        <f>VLOOKUP(Orders!B283,Customer!A$2:F$152,2,0)</f>
        <v>Nicol</v>
      </c>
      <c r="K283" t="str">
        <f>VLOOKUP(Orders!B283,Customer!A$2:F$152,3,0)</f>
        <v>Westerberg</v>
      </c>
      <c r="L283" t="str">
        <f t="shared" si="12"/>
        <v>Nicol Westerberg</v>
      </c>
      <c r="M283" t="str">
        <f>VLOOKUP(Orders!B283,Customer!A$2:F$152,4,0)</f>
        <v>Female</v>
      </c>
      <c r="N283" t="str">
        <f>VLOOKUP(Orders!B283,Customer!A$2:F$152,5,0)</f>
        <v>Shenyang</v>
      </c>
      <c r="O283" t="str">
        <f>VLOOKUP(Orders!B283,Customer!A$2:F$152,6,0)</f>
        <v>China</v>
      </c>
      <c r="P283" t="str">
        <f>VLOOKUP(B283,Phone_Numbers!A$2:B$147,2,0)</f>
        <v>555-1524</v>
      </c>
    </row>
    <row r="284" spans="1:16" x14ac:dyDescent="0.2">
      <c r="A284" s="2">
        <v>383</v>
      </c>
      <c r="B284" s="2">
        <v>10097</v>
      </c>
      <c r="C284" s="4">
        <v>41085</v>
      </c>
      <c r="D284" s="2" t="s">
        <v>460</v>
      </c>
      <c r="E284" s="2">
        <v>18</v>
      </c>
      <c r="F284" s="5">
        <v>8</v>
      </c>
      <c r="G284" s="5">
        <f t="shared" si="11"/>
        <v>144</v>
      </c>
      <c r="H284" s="6" t="s">
        <v>450</v>
      </c>
      <c r="I284">
        <f>VLOOKUP(B284,Customer!A$2:F$152,1,FALSE)</f>
        <v>10097</v>
      </c>
      <c r="J284" t="str">
        <f>VLOOKUP(Orders!B284,Customer!A$2:F$152,2,0)</f>
        <v>Bulah</v>
      </c>
      <c r="K284" t="str">
        <f>VLOOKUP(Orders!B284,Customer!A$2:F$152,3,0)</f>
        <v>Kaplan</v>
      </c>
      <c r="L284" t="str">
        <f t="shared" si="12"/>
        <v>Bulah Kaplan</v>
      </c>
      <c r="M284" t="str">
        <f>VLOOKUP(Orders!B284,Customer!A$2:F$152,4,0)</f>
        <v>Female</v>
      </c>
      <c r="N284" t="str">
        <f>VLOOKUP(Orders!B284,Customer!A$2:F$152,5,0)</f>
        <v>Sapporo</v>
      </c>
      <c r="O284" t="str">
        <f>VLOOKUP(Orders!B284,Customer!A$2:F$152,6,0)</f>
        <v>Japan</v>
      </c>
      <c r="P284" t="str">
        <f>VLOOKUP(B284,Phone_Numbers!A$2:B$147,2,0)</f>
        <v>555-1428</v>
      </c>
    </row>
    <row r="285" spans="1:16" x14ac:dyDescent="0.2">
      <c r="A285" s="2">
        <v>384</v>
      </c>
      <c r="B285" s="2">
        <v>10026</v>
      </c>
      <c r="C285" s="4">
        <v>41552</v>
      </c>
      <c r="D285" s="2" t="s">
        <v>451</v>
      </c>
      <c r="E285" s="2">
        <v>5</v>
      </c>
      <c r="F285" s="5">
        <v>18</v>
      </c>
      <c r="G285" s="5">
        <f t="shared" si="11"/>
        <v>90</v>
      </c>
      <c r="H285" s="6" t="s">
        <v>461</v>
      </c>
      <c r="I285">
        <f>VLOOKUP(B285,Customer!A$2:F$152,1,FALSE)</f>
        <v>10026</v>
      </c>
      <c r="J285" t="str">
        <f>VLOOKUP(Orders!B285,Customer!A$2:F$152,2,0)</f>
        <v>Lennie</v>
      </c>
      <c r="K285" t="str">
        <f>VLOOKUP(Orders!B285,Customer!A$2:F$152,3,0)</f>
        <v>Grasso</v>
      </c>
      <c r="L285" t="str">
        <f t="shared" si="12"/>
        <v>Lennie Grasso</v>
      </c>
      <c r="M285" t="str">
        <f>VLOOKUP(Orders!B285,Customer!A$2:F$152,4,0)</f>
        <v>Male</v>
      </c>
      <c r="N285" t="str">
        <f>VLOOKUP(Orders!B285,Customer!A$2:F$152,5,0)</f>
        <v>Tianjin</v>
      </c>
      <c r="O285" t="str">
        <f>VLOOKUP(Orders!B285,Customer!A$2:F$152,6,0)</f>
        <v>China</v>
      </c>
      <c r="P285" t="str">
        <f>VLOOKUP(B285,Phone_Numbers!A$2:B$147,2,0)</f>
        <v>555-1284</v>
      </c>
    </row>
    <row r="286" spans="1:16" x14ac:dyDescent="0.2">
      <c r="A286" s="2">
        <v>385</v>
      </c>
      <c r="B286" s="2">
        <v>10125</v>
      </c>
      <c r="C286" s="4">
        <v>40247</v>
      </c>
      <c r="D286" s="2" t="s">
        <v>462</v>
      </c>
      <c r="E286" s="2">
        <v>30</v>
      </c>
      <c r="F286" s="5">
        <v>2</v>
      </c>
      <c r="G286" s="5">
        <f t="shared" si="11"/>
        <v>60</v>
      </c>
      <c r="H286" s="6" t="s">
        <v>450</v>
      </c>
      <c r="I286">
        <f>VLOOKUP(B286,Customer!A$2:F$152,1,FALSE)</f>
        <v>10125</v>
      </c>
      <c r="J286" t="str">
        <f>VLOOKUP(Orders!B286,Customer!A$2:F$152,2,0)</f>
        <v>Kyra</v>
      </c>
      <c r="K286" t="str">
        <f>VLOOKUP(Orders!B286,Customer!A$2:F$152,3,0)</f>
        <v>Coffin</v>
      </c>
      <c r="L286" t="str">
        <f t="shared" si="12"/>
        <v>Kyra Coffin</v>
      </c>
      <c r="M286" t="str">
        <f>VLOOKUP(Orders!B286,Customer!A$2:F$152,4,0)</f>
        <v>Female</v>
      </c>
      <c r="N286" t="str">
        <f>VLOOKUP(Orders!B286,Customer!A$2:F$152,5,0)</f>
        <v>Accra</v>
      </c>
      <c r="O286" t="str">
        <f>VLOOKUP(Orders!B286,Customer!A$2:F$152,6,0)</f>
        <v>Ghana</v>
      </c>
      <c r="P286" t="str">
        <f>VLOOKUP(B286,Phone_Numbers!A$2:B$147,2,0)</f>
        <v>555-1484</v>
      </c>
    </row>
    <row r="287" spans="1:16" x14ac:dyDescent="0.2">
      <c r="A287" s="2">
        <v>386</v>
      </c>
      <c r="B287" s="2">
        <v>10072</v>
      </c>
      <c r="C287" s="4">
        <v>41926</v>
      </c>
      <c r="D287" s="2" t="s">
        <v>453</v>
      </c>
      <c r="E287" s="2">
        <v>23</v>
      </c>
      <c r="F287" s="5">
        <v>13</v>
      </c>
      <c r="G287" s="5">
        <f t="shared" si="11"/>
        <v>299</v>
      </c>
      <c r="H287" s="6" t="s">
        <v>450</v>
      </c>
      <c r="I287">
        <f>VLOOKUP(B287,Customer!A$2:F$152,1,FALSE)</f>
        <v>10072</v>
      </c>
      <c r="J287" t="str">
        <f>VLOOKUP(Orders!B287,Customer!A$2:F$152,2,0)</f>
        <v>Artie</v>
      </c>
      <c r="K287" t="str">
        <f>VLOOKUP(Orders!B287,Customer!A$2:F$152,3,0)</f>
        <v>Mendoza</v>
      </c>
      <c r="L287" t="str">
        <f t="shared" si="12"/>
        <v>Artie Mendoza</v>
      </c>
      <c r="M287" t="str">
        <f>VLOOKUP(Orders!B287,Customer!A$2:F$152,4,0)</f>
        <v>Male</v>
      </c>
      <c r="N287" t="str">
        <f>VLOOKUP(Orders!B287,Customer!A$2:F$152,5,0)</f>
        <v>Mesa</v>
      </c>
      <c r="O287" t="str">
        <f>VLOOKUP(Orders!B287,Customer!A$2:F$152,6,0)</f>
        <v>USA</v>
      </c>
      <c r="P287" t="str">
        <f>VLOOKUP(B287,Phone_Numbers!A$2:B$147,2,0)</f>
        <v>555-1376</v>
      </c>
    </row>
    <row r="288" spans="1:16" x14ac:dyDescent="0.2">
      <c r="A288" s="2">
        <v>387</v>
      </c>
      <c r="B288" s="2">
        <v>10092</v>
      </c>
      <c r="C288" s="4">
        <v>41487</v>
      </c>
      <c r="D288" s="2" t="s">
        <v>451</v>
      </c>
      <c r="E288" s="2">
        <v>22</v>
      </c>
      <c r="F288" s="5">
        <v>18</v>
      </c>
      <c r="G288" s="5">
        <f t="shared" si="11"/>
        <v>396</v>
      </c>
      <c r="H288" s="6" t="s">
        <v>450</v>
      </c>
      <c r="I288">
        <f>VLOOKUP(B288,Customer!A$2:F$152,1,FALSE)</f>
        <v>10092</v>
      </c>
      <c r="J288" t="str">
        <f>VLOOKUP(Orders!B288,Customer!A$2:F$152,2,0)</f>
        <v>Percy</v>
      </c>
      <c r="K288" t="str">
        <f>VLOOKUP(Orders!B288,Customer!A$2:F$152,3,0)</f>
        <v>Rizzuto</v>
      </c>
      <c r="L288" t="str">
        <f t="shared" si="12"/>
        <v>Percy Rizzuto</v>
      </c>
      <c r="M288" t="str">
        <f>VLOOKUP(Orders!B288,Customer!A$2:F$152,4,0)</f>
        <v>Female</v>
      </c>
      <c r="N288" t="str">
        <f>VLOOKUP(Orders!B288,Customer!A$2:F$152,5,0)</f>
        <v>Tashkent</v>
      </c>
      <c r="O288" t="str">
        <f>VLOOKUP(Orders!B288,Customer!A$2:F$152,6,0)</f>
        <v>Uzbekistan</v>
      </c>
      <c r="P288" t="str">
        <f>VLOOKUP(B288,Phone_Numbers!A$2:B$147,2,0)</f>
        <v>555-1418</v>
      </c>
    </row>
    <row r="289" spans="1:16" x14ac:dyDescent="0.2">
      <c r="A289" s="2">
        <v>388</v>
      </c>
      <c r="B289" s="2">
        <v>10049</v>
      </c>
      <c r="C289" s="4">
        <v>40894</v>
      </c>
      <c r="D289" s="2" t="s">
        <v>455</v>
      </c>
      <c r="E289" s="2">
        <v>5</v>
      </c>
      <c r="F289" s="5">
        <v>12</v>
      </c>
      <c r="G289" s="5">
        <f t="shared" si="11"/>
        <v>60</v>
      </c>
      <c r="H289" s="6" t="s">
        <v>461</v>
      </c>
      <c r="I289">
        <f>VLOOKUP(B289,Customer!A$2:F$152,1,FALSE)</f>
        <v>10049</v>
      </c>
      <c r="J289" t="str">
        <f>VLOOKUP(Orders!B289,Customer!A$2:F$152,2,0)</f>
        <v>Terresa</v>
      </c>
      <c r="K289" t="str">
        <f>VLOOKUP(Orders!B289,Customer!A$2:F$152,3,0)</f>
        <v>Murrieta</v>
      </c>
      <c r="L289" t="str">
        <f t="shared" si="12"/>
        <v>Terresa Murrieta</v>
      </c>
      <c r="M289" t="str">
        <f>VLOOKUP(Orders!B289,Customer!A$2:F$152,4,0)</f>
        <v>Female</v>
      </c>
      <c r="N289" t="str">
        <f>VLOOKUP(Orders!B289,Customer!A$2:F$152,5,0)</f>
        <v>Milan</v>
      </c>
      <c r="O289" t="str">
        <f>VLOOKUP(Orders!B289,Customer!A$2:F$152,6,0)</f>
        <v>Italy</v>
      </c>
      <c r="P289" t="str">
        <f>VLOOKUP(B289,Phone_Numbers!A$2:B$147,2,0)</f>
        <v>555-1330</v>
      </c>
    </row>
    <row r="290" spans="1:16" x14ac:dyDescent="0.2">
      <c r="A290" s="2">
        <v>389</v>
      </c>
      <c r="B290" s="2">
        <v>10036</v>
      </c>
      <c r="C290" s="4">
        <v>40414</v>
      </c>
      <c r="D290" s="2" t="s">
        <v>462</v>
      </c>
      <c r="E290" s="2">
        <v>2</v>
      </c>
      <c r="F290" s="5">
        <v>2</v>
      </c>
      <c r="G290" s="5">
        <f t="shared" si="11"/>
        <v>4</v>
      </c>
      <c r="H290" s="6" t="s">
        <v>461</v>
      </c>
      <c r="I290">
        <f>VLOOKUP(B290,Customer!A$2:F$152,1,FALSE)</f>
        <v>10036</v>
      </c>
      <c r="J290" t="str">
        <f>VLOOKUP(Orders!B290,Customer!A$2:F$152,2,0)</f>
        <v>Cathern</v>
      </c>
      <c r="K290" t="str">
        <f>VLOOKUP(Orders!B290,Customer!A$2:F$152,3,0)</f>
        <v>Howey</v>
      </c>
      <c r="L290" t="str">
        <f t="shared" si="12"/>
        <v>Cathern Howey</v>
      </c>
      <c r="M290" t="str">
        <f>VLOOKUP(Orders!B290,Customer!A$2:F$152,4,0)</f>
        <v>Female</v>
      </c>
      <c r="N290" t="str">
        <f>VLOOKUP(Orders!B290,Customer!A$2:F$152,5,0)</f>
        <v>Copenhagen</v>
      </c>
      <c r="O290" t="str">
        <f>VLOOKUP(Orders!B290,Customer!A$2:F$152,6,0)</f>
        <v>Denmark</v>
      </c>
      <c r="P290" t="str">
        <f>VLOOKUP(B290,Phone_Numbers!A$2:B$147,2,0)</f>
        <v>555-1304</v>
      </c>
    </row>
    <row r="291" spans="1:16" x14ac:dyDescent="0.2">
      <c r="A291" s="2">
        <v>390</v>
      </c>
      <c r="B291" s="2">
        <v>10051</v>
      </c>
      <c r="C291" s="4">
        <v>41727</v>
      </c>
      <c r="D291" s="2" t="s">
        <v>453</v>
      </c>
      <c r="E291" s="2">
        <v>9</v>
      </c>
      <c r="F291" s="5">
        <v>13</v>
      </c>
      <c r="G291" s="5">
        <f t="shared" si="11"/>
        <v>117</v>
      </c>
      <c r="H291" s="6" t="s">
        <v>452</v>
      </c>
      <c r="I291">
        <f>VLOOKUP(B291,Customer!A$2:F$152,1,FALSE)</f>
        <v>10051</v>
      </c>
      <c r="J291" t="str">
        <f>VLOOKUP(Orders!B291,Customer!A$2:F$152,2,0)</f>
        <v>Madge</v>
      </c>
      <c r="K291" t="str">
        <f>VLOOKUP(Orders!B291,Customer!A$2:F$152,3,0)</f>
        <v>Freudenthal</v>
      </c>
      <c r="L291" t="str">
        <f t="shared" si="12"/>
        <v>Madge Freudenthal</v>
      </c>
      <c r="M291" t="str">
        <f>VLOOKUP(Orders!B291,Customer!A$2:F$152,4,0)</f>
        <v>Female</v>
      </c>
      <c r="N291" t="str">
        <f>VLOOKUP(Orders!B291,Customer!A$2:F$152,5,0)</f>
        <v>Dallas</v>
      </c>
      <c r="O291" t="str">
        <f>VLOOKUP(Orders!B291,Customer!A$2:F$152,6,0)</f>
        <v>USA</v>
      </c>
      <c r="P291" t="str">
        <f>VLOOKUP(B291,Phone_Numbers!A$2:B$147,2,0)</f>
        <v>555-1334</v>
      </c>
    </row>
    <row r="292" spans="1:16" x14ac:dyDescent="0.2">
      <c r="A292" s="2">
        <v>391</v>
      </c>
      <c r="B292" s="2">
        <v>10100</v>
      </c>
      <c r="C292" s="4">
        <v>41259</v>
      </c>
      <c r="D292" s="2" t="s">
        <v>456</v>
      </c>
      <c r="E292" s="2">
        <v>9</v>
      </c>
      <c r="F292" s="5">
        <v>12</v>
      </c>
      <c r="G292" s="5">
        <f t="shared" si="11"/>
        <v>108</v>
      </c>
      <c r="H292" s="6" t="s">
        <v>452</v>
      </c>
      <c r="I292">
        <f>VLOOKUP(B292,Customer!A$2:F$152,1,FALSE)</f>
        <v>10100</v>
      </c>
      <c r="J292" t="str">
        <f>VLOOKUP(Orders!B292,Customer!A$2:F$152,2,0)</f>
        <v>Patrick</v>
      </c>
      <c r="K292" t="str">
        <f>VLOOKUP(Orders!B292,Customer!A$2:F$152,3,0)</f>
        <v>Manuel</v>
      </c>
      <c r="L292" t="str">
        <f t="shared" si="12"/>
        <v>Patrick Manuel</v>
      </c>
      <c r="M292" t="str">
        <f>VLOOKUP(Orders!B292,Customer!A$2:F$152,4,0)</f>
        <v>Male</v>
      </c>
      <c r="N292" t="str">
        <f>VLOOKUP(Orders!B292,Customer!A$2:F$152,5,0)</f>
        <v>Warsaw</v>
      </c>
      <c r="O292" t="str">
        <f>VLOOKUP(Orders!B292,Customer!A$2:F$152,6,0)</f>
        <v>Poland</v>
      </c>
      <c r="P292" t="str">
        <f>VLOOKUP(B292,Phone_Numbers!A$2:B$147,2,0)</f>
        <v>555-1434</v>
      </c>
    </row>
    <row r="293" spans="1:16" x14ac:dyDescent="0.2">
      <c r="A293" s="2">
        <v>392</v>
      </c>
      <c r="B293" s="2">
        <v>10103</v>
      </c>
      <c r="C293" s="4">
        <v>40892</v>
      </c>
      <c r="D293" s="2" t="s">
        <v>453</v>
      </c>
      <c r="E293" s="2">
        <v>12</v>
      </c>
      <c r="F293" s="5">
        <v>13</v>
      </c>
      <c r="G293" s="5">
        <f t="shared" si="11"/>
        <v>156</v>
      </c>
      <c r="H293" s="6" t="s">
        <v>452</v>
      </c>
      <c r="I293">
        <f>VLOOKUP(B293,Customer!A$2:F$152,1,FALSE)</f>
        <v>10103</v>
      </c>
      <c r="J293" t="str">
        <f>VLOOKUP(Orders!B293,Customer!A$2:F$152,2,0)</f>
        <v>Kit</v>
      </c>
      <c r="K293" t="str">
        <f>VLOOKUP(Orders!B293,Customer!A$2:F$152,3,0)</f>
        <v>Platner</v>
      </c>
      <c r="L293" t="str">
        <f t="shared" si="12"/>
        <v>Kit Platner</v>
      </c>
      <c r="M293" t="str">
        <f>VLOOKUP(Orders!B293,Customer!A$2:F$152,4,0)</f>
        <v>Male</v>
      </c>
      <c r="N293" t="str">
        <f>VLOOKUP(Orders!B293,Customer!A$2:F$152,5,0)</f>
        <v>Hamburg</v>
      </c>
      <c r="O293" t="str">
        <f>VLOOKUP(Orders!B293,Customer!A$2:F$152,6,0)</f>
        <v>Germany</v>
      </c>
      <c r="P293" t="str">
        <f>VLOOKUP(B293,Phone_Numbers!A$2:B$147,2,0)</f>
        <v>555-1440</v>
      </c>
    </row>
    <row r="294" spans="1:16" x14ac:dyDescent="0.2">
      <c r="A294" s="2">
        <v>393</v>
      </c>
      <c r="B294" s="2">
        <v>10045</v>
      </c>
      <c r="C294" s="4">
        <v>42204</v>
      </c>
      <c r="D294" s="2" t="s">
        <v>451</v>
      </c>
      <c r="E294" s="2">
        <v>22</v>
      </c>
      <c r="F294" s="5">
        <v>18</v>
      </c>
      <c r="G294" s="5">
        <f t="shared" si="11"/>
        <v>396</v>
      </c>
      <c r="H294" s="6" t="s">
        <v>450</v>
      </c>
      <c r="I294">
        <f>VLOOKUP(B294,Customer!A$2:F$152,1,FALSE)</f>
        <v>10045</v>
      </c>
      <c r="J294" t="str">
        <f>VLOOKUP(Orders!B294,Customer!A$2:F$152,2,0)</f>
        <v>Foster</v>
      </c>
      <c r="K294" t="str">
        <f>VLOOKUP(Orders!B294,Customer!A$2:F$152,3,0)</f>
        <v>Czaja</v>
      </c>
      <c r="L294" t="str">
        <f t="shared" si="12"/>
        <v>Foster Czaja</v>
      </c>
      <c r="M294" t="str">
        <f>VLOOKUP(Orders!B294,Customer!A$2:F$152,4,0)</f>
        <v>Male</v>
      </c>
      <c r="N294" t="str">
        <f>VLOOKUP(Orders!B294,Customer!A$2:F$152,5,0)</f>
        <v>Madrid</v>
      </c>
      <c r="O294" t="str">
        <f>VLOOKUP(Orders!B294,Customer!A$2:F$152,6,0)</f>
        <v>Spain</v>
      </c>
      <c r="P294" t="str">
        <f>VLOOKUP(B294,Phone_Numbers!A$2:B$147,2,0)</f>
        <v>555-1322</v>
      </c>
    </row>
    <row r="295" spans="1:16" x14ac:dyDescent="0.2">
      <c r="A295" s="2">
        <v>394</v>
      </c>
      <c r="B295" s="2">
        <v>10016</v>
      </c>
      <c r="C295" s="4">
        <v>40706</v>
      </c>
      <c r="D295" s="2" t="s">
        <v>462</v>
      </c>
      <c r="E295" s="2">
        <v>9</v>
      </c>
      <c r="F295" s="5">
        <v>2</v>
      </c>
      <c r="G295" s="5">
        <f t="shared" si="11"/>
        <v>18</v>
      </c>
      <c r="H295" s="6" t="s">
        <v>452</v>
      </c>
      <c r="I295">
        <f>VLOOKUP(B295,Customer!A$2:F$152,1,FALSE)</f>
        <v>10016</v>
      </c>
      <c r="J295" t="str">
        <f>VLOOKUP(Orders!B295,Customer!A$2:F$152,2,0)</f>
        <v>Myung</v>
      </c>
      <c r="K295" t="str">
        <f>VLOOKUP(Orders!B295,Customer!A$2:F$152,3,0)</f>
        <v>Koons</v>
      </c>
      <c r="L295" t="str">
        <f t="shared" si="12"/>
        <v>Myung Koons</v>
      </c>
      <c r="M295" t="str">
        <f>VLOOKUP(Orders!B295,Customer!A$2:F$152,4,0)</f>
        <v>Female</v>
      </c>
      <c r="N295" t="str">
        <f>VLOOKUP(Orders!B295,Customer!A$2:F$152,5,0)</f>
        <v>Rio de Janeiro</v>
      </c>
      <c r="O295" t="str">
        <f>VLOOKUP(Orders!B295,Customer!A$2:F$152,6,0)</f>
        <v>Brazil</v>
      </c>
      <c r="P295" t="str">
        <f>VLOOKUP(B295,Phone_Numbers!A$2:B$147,2,0)</f>
        <v>555-1264</v>
      </c>
    </row>
    <row r="296" spans="1:16" x14ac:dyDescent="0.2">
      <c r="A296" s="2">
        <v>395</v>
      </c>
      <c r="B296" s="2">
        <v>10064</v>
      </c>
      <c r="C296" s="4">
        <v>40392</v>
      </c>
      <c r="D296" s="2" t="s">
        <v>456</v>
      </c>
      <c r="E296" s="2">
        <v>23</v>
      </c>
      <c r="F296" s="5">
        <v>12</v>
      </c>
      <c r="G296" s="5">
        <f t="shared" si="11"/>
        <v>276</v>
      </c>
      <c r="H296" s="6" t="s">
        <v>450</v>
      </c>
      <c r="I296">
        <f>VLOOKUP(B296,Customer!A$2:F$152,1,FALSE)</f>
        <v>10064</v>
      </c>
      <c r="J296" t="str">
        <f>VLOOKUP(Orders!B296,Customer!A$2:F$152,2,0)</f>
        <v>Damian</v>
      </c>
      <c r="K296" t="str">
        <f>VLOOKUP(Orders!B296,Customer!A$2:F$152,3,0)</f>
        <v>Nedeau</v>
      </c>
      <c r="L296" t="str">
        <f t="shared" si="12"/>
        <v>Damian Nedeau</v>
      </c>
      <c r="M296" t="str">
        <f>VLOOKUP(Orders!B296,Customer!A$2:F$152,4,0)</f>
        <v>Male</v>
      </c>
      <c r="N296" t="str">
        <f>VLOOKUP(Orders!B296,Customer!A$2:F$152,5,0)</f>
        <v>Riverside</v>
      </c>
      <c r="O296" t="str">
        <f>VLOOKUP(Orders!B296,Customer!A$2:F$152,6,0)</f>
        <v>USA</v>
      </c>
      <c r="P296" t="str">
        <f>VLOOKUP(B296,Phone_Numbers!A$2:B$147,2,0)</f>
        <v>555-1360</v>
      </c>
    </row>
    <row r="297" spans="1:16" x14ac:dyDescent="0.2">
      <c r="A297" s="2">
        <v>396</v>
      </c>
      <c r="B297" s="2">
        <v>10071</v>
      </c>
      <c r="C297" s="4">
        <v>40435</v>
      </c>
      <c r="D297" s="2" t="s">
        <v>454</v>
      </c>
      <c r="E297" s="2">
        <v>23</v>
      </c>
      <c r="F297" s="5">
        <v>4</v>
      </c>
      <c r="G297" s="5">
        <f t="shared" si="11"/>
        <v>92</v>
      </c>
      <c r="H297" s="6" t="s">
        <v>450</v>
      </c>
      <c r="I297">
        <f>VLOOKUP(B297,Customer!A$2:F$152,1,FALSE)</f>
        <v>10071</v>
      </c>
      <c r="J297" t="str">
        <f>VLOOKUP(Orders!B297,Customer!A$2:F$152,2,0)</f>
        <v>Alex</v>
      </c>
      <c r="K297" t="str">
        <f>VLOOKUP(Orders!B297,Customer!A$2:F$152,3,0)</f>
        <v>Turnbull</v>
      </c>
      <c r="L297" t="str">
        <f t="shared" si="12"/>
        <v>Alex Turnbull</v>
      </c>
      <c r="M297" t="str">
        <f>VLOOKUP(Orders!B297,Customer!A$2:F$152,4,0)</f>
        <v>Male</v>
      </c>
      <c r="N297" t="str">
        <f>VLOOKUP(Orders!B297,Customer!A$2:F$152,5,0)</f>
        <v>Recife</v>
      </c>
      <c r="O297" t="str">
        <f>VLOOKUP(Orders!B297,Customer!A$2:F$152,6,0)</f>
        <v>Brazil</v>
      </c>
      <c r="P297" t="str">
        <f>VLOOKUP(B297,Phone_Numbers!A$2:B$147,2,0)</f>
        <v>555-1374</v>
      </c>
    </row>
    <row r="298" spans="1:16" x14ac:dyDescent="0.2">
      <c r="A298" s="2">
        <v>397</v>
      </c>
      <c r="B298" s="2">
        <v>10122</v>
      </c>
      <c r="C298" s="4">
        <v>42119</v>
      </c>
      <c r="D298" s="2" t="s">
        <v>456</v>
      </c>
      <c r="E298" s="2">
        <v>21</v>
      </c>
      <c r="F298" s="5">
        <v>12</v>
      </c>
      <c r="G298" s="5">
        <f t="shared" si="11"/>
        <v>252</v>
      </c>
      <c r="H298" s="6" t="s">
        <v>450</v>
      </c>
      <c r="I298">
        <f>VLOOKUP(B298,Customer!A$2:F$152,1,FALSE)</f>
        <v>10122</v>
      </c>
      <c r="J298" t="str">
        <f>VLOOKUP(Orders!B298,Customer!A$2:F$152,2,0)</f>
        <v>Mark</v>
      </c>
      <c r="K298" t="str">
        <f>VLOOKUP(Orders!B298,Customer!A$2:F$152,3,0)</f>
        <v>Macy</v>
      </c>
      <c r="L298" t="str">
        <f t="shared" si="12"/>
        <v>Mark Macy</v>
      </c>
      <c r="M298" t="str">
        <f>VLOOKUP(Orders!B298,Customer!A$2:F$152,4,0)</f>
        <v>Male</v>
      </c>
      <c r="N298" t="str">
        <f>VLOOKUP(Orders!B298,Customer!A$2:F$152,5,0)</f>
        <v>Brisbane</v>
      </c>
      <c r="O298" t="str">
        <f>VLOOKUP(Orders!B298,Customer!A$2:F$152,6,0)</f>
        <v>Australia</v>
      </c>
      <c r="P298" t="str">
        <f>VLOOKUP(B298,Phone_Numbers!A$2:B$147,2,0)</f>
        <v>555-1478</v>
      </c>
    </row>
    <row r="299" spans="1:16" x14ac:dyDescent="0.2">
      <c r="A299" s="2">
        <v>398</v>
      </c>
      <c r="B299" s="2">
        <v>10120</v>
      </c>
      <c r="C299" s="4">
        <v>40677</v>
      </c>
      <c r="D299" s="2" t="s">
        <v>453</v>
      </c>
      <c r="E299" s="2">
        <v>20</v>
      </c>
      <c r="F299" s="5">
        <v>13</v>
      </c>
      <c r="G299" s="5">
        <f t="shared" si="11"/>
        <v>260</v>
      </c>
      <c r="H299" s="6" t="s">
        <v>450</v>
      </c>
      <c r="I299">
        <f>VLOOKUP(B299,Customer!A$2:F$152,1,FALSE)</f>
        <v>10120</v>
      </c>
      <c r="J299" t="str">
        <f>VLOOKUP(Orders!B299,Customer!A$2:F$152,2,0)</f>
        <v>Iris</v>
      </c>
      <c r="K299" t="str">
        <f>VLOOKUP(Orders!B299,Customer!A$2:F$152,3,0)</f>
        <v>Delosantos</v>
      </c>
      <c r="L299" t="str">
        <f t="shared" si="12"/>
        <v>Iris Delosantos</v>
      </c>
      <c r="M299" t="str">
        <f>VLOOKUP(Orders!B299,Customer!A$2:F$152,4,0)</f>
        <v>Female</v>
      </c>
      <c r="N299" t="str">
        <f>VLOOKUP(Orders!B299,Customer!A$2:F$152,5,0)</f>
        <v xml:space="preserve">Damman </v>
      </c>
      <c r="O299" t="str">
        <f>VLOOKUP(Orders!B299,Customer!A$2:F$152,6,0)</f>
        <v>Saudi Arabia</v>
      </c>
      <c r="P299" t="str">
        <f>VLOOKUP(B299,Phone_Numbers!A$2:B$147,2,0)</f>
        <v>555-1474</v>
      </c>
    </row>
    <row r="300" spans="1:16" x14ac:dyDescent="0.2">
      <c r="A300" s="2">
        <v>399</v>
      </c>
      <c r="B300" s="2">
        <v>10092</v>
      </c>
      <c r="C300" s="4">
        <v>42334</v>
      </c>
      <c r="D300" s="2" t="s">
        <v>458</v>
      </c>
      <c r="E300" s="2">
        <v>9</v>
      </c>
      <c r="F300" s="5">
        <v>12</v>
      </c>
      <c r="G300" s="5">
        <f t="shared" si="11"/>
        <v>108</v>
      </c>
      <c r="H300" s="6" t="s">
        <v>452</v>
      </c>
      <c r="I300">
        <f>VLOOKUP(B300,Customer!A$2:F$152,1,FALSE)</f>
        <v>10092</v>
      </c>
      <c r="J300" t="str">
        <f>VLOOKUP(Orders!B300,Customer!A$2:F$152,2,0)</f>
        <v>Percy</v>
      </c>
      <c r="K300" t="str">
        <f>VLOOKUP(Orders!B300,Customer!A$2:F$152,3,0)</f>
        <v>Rizzuto</v>
      </c>
      <c r="L300" t="str">
        <f t="shared" si="12"/>
        <v>Percy Rizzuto</v>
      </c>
      <c r="M300" t="str">
        <f>VLOOKUP(Orders!B300,Customer!A$2:F$152,4,0)</f>
        <v>Female</v>
      </c>
      <c r="N300" t="str">
        <f>VLOOKUP(Orders!B300,Customer!A$2:F$152,5,0)</f>
        <v>Tashkent</v>
      </c>
      <c r="O300" t="str">
        <f>VLOOKUP(Orders!B300,Customer!A$2:F$152,6,0)</f>
        <v>Uzbekistan</v>
      </c>
      <c r="P300" t="str">
        <f>VLOOKUP(B300,Phone_Numbers!A$2:B$147,2,0)</f>
        <v>555-1418</v>
      </c>
    </row>
    <row r="301" spans="1:16" x14ac:dyDescent="0.2">
      <c r="A301" s="2">
        <v>400</v>
      </c>
      <c r="B301" s="2">
        <v>10077</v>
      </c>
      <c r="C301" s="4">
        <v>41835</v>
      </c>
      <c r="D301" s="2" t="s">
        <v>456</v>
      </c>
      <c r="E301" s="2">
        <v>28</v>
      </c>
      <c r="F301" s="5">
        <v>12</v>
      </c>
      <c r="G301" s="5">
        <f t="shared" si="11"/>
        <v>336</v>
      </c>
      <c r="H301" s="6" t="s">
        <v>450</v>
      </c>
      <c r="I301">
        <f>VLOOKUP(B301,Customer!A$2:F$152,1,FALSE)</f>
        <v>10077</v>
      </c>
      <c r="J301" t="str">
        <f>VLOOKUP(Orders!B301,Customer!A$2:F$152,2,0)</f>
        <v>Theresia</v>
      </c>
      <c r="K301" t="str">
        <f>VLOOKUP(Orders!B301,Customer!A$2:F$152,3,0)</f>
        <v>Folk</v>
      </c>
      <c r="L301" t="str">
        <f t="shared" si="12"/>
        <v>Theresia Folk</v>
      </c>
      <c r="M301" t="str">
        <f>VLOOKUP(Orders!B301,Customer!A$2:F$152,4,0)</f>
        <v>Female</v>
      </c>
      <c r="N301" t="str">
        <f>VLOOKUP(Orders!B301,Customer!A$2:F$152,5,0)</f>
        <v>Seattle</v>
      </c>
      <c r="O301" t="str">
        <f>VLOOKUP(Orders!B301,Customer!A$2:F$152,6,0)</f>
        <v>USA</v>
      </c>
      <c r="P301" t="str">
        <f>VLOOKUP(B301,Phone_Numbers!A$2:B$147,2,0)</f>
        <v>555-1386</v>
      </c>
    </row>
    <row r="302" spans="1:16" x14ac:dyDescent="0.2">
      <c r="A302" s="2">
        <v>401</v>
      </c>
      <c r="B302" s="2">
        <v>10016</v>
      </c>
      <c r="C302" s="4">
        <v>42047</v>
      </c>
      <c r="D302" s="2" t="s">
        <v>462</v>
      </c>
      <c r="E302" s="2">
        <v>13</v>
      </c>
      <c r="F302" s="5">
        <v>2</v>
      </c>
      <c r="G302" s="5">
        <f t="shared" si="11"/>
        <v>26</v>
      </c>
      <c r="H302" s="6" t="s">
        <v>452</v>
      </c>
      <c r="I302">
        <f>VLOOKUP(B302,Customer!A$2:F$152,1,FALSE)</f>
        <v>10016</v>
      </c>
      <c r="J302" t="str">
        <f>VLOOKUP(Orders!B302,Customer!A$2:F$152,2,0)</f>
        <v>Myung</v>
      </c>
      <c r="K302" t="str">
        <f>VLOOKUP(Orders!B302,Customer!A$2:F$152,3,0)</f>
        <v>Koons</v>
      </c>
      <c r="L302" t="str">
        <f t="shared" si="12"/>
        <v>Myung Koons</v>
      </c>
      <c r="M302" t="str">
        <f>VLOOKUP(Orders!B302,Customer!A$2:F$152,4,0)</f>
        <v>Female</v>
      </c>
      <c r="N302" t="str">
        <f>VLOOKUP(Orders!B302,Customer!A$2:F$152,5,0)</f>
        <v>Rio de Janeiro</v>
      </c>
      <c r="O302" t="str">
        <f>VLOOKUP(Orders!B302,Customer!A$2:F$152,6,0)</f>
        <v>Brazil</v>
      </c>
      <c r="P302" t="str">
        <f>VLOOKUP(B302,Phone_Numbers!A$2:B$147,2,0)</f>
        <v>555-1264</v>
      </c>
    </row>
    <row r="303" spans="1:16" x14ac:dyDescent="0.2">
      <c r="A303" s="2">
        <v>402</v>
      </c>
      <c r="B303" s="2">
        <v>10076</v>
      </c>
      <c r="C303" s="4">
        <v>42002</v>
      </c>
      <c r="D303" s="2" t="s">
        <v>460</v>
      </c>
      <c r="E303" s="2">
        <v>15</v>
      </c>
      <c r="F303" s="5">
        <v>8</v>
      </c>
      <c r="G303" s="5">
        <f t="shared" si="11"/>
        <v>120</v>
      </c>
      <c r="H303" s="6" t="s">
        <v>450</v>
      </c>
      <c r="I303">
        <f>VLOOKUP(B303,Customer!A$2:F$152,1,FALSE)</f>
        <v>10076</v>
      </c>
      <c r="J303" t="str">
        <f>VLOOKUP(Orders!B303,Customer!A$2:F$152,2,0)</f>
        <v>Flora</v>
      </c>
      <c r="K303" t="str">
        <f>VLOOKUP(Orders!B303,Customer!A$2:F$152,3,0)</f>
        <v>Zuniga</v>
      </c>
      <c r="L303" t="str">
        <f t="shared" si="12"/>
        <v>Flora Zuniga</v>
      </c>
      <c r="M303" t="str">
        <f>VLOOKUP(Orders!B303,Customer!A$2:F$152,4,0)</f>
        <v>Female</v>
      </c>
      <c r="N303" t="str">
        <f>VLOOKUP(Orders!B303,Customer!A$2:F$152,5,0)</f>
        <v>Jeddah</v>
      </c>
      <c r="O303" t="str">
        <f>VLOOKUP(Orders!B303,Customer!A$2:F$152,6,0)</f>
        <v>Saudi Arabia</v>
      </c>
      <c r="P303" t="str">
        <f>VLOOKUP(B303,Phone_Numbers!A$2:B$147,2,0)</f>
        <v>555-1384</v>
      </c>
    </row>
    <row r="304" spans="1:16" x14ac:dyDescent="0.2">
      <c r="A304" s="2">
        <v>403</v>
      </c>
      <c r="B304" s="2">
        <v>10108</v>
      </c>
      <c r="C304" s="4">
        <v>41842</v>
      </c>
      <c r="D304" s="2" t="s">
        <v>451</v>
      </c>
      <c r="E304" s="2">
        <v>17</v>
      </c>
      <c r="F304" s="5">
        <v>18</v>
      </c>
      <c r="G304" s="5">
        <f t="shared" si="11"/>
        <v>306</v>
      </c>
      <c r="H304" s="6" t="s">
        <v>450</v>
      </c>
      <c r="I304">
        <f>VLOOKUP(B304,Customer!A$2:F$152,1,FALSE)</f>
        <v>10108</v>
      </c>
      <c r="J304" t="str">
        <f>VLOOKUP(Orders!B304,Customer!A$2:F$152,2,0)</f>
        <v>Margit</v>
      </c>
      <c r="K304" t="str">
        <f>VLOOKUP(Orders!B304,Customer!A$2:F$152,3,0)</f>
        <v>Gardenhire</v>
      </c>
      <c r="L304" t="str">
        <f t="shared" si="12"/>
        <v>Margit Gardenhire</v>
      </c>
      <c r="M304" t="str">
        <f>VLOOKUP(Orders!B304,Customer!A$2:F$152,4,0)</f>
        <v>Female</v>
      </c>
      <c r="N304" t="str">
        <f>VLOOKUP(Orders!B304,Customer!A$2:F$152,5,0)</f>
        <v>Budapest</v>
      </c>
      <c r="O304" t="str">
        <f>VLOOKUP(Orders!B304,Customer!A$2:F$152,6,0)</f>
        <v>Hungary</v>
      </c>
      <c r="P304" t="str">
        <f>VLOOKUP(B304,Phone_Numbers!A$2:B$147,2,0)</f>
        <v>555-1450</v>
      </c>
    </row>
    <row r="305" spans="1:16" x14ac:dyDescent="0.2">
      <c r="A305" s="2">
        <v>404</v>
      </c>
      <c r="B305" s="2">
        <v>10024</v>
      </c>
      <c r="C305" s="4">
        <v>40371</v>
      </c>
      <c r="D305" s="2" t="s">
        <v>459</v>
      </c>
      <c r="E305" s="2">
        <v>5</v>
      </c>
      <c r="F305" s="5">
        <v>2</v>
      </c>
      <c r="G305" s="5">
        <f t="shared" si="11"/>
        <v>10</v>
      </c>
      <c r="H305" s="6" t="s">
        <v>461</v>
      </c>
      <c r="I305">
        <f>VLOOKUP(B305,Customer!A$2:F$152,1,FALSE)</f>
        <v>10024</v>
      </c>
      <c r="J305" t="str">
        <f>VLOOKUP(Orders!B305,Customer!A$2:F$152,2,0)</f>
        <v>Beata</v>
      </c>
      <c r="K305" t="str">
        <f>VLOOKUP(Orders!B305,Customer!A$2:F$152,3,0)</f>
        <v>Smyth</v>
      </c>
      <c r="L305" t="str">
        <f t="shared" si="12"/>
        <v>Beata Smyth</v>
      </c>
      <c r="M305" t="str">
        <f>VLOOKUP(Orders!B305,Customer!A$2:F$152,4,0)</f>
        <v>Female</v>
      </c>
      <c r="N305" t="str">
        <f>VLOOKUP(Orders!B305,Customer!A$2:F$152,5,0)</f>
        <v>Ho Chi Minh City</v>
      </c>
      <c r="O305" t="str">
        <f>VLOOKUP(Orders!B305,Customer!A$2:F$152,6,0)</f>
        <v>Vietnam</v>
      </c>
      <c r="P305" t="str">
        <f>VLOOKUP(B305,Phone_Numbers!A$2:B$147,2,0)</f>
        <v>555-1280</v>
      </c>
    </row>
    <row r="306" spans="1:16" x14ac:dyDescent="0.2">
      <c r="A306" s="2">
        <v>405</v>
      </c>
      <c r="B306" s="2">
        <v>10123</v>
      </c>
      <c r="C306" s="4">
        <v>40806</v>
      </c>
      <c r="D306" s="2" t="s">
        <v>451</v>
      </c>
      <c r="E306" s="2">
        <v>12</v>
      </c>
      <c r="F306" s="5">
        <v>18</v>
      </c>
      <c r="G306" s="5">
        <f t="shared" si="11"/>
        <v>216</v>
      </c>
      <c r="H306" s="6" t="s">
        <v>452</v>
      </c>
      <c r="I306">
        <f>VLOOKUP(B306,Customer!A$2:F$152,1,FALSE)</f>
        <v>10123</v>
      </c>
      <c r="J306" t="str">
        <f>VLOOKUP(Orders!B306,Customer!A$2:F$152,2,0)</f>
        <v>Tamika</v>
      </c>
      <c r="K306" t="str">
        <f>VLOOKUP(Orders!B306,Customer!A$2:F$152,3,0)</f>
        <v>Pritchett</v>
      </c>
      <c r="L306" t="str">
        <f t="shared" si="12"/>
        <v>Tamika Pritchett</v>
      </c>
      <c r="M306" t="str">
        <f>VLOOKUP(Orders!B306,Customer!A$2:F$152,4,0)</f>
        <v>Female</v>
      </c>
      <c r="N306" t="str">
        <f>VLOOKUP(Orders!B306,Customer!A$2:F$152,5,0)</f>
        <v>Riverside</v>
      </c>
      <c r="O306" t="str">
        <f>VLOOKUP(Orders!B306,Customer!A$2:F$152,6,0)</f>
        <v>USA</v>
      </c>
      <c r="P306" t="str">
        <f>VLOOKUP(B306,Phone_Numbers!A$2:B$147,2,0)</f>
        <v>555-1480</v>
      </c>
    </row>
    <row r="307" spans="1:16" x14ac:dyDescent="0.2">
      <c r="A307" s="2">
        <v>406</v>
      </c>
      <c r="B307" s="2">
        <v>10108</v>
      </c>
      <c r="C307" s="4">
        <v>40813</v>
      </c>
      <c r="D307" s="2" t="s">
        <v>457</v>
      </c>
      <c r="E307" s="2">
        <v>26</v>
      </c>
      <c r="F307" s="5">
        <v>9</v>
      </c>
      <c r="G307" s="5">
        <f t="shared" si="11"/>
        <v>234</v>
      </c>
      <c r="H307" s="6" t="s">
        <v>450</v>
      </c>
      <c r="I307">
        <f>VLOOKUP(B307,Customer!A$2:F$152,1,FALSE)</f>
        <v>10108</v>
      </c>
      <c r="J307" t="str">
        <f>VLOOKUP(Orders!B307,Customer!A$2:F$152,2,0)</f>
        <v>Margit</v>
      </c>
      <c r="K307" t="str">
        <f>VLOOKUP(Orders!B307,Customer!A$2:F$152,3,0)</f>
        <v>Gardenhire</v>
      </c>
      <c r="L307" t="str">
        <f t="shared" si="12"/>
        <v>Margit Gardenhire</v>
      </c>
      <c r="M307" t="str">
        <f>VLOOKUP(Orders!B307,Customer!A$2:F$152,4,0)</f>
        <v>Female</v>
      </c>
      <c r="N307" t="str">
        <f>VLOOKUP(Orders!B307,Customer!A$2:F$152,5,0)</f>
        <v>Budapest</v>
      </c>
      <c r="O307" t="str">
        <f>VLOOKUP(Orders!B307,Customer!A$2:F$152,6,0)</f>
        <v>Hungary</v>
      </c>
      <c r="P307" t="str">
        <f>VLOOKUP(B307,Phone_Numbers!A$2:B$147,2,0)</f>
        <v>555-1450</v>
      </c>
    </row>
    <row r="308" spans="1:16" x14ac:dyDescent="0.2">
      <c r="A308" s="2">
        <v>407</v>
      </c>
      <c r="B308" s="2">
        <v>10107</v>
      </c>
      <c r="C308" s="4">
        <v>41980</v>
      </c>
      <c r="D308" s="2" t="s">
        <v>454</v>
      </c>
      <c r="E308" s="2">
        <v>11</v>
      </c>
      <c r="F308" s="5">
        <v>4</v>
      </c>
      <c r="G308" s="5">
        <f t="shared" si="11"/>
        <v>44</v>
      </c>
      <c r="H308" s="6" t="s">
        <v>452</v>
      </c>
      <c r="I308">
        <f>VLOOKUP(B308,Customer!A$2:F$152,1,FALSE)</f>
        <v>10107</v>
      </c>
      <c r="J308" t="str">
        <f>VLOOKUP(Orders!B308,Customer!A$2:F$152,2,0)</f>
        <v>Teresita</v>
      </c>
      <c r="K308" t="str">
        <f>VLOOKUP(Orders!B308,Customer!A$2:F$152,3,0)</f>
        <v>Schatz</v>
      </c>
      <c r="L308" t="str">
        <f t="shared" si="12"/>
        <v>Teresita Schatz</v>
      </c>
      <c r="M308" t="str">
        <f>VLOOKUP(Orders!B308,Customer!A$2:F$152,4,0)</f>
        <v>Female</v>
      </c>
      <c r="N308" t="str">
        <f>VLOOKUP(Orders!B308,Customer!A$2:F$152,5,0)</f>
        <v>Beirut</v>
      </c>
      <c r="O308" t="str">
        <f>VLOOKUP(Orders!B308,Customer!A$2:F$152,6,0)</f>
        <v>Lebanon</v>
      </c>
      <c r="P308" t="str">
        <f>VLOOKUP(B308,Phone_Numbers!A$2:B$147,2,0)</f>
        <v>555-1448</v>
      </c>
    </row>
    <row r="309" spans="1:16" x14ac:dyDescent="0.2">
      <c r="A309" s="2">
        <v>408</v>
      </c>
      <c r="B309" s="2">
        <v>10026</v>
      </c>
      <c r="C309" s="4">
        <v>41698</v>
      </c>
      <c r="D309" s="2" t="s">
        <v>459</v>
      </c>
      <c r="E309" s="2">
        <v>9</v>
      </c>
      <c r="F309" s="5">
        <v>2</v>
      </c>
      <c r="G309" s="5">
        <f t="shared" si="11"/>
        <v>18</v>
      </c>
      <c r="H309" s="6" t="s">
        <v>452</v>
      </c>
      <c r="I309">
        <f>VLOOKUP(B309,Customer!A$2:F$152,1,FALSE)</f>
        <v>10026</v>
      </c>
      <c r="J309" t="str">
        <f>VLOOKUP(Orders!B309,Customer!A$2:F$152,2,0)</f>
        <v>Lennie</v>
      </c>
      <c r="K309" t="str">
        <f>VLOOKUP(Orders!B309,Customer!A$2:F$152,3,0)</f>
        <v>Grasso</v>
      </c>
      <c r="L309" t="str">
        <f t="shared" si="12"/>
        <v>Lennie Grasso</v>
      </c>
      <c r="M309" t="str">
        <f>VLOOKUP(Orders!B309,Customer!A$2:F$152,4,0)</f>
        <v>Male</v>
      </c>
      <c r="N309" t="str">
        <f>VLOOKUP(Orders!B309,Customer!A$2:F$152,5,0)</f>
        <v>Tianjin</v>
      </c>
      <c r="O309" t="str">
        <f>VLOOKUP(Orders!B309,Customer!A$2:F$152,6,0)</f>
        <v>China</v>
      </c>
      <c r="P309" t="str">
        <f>VLOOKUP(B309,Phone_Numbers!A$2:B$147,2,0)</f>
        <v>555-1284</v>
      </c>
    </row>
    <row r="310" spans="1:16" x14ac:dyDescent="0.2">
      <c r="A310" s="2">
        <v>409</v>
      </c>
      <c r="B310" s="2">
        <v>10015</v>
      </c>
      <c r="C310" s="4">
        <v>40987</v>
      </c>
      <c r="D310" s="2" t="s">
        <v>457</v>
      </c>
      <c r="E310" s="2">
        <v>21</v>
      </c>
      <c r="F310" s="5">
        <v>9</v>
      </c>
      <c r="G310" s="5">
        <f t="shared" si="11"/>
        <v>189</v>
      </c>
      <c r="H310" s="6" t="s">
        <v>450</v>
      </c>
      <c r="I310">
        <f>VLOOKUP(B310,Customer!A$2:F$152,1,FALSE)</f>
        <v>10015</v>
      </c>
      <c r="J310" t="str">
        <f>VLOOKUP(Orders!B310,Customer!A$2:F$152,2,0)</f>
        <v>Bella</v>
      </c>
      <c r="K310" t="str">
        <f>VLOOKUP(Orders!B310,Customer!A$2:F$152,3,0)</f>
        <v>Logan</v>
      </c>
      <c r="L310" t="str">
        <f t="shared" si="12"/>
        <v>Bella Logan</v>
      </c>
      <c r="M310" t="str">
        <f>VLOOKUP(Orders!B310,Customer!A$2:F$152,4,0)</f>
        <v>Female</v>
      </c>
      <c r="N310" t="str">
        <f>VLOOKUP(Orders!B310,Customer!A$2:F$152,5,0)</f>
        <v>Buenos Aires</v>
      </c>
      <c r="O310" t="str">
        <f>VLOOKUP(Orders!B310,Customer!A$2:F$152,6,0)</f>
        <v>Argentina</v>
      </c>
      <c r="P310" t="str">
        <f>VLOOKUP(B310,Phone_Numbers!A$2:B$147,2,0)</f>
        <v>555-1262</v>
      </c>
    </row>
    <row r="311" spans="1:16" x14ac:dyDescent="0.2">
      <c r="A311" s="2">
        <v>410</v>
      </c>
      <c r="B311" s="2">
        <v>10135</v>
      </c>
      <c r="C311" s="4">
        <v>42039</v>
      </c>
      <c r="D311" s="2" t="s">
        <v>451</v>
      </c>
      <c r="E311" s="2">
        <v>11</v>
      </c>
      <c r="F311" s="5">
        <v>18</v>
      </c>
      <c r="G311" s="5">
        <f t="shared" si="11"/>
        <v>198</v>
      </c>
      <c r="H311" s="6" t="s">
        <v>452</v>
      </c>
      <c r="I311">
        <f>VLOOKUP(B311,Customer!A$2:F$152,1,FALSE)</f>
        <v>10135</v>
      </c>
      <c r="J311" t="str">
        <f>VLOOKUP(Orders!B311,Customer!A$2:F$152,2,0)</f>
        <v>Santiago</v>
      </c>
      <c r="K311" t="str">
        <f>VLOOKUP(Orders!B311,Customer!A$2:F$152,3,0)</f>
        <v>Nold</v>
      </c>
      <c r="L311" t="str">
        <f t="shared" si="12"/>
        <v>Santiago Nold</v>
      </c>
      <c r="M311" t="str">
        <f>VLOOKUP(Orders!B311,Customer!A$2:F$152,4,0)</f>
        <v>Male</v>
      </c>
      <c r="N311" t="str">
        <f>VLOOKUP(Orders!B311,Customer!A$2:F$152,5,0)</f>
        <v>Jakarta</v>
      </c>
      <c r="O311" t="str">
        <f>VLOOKUP(Orders!B311,Customer!A$2:F$152,6,0)</f>
        <v>Indonesia</v>
      </c>
      <c r="P311" t="str">
        <f>VLOOKUP(B311,Phone_Numbers!A$2:B$147,2,0)</f>
        <v>555-1504</v>
      </c>
    </row>
    <row r="312" spans="1:16" x14ac:dyDescent="0.2">
      <c r="A312" s="2">
        <v>411</v>
      </c>
      <c r="B312" s="2">
        <v>10076</v>
      </c>
      <c r="C312" s="4">
        <v>41014</v>
      </c>
      <c r="D312" s="2" t="s">
        <v>453</v>
      </c>
      <c r="E312" s="2">
        <v>2</v>
      </c>
      <c r="F312" s="5">
        <v>13</v>
      </c>
      <c r="G312" s="5">
        <f t="shared" si="11"/>
        <v>26</v>
      </c>
      <c r="H312" s="6" t="s">
        <v>461</v>
      </c>
      <c r="I312">
        <f>VLOOKUP(B312,Customer!A$2:F$152,1,FALSE)</f>
        <v>10076</v>
      </c>
      <c r="J312" t="str">
        <f>VLOOKUP(Orders!B312,Customer!A$2:F$152,2,0)</f>
        <v>Flora</v>
      </c>
      <c r="K312" t="str">
        <f>VLOOKUP(Orders!B312,Customer!A$2:F$152,3,0)</f>
        <v>Zuniga</v>
      </c>
      <c r="L312" t="str">
        <f t="shared" si="12"/>
        <v>Flora Zuniga</v>
      </c>
      <c r="M312" t="str">
        <f>VLOOKUP(Orders!B312,Customer!A$2:F$152,4,0)</f>
        <v>Female</v>
      </c>
      <c r="N312" t="str">
        <f>VLOOKUP(Orders!B312,Customer!A$2:F$152,5,0)</f>
        <v>Jeddah</v>
      </c>
      <c r="O312" t="str">
        <f>VLOOKUP(Orders!B312,Customer!A$2:F$152,6,0)</f>
        <v>Saudi Arabia</v>
      </c>
      <c r="P312" t="str">
        <f>VLOOKUP(B312,Phone_Numbers!A$2:B$147,2,0)</f>
        <v>555-1384</v>
      </c>
    </row>
    <row r="313" spans="1:16" x14ac:dyDescent="0.2">
      <c r="A313" s="2">
        <v>412</v>
      </c>
      <c r="B313" s="2">
        <v>10019</v>
      </c>
      <c r="C313" s="4">
        <v>41809</v>
      </c>
      <c r="D313" s="2" t="s">
        <v>460</v>
      </c>
      <c r="E313" s="2">
        <v>23</v>
      </c>
      <c r="F313" s="5">
        <v>8</v>
      </c>
      <c r="G313" s="5">
        <f t="shared" si="11"/>
        <v>184</v>
      </c>
      <c r="H313" s="6" t="s">
        <v>450</v>
      </c>
      <c r="I313">
        <f>VLOOKUP(B313,Customer!A$2:F$152,1,FALSE)</f>
        <v>10019</v>
      </c>
      <c r="J313" t="str">
        <f>VLOOKUP(Orders!B313,Customer!A$2:F$152,2,0)</f>
        <v>Thi</v>
      </c>
      <c r="K313" t="str">
        <f>VLOOKUP(Orders!B313,Customer!A$2:F$152,3,0)</f>
        <v>Tipton</v>
      </c>
      <c r="L313" t="str">
        <f t="shared" si="12"/>
        <v>Thi Tipton</v>
      </c>
      <c r="M313" t="str">
        <f>VLOOKUP(Orders!B313,Customer!A$2:F$152,4,0)</f>
        <v>Female</v>
      </c>
      <c r="N313" t="str">
        <f>VLOOKUP(Orders!B313,Customer!A$2:F$152,5,0)</f>
        <v>Karachi</v>
      </c>
      <c r="O313" t="str">
        <f>VLOOKUP(Orders!B313,Customer!A$2:F$152,6,0)</f>
        <v>Pakistan</v>
      </c>
      <c r="P313" t="str">
        <f>VLOOKUP(B313,Phone_Numbers!A$2:B$147,2,0)</f>
        <v>555-1270</v>
      </c>
    </row>
    <row r="314" spans="1:16" x14ac:dyDescent="0.2">
      <c r="A314" s="2">
        <v>413</v>
      </c>
      <c r="B314" s="2">
        <v>10071</v>
      </c>
      <c r="C314" s="4">
        <v>40496</v>
      </c>
      <c r="D314" s="2" t="s">
        <v>456</v>
      </c>
      <c r="E314" s="2">
        <v>29</v>
      </c>
      <c r="F314" s="5">
        <v>12</v>
      </c>
      <c r="G314" s="5">
        <f t="shared" si="11"/>
        <v>348</v>
      </c>
      <c r="H314" s="6" t="s">
        <v>450</v>
      </c>
      <c r="I314">
        <f>VLOOKUP(B314,Customer!A$2:F$152,1,FALSE)</f>
        <v>10071</v>
      </c>
      <c r="J314" t="str">
        <f>VLOOKUP(Orders!B314,Customer!A$2:F$152,2,0)</f>
        <v>Alex</v>
      </c>
      <c r="K314" t="str">
        <f>VLOOKUP(Orders!B314,Customer!A$2:F$152,3,0)</f>
        <v>Turnbull</v>
      </c>
      <c r="L314" t="str">
        <f t="shared" si="12"/>
        <v>Alex Turnbull</v>
      </c>
      <c r="M314" t="str">
        <f>VLOOKUP(Orders!B314,Customer!A$2:F$152,4,0)</f>
        <v>Male</v>
      </c>
      <c r="N314" t="str">
        <f>VLOOKUP(Orders!B314,Customer!A$2:F$152,5,0)</f>
        <v>Recife</v>
      </c>
      <c r="O314" t="str">
        <f>VLOOKUP(Orders!B314,Customer!A$2:F$152,6,0)</f>
        <v>Brazil</v>
      </c>
      <c r="P314" t="str">
        <f>VLOOKUP(B314,Phone_Numbers!A$2:B$147,2,0)</f>
        <v>555-1374</v>
      </c>
    </row>
    <row r="315" spans="1:16" x14ac:dyDescent="0.2">
      <c r="A315" s="2">
        <v>414</v>
      </c>
      <c r="B315" s="2">
        <v>10015</v>
      </c>
      <c r="C315" s="4">
        <v>42102</v>
      </c>
      <c r="D315" s="2" t="s">
        <v>462</v>
      </c>
      <c r="E315" s="2">
        <v>27</v>
      </c>
      <c r="F315" s="5">
        <v>2</v>
      </c>
      <c r="G315" s="5">
        <f t="shared" si="11"/>
        <v>54</v>
      </c>
      <c r="H315" s="6" t="s">
        <v>450</v>
      </c>
      <c r="I315">
        <f>VLOOKUP(B315,Customer!A$2:F$152,1,FALSE)</f>
        <v>10015</v>
      </c>
      <c r="J315" t="str">
        <f>VLOOKUP(Orders!B315,Customer!A$2:F$152,2,0)</f>
        <v>Bella</v>
      </c>
      <c r="K315" t="str">
        <f>VLOOKUP(Orders!B315,Customer!A$2:F$152,3,0)</f>
        <v>Logan</v>
      </c>
      <c r="L315" t="str">
        <f t="shared" si="12"/>
        <v>Bella Logan</v>
      </c>
      <c r="M315" t="str">
        <f>VLOOKUP(Orders!B315,Customer!A$2:F$152,4,0)</f>
        <v>Female</v>
      </c>
      <c r="N315" t="str">
        <f>VLOOKUP(Orders!B315,Customer!A$2:F$152,5,0)</f>
        <v>Buenos Aires</v>
      </c>
      <c r="O315" t="str">
        <f>VLOOKUP(Orders!B315,Customer!A$2:F$152,6,0)</f>
        <v>Argentina</v>
      </c>
      <c r="P315" t="str">
        <f>VLOOKUP(B315,Phone_Numbers!A$2:B$147,2,0)</f>
        <v>555-1262</v>
      </c>
    </row>
    <row r="316" spans="1:16" x14ac:dyDescent="0.2">
      <c r="A316" s="2">
        <v>415</v>
      </c>
      <c r="B316" s="2">
        <v>10046</v>
      </c>
      <c r="C316" s="4">
        <v>41630</v>
      </c>
      <c r="D316" s="2" t="s">
        <v>451</v>
      </c>
      <c r="E316" s="2">
        <v>25</v>
      </c>
      <c r="F316" s="5">
        <v>18</v>
      </c>
      <c r="G316" s="5">
        <f t="shared" si="11"/>
        <v>450</v>
      </c>
      <c r="H316" s="6" t="s">
        <v>450</v>
      </c>
      <c r="I316">
        <f>VLOOKUP(B316,Customer!A$2:F$152,1,FALSE)</f>
        <v>10046</v>
      </c>
      <c r="J316" t="str">
        <f>VLOOKUP(Orders!B316,Customer!A$2:F$152,2,0)</f>
        <v>Jewell</v>
      </c>
      <c r="K316" t="str">
        <f>VLOOKUP(Orders!B316,Customer!A$2:F$152,3,0)</f>
        <v>Kyser</v>
      </c>
      <c r="L316" t="str">
        <f t="shared" si="12"/>
        <v>Jewell Kyser</v>
      </c>
      <c r="M316" t="str">
        <f>VLOOKUP(Orders!B316,Customer!A$2:F$152,4,0)</f>
        <v>Female</v>
      </c>
      <c r="N316" t="str">
        <f>VLOOKUP(Orders!B316,Customer!A$2:F$152,5,0)</f>
        <v>Tianjin</v>
      </c>
      <c r="O316" t="str">
        <f>VLOOKUP(Orders!B316,Customer!A$2:F$152,6,0)</f>
        <v>China</v>
      </c>
      <c r="P316" t="str">
        <f>VLOOKUP(B316,Phone_Numbers!A$2:B$147,2,0)</f>
        <v>555-1324</v>
      </c>
    </row>
    <row r="317" spans="1:16" x14ac:dyDescent="0.2">
      <c r="A317" s="2">
        <v>416</v>
      </c>
      <c r="B317" s="2">
        <v>10065</v>
      </c>
      <c r="C317" s="4">
        <v>40374</v>
      </c>
      <c r="D317" s="2" t="s">
        <v>462</v>
      </c>
      <c r="E317" s="2">
        <v>15</v>
      </c>
      <c r="F317" s="5">
        <v>2</v>
      </c>
      <c r="G317" s="5">
        <f t="shared" si="11"/>
        <v>30</v>
      </c>
      <c r="H317" s="6" t="s">
        <v>450</v>
      </c>
      <c r="I317">
        <f>VLOOKUP(B317,Customer!A$2:F$152,1,FALSE)</f>
        <v>10065</v>
      </c>
      <c r="J317" t="str">
        <f>VLOOKUP(Orders!B317,Customer!A$2:F$152,2,0)</f>
        <v>Tracey</v>
      </c>
      <c r="K317" t="str">
        <f>VLOOKUP(Orders!B317,Customer!A$2:F$152,3,0)</f>
        <v>Voyles</v>
      </c>
      <c r="L317" t="str">
        <f t="shared" si="12"/>
        <v>Tracey Voyles</v>
      </c>
      <c r="M317" t="str">
        <f>VLOOKUP(Orders!B317,Customer!A$2:F$152,4,0)</f>
        <v>Male</v>
      </c>
      <c r="N317" t="str">
        <f>VLOOKUP(Orders!B317,Customer!A$2:F$152,5,0)</f>
        <v>Cincinnati</v>
      </c>
      <c r="O317" t="str">
        <f>VLOOKUP(Orders!B317,Customer!A$2:F$152,6,0)</f>
        <v>USA</v>
      </c>
      <c r="P317" t="str">
        <f>VLOOKUP(B317,Phone_Numbers!A$2:B$147,2,0)</f>
        <v>555-1362</v>
      </c>
    </row>
    <row r="318" spans="1:16" x14ac:dyDescent="0.2">
      <c r="A318" s="2">
        <v>417</v>
      </c>
      <c r="B318" s="2">
        <v>10068</v>
      </c>
      <c r="C318" s="4">
        <v>41019</v>
      </c>
      <c r="D318" s="2" t="s">
        <v>458</v>
      </c>
      <c r="E318" s="2">
        <v>27</v>
      </c>
      <c r="F318" s="5">
        <v>12</v>
      </c>
      <c r="G318" s="5">
        <f t="shared" si="11"/>
        <v>324</v>
      </c>
      <c r="H318" s="6" t="s">
        <v>450</v>
      </c>
      <c r="I318">
        <f>VLOOKUP(B318,Customer!A$2:F$152,1,FALSE)</f>
        <v>10068</v>
      </c>
      <c r="J318" t="str">
        <f>VLOOKUP(Orders!B318,Customer!A$2:F$152,2,0)</f>
        <v>Neda</v>
      </c>
      <c r="K318" t="str">
        <f>VLOOKUP(Orders!B318,Customer!A$2:F$152,3,0)</f>
        <v>Asmus</v>
      </c>
      <c r="L318" t="str">
        <f t="shared" si="12"/>
        <v>Neda Asmus</v>
      </c>
      <c r="M318" t="str">
        <f>VLOOKUP(Orders!B318,Customer!A$2:F$152,4,0)</f>
        <v>Female</v>
      </c>
      <c r="N318" t="str">
        <f>VLOOKUP(Orders!B318,Customer!A$2:F$152,5,0)</f>
        <v>New York Metro</v>
      </c>
      <c r="O318" t="str">
        <f>VLOOKUP(Orders!B318,Customer!A$2:F$152,6,0)</f>
        <v>USA</v>
      </c>
      <c r="P318" t="str">
        <f>VLOOKUP(B318,Phone_Numbers!A$2:B$147,2,0)</f>
        <v>555-1368</v>
      </c>
    </row>
    <row r="319" spans="1:16" x14ac:dyDescent="0.2">
      <c r="A319" s="2">
        <v>418</v>
      </c>
      <c r="B319" s="2">
        <v>10042</v>
      </c>
      <c r="C319" s="4">
        <v>41585</v>
      </c>
      <c r="D319" s="2" t="s">
        <v>451</v>
      </c>
      <c r="E319" s="2">
        <v>15</v>
      </c>
      <c r="F319" s="5">
        <v>18</v>
      </c>
      <c r="G319" s="5">
        <f t="shared" si="11"/>
        <v>270</v>
      </c>
      <c r="H319" s="6" t="s">
        <v>450</v>
      </c>
      <c r="I319">
        <f>VLOOKUP(B319,Customer!A$2:F$152,1,FALSE)</f>
        <v>10042</v>
      </c>
      <c r="J319" t="str">
        <f>VLOOKUP(Orders!B319,Customer!A$2:F$152,2,0)</f>
        <v>Lizette</v>
      </c>
      <c r="K319" t="str">
        <f>VLOOKUP(Orders!B319,Customer!A$2:F$152,3,0)</f>
        <v>Minto</v>
      </c>
      <c r="L319" t="str">
        <f t="shared" si="12"/>
        <v>Lizette Minto</v>
      </c>
      <c r="M319" t="str">
        <f>VLOOKUP(Orders!B319,Customer!A$2:F$152,4,0)</f>
        <v>Female</v>
      </c>
      <c r="N319" t="str">
        <f>VLOOKUP(Orders!B319,Customer!A$2:F$152,5,0)</f>
        <v>New York Metro</v>
      </c>
      <c r="O319" t="str">
        <f>VLOOKUP(Orders!B319,Customer!A$2:F$152,6,0)</f>
        <v>USA</v>
      </c>
      <c r="P319" t="str">
        <f>VLOOKUP(B319,Phone_Numbers!A$2:B$147,2,0)</f>
        <v>555-1316</v>
      </c>
    </row>
    <row r="320" spans="1:16" x14ac:dyDescent="0.2">
      <c r="A320" s="2">
        <v>419</v>
      </c>
      <c r="B320" s="2">
        <v>10120</v>
      </c>
      <c r="C320" s="4">
        <v>41944</v>
      </c>
      <c r="D320" s="2" t="s">
        <v>457</v>
      </c>
      <c r="E320" s="2">
        <v>10</v>
      </c>
      <c r="F320" s="5">
        <v>9</v>
      </c>
      <c r="G320" s="5">
        <f t="shared" si="11"/>
        <v>90</v>
      </c>
      <c r="H320" s="6" t="s">
        <v>452</v>
      </c>
      <c r="I320">
        <f>VLOOKUP(B320,Customer!A$2:F$152,1,FALSE)</f>
        <v>10120</v>
      </c>
      <c r="J320" t="str">
        <f>VLOOKUP(Orders!B320,Customer!A$2:F$152,2,0)</f>
        <v>Iris</v>
      </c>
      <c r="K320" t="str">
        <f>VLOOKUP(Orders!B320,Customer!A$2:F$152,3,0)</f>
        <v>Delosantos</v>
      </c>
      <c r="L320" t="str">
        <f t="shared" si="12"/>
        <v>Iris Delosantos</v>
      </c>
      <c r="M320" t="str">
        <f>VLOOKUP(Orders!B320,Customer!A$2:F$152,4,0)</f>
        <v>Female</v>
      </c>
      <c r="N320" t="str">
        <f>VLOOKUP(Orders!B320,Customer!A$2:F$152,5,0)</f>
        <v xml:space="preserve">Damman </v>
      </c>
      <c r="O320" t="str">
        <f>VLOOKUP(Orders!B320,Customer!A$2:F$152,6,0)</f>
        <v>Saudi Arabia</v>
      </c>
      <c r="P320" t="str">
        <f>VLOOKUP(B320,Phone_Numbers!A$2:B$147,2,0)</f>
        <v>555-1474</v>
      </c>
    </row>
    <row r="321" spans="1:16" x14ac:dyDescent="0.2">
      <c r="A321" s="2">
        <v>420</v>
      </c>
      <c r="B321" s="2">
        <v>10063</v>
      </c>
      <c r="C321" s="4">
        <v>41210</v>
      </c>
      <c r="D321" s="2" t="s">
        <v>460</v>
      </c>
      <c r="E321" s="2">
        <v>11</v>
      </c>
      <c r="F321" s="5">
        <v>8</v>
      </c>
      <c r="G321" s="5">
        <f t="shared" si="11"/>
        <v>88</v>
      </c>
      <c r="H321" s="6" t="s">
        <v>452</v>
      </c>
      <c r="I321">
        <f>VLOOKUP(B321,Customer!A$2:F$152,1,FALSE)</f>
        <v>10063</v>
      </c>
      <c r="J321" t="str">
        <f>VLOOKUP(Orders!B321,Customer!A$2:F$152,2,0)</f>
        <v>Vida</v>
      </c>
      <c r="K321" t="str">
        <f>VLOOKUP(Orders!B321,Customer!A$2:F$152,3,0)</f>
        <v>Gayer</v>
      </c>
      <c r="L321" t="str">
        <f t="shared" si="12"/>
        <v>Vida Gayer</v>
      </c>
      <c r="M321" t="str">
        <f>VLOOKUP(Orders!B321,Customer!A$2:F$152,4,0)</f>
        <v>Female</v>
      </c>
      <c r="N321" t="str">
        <f>VLOOKUP(Orders!B321,Customer!A$2:F$152,5,0)</f>
        <v>Brisbane</v>
      </c>
      <c r="O321" t="str">
        <f>VLOOKUP(Orders!B321,Customer!A$2:F$152,6,0)</f>
        <v>Australia</v>
      </c>
      <c r="P321" t="str">
        <f>VLOOKUP(B321,Phone_Numbers!A$2:B$147,2,0)</f>
        <v>555-1358</v>
      </c>
    </row>
    <row r="322" spans="1:16" x14ac:dyDescent="0.2">
      <c r="A322" s="2">
        <v>421</v>
      </c>
      <c r="B322" s="2">
        <v>10017</v>
      </c>
      <c r="C322" s="4">
        <v>40573</v>
      </c>
      <c r="D322" s="2" t="s">
        <v>458</v>
      </c>
      <c r="E322" s="2">
        <v>3</v>
      </c>
      <c r="F322" s="5">
        <v>12</v>
      </c>
      <c r="G322" s="5">
        <f t="shared" si="11"/>
        <v>36</v>
      </c>
      <c r="H322" s="6" t="s">
        <v>461</v>
      </c>
      <c r="I322">
        <f>VLOOKUP(B322,Customer!A$2:F$152,1,FALSE)</f>
        <v>10017</v>
      </c>
      <c r="J322" t="str">
        <f>VLOOKUP(Orders!B322,Customer!A$2:F$152,2,0)</f>
        <v>Genaro</v>
      </c>
      <c r="K322" t="str">
        <f>VLOOKUP(Orders!B322,Customer!A$2:F$152,3,0)</f>
        <v>Knutson</v>
      </c>
      <c r="L322" t="str">
        <f t="shared" si="12"/>
        <v>Genaro Knutson</v>
      </c>
      <c r="M322" t="str">
        <f>VLOOKUP(Orders!B322,Customer!A$2:F$152,4,0)</f>
        <v>Male</v>
      </c>
      <c r="N322" t="str">
        <f>VLOOKUP(Orders!B322,Customer!A$2:F$152,5,0)</f>
        <v>Moscow</v>
      </c>
      <c r="O322" t="str">
        <f>VLOOKUP(Orders!B322,Customer!A$2:F$152,6,0)</f>
        <v>Russia</v>
      </c>
      <c r="P322" t="str">
        <f>VLOOKUP(B322,Phone_Numbers!A$2:B$147,2,0)</f>
        <v>555-1266</v>
      </c>
    </row>
    <row r="323" spans="1:16" x14ac:dyDescent="0.2">
      <c r="A323" s="2">
        <v>422</v>
      </c>
      <c r="B323" s="2">
        <v>10100</v>
      </c>
      <c r="C323" s="4">
        <v>42255</v>
      </c>
      <c r="D323" s="2" t="s">
        <v>454</v>
      </c>
      <c r="E323" s="2">
        <v>25</v>
      </c>
      <c r="F323" s="5">
        <v>4</v>
      </c>
      <c r="G323" s="5">
        <f t="shared" ref="G323:G386" si="13">E323*F323</f>
        <v>100</v>
      </c>
      <c r="H323" s="6" t="s">
        <v>450</v>
      </c>
      <c r="I323">
        <f>VLOOKUP(B323,Customer!A$2:F$152,1,FALSE)</f>
        <v>10100</v>
      </c>
      <c r="J323" t="str">
        <f>VLOOKUP(Orders!B323,Customer!A$2:F$152,2,0)</f>
        <v>Patrick</v>
      </c>
      <c r="K323" t="str">
        <f>VLOOKUP(Orders!B323,Customer!A$2:F$152,3,0)</f>
        <v>Manuel</v>
      </c>
      <c r="L323" t="str">
        <f t="shared" ref="L323:L386" si="14">_xlfn.CONCAT(J323," ",K323)</f>
        <v>Patrick Manuel</v>
      </c>
      <c r="M323" t="str">
        <f>VLOOKUP(Orders!B323,Customer!A$2:F$152,4,0)</f>
        <v>Male</v>
      </c>
      <c r="N323" t="str">
        <f>VLOOKUP(Orders!B323,Customer!A$2:F$152,5,0)</f>
        <v>Warsaw</v>
      </c>
      <c r="O323" t="str">
        <f>VLOOKUP(Orders!B323,Customer!A$2:F$152,6,0)</f>
        <v>Poland</v>
      </c>
      <c r="P323" t="str">
        <f>VLOOKUP(B323,Phone_Numbers!A$2:B$147,2,0)</f>
        <v>555-1434</v>
      </c>
    </row>
    <row r="324" spans="1:16" x14ac:dyDescent="0.2">
      <c r="A324" s="2">
        <v>423</v>
      </c>
      <c r="B324" s="2">
        <v>10134</v>
      </c>
      <c r="C324" s="4">
        <v>42206</v>
      </c>
      <c r="D324" s="2" t="s">
        <v>453</v>
      </c>
      <c r="E324" s="2">
        <v>13</v>
      </c>
      <c r="F324" s="5">
        <v>13</v>
      </c>
      <c r="G324" s="5">
        <f t="shared" si="13"/>
        <v>169</v>
      </c>
      <c r="H324" s="6" t="s">
        <v>452</v>
      </c>
      <c r="I324">
        <f>VLOOKUP(B324,Customer!A$2:F$152,1,FALSE)</f>
        <v>10134</v>
      </c>
      <c r="J324" t="str">
        <f>VLOOKUP(Orders!B324,Customer!A$2:F$152,2,0)</f>
        <v>Marco</v>
      </c>
      <c r="K324" t="str">
        <f>VLOOKUP(Orders!B324,Customer!A$2:F$152,3,0)</f>
        <v>Jacobo</v>
      </c>
      <c r="L324" t="str">
        <f t="shared" si="14"/>
        <v>Marco Jacobo</v>
      </c>
      <c r="M324" t="str">
        <f>VLOOKUP(Orders!B324,Customer!A$2:F$152,4,0)</f>
        <v>Male</v>
      </c>
      <c r="N324" t="str">
        <f>VLOOKUP(Orders!B324,Customer!A$2:F$152,5,0)</f>
        <v>Delhi</v>
      </c>
      <c r="O324" t="str">
        <f>VLOOKUP(Orders!B324,Customer!A$2:F$152,6,0)</f>
        <v>India</v>
      </c>
      <c r="P324" t="str">
        <f>VLOOKUP(B324,Phone_Numbers!A$2:B$147,2,0)</f>
        <v>555-1502</v>
      </c>
    </row>
    <row r="325" spans="1:16" x14ac:dyDescent="0.2">
      <c r="A325" s="2">
        <v>424</v>
      </c>
      <c r="B325" s="2">
        <v>10137</v>
      </c>
      <c r="C325" s="4">
        <v>41861</v>
      </c>
      <c r="D325" s="2" t="s">
        <v>454</v>
      </c>
      <c r="E325" s="2">
        <v>18</v>
      </c>
      <c r="F325" s="5">
        <v>4</v>
      </c>
      <c r="G325" s="5">
        <f t="shared" si="13"/>
        <v>72</v>
      </c>
      <c r="H325" s="6" t="s">
        <v>450</v>
      </c>
      <c r="I325">
        <f>VLOOKUP(B325,Customer!A$2:F$152,1,FALSE)</f>
        <v>10137</v>
      </c>
      <c r="J325" t="str">
        <f>VLOOKUP(Orders!B325,Customer!A$2:F$152,2,0)</f>
        <v>Gwyneth</v>
      </c>
      <c r="K325" t="str">
        <f>VLOOKUP(Orders!B325,Customer!A$2:F$152,3,0)</f>
        <v>Goodsell</v>
      </c>
      <c r="L325" t="str">
        <f t="shared" si="14"/>
        <v>Gwyneth Goodsell</v>
      </c>
      <c r="M325" t="str">
        <f>VLOOKUP(Orders!B325,Customer!A$2:F$152,4,0)</f>
        <v>Female</v>
      </c>
      <c r="N325" t="str">
        <f>VLOOKUP(Orders!B325,Customer!A$2:F$152,5,0)</f>
        <v>Kolkata</v>
      </c>
      <c r="O325" t="str">
        <f>VLOOKUP(Orders!B325,Customer!A$2:F$152,6,0)</f>
        <v>India</v>
      </c>
      <c r="P325" t="str">
        <f>VLOOKUP(B325,Phone_Numbers!A$2:B$147,2,0)</f>
        <v>555-1508</v>
      </c>
    </row>
    <row r="326" spans="1:16" x14ac:dyDescent="0.2">
      <c r="A326" s="2">
        <v>425</v>
      </c>
      <c r="B326" s="2">
        <v>10008</v>
      </c>
      <c r="C326" s="4">
        <v>40450</v>
      </c>
      <c r="D326" s="2" t="s">
        <v>455</v>
      </c>
      <c r="E326" s="2">
        <v>17</v>
      </c>
      <c r="F326" s="5">
        <v>12</v>
      </c>
      <c r="G326" s="5">
        <f t="shared" si="13"/>
        <v>204</v>
      </c>
      <c r="H326" s="6" t="s">
        <v>450</v>
      </c>
      <c r="I326">
        <f>VLOOKUP(B326,Customer!A$2:F$152,1,FALSE)</f>
        <v>10008</v>
      </c>
      <c r="J326" t="str">
        <f>VLOOKUP(Orders!B326,Customer!A$2:F$152,2,0)</f>
        <v>Vernon</v>
      </c>
      <c r="K326" t="str">
        <f>VLOOKUP(Orders!B326,Customer!A$2:F$152,3,0)</f>
        <v>Addy</v>
      </c>
      <c r="L326" t="str">
        <f t="shared" si="14"/>
        <v>Vernon Addy</v>
      </c>
      <c r="M326" t="str">
        <f>VLOOKUP(Orders!B326,Customer!A$2:F$152,4,0)</f>
        <v>Male</v>
      </c>
      <c r="N326" t="str">
        <f>VLOOKUP(Orders!B326,Customer!A$2:F$152,5,0)</f>
        <v>Mumbai</v>
      </c>
      <c r="O326" t="str">
        <f>VLOOKUP(Orders!B326,Customer!A$2:F$152,6,0)</f>
        <v>India</v>
      </c>
      <c r="P326" t="str">
        <f>VLOOKUP(B326,Phone_Numbers!A$2:B$147,2,0)</f>
        <v>555-1248</v>
      </c>
    </row>
    <row r="327" spans="1:16" x14ac:dyDescent="0.2">
      <c r="A327" s="2">
        <v>426</v>
      </c>
      <c r="B327" s="2">
        <v>10097</v>
      </c>
      <c r="C327" s="4">
        <v>42245</v>
      </c>
      <c r="D327" s="2" t="s">
        <v>460</v>
      </c>
      <c r="E327" s="2">
        <v>24</v>
      </c>
      <c r="F327" s="5">
        <v>8</v>
      </c>
      <c r="G327" s="5">
        <f t="shared" si="13"/>
        <v>192</v>
      </c>
      <c r="H327" s="6" t="s">
        <v>450</v>
      </c>
      <c r="I327">
        <f>VLOOKUP(B327,Customer!A$2:F$152,1,FALSE)</f>
        <v>10097</v>
      </c>
      <c r="J327" t="str">
        <f>VLOOKUP(Orders!B327,Customer!A$2:F$152,2,0)</f>
        <v>Bulah</v>
      </c>
      <c r="K327" t="str">
        <f>VLOOKUP(Orders!B327,Customer!A$2:F$152,3,0)</f>
        <v>Kaplan</v>
      </c>
      <c r="L327" t="str">
        <f t="shared" si="14"/>
        <v>Bulah Kaplan</v>
      </c>
      <c r="M327" t="str">
        <f>VLOOKUP(Orders!B327,Customer!A$2:F$152,4,0)</f>
        <v>Female</v>
      </c>
      <c r="N327" t="str">
        <f>VLOOKUP(Orders!B327,Customer!A$2:F$152,5,0)</f>
        <v>Sapporo</v>
      </c>
      <c r="O327" t="str">
        <f>VLOOKUP(Orders!B327,Customer!A$2:F$152,6,0)</f>
        <v>Japan</v>
      </c>
      <c r="P327" t="str">
        <f>VLOOKUP(B327,Phone_Numbers!A$2:B$147,2,0)</f>
        <v>555-1428</v>
      </c>
    </row>
    <row r="328" spans="1:16" x14ac:dyDescent="0.2">
      <c r="A328" s="2">
        <v>427</v>
      </c>
      <c r="B328" s="2">
        <v>10033</v>
      </c>
      <c r="C328" s="4">
        <v>40692</v>
      </c>
      <c r="D328" s="2" t="s">
        <v>455</v>
      </c>
      <c r="E328" s="2">
        <v>29</v>
      </c>
      <c r="F328" s="5">
        <v>12</v>
      </c>
      <c r="G328" s="5">
        <f t="shared" si="13"/>
        <v>348</v>
      </c>
      <c r="H328" s="6" t="s">
        <v>450</v>
      </c>
      <c r="I328">
        <f>VLOOKUP(B328,Customer!A$2:F$152,1,FALSE)</f>
        <v>10033</v>
      </c>
      <c r="J328" t="str">
        <f>VLOOKUP(Orders!B328,Customer!A$2:F$152,2,0)</f>
        <v>Cherish</v>
      </c>
      <c r="K328" t="str">
        <f>VLOOKUP(Orders!B328,Customer!A$2:F$152,3,0)</f>
        <v>Breland</v>
      </c>
      <c r="L328" t="str">
        <f t="shared" si="14"/>
        <v>Cherish Breland</v>
      </c>
      <c r="M328" t="str">
        <f>VLOOKUP(Orders!B328,Customer!A$2:F$152,4,0)</f>
        <v>Female</v>
      </c>
      <c r="N328" t="str">
        <f>VLOOKUP(Orders!B328,Customer!A$2:F$152,5,0)</f>
        <v>Vienna</v>
      </c>
      <c r="O328" t="str">
        <f>VLOOKUP(Orders!B328,Customer!A$2:F$152,6,0)</f>
        <v>Austria</v>
      </c>
      <c r="P328" t="str">
        <f>VLOOKUP(B328,Phone_Numbers!A$2:B$147,2,0)</f>
        <v>555-1298</v>
      </c>
    </row>
    <row r="329" spans="1:16" x14ac:dyDescent="0.2">
      <c r="A329" s="2">
        <v>428</v>
      </c>
      <c r="B329" s="2">
        <v>10082</v>
      </c>
      <c r="C329" s="4">
        <v>41160</v>
      </c>
      <c r="D329" s="2" t="s">
        <v>455</v>
      </c>
      <c r="E329" s="2">
        <v>29</v>
      </c>
      <c r="F329" s="5">
        <v>12</v>
      </c>
      <c r="G329" s="5">
        <f t="shared" si="13"/>
        <v>348</v>
      </c>
      <c r="H329" s="6" t="s">
        <v>450</v>
      </c>
      <c r="I329">
        <f>VLOOKUP(B329,Customer!A$2:F$152,1,FALSE)</f>
        <v>10082</v>
      </c>
      <c r="J329" t="str">
        <f>VLOOKUP(Orders!B329,Customer!A$2:F$152,2,0)</f>
        <v>Charles</v>
      </c>
      <c r="K329" t="str">
        <f>VLOOKUP(Orders!B329,Customer!A$2:F$152,3,0)</f>
        <v>Ascencio</v>
      </c>
      <c r="L329" t="str">
        <f t="shared" si="14"/>
        <v>Charles Ascencio</v>
      </c>
      <c r="M329" t="str">
        <f>VLOOKUP(Orders!B329,Customer!A$2:F$152,4,0)</f>
        <v>Male</v>
      </c>
      <c r="N329" t="str">
        <f>VLOOKUP(Orders!B329,Customer!A$2:F$152,5,0)</f>
        <v>Rome</v>
      </c>
      <c r="O329" t="str">
        <f>VLOOKUP(Orders!B329,Customer!A$2:F$152,6,0)</f>
        <v>Italy</v>
      </c>
      <c r="P329" t="str">
        <f>VLOOKUP(B329,Phone_Numbers!A$2:B$147,2,0)</f>
        <v>555-1396</v>
      </c>
    </row>
    <row r="330" spans="1:16" x14ac:dyDescent="0.2">
      <c r="A330" s="2">
        <v>429</v>
      </c>
      <c r="B330" s="2">
        <v>10106</v>
      </c>
      <c r="C330" s="4">
        <v>41462</v>
      </c>
      <c r="D330" s="2" t="s">
        <v>453</v>
      </c>
      <c r="E330" s="2">
        <v>27</v>
      </c>
      <c r="F330" s="5">
        <v>13</v>
      </c>
      <c r="G330" s="5">
        <f t="shared" si="13"/>
        <v>351</v>
      </c>
      <c r="H330" s="6" t="s">
        <v>450</v>
      </c>
      <c r="I330">
        <f>VLOOKUP(B330,Customer!A$2:F$152,1,FALSE)</f>
        <v>10106</v>
      </c>
      <c r="J330" t="str">
        <f>VLOOKUP(Orders!B330,Customer!A$2:F$152,2,0)</f>
        <v>Ignacio</v>
      </c>
      <c r="K330" t="str">
        <f>VLOOKUP(Orders!B330,Customer!A$2:F$152,3,0)</f>
        <v>Lucas</v>
      </c>
      <c r="L330" t="str">
        <f t="shared" si="14"/>
        <v>Ignacio Lucas</v>
      </c>
      <c r="M330" t="str">
        <f>VLOOKUP(Orders!B330,Customer!A$2:F$152,4,0)</f>
        <v>Male</v>
      </c>
      <c r="N330" t="str">
        <f>VLOOKUP(Orders!B330,Customer!A$2:F$152,5,0)</f>
        <v>Vancouver</v>
      </c>
      <c r="O330" t="str">
        <f>VLOOKUP(Orders!B330,Customer!A$2:F$152,6,0)</f>
        <v>Canada</v>
      </c>
      <c r="P330" t="str">
        <f>VLOOKUP(B330,Phone_Numbers!A$2:B$147,2,0)</f>
        <v>555-1446</v>
      </c>
    </row>
    <row r="331" spans="1:16" x14ac:dyDescent="0.2">
      <c r="A331" s="2">
        <v>430</v>
      </c>
      <c r="B331" s="2">
        <v>10113</v>
      </c>
      <c r="C331" s="4">
        <v>40945</v>
      </c>
      <c r="D331" s="2" t="s">
        <v>453</v>
      </c>
      <c r="E331" s="2">
        <v>12</v>
      </c>
      <c r="F331" s="5">
        <v>13</v>
      </c>
      <c r="G331" s="5">
        <f t="shared" si="13"/>
        <v>156</v>
      </c>
      <c r="H331" s="6" t="s">
        <v>452</v>
      </c>
      <c r="I331">
        <f>VLOOKUP(B331,Customer!A$2:F$152,1,FALSE)</f>
        <v>10113</v>
      </c>
      <c r="J331" t="str">
        <f>VLOOKUP(Orders!B331,Customer!A$2:F$152,2,0)</f>
        <v>Jenniffer</v>
      </c>
      <c r="K331" t="str">
        <f>VLOOKUP(Orders!B331,Customer!A$2:F$152,3,0)</f>
        <v>Mangual</v>
      </c>
      <c r="L331" t="str">
        <f t="shared" si="14"/>
        <v>Jenniffer Mangual</v>
      </c>
      <c r="M331" t="str">
        <f>VLOOKUP(Orders!B331,Customer!A$2:F$152,4,0)</f>
        <v>Female</v>
      </c>
      <c r="N331" t="str">
        <f>VLOOKUP(Orders!B331,Customer!A$2:F$152,5,0)</f>
        <v>Brasilia</v>
      </c>
      <c r="O331" t="str">
        <f>VLOOKUP(Orders!B331,Customer!A$2:F$152,6,0)</f>
        <v>Brazil</v>
      </c>
      <c r="P331" t="e">
        <f>VLOOKUP(B331,Phone_Numbers!A$2:B$147,2,0)</f>
        <v>#N/A</v>
      </c>
    </row>
    <row r="332" spans="1:16" x14ac:dyDescent="0.2">
      <c r="A332" s="2">
        <v>431</v>
      </c>
      <c r="B332" s="2">
        <v>10120</v>
      </c>
      <c r="C332" s="4">
        <v>41172</v>
      </c>
      <c r="D332" s="2" t="s">
        <v>451</v>
      </c>
      <c r="E332" s="2">
        <v>7</v>
      </c>
      <c r="F332" s="5">
        <v>18</v>
      </c>
      <c r="G332" s="5">
        <f t="shared" si="13"/>
        <v>126</v>
      </c>
      <c r="H332" s="6" t="s">
        <v>452</v>
      </c>
      <c r="I332">
        <f>VLOOKUP(B332,Customer!A$2:F$152,1,FALSE)</f>
        <v>10120</v>
      </c>
      <c r="J332" t="str">
        <f>VLOOKUP(Orders!B332,Customer!A$2:F$152,2,0)</f>
        <v>Iris</v>
      </c>
      <c r="K332" t="str">
        <f>VLOOKUP(Orders!B332,Customer!A$2:F$152,3,0)</f>
        <v>Delosantos</v>
      </c>
      <c r="L332" t="str">
        <f t="shared" si="14"/>
        <v>Iris Delosantos</v>
      </c>
      <c r="M332" t="str">
        <f>VLOOKUP(Orders!B332,Customer!A$2:F$152,4,0)</f>
        <v>Female</v>
      </c>
      <c r="N332" t="str">
        <f>VLOOKUP(Orders!B332,Customer!A$2:F$152,5,0)</f>
        <v xml:space="preserve">Damman </v>
      </c>
      <c r="O332" t="str">
        <f>VLOOKUP(Orders!B332,Customer!A$2:F$152,6,0)</f>
        <v>Saudi Arabia</v>
      </c>
      <c r="P332" t="str">
        <f>VLOOKUP(B332,Phone_Numbers!A$2:B$147,2,0)</f>
        <v>555-1474</v>
      </c>
    </row>
    <row r="333" spans="1:16" x14ac:dyDescent="0.2">
      <c r="A333" s="2">
        <v>432</v>
      </c>
      <c r="B333" s="2">
        <v>10098</v>
      </c>
      <c r="C333" s="4">
        <v>42292</v>
      </c>
      <c r="D333" s="2" t="s">
        <v>454</v>
      </c>
      <c r="E333" s="2">
        <v>20</v>
      </c>
      <c r="F333" s="5">
        <v>4</v>
      </c>
      <c r="G333" s="5">
        <f t="shared" si="13"/>
        <v>80</v>
      </c>
      <c r="H333" s="6" t="s">
        <v>450</v>
      </c>
      <c r="I333">
        <f>VLOOKUP(B333,Customer!A$2:F$152,1,FALSE)</f>
        <v>10098</v>
      </c>
      <c r="J333" t="str">
        <f>VLOOKUP(Orders!B333,Customer!A$2:F$152,2,0)</f>
        <v>Emerald</v>
      </c>
      <c r="K333" t="str">
        <f>VLOOKUP(Orders!B333,Customer!A$2:F$152,3,0)</f>
        <v>Fernald</v>
      </c>
      <c r="L333" t="str">
        <f t="shared" si="14"/>
        <v>Emerald Fernald</v>
      </c>
      <c r="M333" t="str">
        <f>VLOOKUP(Orders!B333,Customer!A$2:F$152,4,0)</f>
        <v>Female</v>
      </c>
      <c r="N333" t="str">
        <f>VLOOKUP(Orders!B333,Customer!A$2:F$152,5,0)</f>
        <v>Tampa</v>
      </c>
      <c r="O333" t="str">
        <f>VLOOKUP(Orders!B333,Customer!A$2:F$152,6,0)</f>
        <v>USA</v>
      </c>
      <c r="P333" t="str">
        <f>VLOOKUP(B333,Phone_Numbers!A$2:B$147,2,0)</f>
        <v>555-1430</v>
      </c>
    </row>
    <row r="334" spans="1:16" x14ac:dyDescent="0.2">
      <c r="A334" s="2">
        <v>433</v>
      </c>
      <c r="B334" s="2">
        <v>10115</v>
      </c>
      <c r="C334" s="4">
        <v>42201</v>
      </c>
      <c r="D334" s="2" t="s">
        <v>456</v>
      </c>
      <c r="E334" s="2">
        <v>4</v>
      </c>
      <c r="F334" s="5">
        <v>12</v>
      </c>
      <c r="G334" s="5">
        <f t="shared" si="13"/>
        <v>48</v>
      </c>
      <c r="H334" s="6" t="s">
        <v>461</v>
      </c>
      <c r="I334">
        <f>VLOOKUP(B334,Customer!A$2:F$152,1,FALSE)</f>
        <v>10115</v>
      </c>
      <c r="J334" t="str">
        <f>VLOOKUP(Orders!B334,Customer!A$2:F$152,2,0)</f>
        <v>Krystle</v>
      </c>
      <c r="K334" t="str">
        <f>VLOOKUP(Orders!B334,Customer!A$2:F$152,3,0)</f>
        <v>Spainhour</v>
      </c>
      <c r="L334" t="str">
        <f t="shared" si="14"/>
        <v>Krystle Spainhour</v>
      </c>
      <c r="M334" t="str">
        <f>VLOOKUP(Orders!B334,Customer!A$2:F$152,4,0)</f>
        <v>Female</v>
      </c>
      <c r="N334" t="str">
        <f>VLOOKUP(Orders!B334,Customer!A$2:F$152,5,0)</f>
        <v>Munich</v>
      </c>
      <c r="O334" t="str">
        <f>VLOOKUP(Orders!B334,Customer!A$2:F$152,6,0)</f>
        <v>Germany</v>
      </c>
      <c r="P334" t="str">
        <f>VLOOKUP(B334,Phone_Numbers!A$2:B$147,2,0)</f>
        <v>555-1464</v>
      </c>
    </row>
    <row r="335" spans="1:16" x14ac:dyDescent="0.2">
      <c r="A335" s="2">
        <v>434</v>
      </c>
      <c r="B335" s="2">
        <v>10048</v>
      </c>
      <c r="C335" s="4">
        <v>41451</v>
      </c>
      <c r="D335" s="2" t="s">
        <v>459</v>
      </c>
      <c r="E335" s="2">
        <v>13</v>
      </c>
      <c r="F335" s="5">
        <v>2</v>
      </c>
      <c r="G335" s="5">
        <f t="shared" si="13"/>
        <v>26</v>
      </c>
      <c r="H335" s="6" t="s">
        <v>452</v>
      </c>
      <c r="I335">
        <f>VLOOKUP(B335,Customer!A$2:F$152,1,FALSE)</f>
        <v>10048</v>
      </c>
      <c r="J335" t="str">
        <f>VLOOKUP(Orders!B335,Customer!A$2:F$152,2,0)</f>
        <v>Clorinda</v>
      </c>
      <c r="K335" t="str">
        <f>VLOOKUP(Orders!B335,Customer!A$2:F$152,3,0)</f>
        <v>Clemmer</v>
      </c>
      <c r="L335" t="str">
        <f t="shared" si="14"/>
        <v>Clorinda Clemmer</v>
      </c>
      <c r="M335" t="str">
        <f>VLOOKUP(Orders!B335,Customer!A$2:F$152,4,0)</f>
        <v>Female</v>
      </c>
      <c r="N335" t="str">
        <f>VLOOKUP(Orders!B335,Customer!A$2:F$152,5,0)</f>
        <v>Toronto</v>
      </c>
      <c r="O335" t="str">
        <f>VLOOKUP(Orders!B335,Customer!A$2:F$152,6,0)</f>
        <v>Canada</v>
      </c>
      <c r="P335" t="str">
        <f>VLOOKUP(B335,Phone_Numbers!A$2:B$147,2,0)</f>
        <v>555-1328</v>
      </c>
    </row>
    <row r="336" spans="1:16" x14ac:dyDescent="0.2">
      <c r="A336" s="2">
        <v>435</v>
      </c>
      <c r="B336" s="2">
        <v>10110</v>
      </c>
      <c r="C336" s="4">
        <v>42217</v>
      </c>
      <c r="D336" s="2" t="s">
        <v>459</v>
      </c>
      <c r="E336" s="2">
        <v>23</v>
      </c>
      <c r="F336" s="5">
        <v>2</v>
      </c>
      <c r="G336" s="5">
        <f t="shared" si="13"/>
        <v>46</v>
      </c>
      <c r="H336" s="6" t="s">
        <v>450</v>
      </c>
      <c r="I336">
        <f>VLOOKUP(B336,Customer!A$2:F$152,1,FALSE)</f>
        <v>10110</v>
      </c>
      <c r="J336" t="str">
        <f>VLOOKUP(Orders!B336,Customer!A$2:F$152,2,0)</f>
        <v>Granville</v>
      </c>
      <c r="K336" t="str">
        <f>VLOOKUP(Orders!B336,Customer!A$2:F$152,3,0)</f>
        <v>Core</v>
      </c>
      <c r="L336" t="str">
        <f t="shared" si="14"/>
        <v>Granville Core</v>
      </c>
      <c r="M336" t="str">
        <f>VLOOKUP(Orders!B336,Customer!A$2:F$152,4,0)</f>
        <v>Male</v>
      </c>
      <c r="N336" t="str">
        <f>VLOOKUP(Orders!B336,Customer!A$2:F$152,5,0)</f>
        <v>Pittsburgh</v>
      </c>
      <c r="O336" t="str">
        <f>VLOOKUP(Orders!B336,Customer!A$2:F$152,6,0)</f>
        <v>USA</v>
      </c>
      <c r="P336" t="str">
        <f>VLOOKUP(B336,Phone_Numbers!A$2:B$147,2,0)</f>
        <v>555-1454</v>
      </c>
    </row>
    <row r="337" spans="1:16" x14ac:dyDescent="0.2">
      <c r="A337" s="2">
        <v>436</v>
      </c>
      <c r="B337" s="2">
        <v>10029</v>
      </c>
      <c r="C337" s="4">
        <v>40446</v>
      </c>
      <c r="D337" s="2" t="s">
        <v>460</v>
      </c>
      <c r="E337" s="2">
        <v>13</v>
      </c>
      <c r="F337" s="5">
        <v>8</v>
      </c>
      <c r="G337" s="5">
        <f t="shared" si="13"/>
        <v>104</v>
      </c>
      <c r="H337" s="6" t="s">
        <v>452</v>
      </c>
      <c r="I337">
        <f>VLOOKUP(B337,Customer!A$2:F$152,1,FALSE)</f>
        <v>10029</v>
      </c>
      <c r="J337" t="str">
        <f>VLOOKUP(Orders!B337,Customer!A$2:F$152,2,0)</f>
        <v>Annabel</v>
      </c>
      <c r="K337" t="str">
        <f>VLOOKUP(Orders!B337,Customer!A$2:F$152,3,0)</f>
        <v>Rawlings</v>
      </c>
      <c r="L337" t="str">
        <f t="shared" si="14"/>
        <v>Annabel Rawlings</v>
      </c>
      <c r="M337" t="str">
        <f>VLOOKUP(Orders!B337,Customer!A$2:F$152,4,0)</f>
        <v>Female</v>
      </c>
      <c r="N337" t="str">
        <f>VLOOKUP(Orders!B337,Customer!A$2:F$152,5,0)</f>
        <v>Milan</v>
      </c>
      <c r="O337" t="str">
        <f>VLOOKUP(Orders!B337,Customer!A$2:F$152,6,0)</f>
        <v>Italy</v>
      </c>
      <c r="P337" t="str">
        <f>VLOOKUP(B337,Phone_Numbers!A$2:B$147,2,0)</f>
        <v>555-1290</v>
      </c>
    </row>
    <row r="338" spans="1:16" x14ac:dyDescent="0.2">
      <c r="A338" s="2">
        <v>437</v>
      </c>
      <c r="B338" s="2">
        <v>10052</v>
      </c>
      <c r="C338" s="4">
        <v>40960</v>
      </c>
      <c r="D338" s="2" t="s">
        <v>456</v>
      </c>
      <c r="E338" s="2">
        <v>12</v>
      </c>
      <c r="F338" s="5">
        <v>12</v>
      </c>
      <c r="G338" s="5">
        <f t="shared" si="13"/>
        <v>144</v>
      </c>
      <c r="H338" s="6" t="s">
        <v>452</v>
      </c>
      <c r="I338">
        <f>VLOOKUP(B338,Customer!A$2:F$152,1,FALSE)</f>
        <v>10052</v>
      </c>
      <c r="J338" t="str">
        <f>VLOOKUP(Orders!B338,Customer!A$2:F$152,2,0)</f>
        <v>Precious</v>
      </c>
      <c r="K338" t="str">
        <f>VLOOKUP(Orders!B338,Customer!A$2:F$152,3,0)</f>
        <v>Ellett</v>
      </c>
      <c r="L338" t="str">
        <f t="shared" si="14"/>
        <v>Precious Ellett</v>
      </c>
      <c r="M338" t="str">
        <f>VLOOKUP(Orders!B338,Customer!A$2:F$152,4,0)</f>
        <v>Female</v>
      </c>
      <c r="N338" t="str">
        <f>VLOOKUP(Orders!B338,Customer!A$2:F$152,5,0)</f>
        <v>Boston</v>
      </c>
      <c r="O338" t="str">
        <f>VLOOKUP(Orders!B338,Customer!A$2:F$152,6,0)</f>
        <v>USA</v>
      </c>
      <c r="P338" t="str">
        <f>VLOOKUP(B338,Phone_Numbers!A$2:B$147,2,0)</f>
        <v>555-1336</v>
      </c>
    </row>
    <row r="339" spans="1:16" x14ac:dyDescent="0.2">
      <c r="A339" s="2">
        <v>438</v>
      </c>
      <c r="B339" s="2">
        <v>10123</v>
      </c>
      <c r="C339" s="4">
        <v>40443</v>
      </c>
      <c r="D339" s="2" t="s">
        <v>457</v>
      </c>
      <c r="E339" s="2">
        <v>4</v>
      </c>
      <c r="F339" s="5">
        <v>9</v>
      </c>
      <c r="G339" s="5">
        <f t="shared" si="13"/>
        <v>36</v>
      </c>
      <c r="H339" s="6" t="s">
        <v>461</v>
      </c>
      <c r="I339">
        <f>VLOOKUP(B339,Customer!A$2:F$152,1,FALSE)</f>
        <v>10123</v>
      </c>
      <c r="J339" t="str">
        <f>VLOOKUP(Orders!B339,Customer!A$2:F$152,2,0)</f>
        <v>Tamika</v>
      </c>
      <c r="K339" t="str">
        <f>VLOOKUP(Orders!B339,Customer!A$2:F$152,3,0)</f>
        <v>Pritchett</v>
      </c>
      <c r="L339" t="str">
        <f t="shared" si="14"/>
        <v>Tamika Pritchett</v>
      </c>
      <c r="M339" t="str">
        <f>VLOOKUP(Orders!B339,Customer!A$2:F$152,4,0)</f>
        <v>Female</v>
      </c>
      <c r="N339" t="str">
        <f>VLOOKUP(Orders!B339,Customer!A$2:F$152,5,0)</f>
        <v>Riverside</v>
      </c>
      <c r="O339" t="str">
        <f>VLOOKUP(Orders!B339,Customer!A$2:F$152,6,0)</f>
        <v>USA</v>
      </c>
      <c r="P339" t="str">
        <f>VLOOKUP(B339,Phone_Numbers!A$2:B$147,2,0)</f>
        <v>555-1480</v>
      </c>
    </row>
    <row r="340" spans="1:16" x14ac:dyDescent="0.2">
      <c r="A340" s="2">
        <v>439</v>
      </c>
      <c r="B340" s="2">
        <v>10058</v>
      </c>
      <c r="C340" s="4">
        <v>40634</v>
      </c>
      <c r="D340" s="2" t="s">
        <v>451</v>
      </c>
      <c r="E340" s="2">
        <v>21</v>
      </c>
      <c r="F340" s="5">
        <v>18</v>
      </c>
      <c r="G340" s="5">
        <f t="shared" si="13"/>
        <v>378</v>
      </c>
      <c r="H340" s="6" t="s">
        <v>450</v>
      </c>
      <c r="I340">
        <f>VLOOKUP(B340,Customer!A$2:F$152,1,FALSE)</f>
        <v>10058</v>
      </c>
      <c r="J340" t="str">
        <f>VLOOKUP(Orders!B340,Customer!A$2:F$152,2,0)</f>
        <v>Margy</v>
      </c>
      <c r="K340" t="str">
        <f>VLOOKUP(Orders!B340,Customer!A$2:F$152,3,0)</f>
        <v>Gamet</v>
      </c>
      <c r="L340" t="str">
        <f t="shared" si="14"/>
        <v>Margy Gamet</v>
      </c>
      <c r="M340" t="str">
        <f>VLOOKUP(Orders!B340,Customer!A$2:F$152,4,0)</f>
        <v>Female</v>
      </c>
      <c r="N340" t="str">
        <f>VLOOKUP(Orders!B340,Customer!A$2:F$152,5,0)</f>
        <v>Brussels</v>
      </c>
      <c r="O340" t="str">
        <f>VLOOKUP(Orders!B340,Customer!A$2:F$152,6,0)</f>
        <v>Belgium</v>
      </c>
      <c r="P340" t="str">
        <f>VLOOKUP(B340,Phone_Numbers!A$2:B$147,2,0)</f>
        <v>555-1348</v>
      </c>
    </row>
    <row r="341" spans="1:16" x14ac:dyDescent="0.2">
      <c r="A341" s="2">
        <v>440</v>
      </c>
      <c r="B341" s="2">
        <v>10049</v>
      </c>
      <c r="C341" s="4">
        <v>42224</v>
      </c>
      <c r="D341" s="2" t="s">
        <v>456</v>
      </c>
      <c r="E341" s="2">
        <v>6</v>
      </c>
      <c r="F341" s="5">
        <v>12</v>
      </c>
      <c r="G341" s="5">
        <f t="shared" si="13"/>
        <v>72</v>
      </c>
      <c r="H341" s="6" t="s">
        <v>452</v>
      </c>
      <c r="I341">
        <f>VLOOKUP(B341,Customer!A$2:F$152,1,FALSE)</f>
        <v>10049</v>
      </c>
      <c r="J341" t="str">
        <f>VLOOKUP(Orders!B341,Customer!A$2:F$152,2,0)</f>
        <v>Terresa</v>
      </c>
      <c r="K341" t="str">
        <f>VLOOKUP(Orders!B341,Customer!A$2:F$152,3,0)</f>
        <v>Murrieta</v>
      </c>
      <c r="L341" t="str">
        <f t="shared" si="14"/>
        <v>Terresa Murrieta</v>
      </c>
      <c r="M341" t="str">
        <f>VLOOKUP(Orders!B341,Customer!A$2:F$152,4,0)</f>
        <v>Female</v>
      </c>
      <c r="N341" t="str">
        <f>VLOOKUP(Orders!B341,Customer!A$2:F$152,5,0)</f>
        <v>Milan</v>
      </c>
      <c r="O341" t="str">
        <f>VLOOKUP(Orders!B341,Customer!A$2:F$152,6,0)</f>
        <v>Italy</v>
      </c>
      <c r="P341" t="str">
        <f>VLOOKUP(B341,Phone_Numbers!A$2:B$147,2,0)</f>
        <v>555-1330</v>
      </c>
    </row>
    <row r="342" spans="1:16" x14ac:dyDescent="0.2">
      <c r="A342" s="2">
        <v>441</v>
      </c>
      <c r="B342" s="2">
        <v>10120</v>
      </c>
      <c r="C342" s="4">
        <v>40577</v>
      </c>
      <c r="D342" s="2" t="s">
        <v>457</v>
      </c>
      <c r="E342" s="2">
        <v>22</v>
      </c>
      <c r="F342" s="5">
        <v>9</v>
      </c>
      <c r="G342" s="5">
        <f t="shared" si="13"/>
        <v>198</v>
      </c>
      <c r="H342" s="6" t="s">
        <v>450</v>
      </c>
      <c r="I342">
        <f>VLOOKUP(B342,Customer!A$2:F$152,1,FALSE)</f>
        <v>10120</v>
      </c>
      <c r="J342" t="str">
        <f>VLOOKUP(Orders!B342,Customer!A$2:F$152,2,0)</f>
        <v>Iris</v>
      </c>
      <c r="K342" t="str">
        <f>VLOOKUP(Orders!B342,Customer!A$2:F$152,3,0)</f>
        <v>Delosantos</v>
      </c>
      <c r="L342" t="str">
        <f t="shared" si="14"/>
        <v>Iris Delosantos</v>
      </c>
      <c r="M342" t="str">
        <f>VLOOKUP(Orders!B342,Customer!A$2:F$152,4,0)</f>
        <v>Female</v>
      </c>
      <c r="N342" t="str">
        <f>VLOOKUP(Orders!B342,Customer!A$2:F$152,5,0)</f>
        <v xml:space="preserve">Damman </v>
      </c>
      <c r="O342" t="str">
        <f>VLOOKUP(Orders!B342,Customer!A$2:F$152,6,0)</f>
        <v>Saudi Arabia</v>
      </c>
      <c r="P342" t="str">
        <f>VLOOKUP(B342,Phone_Numbers!A$2:B$147,2,0)</f>
        <v>555-1474</v>
      </c>
    </row>
    <row r="343" spans="1:16" x14ac:dyDescent="0.2">
      <c r="A343" s="2">
        <v>442</v>
      </c>
      <c r="B343" s="2">
        <v>10052</v>
      </c>
      <c r="C343" s="4">
        <v>42323</v>
      </c>
      <c r="D343" s="2" t="s">
        <v>454</v>
      </c>
      <c r="E343" s="2">
        <v>13</v>
      </c>
      <c r="F343" s="5">
        <v>4</v>
      </c>
      <c r="G343" s="5">
        <f t="shared" si="13"/>
        <v>52</v>
      </c>
      <c r="H343" s="6" t="s">
        <v>452</v>
      </c>
      <c r="I343">
        <f>VLOOKUP(B343,Customer!A$2:F$152,1,FALSE)</f>
        <v>10052</v>
      </c>
      <c r="J343" t="str">
        <f>VLOOKUP(Orders!B343,Customer!A$2:F$152,2,0)</f>
        <v>Precious</v>
      </c>
      <c r="K343" t="str">
        <f>VLOOKUP(Orders!B343,Customer!A$2:F$152,3,0)</f>
        <v>Ellett</v>
      </c>
      <c r="L343" t="str">
        <f t="shared" si="14"/>
        <v>Precious Ellett</v>
      </c>
      <c r="M343" t="str">
        <f>VLOOKUP(Orders!B343,Customer!A$2:F$152,4,0)</f>
        <v>Female</v>
      </c>
      <c r="N343" t="str">
        <f>VLOOKUP(Orders!B343,Customer!A$2:F$152,5,0)</f>
        <v>Boston</v>
      </c>
      <c r="O343" t="str">
        <f>VLOOKUP(Orders!B343,Customer!A$2:F$152,6,0)</f>
        <v>USA</v>
      </c>
      <c r="P343" t="str">
        <f>VLOOKUP(B343,Phone_Numbers!A$2:B$147,2,0)</f>
        <v>555-1336</v>
      </c>
    </row>
    <row r="344" spans="1:16" x14ac:dyDescent="0.2">
      <c r="A344" s="2">
        <v>443</v>
      </c>
      <c r="B344" s="2">
        <v>10097</v>
      </c>
      <c r="C344" s="4">
        <v>41786</v>
      </c>
      <c r="D344" s="2" t="s">
        <v>459</v>
      </c>
      <c r="E344" s="2">
        <v>30</v>
      </c>
      <c r="F344" s="5">
        <v>2</v>
      </c>
      <c r="G344" s="5">
        <f t="shared" si="13"/>
        <v>60</v>
      </c>
      <c r="H344" s="6" t="s">
        <v>450</v>
      </c>
      <c r="I344">
        <f>VLOOKUP(B344,Customer!A$2:F$152,1,FALSE)</f>
        <v>10097</v>
      </c>
      <c r="J344" t="str">
        <f>VLOOKUP(Orders!B344,Customer!A$2:F$152,2,0)</f>
        <v>Bulah</v>
      </c>
      <c r="K344" t="str">
        <f>VLOOKUP(Orders!B344,Customer!A$2:F$152,3,0)</f>
        <v>Kaplan</v>
      </c>
      <c r="L344" t="str">
        <f t="shared" si="14"/>
        <v>Bulah Kaplan</v>
      </c>
      <c r="M344" t="str">
        <f>VLOOKUP(Orders!B344,Customer!A$2:F$152,4,0)</f>
        <v>Female</v>
      </c>
      <c r="N344" t="str">
        <f>VLOOKUP(Orders!B344,Customer!A$2:F$152,5,0)</f>
        <v>Sapporo</v>
      </c>
      <c r="O344" t="str">
        <f>VLOOKUP(Orders!B344,Customer!A$2:F$152,6,0)</f>
        <v>Japan</v>
      </c>
      <c r="P344" t="str">
        <f>VLOOKUP(B344,Phone_Numbers!A$2:B$147,2,0)</f>
        <v>555-1428</v>
      </c>
    </row>
    <row r="345" spans="1:16" x14ac:dyDescent="0.2">
      <c r="A345" s="2">
        <v>444</v>
      </c>
      <c r="B345" s="2">
        <v>10066</v>
      </c>
      <c r="C345" s="4">
        <v>40986</v>
      </c>
      <c r="D345" s="2" t="s">
        <v>453</v>
      </c>
      <c r="E345" s="2">
        <v>20</v>
      </c>
      <c r="F345" s="5">
        <v>13</v>
      </c>
      <c r="G345" s="5">
        <f t="shared" si="13"/>
        <v>260</v>
      </c>
      <c r="H345" s="6" t="s">
        <v>450</v>
      </c>
      <c r="I345">
        <f>VLOOKUP(B345,Customer!A$2:F$152,1,FALSE)</f>
        <v>10066</v>
      </c>
      <c r="J345" t="str">
        <f>VLOOKUP(Orders!B345,Customer!A$2:F$152,2,0)</f>
        <v>Berry</v>
      </c>
      <c r="K345" t="str">
        <f>VLOOKUP(Orders!B345,Customer!A$2:F$152,3,0)</f>
        <v>Plumadore</v>
      </c>
      <c r="L345" t="str">
        <f t="shared" si="14"/>
        <v>Berry Plumadore</v>
      </c>
      <c r="M345" t="str">
        <f>VLOOKUP(Orders!B345,Customer!A$2:F$152,4,0)</f>
        <v>Male</v>
      </c>
      <c r="N345" t="str">
        <f>VLOOKUP(Orders!B345,Customer!A$2:F$152,5,0)</f>
        <v>Accra</v>
      </c>
      <c r="O345" t="str">
        <f>VLOOKUP(Orders!B345,Customer!A$2:F$152,6,0)</f>
        <v>Ghana</v>
      </c>
      <c r="P345" t="str">
        <f>VLOOKUP(B345,Phone_Numbers!A$2:B$147,2,0)</f>
        <v>555-1364</v>
      </c>
    </row>
    <row r="346" spans="1:16" x14ac:dyDescent="0.2">
      <c r="A346" s="2">
        <v>445</v>
      </c>
      <c r="B346" s="2">
        <v>10093</v>
      </c>
      <c r="C346" s="4">
        <v>40427</v>
      </c>
      <c r="D346" s="2" t="s">
        <v>456</v>
      </c>
      <c r="E346" s="2">
        <v>11</v>
      </c>
      <c r="F346" s="5">
        <v>12</v>
      </c>
      <c r="G346" s="5">
        <f t="shared" si="13"/>
        <v>132</v>
      </c>
      <c r="H346" s="6" t="s">
        <v>452</v>
      </c>
      <c r="I346">
        <f>VLOOKUP(B346,Customer!A$2:F$152,1,FALSE)</f>
        <v>10093</v>
      </c>
      <c r="J346" t="str">
        <f>VLOOKUP(Orders!B346,Customer!A$2:F$152,2,0)</f>
        <v>Jack</v>
      </c>
      <c r="K346" t="str">
        <f>VLOOKUP(Orders!B346,Customer!A$2:F$152,3,0)</f>
        <v>Dimas</v>
      </c>
      <c r="L346" t="str">
        <f t="shared" si="14"/>
        <v>Jack Dimas</v>
      </c>
      <c r="M346" t="str">
        <f>VLOOKUP(Orders!B346,Customer!A$2:F$152,4,0)</f>
        <v>Male</v>
      </c>
      <c r="N346" t="str">
        <f>VLOOKUP(Orders!B346,Customer!A$2:F$152,5,0)</f>
        <v>Fukuoka</v>
      </c>
      <c r="O346" t="str">
        <f>VLOOKUP(Orders!B346,Customer!A$2:F$152,6,0)</f>
        <v>Japan</v>
      </c>
      <c r="P346" t="str">
        <f>VLOOKUP(B346,Phone_Numbers!A$2:B$147,2,0)</f>
        <v>555-1420</v>
      </c>
    </row>
    <row r="347" spans="1:16" x14ac:dyDescent="0.2">
      <c r="A347" s="2">
        <v>446</v>
      </c>
      <c r="B347" s="2">
        <v>10053</v>
      </c>
      <c r="C347" s="4">
        <v>40509</v>
      </c>
      <c r="D347" s="2" t="s">
        <v>456</v>
      </c>
      <c r="E347" s="2">
        <v>8</v>
      </c>
      <c r="F347" s="5">
        <v>12</v>
      </c>
      <c r="G347" s="5">
        <f t="shared" si="13"/>
        <v>96</v>
      </c>
      <c r="H347" s="6" t="s">
        <v>452</v>
      </c>
      <c r="I347">
        <f>VLOOKUP(B347,Customer!A$2:F$152,1,FALSE)</f>
        <v>10053</v>
      </c>
      <c r="J347" t="str">
        <f>VLOOKUP(Orders!B347,Customer!A$2:F$152,2,0)</f>
        <v>Sueann</v>
      </c>
      <c r="K347" t="str">
        <f>VLOOKUP(Orders!B347,Customer!A$2:F$152,3,0)</f>
        <v>Oster</v>
      </c>
      <c r="L347" t="str">
        <f t="shared" si="14"/>
        <v>Sueann Oster</v>
      </c>
      <c r="M347" t="str">
        <f>VLOOKUP(Orders!B347,Customer!A$2:F$152,4,0)</f>
        <v>Female</v>
      </c>
      <c r="N347" t="str">
        <f>VLOOKUP(Orders!B347,Customer!A$2:F$152,5,0)</f>
        <v>Belo Horizonte</v>
      </c>
      <c r="O347" t="str">
        <f>VLOOKUP(Orders!B347,Customer!A$2:F$152,6,0)</f>
        <v>Brazil</v>
      </c>
      <c r="P347" t="str">
        <f>VLOOKUP(B347,Phone_Numbers!A$2:B$147,2,0)</f>
        <v>555-1338</v>
      </c>
    </row>
    <row r="348" spans="1:16" x14ac:dyDescent="0.2">
      <c r="A348" s="2">
        <v>447</v>
      </c>
      <c r="B348" s="2">
        <v>10108</v>
      </c>
      <c r="C348" s="4">
        <v>41652</v>
      </c>
      <c r="D348" s="2" t="s">
        <v>455</v>
      </c>
      <c r="E348" s="2">
        <v>14</v>
      </c>
      <c r="F348" s="5">
        <v>12</v>
      </c>
      <c r="G348" s="5">
        <f t="shared" si="13"/>
        <v>168</v>
      </c>
      <c r="H348" s="6" t="s">
        <v>452</v>
      </c>
      <c r="I348">
        <f>VLOOKUP(B348,Customer!A$2:F$152,1,FALSE)</f>
        <v>10108</v>
      </c>
      <c r="J348" t="str">
        <f>VLOOKUP(Orders!B348,Customer!A$2:F$152,2,0)</f>
        <v>Margit</v>
      </c>
      <c r="K348" t="str">
        <f>VLOOKUP(Orders!B348,Customer!A$2:F$152,3,0)</f>
        <v>Gardenhire</v>
      </c>
      <c r="L348" t="str">
        <f t="shared" si="14"/>
        <v>Margit Gardenhire</v>
      </c>
      <c r="M348" t="str">
        <f>VLOOKUP(Orders!B348,Customer!A$2:F$152,4,0)</f>
        <v>Female</v>
      </c>
      <c r="N348" t="str">
        <f>VLOOKUP(Orders!B348,Customer!A$2:F$152,5,0)</f>
        <v>Budapest</v>
      </c>
      <c r="O348" t="str">
        <f>VLOOKUP(Orders!B348,Customer!A$2:F$152,6,0)</f>
        <v>Hungary</v>
      </c>
      <c r="P348" t="str">
        <f>VLOOKUP(B348,Phone_Numbers!A$2:B$147,2,0)</f>
        <v>555-1450</v>
      </c>
    </row>
    <row r="349" spans="1:16" x14ac:dyDescent="0.2">
      <c r="A349" s="2">
        <v>448</v>
      </c>
      <c r="B349" s="2">
        <v>10072</v>
      </c>
      <c r="C349" s="4">
        <v>42291</v>
      </c>
      <c r="D349" s="2" t="s">
        <v>451</v>
      </c>
      <c r="E349" s="2">
        <v>20</v>
      </c>
      <c r="F349" s="5">
        <v>18</v>
      </c>
      <c r="G349" s="5">
        <f t="shared" si="13"/>
        <v>360</v>
      </c>
      <c r="H349" s="6" t="s">
        <v>450</v>
      </c>
      <c r="I349">
        <f>VLOOKUP(B349,Customer!A$2:F$152,1,FALSE)</f>
        <v>10072</v>
      </c>
      <c r="J349" t="str">
        <f>VLOOKUP(Orders!B349,Customer!A$2:F$152,2,0)</f>
        <v>Artie</v>
      </c>
      <c r="K349" t="str">
        <f>VLOOKUP(Orders!B349,Customer!A$2:F$152,3,0)</f>
        <v>Mendoza</v>
      </c>
      <c r="L349" t="str">
        <f t="shared" si="14"/>
        <v>Artie Mendoza</v>
      </c>
      <c r="M349" t="str">
        <f>VLOOKUP(Orders!B349,Customer!A$2:F$152,4,0)</f>
        <v>Male</v>
      </c>
      <c r="N349" t="str">
        <f>VLOOKUP(Orders!B349,Customer!A$2:F$152,5,0)</f>
        <v>Mesa</v>
      </c>
      <c r="O349" t="str">
        <f>VLOOKUP(Orders!B349,Customer!A$2:F$152,6,0)</f>
        <v>USA</v>
      </c>
      <c r="P349" t="str">
        <f>VLOOKUP(B349,Phone_Numbers!A$2:B$147,2,0)</f>
        <v>555-1376</v>
      </c>
    </row>
    <row r="350" spans="1:16" x14ac:dyDescent="0.2">
      <c r="A350" s="2">
        <v>449</v>
      </c>
      <c r="B350" s="2">
        <v>10041</v>
      </c>
      <c r="C350" s="4">
        <v>41745</v>
      </c>
      <c r="D350" s="2" t="s">
        <v>462</v>
      </c>
      <c r="E350" s="2">
        <v>13</v>
      </c>
      <c r="F350" s="5">
        <v>2</v>
      </c>
      <c r="G350" s="5">
        <f t="shared" si="13"/>
        <v>26</v>
      </c>
      <c r="H350" s="6" t="s">
        <v>452</v>
      </c>
      <c r="I350">
        <f>VLOOKUP(B350,Customer!A$2:F$152,1,FALSE)</f>
        <v>10041</v>
      </c>
      <c r="J350" t="str">
        <f>VLOOKUP(Orders!B350,Customer!A$2:F$152,2,0)</f>
        <v>Mattie</v>
      </c>
      <c r="K350" t="str">
        <f>VLOOKUP(Orders!B350,Customer!A$2:F$152,3,0)</f>
        <v>Gebhardt</v>
      </c>
      <c r="L350" t="str">
        <f t="shared" si="14"/>
        <v>Mattie Gebhardt</v>
      </c>
      <c r="M350" t="str">
        <f>VLOOKUP(Orders!B350,Customer!A$2:F$152,4,0)</f>
        <v>Male</v>
      </c>
      <c r="N350" t="str">
        <f>VLOOKUP(Orders!B350,Customer!A$2:F$152,5,0)</f>
        <v>Tokyo</v>
      </c>
      <c r="O350" t="str">
        <f>VLOOKUP(Orders!B350,Customer!A$2:F$152,6,0)</f>
        <v>Japan</v>
      </c>
      <c r="P350" t="str">
        <f>VLOOKUP(B350,Phone_Numbers!A$2:B$147,2,0)</f>
        <v>555-1314</v>
      </c>
    </row>
    <row r="351" spans="1:16" x14ac:dyDescent="0.2">
      <c r="A351" s="2">
        <v>450</v>
      </c>
      <c r="B351" s="2">
        <v>10013</v>
      </c>
      <c r="C351" s="4">
        <v>41975</v>
      </c>
      <c r="D351" s="2" t="s">
        <v>455</v>
      </c>
      <c r="E351" s="2">
        <v>9</v>
      </c>
      <c r="F351" s="5">
        <v>12</v>
      </c>
      <c r="G351" s="5">
        <f t="shared" si="13"/>
        <v>108</v>
      </c>
      <c r="H351" s="6" t="s">
        <v>452</v>
      </c>
      <c r="I351">
        <f>VLOOKUP(B351,Customer!A$2:F$152,1,FALSE)</f>
        <v>10013</v>
      </c>
      <c r="J351" t="str">
        <f>VLOOKUP(Orders!B351,Customer!A$2:F$152,2,0)</f>
        <v>Leigha</v>
      </c>
      <c r="K351" t="str">
        <f>VLOOKUP(Orders!B351,Customer!A$2:F$152,3,0)</f>
        <v>Bouffard</v>
      </c>
      <c r="L351" t="str">
        <f t="shared" si="14"/>
        <v>Leigha Bouffard</v>
      </c>
      <c r="M351" t="str">
        <f>VLOOKUP(Orders!B351,Customer!A$2:F$152,4,0)</f>
        <v>Female</v>
      </c>
      <c r="N351" t="str">
        <f>VLOOKUP(Orders!B351,Customer!A$2:F$152,5,0)</f>
        <v>Cairo</v>
      </c>
      <c r="O351" t="str">
        <f>VLOOKUP(Orders!B351,Customer!A$2:F$152,6,0)</f>
        <v>Egypt</v>
      </c>
      <c r="P351" t="str">
        <f>VLOOKUP(B351,Phone_Numbers!A$2:B$147,2,0)</f>
        <v>555-1258</v>
      </c>
    </row>
    <row r="352" spans="1:16" x14ac:dyDescent="0.2">
      <c r="A352" s="2">
        <v>451</v>
      </c>
      <c r="B352" s="2">
        <v>10135</v>
      </c>
      <c r="C352" s="4">
        <v>41756</v>
      </c>
      <c r="D352" s="2" t="s">
        <v>454</v>
      </c>
      <c r="E352" s="2">
        <v>15</v>
      </c>
      <c r="F352" s="5">
        <v>4</v>
      </c>
      <c r="G352" s="5">
        <f t="shared" si="13"/>
        <v>60</v>
      </c>
      <c r="H352" s="6" t="s">
        <v>450</v>
      </c>
      <c r="I352">
        <f>VLOOKUP(B352,Customer!A$2:F$152,1,FALSE)</f>
        <v>10135</v>
      </c>
      <c r="J352" t="str">
        <f>VLOOKUP(Orders!B352,Customer!A$2:F$152,2,0)</f>
        <v>Santiago</v>
      </c>
      <c r="K352" t="str">
        <f>VLOOKUP(Orders!B352,Customer!A$2:F$152,3,0)</f>
        <v>Nold</v>
      </c>
      <c r="L352" t="str">
        <f t="shared" si="14"/>
        <v>Santiago Nold</v>
      </c>
      <c r="M352" t="str">
        <f>VLOOKUP(Orders!B352,Customer!A$2:F$152,4,0)</f>
        <v>Male</v>
      </c>
      <c r="N352" t="str">
        <f>VLOOKUP(Orders!B352,Customer!A$2:F$152,5,0)</f>
        <v>Jakarta</v>
      </c>
      <c r="O352" t="str">
        <f>VLOOKUP(Orders!B352,Customer!A$2:F$152,6,0)</f>
        <v>Indonesia</v>
      </c>
      <c r="P352" t="str">
        <f>VLOOKUP(B352,Phone_Numbers!A$2:B$147,2,0)</f>
        <v>555-1504</v>
      </c>
    </row>
    <row r="353" spans="1:16" x14ac:dyDescent="0.2">
      <c r="A353" s="2">
        <v>452</v>
      </c>
      <c r="B353" s="2">
        <v>10103</v>
      </c>
      <c r="C353" s="4">
        <v>41702</v>
      </c>
      <c r="D353" s="2" t="s">
        <v>455</v>
      </c>
      <c r="E353" s="2">
        <v>1</v>
      </c>
      <c r="F353" s="5">
        <v>12</v>
      </c>
      <c r="G353" s="5">
        <f t="shared" si="13"/>
        <v>12</v>
      </c>
      <c r="H353" s="6" t="s">
        <v>461</v>
      </c>
      <c r="I353">
        <f>VLOOKUP(B353,Customer!A$2:F$152,1,FALSE)</f>
        <v>10103</v>
      </c>
      <c r="J353" t="str">
        <f>VLOOKUP(Orders!B353,Customer!A$2:F$152,2,0)</f>
        <v>Kit</v>
      </c>
      <c r="K353" t="str">
        <f>VLOOKUP(Orders!B353,Customer!A$2:F$152,3,0)</f>
        <v>Platner</v>
      </c>
      <c r="L353" t="str">
        <f t="shared" si="14"/>
        <v>Kit Platner</v>
      </c>
      <c r="M353" t="str">
        <f>VLOOKUP(Orders!B353,Customer!A$2:F$152,4,0)</f>
        <v>Male</v>
      </c>
      <c r="N353" t="str">
        <f>VLOOKUP(Orders!B353,Customer!A$2:F$152,5,0)</f>
        <v>Hamburg</v>
      </c>
      <c r="O353" t="str">
        <f>VLOOKUP(Orders!B353,Customer!A$2:F$152,6,0)</f>
        <v>Germany</v>
      </c>
      <c r="P353" t="str">
        <f>VLOOKUP(B353,Phone_Numbers!A$2:B$147,2,0)</f>
        <v>555-1440</v>
      </c>
    </row>
    <row r="354" spans="1:16" x14ac:dyDescent="0.2">
      <c r="A354" s="2">
        <v>453</v>
      </c>
      <c r="B354" s="2">
        <v>10027</v>
      </c>
      <c r="C354" s="4">
        <v>41543</v>
      </c>
      <c r="D354" s="2" t="s">
        <v>458</v>
      </c>
      <c r="E354" s="2">
        <v>2</v>
      </c>
      <c r="F354" s="5">
        <v>12</v>
      </c>
      <c r="G354" s="5">
        <f t="shared" si="13"/>
        <v>24</v>
      </c>
      <c r="H354" s="6" t="s">
        <v>461</v>
      </c>
      <c r="I354">
        <f>VLOOKUP(B354,Customer!A$2:F$152,1,FALSE)</f>
        <v>10027</v>
      </c>
      <c r="J354" t="str">
        <f>VLOOKUP(Orders!B354,Customer!A$2:F$152,2,0)</f>
        <v>Leona</v>
      </c>
      <c r="K354" t="str">
        <f>VLOOKUP(Orders!B354,Customer!A$2:F$152,3,0)</f>
        <v>Saia</v>
      </c>
      <c r="L354" t="str">
        <f t="shared" si="14"/>
        <v>Leona Saia</v>
      </c>
      <c r="M354" t="str">
        <f>VLOOKUP(Orders!B354,Customer!A$2:F$152,4,0)</f>
        <v>Female</v>
      </c>
      <c r="N354" t="str">
        <f>VLOOKUP(Orders!B354,Customer!A$2:F$152,5,0)</f>
        <v>Kuala Lumpur</v>
      </c>
      <c r="O354" t="str">
        <f>VLOOKUP(Orders!B354,Customer!A$2:F$152,6,0)</f>
        <v>Malaysia</v>
      </c>
      <c r="P354" t="str">
        <f>VLOOKUP(B354,Phone_Numbers!A$2:B$147,2,0)</f>
        <v>555-1286</v>
      </c>
    </row>
    <row r="355" spans="1:16" x14ac:dyDescent="0.2">
      <c r="A355" s="2">
        <v>454</v>
      </c>
      <c r="B355" s="2">
        <v>10147</v>
      </c>
      <c r="C355" s="4">
        <v>40502</v>
      </c>
      <c r="D355" s="2" t="s">
        <v>455</v>
      </c>
      <c r="E355" s="2">
        <v>13</v>
      </c>
      <c r="F355" s="5">
        <v>12</v>
      </c>
      <c r="G355" s="5">
        <f t="shared" si="13"/>
        <v>156</v>
      </c>
      <c r="H355" s="6" t="s">
        <v>452</v>
      </c>
      <c r="I355">
        <f>VLOOKUP(B355,Customer!A$2:F$152,1,FALSE)</f>
        <v>10147</v>
      </c>
      <c r="J355" t="str">
        <f>VLOOKUP(Orders!B355,Customer!A$2:F$152,2,0)</f>
        <v>Johnathon</v>
      </c>
      <c r="K355" t="str">
        <f>VLOOKUP(Orders!B355,Customer!A$2:F$152,3,0)</f>
        <v>Haug</v>
      </c>
      <c r="L355" t="str">
        <f t="shared" si="14"/>
        <v>Johnathon Haug</v>
      </c>
      <c r="M355" t="str">
        <f>VLOOKUP(Orders!B355,Customer!A$2:F$152,4,0)</f>
        <v>Male</v>
      </c>
      <c r="N355" t="str">
        <f>VLOOKUP(Orders!B355,Customer!A$2:F$152,5,0)</f>
        <v>Boston</v>
      </c>
      <c r="O355" t="str">
        <f>VLOOKUP(Orders!B355,Customer!A$2:F$152,6,0)</f>
        <v>USA</v>
      </c>
      <c r="P355" t="str">
        <f>VLOOKUP(B355,Phone_Numbers!A$2:B$147,2,0)</f>
        <v>555-1528</v>
      </c>
    </row>
    <row r="356" spans="1:16" x14ac:dyDescent="0.2">
      <c r="A356" s="2">
        <v>455</v>
      </c>
      <c r="B356" s="2">
        <v>10130</v>
      </c>
      <c r="C356" s="4">
        <v>40404</v>
      </c>
      <c r="D356" s="2" t="s">
        <v>460</v>
      </c>
      <c r="E356" s="2">
        <v>25</v>
      </c>
      <c r="F356" s="5">
        <v>8</v>
      </c>
      <c r="G356" s="5">
        <f t="shared" si="13"/>
        <v>200</v>
      </c>
      <c r="H356" s="6" t="s">
        <v>450</v>
      </c>
      <c r="I356">
        <f>VLOOKUP(B356,Customer!A$2:F$152,1,FALSE)</f>
        <v>10130</v>
      </c>
      <c r="J356" t="str">
        <f>VLOOKUP(Orders!B356,Customer!A$2:F$152,2,0)</f>
        <v>Omega</v>
      </c>
      <c r="K356" t="str">
        <f>VLOOKUP(Orders!B356,Customer!A$2:F$152,3,0)</f>
        <v>Woolford</v>
      </c>
      <c r="L356" t="str">
        <f t="shared" si="14"/>
        <v>Omega Woolford</v>
      </c>
      <c r="M356" t="str">
        <f>VLOOKUP(Orders!B356,Customer!A$2:F$152,4,0)</f>
        <v>Female</v>
      </c>
      <c r="N356" t="str">
        <f>VLOOKUP(Orders!B356,Customer!A$2:F$152,5,0)</f>
        <v>Mexico City</v>
      </c>
      <c r="O356" t="str">
        <f>VLOOKUP(Orders!B356,Customer!A$2:F$152,6,0)</f>
        <v>Mexico</v>
      </c>
      <c r="P356" t="str">
        <f>VLOOKUP(B356,Phone_Numbers!A$2:B$147,2,0)</f>
        <v>555-1494</v>
      </c>
    </row>
    <row r="357" spans="1:16" x14ac:dyDescent="0.2">
      <c r="A357" s="2">
        <v>456</v>
      </c>
      <c r="B357" s="2">
        <v>10100</v>
      </c>
      <c r="C357" s="4">
        <v>41796</v>
      </c>
      <c r="D357" s="2" t="s">
        <v>460</v>
      </c>
      <c r="E357" s="2">
        <v>16</v>
      </c>
      <c r="F357" s="5">
        <v>8</v>
      </c>
      <c r="G357" s="5">
        <f t="shared" si="13"/>
        <v>128</v>
      </c>
      <c r="H357" s="6" t="s">
        <v>450</v>
      </c>
      <c r="I357">
        <f>VLOOKUP(B357,Customer!A$2:F$152,1,FALSE)</f>
        <v>10100</v>
      </c>
      <c r="J357" t="str">
        <f>VLOOKUP(Orders!B357,Customer!A$2:F$152,2,0)</f>
        <v>Patrick</v>
      </c>
      <c r="K357" t="str">
        <f>VLOOKUP(Orders!B357,Customer!A$2:F$152,3,0)</f>
        <v>Manuel</v>
      </c>
      <c r="L357" t="str">
        <f t="shared" si="14"/>
        <v>Patrick Manuel</v>
      </c>
      <c r="M357" t="str">
        <f>VLOOKUP(Orders!B357,Customer!A$2:F$152,4,0)</f>
        <v>Male</v>
      </c>
      <c r="N357" t="str">
        <f>VLOOKUP(Orders!B357,Customer!A$2:F$152,5,0)</f>
        <v>Warsaw</v>
      </c>
      <c r="O357" t="str">
        <f>VLOOKUP(Orders!B357,Customer!A$2:F$152,6,0)</f>
        <v>Poland</v>
      </c>
      <c r="P357" t="str">
        <f>VLOOKUP(B357,Phone_Numbers!A$2:B$147,2,0)</f>
        <v>555-1434</v>
      </c>
    </row>
    <row r="358" spans="1:16" x14ac:dyDescent="0.2">
      <c r="A358" s="2">
        <v>457</v>
      </c>
      <c r="B358" s="2">
        <v>10020</v>
      </c>
      <c r="C358" s="4">
        <v>42265</v>
      </c>
      <c r="D358" s="2" t="s">
        <v>457</v>
      </c>
      <c r="E358" s="2">
        <v>12</v>
      </c>
      <c r="F358" s="5">
        <v>9</v>
      </c>
      <c r="G358" s="5">
        <f t="shared" si="13"/>
        <v>108</v>
      </c>
      <c r="H358" s="6" t="s">
        <v>452</v>
      </c>
      <c r="I358">
        <f>VLOOKUP(B358,Customer!A$2:F$152,1,FALSE)</f>
        <v>10020</v>
      </c>
      <c r="J358" t="str">
        <f>VLOOKUP(Orders!B358,Customer!A$2:F$152,2,0)</f>
        <v>Erik</v>
      </c>
      <c r="K358" t="str">
        <f>VLOOKUP(Orders!B358,Customer!A$2:F$152,3,0)</f>
        <v>Crinklaw</v>
      </c>
      <c r="L358" t="str">
        <f t="shared" si="14"/>
        <v>Erik Crinklaw</v>
      </c>
      <c r="M358" t="str">
        <f>VLOOKUP(Orders!B358,Customer!A$2:F$152,4,0)</f>
        <v>Male</v>
      </c>
      <c r="N358" t="str">
        <f>VLOOKUP(Orders!B358,Customer!A$2:F$152,5,0)</f>
        <v>Paris</v>
      </c>
      <c r="O358" t="str">
        <f>VLOOKUP(Orders!B358,Customer!A$2:F$152,6,0)</f>
        <v>France</v>
      </c>
      <c r="P358" t="str">
        <f>VLOOKUP(B358,Phone_Numbers!A$2:B$147,2,0)</f>
        <v>555-1272</v>
      </c>
    </row>
    <row r="359" spans="1:16" x14ac:dyDescent="0.2">
      <c r="A359" s="2">
        <v>458</v>
      </c>
      <c r="B359" s="2">
        <v>10065</v>
      </c>
      <c r="C359" s="4">
        <v>41760</v>
      </c>
      <c r="D359" s="2" t="s">
        <v>459</v>
      </c>
      <c r="E359" s="2">
        <v>12</v>
      </c>
      <c r="F359" s="5">
        <v>2</v>
      </c>
      <c r="G359" s="5">
        <f t="shared" si="13"/>
        <v>24</v>
      </c>
      <c r="H359" s="6" t="s">
        <v>452</v>
      </c>
      <c r="I359">
        <f>VLOOKUP(B359,Customer!A$2:F$152,1,FALSE)</f>
        <v>10065</v>
      </c>
      <c r="J359" t="str">
        <f>VLOOKUP(Orders!B359,Customer!A$2:F$152,2,0)</f>
        <v>Tracey</v>
      </c>
      <c r="K359" t="str">
        <f>VLOOKUP(Orders!B359,Customer!A$2:F$152,3,0)</f>
        <v>Voyles</v>
      </c>
      <c r="L359" t="str">
        <f t="shared" si="14"/>
        <v>Tracey Voyles</v>
      </c>
      <c r="M359" t="str">
        <f>VLOOKUP(Orders!B359,Customer!A$2:F$152,4,0)</f>
        <v>Male</v>
      </c>
      <c r="N359" t="str">
        <f>VLOOKUP(Orders!B359,Customer!A$2:F$152,5,0)</f>
        <v>Cincinnati</v>
      </c>
      <c r="O359" t="str">
        <f>VLOOKUP(Orders!B359,Customer!A$2:F$152,6,0)</f>
        <v>USA</v>
      </c>
      <c r="P359" t="str">
        <f>VLOOKUP(B359,Phone_Numbers!A$2:B$147,2,0)</f>
        <v>555-1362</v>
      </c>
    </row>
    <row r="360" spans="1:16" x14ac:dyDescent="0.2">
      <c r="A360" s="2">
        <v>459</v>
      </c>
      <c r="B360" s="2">
        <v>10052</v>
      </c>
      <c r="C360" s="4">
        <v>42087</v>
      </c>
      <c r="D360" s="2" t="s">
        <v>455</v>
      </c>
      <c r="E360" s="2">
        <v>26</v>
      </c>
      <c r="F360" s="5">
        <v>12</v>
      </c>
      <c r="G360" s="5">
        <f t="shared" si="13"/>
        <v>312</v>
      </c>
      <c r="H360" s="6" t="s">
        <v>450</v>
      </c>
      <c r="I360">
        <f>VLOOKUP(B360,Customer!A$2:F$152,1,FALSE)</f>
        <v>10052</v>
      </c>
      <c r="J360" t="str">
        <f>VLOOKUP(Orders!B360,Customer!A$2:F$152,2,0)</f>
        <v>Precious</v>
      </c>
      <c r="K360" t="str">
        <f>VLOOKUP(Orders!B360,Customer!A$2:F$152,3,0)</f>
        <v>Ellett</v>
      </c>
      <c r="L360" t="str">
        <f t="shared" si="14"/>
        <v>Precious Ellett</v>
      </c>
      <c r="M360" t="str">
        <f>VLOOKUP(Orders!B360,Customer!A$2:F$152,4,0)</f>
        <v>Female</v>
      </c>
      <c r="N360" t="str">
        <f>VLOOKUP(Orders!B360,Customer!A$2:F$152,5,0)</f>
        <v>Boston</v>
      </c>
      <c r="O360" t="str">
        <f>VLOOKUP(Orders!B360,Customer!A$2:F$152,6,0)</f>
        <v>USA</v>
      </c>
      <c r="P360" t="str">
        <f>VLOOKUP(B360,Phone_Numbers!A$2:B$147,2,0)</f>
        <v>555-1336</v>
      </c>
    </row>
    <row r="361" spans="1:16" x14ac:dyDescent="0.2">
      <c r="A361" s="2">
        <v>460</v>
      </c>
      <c r="B361" s="2">
        <v>10112</v>
      </c>
      <c r="C361" s="4">
        <v>41463</v>
      </c>
      <c r="D361" s="2" t="s">
        <v>460</v>
      </c>
      <c r="E361" s="2">
        <v>5</v>
      </c>
      <c r="F361" s="5">
        <v>8</v>
      </c>
      <c r="G361" s="5">
        <f t="shared" si="13"/>
        <v>40</v>
      </c>
      <c r="H361" s="6" t="s">
        <v>461</v>
      </c>
      <c r="I361">
        <f>VLOOKUP(B361,Customer!A$2:F$152,1,FALSE)</f>
        <v>10112</v>
      </c>
      <c r="J361" t="str">
        <f>VLOOKUP(Orders!B361,Customer!A$2:F$152,2,0)</f>
        <v>Dylan</v>
      </c>
      <c r="K361" t="str">
        <f>VLOOKUP(Orders!B361,Customer!A$2:F$152,3,0)</f>
        <v>Beeks</v>
      </c>
      <c r="L361" t="str">
        <f t="shared" si="14"/>
        <v>Dylan Beeks</v>
      </c>
      <c r="M361" t="str">
        <f>VLOOKUP(Orders!B361,Customer!A$2:F$152,4,0)</f>
        <v>Male</v>
      </c>
      <c r="N361" t="str">
        <f>VLOOKUP(Orders!B361,Customer!A$2:F$152,5,0)</f>
        <v>Harare</v>
      </c>
      <c r="O361" t="str">
        <f>VLOOKUP(Orders!B361,Customer!A$2:F$152,6,0)</f>
        <v>Zimbabwe</v>
      </c>
      <c r="P361" t="str">
        <f>VLOOKUP(B361,Phone_Numbers!A$2:B$147,2,0)</f>
        <v>555-1458</v>
      </c>
    </row>
    <row r="362" spans="1:16" x14ac:dyDescent="0.2">
      <c r="A362" s="2">
        <v>461</v>
      </c>
      <c r="B362" s="2">
        <v>10017</v>
      </c>
      <c r="C362" s="4">
        <v>41766</v>
      </c>
      <c r="D362" s="2" t="s">
        <v>453</v>
      </c>
      <c r="E362" s="2">
        <v>26</v>
      </c>
      <c r="F362" s="5">
        <v>13</v>
      </c>
      <c r="G362" s="5">
        <f t="shared" si="13"/>
        <v>338</v>
      </c>
      <c r="H362" s="6" t="s">
        <v>450</v>
      </c>
      <c r="I362">
        <f>VLOOKUP(B362,Customer!A$2:F$152,1,FALSE)</f>
        <v>10017</v>
      </c>
      <c r="J362" t="str">
        <f>VLOOKUP(Orders!B362,Customer!A$2:F$152,2,0)</f>
        <v>Genaro</v>
      </c>
      <c r="K362" t="str">
        <f>VLOOKUP(Orders!B362,Customer!A$2:F$152,3,0)</f>
        <v>Knutson</v>
      </c>
      <c r="L362" t="str">
        <f t="shared" si="14"/>
        <v>Genaro Knutson</v>
      </c>
      <c r="M362" t="str">
        <f>VLOOKUP(Orders!B362,Customer!A$2:F$152,4,0)</f>
        <v>Male</v>
      </c>
      <c r="N362" t="str">
        <f>VLOOKUP(Orders!B362,Customer!A$2:F$152,5,0)</f>
        <v>Moscow</v>
      </c>
      <c r="O362" t="str">
        <f>VLOOKUP(Orders!B362,Customer!A$2:F$152,6,0)</f>
        <v>Russia</v>
      </c>
      <c r="P362" t="str">
        <f>VLOOKUP(B362,Phone_Numbers!A$2:B$147,2,0)</f>
        <v>555-1266</v>
      </c>
    </row>
    <row r="363" spans="1:16" x14ac:dyDescent="0.2">
      <c r="A363" s="2">
        <v>462</v>
      </c>
      <c r="B363" s="2">
        <v>10020</v>
      </c>
      <c r="C363" s="4">
        <v>41867</v>
      </c>
      <c r="D363" s="2" t="s">
        <v>457</v>
      </c>
      <c r="E363" s="2">
        <v>29</v>
      </c>
      <c r="F363" s="5">
        <v>9</v>
      </c>
      <c r="G363" s="5">
        <f t="shared" si="13"/>
        <v>261</v>
      </c>
      <c r="H363" s="6" t="s">
        <v>450</v>
      </c>
      <c r="I363">
        <f>VLOOKUP(B363,Customer!A$2:F$152,1,FALSE)</f>
        <v>10020</v>
      </c>
      <c r="J363" t="str">
        <f>VLOOKUP(Orders!B363,Customer!A$2:F$152,2,0)</f>
        <v>Erik</v>
      </c>
      <c r="K363" t="str">
        <f>VLOOKUP(Orders!B363,Customer!A$2:F$152,3,0)</f>
        <v>Crinklaw</v>
      </c>
      <c r="L363" t="str">
        <f t="shared" si="14"/>
        <v>Erik Crinklaw</v>
      </c>
      <c r="M363" t="str">
        <f>VLOOKUP(Orders!B363,Customer!A$2:F$152,4,0)</f>
        <v>Male</v>
      </c>
      <c r="N363" t="str">
        <f>VLOOKUP(Orders!B363,Customer!A$2:F$152,5,0)</f>
        <v>Paris</v>
      </c>
      <c r="O363" t="str">
        <f>VLOOKUP(Orders!B363,Customer!A$2:F$152,6,0)</f>
        <v>France</v>
      </c>
      <c r="P363" t="str">
        <f>VLOOKUP(B363,Phone_Numbers!A$2:B$147,2,0)</f>
        <v>555-1272</v>
      </c>
    </row>
    <row r="364" spans="1:16" x14ac:dyDescent="0.2">
      <c r="A364" s="2">
        <v>463</v>
      </c>
      <c r="B364" s="2">
        <v>10103</v>
      </c>
      <c r="C364" s="4">
        <v>42077</v>
      </c>
      <c r="D364" s="2" t="s">
        <v>451</v>
      </c>
      <c r="E364" s="2">
        <v>26</v>
      </c>
      <c r="F364" s="5">
        <v>18</v>
      </c>
      <c r="G364" s="5">
        <f t="shared" si="13"/>
        <v>468</v>
      </c>
      <c r="H364" s="6" t="s">
        <v>450</v>
      </c>
      <c r="I364">
        <f>VLOOKUP(B364,Customer!A$2:F$152,1,FALSE)</f>
        <v>10103</v>
      </c>
      <c r="J364" t="str">
        <f>VLOOKUP(Orders!B364,Customer!A$2:F$152,2,0)</f>
        <v>Kit</v>
      </c>
      <c r="K364" t="str">
        <f>VLOOKUP(Orders!B364,Customer!A$2:F$152,3,0)</f>
        <v>Platner</v>
      </c>
      <c r="L364" t="str">
        <f t="shared" si="14"/>
        <v>Kit Platner</v>
      </c>
      <c r="M364" t="str">
        <f>VLOOKUP(Orders!B364,Customer!A$2:F$152,4,0)</f>
        <v>Male</v>
      </c>
      <c r="N364" t="str">
        <f>VLOOKUP(Orders!B364,Customer!A$2:F$152,5,0)</f>
        <v>Hamburg</v>
      </c>
      <c r="O364" t="str">
        <f>VLOOKUP(Orders!B364,Customer!A$2:F$152,6,0)</f>
        <v>Germany</v>
      </c>
      <c r="P364" t="str">
        <f>VLOOKUP(B364,Phone_Numbers!A$2:B$147,2,0)</f>
        <v>555-1440</v>
      </c>
    </row>
    <row r="365" spans="1:16" x14ac:dyDescent="0.2">
      <c r="A365" s="2">
        <v>464</v>
      </c>
      <c r="B365" s="2">
        <v>10085</v>
      </c>
      <c r="C365" s="4">
        <v>42317</v>
      </c>
      <c r="D365" s="2" t="s">
        <v>459</v>
      </c>
      <c r="E365" s="2">
        <v>18</v>
      </c>
      <c r="F365" s="5">
        <v>2</v>
      </c>
      <c r="G365" s="5">
        <f t="shared" si="13"/>
        <v>36</v>
      </c>
      <c r="H365" s="6" t="s">
        <v>450</v>
      </c>
      <c r="I365">
        <f>VLOOKUP(B365,Customer!A$2:F$152,1,FALSE)</f>
        <v>10085</v>
      </c>
      <c r="J365" t="str">
        <f>VLOOKUP(Orders!B365,Customer!A$2:F$152,2,0)</f>
        <v>Celeste</v>
      </c>
      <c r="K365" t="str">
        <f>VLOOKUP(Orders!B365,Customer!A$2:F$152,3,0)</f>
        <v>Dorothy</v>
      </c>
      <c r="L365" t="str">
        <f t="shared" si="14"/>
        <v>Celeste Dorothy</v>
      </c>
      <c r="M365" t="str">
        <f>VLOOKUP(Orders!B365,Customer!A$2:F$152,4,0)</f>
        <v>Female</v>
      </c>
      <c r="N365" t="str">
        <f>VLOOKUP(Orders!B365,Customer!A$2:F$152,5,0)</f>
        <v>Tel Aviv</v>
      </c>
      <c r="O365" t="str">
        <f>VLOOKUP(Orders!B365,Customer!A$2:F$152,6,0)</f>
        <v>Israel</v>
      </c>
      <c r="P365" t="str">
        <f>VLOOKUP(B365,Phone_Numbers!A$2:B$147,2,0)</f>
        <v>555-1404</v>
      </c>
    </row>
    <row r="366" spans="1:16" x14ac:dyDescent="0.2">
      <c r="A366" s="2">
        <v>465</v>
      </c>
      <c r="B366" s="2">
        <v>10078</v>
      </c>
      <c r="C366" s="4">
        <v>42267</v>
      </c>
      <c r="D366" s="2" t="s">
        <v>453</v>
      </c>
      <c r="E366" s="2">
        <v>16</v>
      </c>
      <c r="F366" s="5">
        <v>13</v>
      </c>
      <c r="G366" s="5">
        <f t="shared" si="13"/>
        <v>208</v>
      </c>
      <c r="H366" s="6" t="s">
        <v>450</v>
      </c>
      <c r="I366">
        <f>VLOOKUP(B366,Customer!A$2:F$152,1,FALSE)</f>
        <v>10078</v>
      </c>
      <c r="J366" t="str">
        <f>VLOOKUP(Orders!B366,Customer!A$2:F$152,2,0)</f>
        <v>Logan</v>
      </c>
      <c r="K366" t="str">
        <f>VLOOKUP(Orders!B366,Customer!A$2:F$152,3,0)</f>
        <v>Schwan</v>
      </c>
      <c r="L366" t="str">
        <f t="shared" si="14"/>
        <v>Logan Schwan</v>
      </c>
      <c r="M366" t="str">
        <f>VLOOKUP(Orders!B366,Customer!A$2:F$152,4,0)</f>
        <v>Male</v>
      </c>
      <c r="N366" t="str">
        <f>VLOOKUP(Orders!B366,Customer!A$2:F$152,5,0)</f>
        <v>Cape Town</v>
      </c>
      <c r="O366" t="str">
        <f>VLOOKUP(Orders!B366,Customer!A$2:F$152,6,0)</f>
        <v>South Africa</v>
      </c>
      <c r="P366" t="str">
        <f>VLOOKUP(B366,Phone_Numbers!A$2:B$147,2,0)</f>
        <v>555-1388</v>
      </c>
    </row>
    <row r="367" spans="1:16" x14ac:dyDescent="0.2">
      <c r="A367" s="2">
        <v>466</v>
      </c>
      <c r="B367" s="2">
        <v>10133</v>
      </c>
      <c r="C367" s="4">
        <v>40774</v>
      </c>
      <c r="D367" s="2" t="s">
        <v>458</v>
      </c>
      <c r="E367" s="2">
        <v>6</v>
      </c>
      <c r="F367" s="5">
        <v>12</v>
      </c>
      <c r="G367" s="5">
        <f t="shared" si="13"/>
        <v>72</v>
      </c>
      <c r="H367" s="6" t="s">
        <v>452</v>
      </c>
      <c r="I367">
        <f>VLOOKUP(B367,Customer!A$2:F$152,1,FALSE)</f>
        <v>10133</v>
      </c>
      <c r="J367" t="str">
        <f>VLOOKUP(Orders!B367,Customer!A$2:F$152,2,0)</f>
        <v>Conrad</v>
      </c>
      <c r="K367" t="str">
        <f>VLOOKUP(Orders!B367,Customer!A$2:F$152,3,0)</f>
        <v>Haggard</v>
      </c>
      <c r="L367" t="str">
        <f t="shared" si="14"/>
        <v>Conrad Haggard</v>
      </c>
      <c r="M367" t="str">
        <f>VLOOKUP(Orders!B367,Customer!A$2:F$152,4,0)</f>
        <v>Male</v>
      </c>
      <c r="N367" t="str">
        <f>VLOOKUP(Orders!B367,Customer!A$2:F$152,5,0)</f>
        <v>Mumbai</v>
      </c>
      <c r="O367" t="str">
        <f>VLOOKUP(Orders!B367,Customer!A$2:F$152,6,0)</f>
        <v>India</v>
      </c>
      <c r="P367" t="str">
        <f>VLOOKUP(B367,Phone_Numbers!A$2:B$147,2,0)</f>
        <v>555-1500</v>
      </c>
    </row>
    <row r="368" spans="1:16" x14ac:dyDescent="0.2">
      <c r="A368" s="2">
        <v>467</v>
      </c>
      <c r="B368" s="2">
        <v>10101</v>
      </c>
      <c r="C368" s="4">
        <v>42065</v>
      </c>
      <c r="D368" s="2" t="s">
        <v>459</v>
      </c>
      <c r="E368" s="2">
        <v>1</v>
      </c>
      <c r="F368" s="5">
        <v>2</v>
      </c>
      <c r="G368" s="5">
        <f t="shared" si="13"/>
        <v>2</v>
      </c>
      <c r="H368" s="6" t="s">
        <v>461</v>
      </c>
      <c r="I368">
        <f>VLOOKUP(B368,Customer!A$2:F$152,1,FALSE)</f>
        <v>10101</v>
      </c>
      <c r="J368" t="str">
        <f>VLOOKUP(Orders!B368,Customer!A$2:F$152,2,0)</f>
        <v>Steve</v>
      </c>
      <c r="K368" t="str">
        <f>VLOOKUP(Orders!B368,Customer!A$2:F$152,3,0)</f>
        <v>Meinhardt</v>
      </c>
      <c r="L368" t="str">
        <f t="shared" si="14"/>
        <v>Steve Meinhardt</v>
      </c>
      <c r="M368" t="str">
        <f>VLOOKUP(Orders!B368,Customer!A$2:F$152,4,0)</f>
        <v>Male</v>
      </c>
      <c r="N368" t="str">
        <f>VLOOKUP(Orders!B368,Customer!A$2:F$152,5,0)</f>
        <v>Denver</v>
      </c>
      <c r="O368" t="str">
        <f>VLOOKUP(Orders!B368,Customer!A$2:F$152,6,0)</f>
        <v>USA</v>
      </c>
      <c r="P368" t="str">
        <f>VLOOKUP(B368,Phone_Numbers!A$2:B$147,2,0)</f>
        <v>555-1436</v>
      </c>
    </row>
    <row r="369" spans="1:16" x14ac:dyDescent="0.2">
      <c r="A369" s="2">
        <v>468</v>
      </c>
      <c r="B369" s="2">
        <v>10064</v>
      </c>
      <c r="C369" s="4">
        <v>42238</v>
      </c>
      <c r="D369" s="2" t="s">
        <v>458</v>
      </c>
      <c r="E369" s="2">
        <v>17</v>
      </c>
      <c r="F369" s="5">
        <v>12</v>
      </c>
      <c r="G369" s="5">
        <f t="shared" si="13"/>
        <v>204</v>
      </c>
      <c r="H369" s="6" t="s">
        <v>450</v>
      </c>
      <c r="I369">
        <f>VLOOKUP(B369,Customer!A$2:F$152,1,FALSE)</f>
        <v>10064</v>
      </c>
      <c r="J369" t="str">
        <f>VLOOKUP(Orders!B369,Customer!A$2:F$152,2,0)</f>
        <v>Damian</v>
      </c>
      <c r="K369" t="str">
        <f>VLOOKUP(Orders!B369,Customer!A$2:F$152,3,0)</f>
        <v>Nedeau</v>
      </c>
      <c r="L369" t="str">
        <f t="shared" si="14"/>
        <v>Damian Nedeau</v>
      </c>
      <c r="M369" t="str">
        <f>VLOOKUP(Orders!B369,Customer!A$2:F$152,4,0)</f>
        <v>Male</v>
      </c>
      <c r="N369" t="str">
        <f>VLOOKUP(Orders!B369,Customer!A$2:F$152,5,0)</f>
        <v>Riverside</v>
      </c>
      <c r="O369" t="str">
        <f>VLOOKUP(Orders!B369,Customer!A$2:F$152,6,0)</f>
        <v>USA</v>
      </c>
      <c r="P369" t="str">
        <f>VLOOKUP(B369,Phone_Numbers!A$2:B$147,2,0)</f>
        <v>555-1360</v>
      </c>
    </row>
    <row r="370" spans="1:16" x14ac:dyDescent="0.2">
      <c r="A370" s="2">
        <v>469</v>
      </c>
      <c r="B370" s="2">
        <v>10024</v>
      </c>
      <c r="C370" s="4">
        <v>40635</v>
      </c>
      <c r="D370" s="2" t="s">
        <v>453</v>
      </c>
      <c r="E370" s="2">
        <v>25</v>
      </c>
      <c r="F370" s="5">
        <v>13</v>
      </c>
      <c r="G370" s="5">
        <f t="shared" si="13"/>
        <v>325</v>
      </c>
      <c r="H370" s="6" t="s">
        <v>450</v>
      </c>
      <c r="I370">
        <f>VLOOKUP(B370,Customer!A$2:F$152,1,FALSE)</f>
        <v>10024</v>
      </c>
      <c r="J370" t="str">
        <f>VLOOKUP(Orders!B370,Customer!A$2:F$152,2,0)</f>
        <v>Beata</v>
      </c>
      <c r="K370" t="str">
        <f>VLOOKUP(Orders!B370,Customer!A$2:F$152,3,0)</f>
        <v>Smyth</v>
      </c>
      <c r="L370" t="str">
        <f t="shared" si="14"/>
        <v>Beata Smyth</v>
      </c>
      <c r="M370" t="str">
        <f>VLOOKUP(Orders!B370,Customer!A$2:F$152,4,0)</f>
        <v>Female</v>
      </c>
      <c r="N370" t="str">
        <f>VLOOKUP(Orders!B370,Customer!A$2:F$152,5,0)</f>
        <v>Ho Chi Minh City</v>
      </c>
      <c r="O370" t="str">
        <f>VLOOKUP(Orders!B370,Customer!A$2:F$152,6,0)</f>
        <v>Vietnam</v>
      </c>
      <c r="P370" t="str">
        <f>VLOOKUP(B370,Phone_Numbers!A$2:B$147,2,0)</f>
        <v>555-1280</v>
      </c>
    </row>
    <row r="371" spans="1:16" x14ac:dyDescent="0.2">
      <c r="A371" s="2">
        <v>470</v>
      </c>
      <c r="B371" s="2">
        <v>10086</v>
      </c>
      <c r="C371" s="4">
        <v>42225</v>
      </c>
      <c r="D371" s="2" t="s">
        <v>460</v>
      </c>
      <c r="E371" s="2">
        <v>3</v>
      </c>
      <c r="F371" s="5">
        <v>8</v>
      </c>
      <c r="G371" s="5">
        <f t="shared" si="13"/>
        <v>24</v>
      </c>
      <c r="H371" s="6" t="s">
        <v>461</v>
      </c>
      <c r="I371">
        <f>VLOOKUP(B371,Customer!A$2:F$152,1,FALSE)</f>
        <v>10086</v>
      </c>
      <c r="J371" t="str">
        <f>VLOOKUP(Orders!B371,Customer!A$2:F$152,2,0)</f>
        <v>Lisette</v>
      </c>
      <c r="K371" t="str">
        <f>VLOOKUP(Orders!B371,Customer!A$2:F$152,3,0)</f>
        <v>Bowsher</v>
      </c>
      <c r="L371" t="str">
        <f t="shared" si="14"/>
        <v>Lisette Bowsher</v>
      </c>
      <c r="M371" t="str">
        <f>VLOOKUP(Orders!B371,Customer!A$2:F$152,4,0)</f>
        <v>Female</v>
      </c>
      <c r="N371" t="str">
        <f>VLOOKUP(Orders!B371,Customer!A$2:F$152,5,0)</f>
        <v>Birmingham</v>
      </c>
      <c r="O371" t="str">
        <f>VLOOKUP(Orders!B371,Customer!A$2:F$152,6,0)</f>
        <v>UK</v>
      </c>
      <c r="P371" t="str">
        <f>VLOOKUP(B371,Phone_Numbers!A$2:B$147,2,0)</f>
        <v>555-1406</v>
      </c>
    </row>
    <row r="372" spans="1:16" x14ac:dyDescent="0.2">
      <c r="A372" s="2">
        <v>471</v>
      </c>
      <c r="B372" s="2">
        <v>10146</v>
      </c>
      <c r="C372" s="4">
        <v>40525</v>
      </c>
      <c r="D372" s="2" t="s">
        <v>458</v>
      </c>
      <c r="E372" s="2">
        <v>12</v>
      </c>
      <c r="F372" s="5">
        <v>12</v>
      </c>
      <c r="G372" s="5">
        <f t="shared" si="13"/>
        <v>144</v>
      </c>
      <c r="H372" s="6" t="s">
        <v>452</v>
      </c>
      <c r="I372">
        <f>VLOOKUP(B372,Customer!A$2:F$152,1,FALSE)</f>
        <v>10146</v>
      </c>
      <c r="J372" t="str">
        <f>VLOOKUP(Orders!B372,Customer!A$2:F$152,2,0)</f>
        <v>Bobby</v>
      </c>
      <c r="K372" t="str">
        <f>VLOOKUP(Orders!B372,Customer!A$2:F$152,3,0)</f>
        <v>Greening</v>
      </c>
      <c r="L372" t="str">
        <f t="shared" si="14"/>
        <v>Bobby Greening</v>
      </c>
      <c r="M372" t="str">
        <f>VLOOKUP(Orders!B372,Customer!A$2:F$152,4,0)</f>
        <v>Male</v>
      </c>
      <c r="N372" t="str">
        <f>VLOOKUP(Orders!B372,Customer!A$2:F$152,5,0)</f>
        <v>Dallas</v>
      </c>
      <c r="O372" t="str">
        <f>VLOOKUP(Orders!B372,Customer!A$2:F$152,6,0)</f>
        <v>USA</v>
      </c>
      <c r="P372" t="str">
        <f>VLOOKUP(B372,Phone_Numbers!A$2:B$147,2,0)</f>
        <v>555-1526</v>
      </c>
    </row>
    <row r="373" spans="1:16" x14ac:dyDescent="0.2">
      <c r="A373" s="2">
        <v>472</v>
      </c>
      <c r="B373" s="2">
        <v>10130</v>
      </c>
      <c r="C373" s="4">
        <v>41442</v>
      </c>
      <c r="D373" s="2" t="s">
        <v>458</v>
      </c>
      <c r="E373" s="2">
        <v>22</v>
      </c>
      <c r="F373" s="5">
        <v>12</v>
      </c>
      <c r="G373" s="5">
        <f t="shared" si="13"/>
        <v>264</v>
      </c>
      <c r="H373" s="6" t="s">
        <v>450</v>
      </c>
      <c r="I373">
        <f>VLOOKUP(B373,Customer!A$2:F$152,1,FALSE)</f>
        <v>10130</v>
      </c>
      <c r="J373" t="str">
        <f>VLOOKUP(Orders!B373,Customer!A$2:F$152,2,0)</f>
        <v>Omega</v>
      </c>
      <c r="K373" t="str">
        <f>VLOOKUP(Orders!B373,Customer!A$2:F$152,3,0)</f>
        <v>Woolford</v>
      </c>
      <c r="L373" t="str">
        <f t="shared" si="14"/>
        <v>Omega Woolford</v>
      </c>
      <c r="M373" t="str">
        <f>VLOOKUP(Orders!B373,Customer!A$2:F$152,4,0)</f>
        <v>Female</v>
      </c>
      <c r="N373" t="str">
        <f>VLOOKUP(Orders!B373,Customer!A$2:F$152,5,0)</f>
        <v>Mexico City</v>
      </c>
      <c r="O373" t="str">
        <f>VLOOKUP(Orders!B373,Customer!A$2:F$152,6,0)</f>
        <v>Mexico</v>
      </c>
      <c r="P373" t="str">
        <f>VLOOKUP(B373,Phone_Numbers!A$2:B$147,2,0)</f>
        <v>555-1494</v>
      </c>
    </row>
    <row r="374" spans="1:16" x14ac:dyDescent="0.2">
      <c r="A374" s="2">
        <v>473</v>
      </c>
      <c r="B374" s="2">
        <v>10139</v>
      </c>
      <c r="C374" s="4">
        <v>42174</v>
      </c>
      <c r="D374" s="2" t="s">
        <v>456</v>
      </c>
      <c r="E374" s="2">
        <v>4</v>
      </c>
      <c r="F374" s="5">
        <v>12</v>
      </c>
      <c r="G374" s="5">
        <f t="shared" si="13"/>
        <v>48</v>
      </c>
      <c r="H374" s="6" t="s">
        <v>461</v>
      </c>
      <c r="I374">
        <f>VLOOKUP(B374,Customer!A$2:F$152,1,FALSE)</f>
        <v>10139</v>
      </c>
      <c r="J374" t="str">
        <f>VLOOKUP(Orders!B374,Customer!A$2:F$152,2,0)</f>
        <v>Federico</v>
      </c>
      <c r="K374" t="str">
        <f>VLOOKUP(Orders!B374,Customer!A$2:F$152,3,0)</f>
        <v>Taliaferro</v>
      </c>
      <c r="L374" t="str">
        <f t="shared" si="14"/>
        <v>Federico Taliaferro</v>
      </c>
      <c r="M374" t="str">
        <f>VLOOKUP(Orders!B374,Customer!A$2:F$152,4,0)</f>
        <v>Male</v>
      </c>
      <c r="N374" t="str">
        <f>VLOOKUP(Orders!B374,Customer!A$2:F$152,5,0)</f>
        <v>Kuala Lumpur</v>
      </c>
      <c r="O374" t="str">
        <f>VLOOKUP(Orders!B374,Customer!A$2:F$152,6,0)</f>
        <v>Malaysia</v>
      </c>
      <c r="P374" t="str">
        <f>VLOOKUP(B374,Phone_Numbers!A$2:B$147,2,0)</f>
        <v>555-1512</v>
      </c>
    </row>
    <row r="375" spans="1:16" x14ac:dyDescent="0.2">
      <c r="A375" s="2">
        <v>474</v>
      </c>
      <c r="B375" s="2">
        <v>10140</v>
      </c>
      <c r="C375" s="4">
        <v>42320</v>
      </c>
      <c r="D375" s="2" t="s">
        <v>455</v>
      </c>
      <c r="E375" s="2">
        <v>19</v>
      </c>
      <c r="F375" s="5">
        <v>12</v>
      </c>
      <c r="G375" s="5">
        <f t="shared" si="13"/>
        <v>228</v>
      </c>
      <c r="H375" s="6" t="s">
        <v>450</v>
      </c>
      <c r="I375">
        <f>VLOOKUP(B375,Customer!A$2:F$152,1,FALSE)</f>
        <v>10140</v>
      </c>
      <c r="J375" t="str">
        <f>VLOOKUP(Orders!B375,Customer!A$2:F$152,2,0)</f>
        <v>Gordon</v>
      </c>
      <c r="K375" t="str">
        <f>VLOOKUP(Orders!B375,Customer!A$2:F$152,3,0)</f>
        <v>Lehr</v>
      </c>
      <c r="L375" t="str">
        <f t="shared" si="14"/>
        <v>Gordon Lehr</v>
      </c>
      <c r="M375" t="str">
        <f>VLOOKUP(Orders!B375,Customer!A$2:F$152,4,0)</f>
        <v>Male</v>
      </c>
      <c r="N375" t="str">
        <f>VLOOKUP(Orders!B375,Customer!A$2:F$152,5,0)</f>
        <v>Toronto</v>
      </c>
      <c r="O375" t="str">
        <f>VLOOKUP(Orders!B375,Customer!A$2:F$152,6,0)</f>
        <v>Canada</v>
      </c>
      <c r="P375" t="str">
        <f>VLOOKUP(B375,Phone_Numbers!A$2:B$147,2,0)</f>
        <v>555-1514</v>
      </c>
    </row>
    <row r="376" spans="1:16" x14ac:dyDescent="0.2">
      <c r="A376" s="2">
        <v>475</v>
      </c>
      <c r="B376" s="2">
        <v>10135</v>
      </c>
      <c r="C376" s="4">
        <v>41715</v>
      </c>
      <c r="D376" s="2" t="s">
        <v>456</v>
      </c>
      <c r="E376" s="2">
        <v>9</v>
      </c>
      <c r="F376" s="5">
        <v>12</v>
      </c>
      <c r="G376" s="5">
        <f t="shared" si="13"/>
        <v>108</v>
      </c>
      <c r="H376" s="6" t="s">
        <v>452</v>
      </c>
      <c r="I376">
        <f>VLOOKUP(B376,Customer!A$2:F$152,1,FALSE)</f>
        <v>10135</v>
      </c>
      <c r="J376" t="str">
        <f>VLOOKUP(Orders!B376,Customer!A$2:F$152,2,0)</f>
        <v>Santiago</v>
      </c>
      <c r="K376" t="str">
        <f>VLOOKUP(Orders!B376,Customer!A$2:F$152,3,0)</f>
        <v>Nold</v>
      </c>
      <c r="L376" t="str">
        <f t="shared" si="14"/>
        <v>Santiago Nold</v>
      </c>
      <c r="M376" t="str">
        <f>VLOOKUP(Orders!B376,Customer!A$2:F$152,4,0)</f>
        <v>Male</v>
      </c>
      <c r="N376" t="str">
        <f>VLOOKUP(Orders!B376,Customer!A$2:F$152,5,0)</f>
        <v>Jakarta</v>
      </c>
      <c r="O376" t="str">
        <f>VLOOKUP(Orders!B376,Customer!A$2:F$152,6,0)</f>
        <v>Indonesia</v>
      </c>
      <c r="P376" t="str">
        <f>VLOOKUP(B376,Phone_Numbers!A$2:B$147,2,0)</f>
        <v>555-1504</v>
      </c>
    </row>
    <row r="377" spans="1:16" x14ac:dyDescent="0.2">
      <c r="A377" s="2">
        <v>476</v>
      </c>
      <c r="B377" s="2">
        <v>10057</v>
      </c>
      <c r="C377" s="4">
        <v>41881</v>
      </c>
      <c r="D377" s="2" t="s">
        <v>458</v>
      </c>
      <c r="E377" s="2">
        <v>21</v>
      </c>
      <c r="F377" s="5">
        <v>12</v>
      </c>
      <c r="G377" s="5">
        <f t="shared" si="13"/>
        <v>252</v>
      </c>
      <c r="H377" s="6" t="s">
        <v>450</v>
      </c>
      <c r="I377">
        <f>VLOOKUP(B377,Customer!A$2:F$152,1,FALSE)</f>
        <v>10057</v>
      </c>
      <c r="J377" t="str">
        <f>VLOOKUP(Orders!B377,Customer!A$2:F$152,2,0)</f>
        <v>Willis</v>
      </c>
      <c r="K377" t="str">
        <f>VLOOKUP(Orders!B377,Customer!A$2:F$152,3,0)</f>
        <v>Brinks</v>
      </c>
      <c r="L377" t="str">
        <f t="shared" si="14"/>
        <v>Willis Brinks</v>
      </c>
      <c r="M377" t="str">
        <f>VLOOKUP(Orders!B377,Customer!A$2:F$152,4,0)</f>
        <v>Male</v>
      </c>
      <c r="N377" t="str">
        <f>VLOOKUP(Orders!B377,Customer!A$2:F$152,5,0)</f>
        <v>Washington</v>
      </c>
      <c r="O377" t="str">
        <f>VLOOKUP(Orders!B377,Customer!A$2:F$152,6,0)</f>
        <v>USA</v>
      </c>
      <c r="P377" t="str">
        <f>VLOOKUP(B377,Phone_Numbers!A$2:B$147,2,0)</f>
        <v>555-1346</v>
      </c>
    </row>
    <row r="378" spans="1:16" x14ac:dyDescent="0.2">
      <c r="A378" s="2">
        <v>477</v>
      </c>
      <c r="B378" s="2">
        <v>10013</v>
      </c>
      <c r="C378" s="4">
        <v>40512</v>
      </c>
      <c r="D378" s="2" t="s">
        <v>462</v>
      </c>
      <c r="E378" s="2">
        <v>9</v>
      </c>
      <c r="F378" s="5">
        <v>2</v>
      </c>
      <c r="G378" s="5">
        <f t="shared" si="13"/>
        <v>18</v>
      </c>
      <c r="H378" s="6" t="s">
        <v>452</v>
      </c>
      <c r="I378">
        <f>VLOOKUP(B378,Customer!A$2:F$152,1,FALSE)</f>
        <v>10013</v>
      </c>
      <c r="J378" t="str">
        <f>VLOOKUP(Orders!B378,Customer!A$2:F$152,2,0)</f>
        <v>Leigha</v>
      </c>
      <c r="K378" t="str">
        <f>VLOOKUP(Orders!B378,Customer!A$2:F$152,3,0)</f>
        <v>Bouffard</v>
      </c>
      <c r="L378" t="str">
        <f t="shared" si="14"/>
        <v>Leigha Bouffard</v>
      </c>
      <c r="M378" t="str">
        <f>VLOOKUP(Orders!B378,Customer!A$2:F$152,4,0)</f>
        <v>Female</v>
      </c>
      <c r="N378" t="str">
        <f>VLOOKUP(Orders!B378,Customer!A$2:F$152,5,0)</f>
        <v>Cairo</v>
      </c>
      <c r="O378" t="str">
        <f>VLOOKUP(Orders!B378,Customer!A$2:F$152,6,0)</f>
        <v>Egypt</v>
      </c>
      <c r="P378" t="str">
        <f>VLOOKUP(B378,Phone_Numbers!A$2:B$147,2,0)</f>
        <v>555-1258</v>
      </c>
    </row>
    <row r="379" spans="1:16" x14ac:dyDescent="0.2">
      <c r="A379" s="2">
        <v>478</v>
      </c>
      <c r="B379" s="2">
        <v>10066</v>
      </c>
      <c r="C379" s="4">
        <v>42315</v>
      </c>
      <c r="D379" s="2" t="s">
        <v>457</v>
      </c>
      <c r="E379" s="2">
        <v>16</v>
      </c>
      <c r="F379" s="5">
        <v>9</v>
      </c>
      <c r="G379" s="5">
        <f t="shared" si="13"/>
        <v>144</v>
      </c>
      <c r="H379" s="6" t="s">
        <v>450</v>
      </c>
      <c r="I379">
        <f>VLOOKUP(B379,Customer!A$2:F$152,1,FALSE)</f>
        <v>10066</v>
      </c>
      <c r="J379" t="str">
        <f>VLOOKUP(Orders!B379,Customer!A$2:F$152,2,0)</f>
        <v>Berry</v>
      </c>
      <c r="K379" t="str">
        <f>VLOOKUP(Orders!B379,Customer!A$2:F$152,3,0)</f>
        <v>Plumadore</v>
      </c>
      <c r="L379" t="str">
        <f t="shared" si="14"/>
        <v>Berry Plumadore</v>
      </c>
      <c r="M379" t="str">
        <f>VLOOKUP(Orders!B379,Customer!A$2:F$152,4,0)</f>
        <v>Male</v>
      </c>
      <c r="N379" t="str">
        <f>VLOOKUP(Orders!B379,Customer!A$2:F$152,5,0)</f>
        <v>Accra</v>
      </c>
      <c r="O379" t="str">
        <f>VLOOKUP(Orders!B379,Customer!A$2:F$152,6,0)</f>
        <v>Ghana</v>
      </c>
      <c r="P379" t="str">
        <f>VLOOKUP(B379,Phone_Numbers!A$2:B$147,2,0)</f>
        <v>555-1364</v>
      </c>
    </row>
    <row r="380" spans="1:16" x14ac:dyDescent="0.2">
      <c r="A380" s="2">
        <v>479</v>
      </c>
      <c r="B380" s="2">
        <v>10089</v>
      </c>
      <c r="C380" s="4">
        <v>41665</v>
      </c>
      <c r="D380" s="2" t="s">
        <v>460</v>
      </c>
      <c r="E380" s="2">
        <v>6</v>
      </c>
      <c r="F380" s="5">
        <v>8</v>
      </c>
      <c r="G380" s="5">
        <f t="shared" si="13"/>
        <v>48</v>
      </c>
      <c r="H380" s="6" t="s">
        <v>452</v>
      </c>
      <c r="I380">
        <f>VLOOKUP(B380,Customer!A$2:F$152,1,FALSE)</f>
        <v>10089</v>
      </c>
      <c r="J380" t="str">
        <f>VLOOKUP(Orders!B380,Customer!A$2:F$152,2,0)</f>
        <v>Evan</v>
      </c>
      <c r="K380" t="str">
        <f>VLOOKUP(Orders!B380,Customer!A$2:F$152,3,0)</f>
        <v>Maxie</v>
      </c>
      <c r="L380" t="str">
        <f t="shared" si="14"/>
        <v>Evan Maxie</v>
      </c>
      <c r="M380" t="str">
        <f>VLOOKUP(Orders!B380,Customer!A$2:F$152,4,0)</f>
        <v>Male</v>
      </c>
      <c r="N380" t="str">
        <f>VLOOKUP(Orders!B380,Customer!A$2:F$152,5,0)</f>
        <v>Manchester</v>
      </c>
      <c r="O380" t="str">
        <f>VLOOKUP(Orders!B380,Customer!A$2:F$152,6,0)</f>
        <v>UK</v>
      </c>
      <c r="P380" t="str">
        <f>VLOOKUP(B380,Phone_Numbers!A$2:B$147,2,0)</f>
        <v>555-1412</v>
      </c>
    </row>
    <row r="381" spans="1:16" x14ac:dyDescent="0.2">
      <c r="A381" s="2">
        <v>480</v>
      </c>
      <c r="B381" s="2">
        <v>10083</v>
      </c>
      <c r="C381" s="4">
        <v>40325</v>
      </c>
      <c r="D381" s="2" t="s">
        <v>458</v>
      </c>
      <c r="E381" s="2">
        <v>12</v>
      </c>
      <c r="F381" s="5">
        <v>12</v>
      </c>
      <c r="G381" s="5">
        <f t="shared" si="13"/>
        <v>144</v>
      </c>
      <c r="H381" s="6" t="s">
        <v>452</v>
      </c>
      <c r="I381">
        <f>VLOOKUP(B381,Customer!A$2:F$152,1,FALSE)</f>
        <v>10083</v>
      </c>
      <c r="J381" t="str">
        <f>VLOOKUP(Orders!B381,Customer!A$2:F$152,2,0)</f>
        <v>Delta</v>
      </c>
      <c r="K381" t="str">
        <f>VLOOKUP(Orders!B381,Customer!A$2:F$152,3,0)</f>
        <v>Seitz</v>
      </c>
      <c r="L381" t="str">
        <f t="shared" si="14"/>
        <v>Delta Seitz</v>
      </c>
      <c r="M381" t="str">
        <f>VLOOKUP(Orders!B381,Customer!A$2:F$152,4,0)</f>
        <v>Male</v>
      </c>
      <c r="N381" t="str">
        <f>VLOOKUP(Orders!B381,Customer!A$2:F$152,5,0)</f>
        <v>Naples</v>
      </c>
      <c r="O381" t="str">
        <f>VLOOKUP(Orders!B381,Customer!A$2:F$152,6,0)</f>
        <v>Italy</v>
      </c>
      <c r="P381" t="str">
        <f>VLOOKUP(B381,Phone_Numbers!A$2:B$147,2,0)</f>
        <v>555-1400</v>
      </c>
    </row>
    <row r="382" spans="1:16" x14ac:dyDescent="0.2">
      <c r="A382" s="2">
        <v>481</v>
      </c>
      <c r="B382" s="2">
        <v>10050</v>
      </c>
      <c r="C382" s="4">
        <v>41505</v>
      </c>
      <c r="D382" s="2" t="s">
        <v>462</v>
      </c>
      <c r="E382" s="2">
        <v>15</v>
      </c>
      <c r="F382" s="5">
        <v>2</v>
      </c>
      <c r="G382" s="5">
        <f t="shared" si="13"/>
        <v>30</v>
      </c>
      <c r="H382" s="6" t="s">
        <v>450</v>
      </c>
      <c r="I382">
        <f>VLOOKUP(B382,Customer!A$2:F$152,1,FALSE)</f>
        <v>10050</v>
      </c>
      <c r="J382" t="str">
        <f>VLOOKUP(Orders!B382,Customer!A$2:F$152,2,0)</f>
        <v>Christen</v>
      </c>
      <c r="K382" t="str">
        <f>VLOOKUP(Orders!B382,Customer!A$2:F$152,3,0)</f>
        <v>Donnelly</v>
      </c>
      <c r="L382" t="str">
        <f t="shared" si="14"/>
        <v>Christen Donnelly</v>
      </c>
      <c r="M382" t="str">
        <f>VLOOKUP(Orders!B382,Customer!A$2:F$152,4,0)</f>
        <v>Female</v>
      </c>
      <c r="N382" t="str">
        <f>VLOOKUP(Orders!B382,Customer!A$2:F$152,5,0)</f>
        <v>Shenyang</v>
      </c>
      <c r="O382" t="str">
        <f>VLOOKUP(Orders!B382,Customer!A$2:F$152,6,0)</f>
        <v>China</v>
      </c>
      <c r="P382" t="str">
        <f>VLOOKUP(B382,Phone_Numbers!A$2:B$147,2,0)</f>
        <v>555-1332</v>
      </c>
    </row>
    <row r="383" spans="1:16" x14ac:dyDescent="0.2">
      <c r="A383" s="2">
        <v>482</v>
      </c>
      <c r="B383" s="2">
        <v>10103</v>
      </c>
      <c r="C383" s="4">
        <v>40392</v>
      </c>
      <c r="D383" s="2" t="s">
        <v>456</v>
      </c>
      <c r="E383" s="2">
        <v>29</v>
      </c>
      <c r="F383" s="5">
        <v>12</v>
      </c>
      <c r="G383" s="5">
        <f t="shared" si="13"/>
        <v>348</v>
      </c>
      <c r="H383" s="6" t="s">
        <v>450</v>
      </c>
      <c r="I383">
        <f>VLOOKUP(B383,Customer!A$2:F$152,1,FALSE)</f>
        <v>10103</v>
      </c>
      <c r="J383" t="str">
        <f>VLOOKUP(Orders!B383,Customer!A$2:F$152,2,0)</f>
        <v>Kit</v>
      </c>
      <c r="K383" t="str">
        <f>VLOOKUP(Orders!B383,Customer!A$2:F$152,3,0)</f>
        <v>Platner</v>
      </c>
      <c r="L383" t="str">
        <f t="shared" si="14"/>
        <v>Kit Platner</v>
      </c>
      <c r="M383" t="str">
        <f>VLOOKUP(Orders!B383,Customer!A$2:F$152,4,0)</f>
        <v>Male</v>
      </c>
      <c r="N383" t="str">
        <f>VLOOKUP(Orders!B383,Customer!A$2:F$152,5,0)</f>
        <v>Hamburg</v>
      </c>
      <c r="O383" t="str">
        <f>VLOOKUP(Orders!B383,Customer!A$2:F$152,6,0)</f>
        <v>Germany</v>
      </c>
      <c r="P383" t="str">
        <f>VLOOKUP(B383,Phone_Numbers!A$2:B$147,2,0)</f>
        <v>555-1440</v>
      </c>
    </row>
    <row r="384" spans="1:16" x14ac:dyDescent="0.2">
      <c r="A384" s="2">
        <v>483</v>
      </c>
      <c r="B384" s="2">
        <v>10069</v>
      </c>
      <c r="C384" s="4">
        <v>41786</v>
      </c>
      <c r="D384" s="2" t="s">
        <v>459</v>
      </c>
      <c r="E384" s="2">
        <v>24</v>
      </c>
      <c r="F384" s="5">
        <v>2</v>
      </c>
      <c r="G384" s="5">
        <f t="shared" si="13"/>
        <v>48</v>
      </c>
      <c r="H384" s="6" t="s">
        <v>450</v>
      </c>
      <c r="I384">
        <f>VLOOKUP(B384,Customer!A$2:F$152,1,FALSE)</f>
        <v>10069</v>
      </c>
      <c r="J384" t="str">
        <f>VLOOKUP(Orders!B384,Customer!A$2:F$152,2,0)</f>
        <v>Larissa</v>
      </c>
      <c r="K384" t="str">
        <f>VLOOKUP(Orders!B384,Customer!A$2:F$152,3,0)</f>
        <v>Louviere</v>
      </c>
      <c r="L384" t="str">
        <f t="shared" si="14"/>
        <v>Larissa Louviere</v>
      </c>
      <c r="M384" t="str">
        <f>VLOOKUP(Orders!B384,Customer!A$2:F$152,4,0)</f>
        <v>Female</v>
      </c>
      <c r="N384" t="str">
        <f>VLOOKUP(Orders!B384,Customer!A$2:F$152,5,0)</f>
        <v>Sao Paulo</v>
      </c>
      <c r="O384" t="str">
        <f>VLOOKUP(Orders!B384,Customer!A$2:F$152,6,0)</f>
        <v>Brazil</v>
      </c>
      <c r="P384" t="str">
        <f>VLOOKUP(B384,Phone_Numbers!A$2:B$147,2,0)</f>
        <v>555-1370</v>
      </c>
    </row>
    <row r="385" spans="1:16" x14ac:dyDescent="0.2">
      <c r="A385" s="2">
        <v>484</v>
      </c>
      <c r="B385" s="2">
        <v>10086</v>
      </c>
      <c r="C385" s="4">
        <v>40246</v>
      </c>
      <c r="D385" s="2" t="s">
        <v>460</v>
      </c>
      <c r="E385" s="2">
        <v>3</v>
      </c>
      <c r="F385" s="5">
        <v>8</v>
      </c>
      <c r="G385" s="5">
        <f t="shared" si="13"/>
        <v>24</v>
      </c>
      <c r="H385" s="6" t="s">
        <v>461</v>
      </c>
      <c r="I385">
        <f>VLOOKUP(B385,Customer!A$2:F$152,1,FALSE)</f>
        <v>10086</v>
      </c>
      <c r="J385" t="str">
        <f>VLOOKUP(Orders!B385,Customer!A$2:F$152,2,0)</f>
        <v>Lisette</v>
      </c>
      <c r="K385" t="str">
        <f>VLOOKUP(Orders!B385,Customer!A$2:F$152,3,0)</f>
        <v>Bowsher</v>
      </c>
      <c r="L385" t="str">
        <f t="shared" si="14"/>
        <v>Lisette Bowsher</v>
      </c>
      <c r="M385" t="str">
        <f>VLOOKUP(Orders!B385,Customer!A$2:F$152,4,0)</f>
        <v>Female</v>
      </c>
      <c r="N385" t="str">
        <f>VLOOKUP(Orders!B385,Customer!A$2:F$152,5,0)</f>
        <v>Birmingham</v>
      </c>
      <c r="O385" t="str">
        <f>VLOOKUP(Orders!B385,Customer!A$2:F$152,6,0)</f>
        <v>UK</v>
      </c>
      <c r="P385" t="str">
        <f>VLOOKUP(B385,Phone_Numbers!A$2:B$147,2,0)</f>
        <v>555-1406</v>
      </c>
    </row>
    <row r="386" spans="1:16" x14ac:dyDescent="0.2">
      <c r="A386" s="2">
        <v>485</v>
      </c>
      <c r="B386" s="2">
        <v>10092</v>
      </c>
      <c r="C386" s="4">
        <v>41839</v>
      </c>
      <c r="D386" s="2" t="s">
        <v>459</v>
      </c>
      <c r="E386" s="2">
        <v>11</v>
      </c>
      <c r="F386" s="5">
        <v>2</v>
      </c>
      <c r="G386" s="5">
        <f t="shared" si="13"/>
        <v>22</v>
      </c>
      <c r="H386" s="6" t="s">
        <v>452</v>
      </c>
      <c r="I386">
        <f>VLOOKUP(B386,Customer!A$2:F$152,1,FALSE)</f>
        <v>10092</v>
      </c>
      <c r="J386" t="str">
        <f>VLOOKUP(Orders!B386,Customer!A$2:F$152,2,0)</f>
        <v>Percy</v>
      </c>
      <c r="K386" t="str">
        <f>VLOOKUP(Orders!B386,Customer!A$2:F$152,3,0)</f>
        <v>Rizzuto</v>
      </c>
      <c r="L386" t="str">
        <f t="shared" si="14"/>
        <v>Percy Rizzuto</v>
      </c>
      <c r="M386" t="str">
        <f>VLOOKUP(Orders!B386,Customer!A$2:F$152,4,0)</f>
        <v>Female</v>
      </c>
      <c r="N386" t="str">
        <f>VLOOKUP(Orders!B386,Customer!A$2:F$152,5,0)</f>
        <v>Tashkent</v>
      </c>
      <c r="O386" t="str">
        <f>VLOOKUP(Orders!B386,Customer!A$2:F$152,6,0)</f>
        <v>Uzbekistan</v>
      </c>
      <c r="P386" t="str">
        <f>VLOOKUP(B386,Phone_Numbers!A$2:B$147,2,0)</f>
        <v>555-1418</v>
      </c>
    </row>
    <row r="387" spans="1:16" x14ac:dyDescent="0.2">
      <c r="A387" s="2">
        <v>486</v>
      </c>
      <c r="B387" s="2">
        <v>10069</v>
      </c>
      <c r="C387" s="4">
        <v>40904</v>
      </c>
      <c r="D387" s="2" t="s">
        <v>462</v>
      </c>
      <c r="E387" s="2">
        <v>9</v>
      </c>
      <c r="F387" s="5">
        <v>2</v>
      </c>
      <c r="G387" s="5">
        <f t="shared" ref="G387:G450" si="15">E387*F387</f>
        <v>18</v>
      </c>
      <c r="H387" s="6" t="s">
        <v>452</v>
      </c>
      <c r="I387">
        <f>VLOOKUP(B387,Customer!A$2:F$152,1,FALSE)</f>
        <v>10069</v>
      </c>
      <c r="J387" t="str">
        <f>VLOOKUP(Orders!B387,Customer!A$2:F$152,2,0)</f>
        <v>Larissa</v>
      </c>
      <c r="K387" t="str">
        <f>VLOOKUP(Orders!B387,Customer!A$2:F$152,3,0)</f>
        <v>Louviere</v>
      </c>
      <c r="L387" t="str">
        <f t="shared" ref="L387:L450" si="16">_xlfn.CONCAT(J387," ",K387)</f>
        <v>Larissa Louviere</v>
      </c>
      <c r="M387" t="str">
        <f>VLOOKUP(Orders!B387,Customer!A$2:F$152,4,0)</f>
        <v>Female</v>
      </c>
      <c r="N387" t="str">
        <f>VLOOKUP(Orders!B387,Customer!A$2:F$152,5,0)</f>
        <v>Sao Paulo</v>
      </c>
      <c r="O387" t="str">
        <f>VLOOKUP(Orders!B387,Customer!A$2:F$152,6,0)</f>
        <v>Brazil</v>
      </c>
      <c r="P387" t="str">
        <f>VLOOKUP(B387,Phone_Numbers!A$2:B$147,2,0)</f>
        <v>555-1370</v>
      </c>
    </row>
    <row r="388" spans="1:16" x14ac:dyDescent="0.2">
      <c r="A388" s="2">
        <v>487</v>
      </c>
      <c r="B388" s="2">
        <v>10093</v>
      </c>
      <c r="C388" s="4">
        <v>41333</v>
      </c>
      <c r="D388" s="2" t="s">
        <v>460</v>
      </c>
      <c r="E388" s="2">
        <v>13</v>
      </c>
      <c r="F388" s="5">
        <v>8</v>
      </c>
      <c r="G388" s="5">
        <f t="shared" si="15"/>
        <v>104</v>
      </c>
      <c r="H388" s="6" t="s">
        <v>452</v>
      </c>
      <c r="I388">
        <f>VLOOKUP(B388,Customer!A$2:F$152,1,FALSE)</f>
        <v>10093</v>
      </c>
      <c r="J388" t="str">
        <f>VLOOKUP(Orders!B388,Customer!A$2:F$152,2,0)</f>
        <v>Jack</v>
      </c>
      <c r="K388" t="str">
        <f>VLOOKUP(Orders!B388,Customer!A$2:F$152,3,0)</f>
        <v>Dimas</v>
      </c>
      <c r="L388" t="str">
        <f t="shared" si="16"/>
        <v>Jack Dimas</v>
      </c>
      <c r="M388" t="str">
        <f>VLOOKUP(Orders!B388,Customer!A$2:F$152,4,0)</f>
        <v>Male</v>
      </c>
      <c r="N388" t="str">
        <f>VLOOKUP(Orders!B388,Customer!A$2:F$152,5,0)</f>
        <v>Fukuoka</v>
      </c>
      <c r="O388" t="str">
        <f>VLOOKUP(Orders!B388,Customer!A$2:F$152,6,0)</f>
        <v>Japan</v>
      </c>
      <c r="P388" t="str">
        <f>VLOOKUP(B388,Phone_Numbers!A$2:B$147,2,0)</f>
        <v>555-1420</v>
      </c>
    </row>
    <row r="389" spans="1:16" x14ac:dyDescent="0.2">
      <c r="A389" s="2">
        <v>488</v>
      </c>
      <c r="B389" s="2">
        <v>10046</v>
      </c>
      <c r="C389" s="4">
        <v>41307</v>
      </c>
      <c r="D389" s="2" t="s">
        <v>458</v>
      </c>
      <c r="E389" s="2">
        <v>21</v>
      </c>
      <c r="F389" s="5">
        <v>12</v>
      </c>
      <c r="G389" s="5">
        <f t="shared" si="15"/>
        <v>252</v>
      </c>
      <c r="H389" s="6" t="s">
        <v>450</v>
      </c>
      <c r="I389">
        <f>VLOOKUP(B389,Customer!A$2:F$152,1,FALSE)</f>
        <v>10046</v>
      </c>
      <c r="J389" t="str">
        <f>VLOOKUP(Orders!B389,Customer!A$2:F$152,2,0)</f>
        <v>Jewell</v>
      </c>
      <c r="K389" t="str">
        <f>VLOOKUP(Orders!B389,Customer!A$2:F$152,3,0)</f>
        <v>Kyser</v>
      </c>
      <c r="L389" t="str">
        <f t="shared" si="16"/>
        <v>Jewell Kyser</v>
      </c>
      <c r="M389" t="str">
        <f>VLOOKUP(Orders!B389,Customer!A$2:F$152,4,0)</f>
        <v>Female</v>
      </c>
      <c r="N389" t="str">
        <f>VLOOKUP(Orders!B389,Customer!A$2:F$152,5,0)</f>
        <v>Tianjin</v>
      </c>
      <c r="O389" t="str">
        <f>VLOOKUP(Orders!B389,Customer!A$2:F$152,6,0)</f>
        <v>China</v>
      </c>
      <c r="P389" t="str">
        <f>VLOOKUP(B389,Phone_Numbers!A$2:B$147,2,0)</f>
        <v>555-1324</v>
      </c>
    </row>
    <row r="390" spans="1:16" x14ac:dyDescent="0.2">
      <c r="A390" s="2">
        <v>489</v>
      </c>
      <c r="B390" s="2">
        <v>10073</v>
      </c>
      <c r="C390" s="4">
        <v>42097</v>
      </c>
      <c r="D390" s="2" t="s">
        <v>455</v>
      </c>
      <c r="E390" s="2">
        <v>11</v>
      </c>
      <c r="F390" s="5">
        <v>12</v>
      </c>
      <c r="G390" s="5">
        <f t="shared" si="15"/>
        <v>132</v>
      </c>
      <c r="H390" s="6" t="s">
        <v>452</v>
      </c>
      <c r="I390">
        <f>VLOOKUP(B390,Customer!A$2:F$152,1,FALSE)</f>
        <v>10073</v>
      </c>
      <c r="J390" t="str">
        <f>VLOOKUP(Orders!B390,Customer!A$2:F$152,2,0)</f>
        <v>Danuta</v>
      </c>
      <c r="K390" t="str">
        <f>VLOOKUP(Orders!B390,Customer!A$2:F$152,3,0)</f>
        <v>Hennig</v>
      </c>
      <c r="L390" t="str">
        <f t="shared" si="16"/>
        <v>Danuta Hennig</v>
      </c>
      <c r="M390" t="str">
        <f>VLOOKUP(Orders!B390,Customer!A$2:F$152,4,0)</f>
        <v>Female</v>
      </c>
      <c r="N390" t="str">
        <f>VLOOKUP(Orders!B390,Customer!A$2:F$152,5,0)</f>
        <v>Durban</v>
      </c>
      <c r="O390" t="str">
        <f>VLOOKUP(Orders!B390,Customer!A$2:F$152,6,0)</f>
        <v>South Africa</v>
      </c>
      <c r="P390" t="e">
        <f>VLOOKUP(B390,Phone_Numbers!A$2:B$147,2,0)</f>
        <v>#N/A</v>
      </c>
    </row>
    <row r="391" spans="1:16" x14ac:dyDescent="0.2">
      <c r="A391" s="2">
        <v>490</v>
      </c>
      <c r="B391" s="2">
        <v>10145</v>
      </c>
      <c r="C391" s="4">
        <v>40431</v>
      </c>
      <c r="D391" s="2" t="s">
        <v>459</v>
      </c>
      <c r="E391" s="2">
        <v>1</v>
      </c>
      <c r="F391" s="5">
        <v>2</v>
      </c>
      <c r="G391" s="5">
        <f t="shared" si="15"/>
        <v>2</v>
      </c>
      <c r="H391" s="6" t="s">
        <v>461</v>
      </c>
      <c r="I391">
        <f>VLOOKUP(B391,Customer!A$2:F$152,1,FALSE)</f>
        <v>10145</v>
      </c>
      <c r="J391" t="str">
        <f>VLOOKUP(Orders!B391,Customer!A$2:F$152,2,0)</f>
        <v>Nicol</v>
      </c>
      <c r="K391" t="str">
        <f>VLOOKUP(Orders!B391,Customer!A$2:F$152,3,0)</f>
        <v>Westerberg</v>
      </c>
      <c r="L391" t="str">
        <f t="shared" si="16"/>
        <v>Nicol Westerberg</v>
      </c>
      <c r="M391" t="str">
        <f>VLOOKUP(Orders!B391,Customer!A$2:F$152,4,0)</f>
        <v>Female</v>
      </c>
      <c r="N391" t="str">
        <f>VLOOKUP(Orders!B391,Customer!A$2:F$152,5,0)</f>
        <v>Shenyang</v>
      </c>
      <c r="O391" t="str">
        <f>VLOOKUP(Orders!B391,Customer!A$2:F$152,6,0)</f>
        <v>China</v>
      </c>
      <c r="P391" t="str">
        <f>VLOOKUP(B391,Phone_Numbers!A$2:B$147,2,0)</f>
        <v>555-1524</v>
      </c>
    </row>
    <row r="392" spans="1:16" x14ac:dyDescent="0.2">
      <c r="A392" s="2">
        <v>491</v>
      </c>
      <c r="B392" s="2">
        <v>10014</v>
      </c>
      <c r="C392" s="4">
        <v>41061</v>
      </c>
      <c r="D392" s="2" t="s">
        <v>453</v>
      </c>
      <c r="E392" s="2">
        <v>26</v>
      </c>
      <c r="F392" s="5">
        <v>13</v>
      </c>
      <c r="G392" s="5">
        <f t="shared" si="15"/>
        <v>338</v>
      </c>
      <c r="H392" s="6" t="s">
        <v>450</v>
      </c>
      <c r="I392">
        <f>VLOOKUP(B392,Customer!A$2:F$152,1,FALSE)</f>
        <v>10014</v>
      </c>
      <c r="J392" t="str">
        <f>VLOOKUP(Orders!B392,Customer!A$2:F$152,2,0)</f>
        <v>Lola</v>
      </c>
      <c r="K392" t="str">
        <f>VLOOKUP(Orders!B392,Customer!A$2:F$152,3,0)</f>
        <v>Schmidt</v>
      </c>
      <c r="L392" t="str">
        <f t="shared" si="16"/>
        <v>Lola Schmidt</v>
      </c>
      <c r="M392" t="str">
        <f>VLOOKUP(Orders!B392,Customer!A$2:F$152,4,0)</f>
        <v>Female</v>
      </c>
      <c r="N392" t="str">
        <f>VLOOKUP(Orders!B392,Customer!A$2:F$152,5,0)</f>
        <v>Los Angeles</v>
      </c>
      <c r="O392" t="str">
        <f>VLOOKUP(Orders!B392,Customer!A$2:F$152,6,0)</f>
        <v>USA</v>
      </c>
      <c r="P392" t="str">
        <f>VLOOKUP(B392,Phone_Numbers!A$2:B$147,2,0)</f>
        <v>555-1260</v>
      </c>
    </row>
    <row r="393" spans="1:16" x14ac:dyDescent="0.2">
      <c r="A393" s="2">
        <v>492</v>
      </c>
      <c r="B393" s="2">
        <v>10107</v>
      </c>
      <c r="C393" s="4">
        <v>41564</v>
      </c>
      <c r="D393" s="2" t="s">
        <v>462</v>
      </c>
      <c r="E393" s="2">
        <v>29</v>
      </c>
      <c r="F393" s="5">
        <v>2</v>
      </c>
      <c r="G393" s="5">
        <f t="shared" si="15"/>
        <v>58</v>
      </c>
      <c r="H393" s="6" t="s">
        <v>450</v>
      </c>
      <c r="I393">
        <f>VLOOKUP(B393,Customer!A$2:F$152,1,FALSE)</f>
        <v>10107</v>
      </c>
      <c r="J393" t="str">
        <f>VLOOKUP(Orders!B393,Customer!A$2:F$152,2,0)</f>
        <v>Teresita</v>
      </c>
      <c r="K393" t="str">
        <f>VLOOKUP(Orders!B393,Customer!A$2:F$152,3,0)</f>
        <v>Schatz</v>
      </c>
      <c r="L393" t="str">
        <f t="shared" si="16"/>
        <v>Teresita Schatz</v>
      </c>
      <c r="M393" t="str">
        <f>VLOOKUP(Orders!B393,Customer!A$2:F$152,4,0)</f>
        <v>Female</v>
      </c>
      <c r="N393" t="str">
        <f>VLOOKUP(Orders!B393,Customer!A$2:F$152,5,0)</f>
        <v>Beirut</v>
      </c>
      <c r="O393" t="str">
        <f>VLOOKUP(Orders!B393,Customer!A$2:F$152,6,0)</f>
        <v>Lebanon</v>
      </c>
      <c r="P393" t="str">
        <f>VLOOKUP(B393,Phone_Numbers!A$2:B$147,2,0)</f>
        <v>555-1448</v>
      </c>
    </row>
    <row r="394" spans="1:16" x14ac:dyDescent="0.2">
      <c r="A394" s="2">
        <v>493</v>
      </c>
      <c r="B394" s="2">
        <v>10033</v>
      </c>
      <c r="C394" s="4">
        <v>40906</v>
      </c>
      <c r="D394" s="2" t="s">
        <v>456</v>
      </c>
      <c r="E394" s="2">
        <v>20</v>
      </c>
      <c r="F394" s="5">
        <v>12</v>
      </c>
      <c r="G394" s="5">
        <f t="shared" si="15"/>
        <v>240</v>
      </c>
      <c r="H394" s="6" t="s">
        <v>450</v>
      </c>
      <c r="I394">
        <f>VLOOKUP(B394,Customer!A$2:F$152,1,FALSE)</f>
        <v>10033</v>
      </c>
      <c r="J394" t="str">
        <f>VLOOKUP(Orders!B394,Customer!A$2:F$152,2,0)</f>
        <v>Cherish</v>
      </c>
      <c r="K394" t="str">
        <f>VLOOKUP(Orders!B394,Customer!A$2:F$152,3,0)</f>
        <v>Breland</v>
      </c>
      <c r="L394" t="str">
        <f t="shared" si="16"/>
        <v>Cherish Breland</v>
      </c>
      <c r="M394" t="str">
        <f>VLOOKUP(Orders!B394,Customer!A$2:F$152,4,0)</f>
        <v>Female</v>
      </c>
      <c r="N394" t="str">
        <f>VLOOKUP(Orders!B394,Customer!A$2:F$152,5,0)</f>
        <v>Vienna</v>
      </c>
      <c r="O394" t="str">
        <f>VLOOKUP(Orders!B394,Customer!A$2:F$152,6,0)</f>
        <v>Austria</v>
      </c>
      <c r="P394" t="str">
        <f>VLOOKUP(B394,Phone_Numbers!A$2:B$147,2,0)</f>
        <v>555-1298</v>
      </c>
    </row>
    <row r="395" spans="1:16" x14ac:dyDescent="0.2">
      <c r="A395" s="2">
        <v>494</v>
      </c>
      <c r="B395" s="2">
        <v>10128</v>
      </c>
      <c r="C395" s="4">
        <v>41182</v>
      </c>
      <c r="D395" s="2" t="s">
        <v>455</v>
      </c>
      <c r="E395" s="2">
        <v>23</v>
      </c>
      <c r="F395" s="5">
        <v>12</v>
      </c>
      <c r="G395" s="5">
        <f t="shared" si="15"/>
        <v>276</v>
      </c>
      <c r="H395" s="6" t="s">
        <v>450</v>
      </c>
      <c r="I395">
        <f>VLOOKUP(B395,Customer!A$2:F$152,1,FALSE)</f>
        <v>10128</v>
      </c>
      <c r="J395" t="str">
        <f>VLOOKUP(Orders!B395,Customer!A$2:F$152,2,0)</f>
        <v>Tynisha</v>
      </c>
      <c r="K395" t="str">
        <f>VLOOKUP(Orders!B395,Customer!A$2:F$152,3,0)</f>
        <v>Kyllonen</v>
      </c>
      <c r="L395" t="str">
        <f t="shared" si="16"/>
        <v>Tynisha Kyllonen</v>
      </c>
      <c r="M395" t="str">
        <f>VLOOKUP(Orders!B395,Customer!A$2:F$152,4,0)</f>
        <v>Female</v>
      </c>
      <c r="N395" t="str">
        <f>VLOOKUP(Orders!B395,Customer!A$2:F$152,5,0)</f>
        <v>Sao Paulo</v>
      </c>
      <c r="O395" t="str">
        <f>VLOOKUP(Orders!B395,Customer!A$2:F$152,6,0)</f>
        <v>Brazil</v>
      </c>
      <c r="P395" t="str">
        <f>VLOOKUP(B395,Phone_Numbers!A$2:B$147,2,0)</f>
        <v>555-1490</v>
      </c>
    </row>
    <row r="396" spans="1:16" x14ac:dyDescent="0.2">
      <c r="A396" s="2">
        <v>495</v>
      </c>
      <c r="B396" s="2">
        <v>10070</v>
      </c>
      <c r="C396" s="4">
        <v>41255</v>
      </c>
      <c r="D396" s="2" t="s">
        <v>459</v>
      </c>
      <c r="E396" s="2">
        <v>13</v>
      </c>
      <c r="F396" s="5">
        <v>2</v>
      </c>
      <c r="G396" s="5">
        <f t="shared" si="15"/>
        <v>26</v>
      </c>
      <c r="H396" s="6" t="s">
        <v>452</v>
      </c>
      <c r="I396">
        <f>VLOOKUP(B396,Customer!A$2:F$152,1,FALSE)</f>
        <v>10070</v>
      </c>
      <c r="J396" t="str">
        <f>VLOOKUP(Orders!B396,Customer!A$2:F$152,2,0)</f>
        <v>Lorina</v>
      </c>
      <c r="K396" t="str">
        <f>VLOOKUP(Orders!B396,Customer!A$2:F$152,3,0)</f>
        <v>Shawgo</v>
      </c>
      <c r="L396" t="str">
        <f t="shared" si="16"/>
        <v>Lorina Shawgo</v>
      </c>
      <c r="M396" t="str">
        <f>VLOOKUP(Orders!B396,Customer!A$2:F$152,4,0)</f>
        <v>Female</v>
      </c>
      <c r="N396" t="str">
        <f>VLOOKUP(Orders!B396,Customer!A$2:F$152,5,0)</f>
        <v>Ankara</v>
      </c>
      <c r="O396" t="str">
        <f>VLOOKUP(Orders!B396,Customer!A$2:F$152,6,0)</f>
        <v>Turkey</v>
      </c>
      <c r="P396" t="str">
        <f>VLOOKUP(B396,Phone_Numbers!A$2:B$147,2,0)</f>
        <v>555-1372</v>
      </c>
    </row>
    <row r="397" spans="1:16" x14ac:dyDescent="0.2">
      <c r="A397" s="2">
        <v>496</v>
      </c>
      <c r="B397" s="2">
        <v>10088</v>
      </c>
      <c r="C397" s="4">
        <v>41541</v>
      </c>
      <c r="D397" s="2" t="s">
        <v>460</v>
      </c>
      <c r="E397" s="2">
        <v>26</v>
      </c>
      <c r="F397" s="5">
        <v>8</v>
      </c>
      <c r="G397" s="5">
        <f t="shared" si="15"/>
        <v>208</v>
      </c>
      <c r="H397" s="6" t="s">
        <v>450</v>
      </c>
      <c r="I397">
        <f>VLOOKUP(B397,Customer!A$2:F$152,1,FALSE)</f>
        <v>10088</v>
      </c>
      <c r="J397" t="str">
        <f>VLOOKUP(Orders!B397,Customer!A$2:F$152,2,0)</f>
        <v>Christene</v>
      </c>
      <c r="K397" t="str">
        <f>VLOOKUP(Orders!B397,Customer!A$2:F$152,3,0)</f>
        <v>Kennell</v>
      </c>
      <c r="L397" t="str">
        <f t="shared" si="16"/>
        <v>Christene Kennell</v>
      </c>
      <c r="M397" t="str">
        <f>VLOOKUP(Orders!B397,Customer!A$2:F$152,4,0)</f>
        <v>Female</v>
      </c>
      <c r="N397" t="str">
        <f>VLOOKUP(Orders!B397,Customer!A$2:F$152,5,0)</f>
        <v>Lisbon</v>
      </c>
      <c r="O397" t="str">
        <f>VLOOKUP(Orders!B397,Customer!A$2:F$152,6,0)</f>
        <v>Portugal</v>
      </c>
      <c r="P397" t="str">
        <f>VLOOKUP(B397,Phone_Numbers!A$2:B$147,2,0)</f>
        <v>555-1410</v>
      </c>
    </row>
    <row r="398" spans="1:16" x14ac:dyDescent="0.2">
      <c r="A398" s="2">
        <v>497</v>
      </c>
      <c r="B398" s="2">
        <v>10080</v>
      </c>
      <c r="C398" s="4">
        <v>42336</v>
      </c>
      <c r="D398" s="2" t="s">
        <v>460</v>
      </c>
      <c r="E398" s="2">
        <v>19</v>
      </c>
      <c r="F398" s="5">
        <v>8</v>
      </c>
      <c r="G398" s="5">
        <f t="shared" si="15"/>
        <v>152</v>
      </c>
      <c r="H398" s="6" t="s">
        <v>450</v>
      </c>
      <c r="I398">
        <f>VLOOKUP(B398,Customer!A$2:F$152,1,FALSE)</f>
        <v>10080</v>
      </c>
      <c r="J398" t="str">
        <f>VLOOKUP(Orders!B398,Customer!A$2:F$152,2,0)</f>
        <v>Hue</v>
      </c>
      <c r="K398" t="str">
        <f>VLOOKUP(Orders!B398,Customer!A$2:F$152,3,0)</f>
        <v>Beeson</v>
      </c>
      <c r="L398" t="str">
        <f t="shared" si="16"/>
        <v>Hue Beeson</v>
      </c>
      <c r="M398" t="str">
        <f>VLOOKUP(Orders!B398,Customer!A$2:F$152,4,0)</f>
        <v>Male</v>
      </c>
      <c r="N398" t="str">
        <f>VLOOKUP(Orders!B398,Customer!A$2:F$152,5,0)</f>
        <v>Fortaleza</v>
      </c>
      <c r="O398" t="str">
        <f>VLOOKUP(Orders!B398,Customer!A$2:F$152,6,0)</f>
        <v>Brazil</v>
      </c>
      <c r="P398" t="str">
        <f>VLOOKUP(B398,Phone_Numbers!A$2:B$147,2,0)</f>
        <v>555-1392</v>
      </c>
    </row>
    <row r="399" spans="1:16" x14ac:dyDescent="0.2">
      <c r="A399" s="2">
        <v>498</v>
      </c>
      <c r="B399" s="2">
        <v>10017</v>
      </c>
      <c r="C399" s="4">
        <v>40236</v>
      </c>
      <c r="D399" s="2" t="s">
        <v>453</v>
      </c>
      <c r="E399" s="2">
        <v>5</v>
      </c>
      <c r="F399" s="5">
        <v>13</v>
      </c>
      <c r="G399" s="5">
        <f t="shared" si="15"/>
        <v>65</v>
      </c>
      <c r="H399" s="6" t="s">
        <v>461</v>
      </c>
      <c r="I399">
        <f>VLOOKUP(B399,Customer!A$2:F$152,1,FALSE)</f>
        <v>10017</v>
      </c>
      <c r="J399" t="str">
        <f>VLOOKUP(Orders!B399,Customer!A$2:F$152,2,0)</f>
        <v>Genaro</v>
      </c>
      <c r="K399" t="str">
        <f>VLOOKUP(Orders!B399,Customer!A$2:F$152,3,0)</f>
        <v>Knutson</v>
      </c>
      <c r="L399" t="str">
        <f t="shared" si="16"/>
        <v>Genaro Knutson</v>
      </c>
      <c r="M399" t="str">
        <f>VLOOKUP(Orders!B399,Customer!A$2:F$152,4,0)</f>
        <v>Male</v>
      </c>
      <c r="N399" t="str">
        <f>VLOOKUP(Orders!B399,Customer!A$2:F$152,5,0)</f>
        <v>Moscow</v>
      </c>
      <c r="O399" t="str">
        <f>VLOOKUP(Orders!B399,Customer!A$2:F$152,6,0)</f>
        <v>Russia</v>
      </c>
      <c r="P399" t="str">
        <f>VLOOKUP(B399,Phone_Numbers!A$2:B$147,2,0)</f>
        <v>555-1266</v>
      </c>
    </row>
    <row r="400" spans="1:16" x14ac:dyDescent="0.2">
      <c r="A400" s="2">
        <v>499</v>
      </c>
      <c r="B400" s="2">
        <v>10088</v>
      </c>
      <c r="C400" s="4">
        <v>42065</v>
      </c>
      <c r="D400" s="2" t="s">
        <v>453</v>
      </c>
      <c r="E400" s="2">
        <v>14</v>
      </c>
      <c r="F400" s="5">
        <v>13</v>
      </c>
      <c r="G400" s="5">
        <f t="shared" si="15"/>
        <v>182</v>
      </c>
      <c r="H400" s="6" t="s">
        <v>452</v>
      </c>
      <c r="I400">
        <f>VLOOKUP(B400,Customer!A$2:F$152,1,FALSE)</f>
        <v>10088</v>
      </c>
      <c r="J400" t="str">
        <f>VLOOKUP(Orders!B400,Customer!A$2:F$152,2,0)</f>
        <v>Christene</v>
      </c>
      <c r="K400" t="str">
        <f>VLOOKUP(Orders!B400,Customer!A$2:F$152,3,0)</f>
        <v>Kennell</v>
      </c>
      <c r="L400" t="str">
        <f t="shared" si="16"/>
        <v>Christene Kennell</v>
      </c>
      <c r="M400" t="str">
        <f>VLOOKUP(Orders!B400,Customer!A$2:F$152,4,0)</f>
        <v>Female</v>
      </c>
      <c r="N400" t="str">
        <f>VLOOKUP(Orders!B400,Customer!A$2:F$152,5,0)</f>
        <v>Lisbon</v>
      </c>
      <c r="O400" t="str">
        <f>VLOOKUP(Orders!B400,Customer!A$2:F$152,6,0)</f>
        <v>Portugal</v>
      </c>
      <c r="P400" t="str">
        <f>VLOOKUP(B400,Phone_Numbers!A$2:B$147,2,0)</f>
        <v>555-1410</v>
      </c>
    </row>
    <row r="401" spans="1:16" x14ac:dyDescent="0.2">
      <c r="A401" s="2">
        <v>500</v>
      </c>
      <c r="B401" s="2">
        <v>10126</v>
      </c>
      <c r="C401" s="4">
        <v>41437</v>
      </c>
      <c r="D401" s="2" t="s">
        <v>453</v>
      </c>
      <c r="E401" s="2">
        <v>10</v>
      </c>
      <c r="F401" s="5">
        <v>13</v>
      </c>
      <c r="G401" s="5">
        <f t="shared" si="15"/>
        <v>130</v>
      </c>
      <c r="H401" s="6" t="s">
        <v>452</v>
      </c>
      <c r="I401">
        <f>VLOOKUP(B401,Customer!A$2:F$152,1,FALSE)</f>
        <v>10126</v>
      </c>
      <c r="J401" t="str">
        <f>VLOOKUP(Orders!B401,Customer!A$2:F$152,2,0)</f>
        <v>Roy</v>
      </c>
      <c r="K401" t="str">
        <f>VLOOKUP(Orders!B401,Customer!A$2:F$152,3,0)</f>
        <v>Reber</v>
      </c>
      <c r="L401" t="str">
        <f t="shared" si="16"/>
        <v>Roy Reber</v>
      </c>
      <c r="M401" t="str">
        <f>VLOOKUP(Orders!B401,Customer!A$2:F$152,4,0)</f>
        <v>Male</v>
      </c>
      <c r="N401" t="str">
        <f>VLOOKUP(Orders!B401,Customer!A$2:F$152,5,0)</f>
        <v>Tokyo</v>
      </c>
      <c r="O401" t="str">
        <f>VLOOKUP(Orders!B401,Customer!A$2:F$152,6,0)</f>
        <v>Japan</v>
      </c>
      <c r="P401" t="str">
        <f>VLOOKUP(B401,Phone_Numbers!A$2:B$147,2,0)</f>
        <v>555-1486</v>
      </c>
    </row>
    <row r="402" spans="1:16" x14ac:dyDescent="0.2">
      <c r="A402" s="2">
        <v>501</v>
      </c>
      <c r="B402" s="2">
        <v>10067</v>
      </c>
      <c r="C402" s="4">
        <v>40635</v>
      </c>
      <c r="D402" s="2" t="s">
        <v>454</v>
      </c>
      <c r="E402" s="2">
        <v>15</v>
      </c>
      <c r="F402" s="5">
        <v>4</v>
      </c>
      <c r="G402" s="5">
        <f t="shared" si="15"/>
        <v>60</v>
      </c>
      <c r="H402" s="6" t="s">
        <v>450</v>
      </c>
      <c r="I402">
        <f>VLOOKUP(B402,Customer!A$2:F$152,1,FALSE)</f>
        <v>10067</v>
      </c>
      <c r="J402" t="str">
        <f>VLOOKUP(Orders!B402,Customer!A$2:F$152,2,0)</f>
        <v>Irina</v>
      </c>
      <c r="K402" t="str">
        <f>VLOOKUP(Orders!B402,Customer!A$2:F$152,3,0)</f>
        <v>Roberge</v>
      </c>
      <c r="L402" t="str">
        <f t="shared" si="16"/>
        <v>Irina Roberge</v>
      </c>
      <c r="M402" t="str">
        <f>VLOOKUP(Orders!B402,Customer!A$2:F$152,4,0)</f>
        <v>Female</v>
      </c>
      <c r="N402" t="str">
        <f>VLOOKUP(Orders!B402,Customer!A$2:F$152,5,0)</f>
        <v>Tokyo</v>
      </c>
      <c r="O402" t="str">
        <f>VLOOKUP(Orders!B402,Customer!A$2:F$152,6,0)</f>
        <v>Japan</v>
      </c>
      <c r="P402" t="str">
        <f>VLOOKUP(B402,Phone_Numbers!A$2:B$147,2,0)</f>
        <v>555-1366</v>
      </c>
    </row>
    <row r="403" spans="1:16" x14ac:dyDescent="0.2">
      <c r="A403" s="2">
        <v>502</v>
      </c>
      <c r="B403" s="2">
        <v>10092</v>
      </c>
      <c r="C403" s="4">
        <v>41507</v>
      </c>
      <c r="D403" s="2" t="s">
        <v>460</v>
      </c>
      <c r="E403" s="2">
        <v>19</v>
      </c>
      <c r="F403" s="5">
        <v>8</v>
      </c>
      <c r="G403" s="5">
        <f t="shared" si="15"/>
        <v>152</v>
      </c>
      <c r="H403" s="6" t="s">
        <v>450</v>
      </c>
      <c r="I403">
        <f>VLOOKUP(B403,Customer!A$2:F$152,1,FALSE)</f>
        <v>10092</v>
      </c>
      <c r="J403" t="str">
        <f>VLOOKUP(Orders!B403,Customer!A$2:F$152,2,0)</f>
        <v>Percy</v>
      </c>
      <c r="K403" t="str">
        <f>VLOOKUP(Orders!B403,Customer!A$2:F$152,3,0)</f>
        <v>Rizzuto</v>
      </c>
      <c r="L403" t="str">
        <f t="shared" si="16"/>
        <v>Percy Rizzuto</v>
      </c>
      <c r="M403" t="str">
        <f>VLOOKUP(Orders!B403,Customer!A$2:F$152,4,0)</f>
        <v>Female</v>
      </c>
      <c r="N403" t="str">
        <f>VLOOKUP(Orders!B403,Customer!A$2:F$152,5,0)</f>
        <v>Tashkent</v>
      </c>
      <c r="O403" t="str">
        <f>VLOOKUP(Orders!B403,Customer!A$2:F$152,6,0)</f>
        <v>Uzbekistan</v>
      </c>
      <c r="P403" t="str">
        <f>VLOOKUP(B403,Phone_Numbers!A$2:B$147,2,0)</f>
        <v>555-1418</v>
      </c>
    </row>
    <row r="404" spans="1:16" x14ac:dyDescent="0.2">
      <c r="A404" s="2">
        <v>503</v>
      </c>
      <c r="B404" s="2">
        <v>10129</v>
      </c>
      <c r="C404" s="4">
        <v>42164</v>
      </c>
      <c r="D404" s="2" t="s">
        <v>456</v>
      </c>
      <c r="E404" s="2">
        <v>19</v>
      </c>
      <c r="F404" s="5">
        <v>12</v>
      </c>
      <c r="G404" s="5">
        <f t="shared" si="15"/>
        <v>228</v>
      </c>
      <c r="H404" s="6" t="s">
        <v>450</v>
      </c>
      <c r="I404">
        <f>VLOOKUP(B404,Customer!A$2:F$152,1,FALSE)</f>
        <v>10129</v>
      </c>
      <c r="J404" t="str">
        <f>VLOOKUP(Orders!B404,Customer!A$2:F$152,2,0)</f>
        <v>Corine</v>
      </c>
      <c r="K404" t="str">
        <f>VLOOKUP(Orders!B404,Customer!A$2:F$152,3,0)</f>
        <v>Ashline</v>
      </c>
      <c r="L404" t="str">
        <f t="shared" si="16"/>
        <v>Corine Ashline</v>
      </c>
      <c r="M404" t="str">
        <f>VLOOKUP(Orders!B404,Customer!A$2:F$152,4,0)</f>
        <v>Female</v>
      </c>
      <c r="N404" t="str">
        <f>VLOOKUP(Orders!B404,Customer!A$2:F$152,5,0)</f>
        <v>Seoul</v>
      </c>
      <c r="O404" t="str">
        <f>VLOOKUP(Orders!B404,Customer!A$2:F$152,6,0)</f>
        <v>South Korea</v>
      </c>
      <c r="P404" t="str">
        <f>VLOOKUP(B404,Phone_Numbers!A$2:B$147,2,0)</f>
        <v>555-1492</v>
      </c>
    </row>
    <row r="405" spans="1:16" x14ac:dyDescent="0.2">
      <c r="A405" s="2">
        <v>504</v>
      </c>
      <c r="B405" s="2">
        <v>10125</v>
      </c>
      <c r="C405" s="4">
        <v>41179</v>
      </c>
      <c r="D405" s="2" t="s">
        <v>459</v>
      </c>
      <c r="E405" s="2">
        <v>23</v>
      </c>
      <c r="F405" s="5">
        <v>2</v>
      </c>
      <c r="G405" s="5">
        <f t="shared" si="15"/>
        <v>46</v>
      </c>
      <c r="H405" s="6" t="s">
        <v>450</v>
      </c>
      <c r="I405">
        <f>VLOOKUP(B405,Customer!A$2:F$152,1,FALSE)</f>
        <v>10125</v>
      </c>
      <c r="J405" t="str">
        <f>VLOOKUP(Orders!B405,Customer!A$2:F$152,2,0)</f>
        <v>Kyra</v>
      </c>
      <c r="K405" t="str">
        <f>VLOOKUP(Orders!B405,Customer!A$2:F$152,3,0)</f>
        <v>Coffin</v>
      </c>
      <c r="L405" t="str">
        <f t="shared" si="16"/>
        <v>Kyra Coffin</v>
      </c>
      <c r="M405" t="str">
        <f>VLOOKUP(Orders!B405,Customer!A$2:F$152,4,0)</f>
        <v>Female</v>
      </c>
      <c r="N405" t="str">
        <f>VLOOKUP(Orders!B405,Customer!A$2:F$152,5,0)</f>
        <v>Accra</v>
      </c>
      <c r="O405" t="str">
        <f>VLOOKUP(Orders!B405,Customer!A$2:F$152,6,0)</f>
        <v>Ghana</v>
      </c>
      <c r="P405" t="str">
        <f>VLOOKUP(B405,Phone_Numbers!A$2:B$147,2,0)</f>
        <v>555-1484</v>
      </c>
    </row>
    <row r="406" spans="1:16" x14ac:dyDescent="0.2">
      <c r="A406" s="2">
        <v>505</v>
      </c>
      <c r="B406" s="2">
        <v>10145</v>
      </c>
      <c r="C406" s="4">
        <v>41936</v>
      </c>
      <c r="D406" s="2" t="s">
        <v>451</v>
      </c>
      <c r="E406" s="2">
        <v>23</v>
      </c>
      <c r="F406" s="5">
        <v>18</v>
      </c>
      <c r="G406" s="5">
        <f t="shared" si="15"/>
        <v>414</v>
      </c>
      <c r="H406" s="6" t="s">
        <v>450</v>
      </c>
      <c r="I406">
        <f>VLOOKUP(B406,Customer!A$2:F$152,1,FALSE)</f>
        <v>10145</v>
      </c>
      <c r="J406" t="str">
        <f>VLOOKUP(Orders!B406,Customer!A$2:F$152,2,0)</f>
        <v>Nicol</v>
      </c>
      <c r="K406" t="str">
        <f>VLOOKUP(Orders!B406,Customer!A$2:F$152,3,0)</f>
        <v>Westerberg</v>
      </c>
      <c r="L406" t="str">
        <f t="shared" si="16"/>
        <v>Nicol Westerberg</v>
      </c>
      <c r="M406" t="str">
        <f>VLOOKUP(Orders!B406,Customer!A$2:F$152,4,0)</f>
        <v>Female</v>
      </c>
      <c r="N406" t="str">
        <f>VLOOKUP(Orders!B406,Customer!A$2:F$152,5,0)</f>
        <v>Shenyang</v>
      </c>
      <c r="O406" t="str">
        <f>VLOOKUP(Orders!B406,Customer!A$2:F$152,6,0)</f>
        <v>China</v>
      </c>
      <c r="P406" t="str">
        <f>VLOOKUP(B406,Phone_Numbers!A$2:B$147,2,0)</f>
        <v>555-1524</v>
      </c>
    </row>
    <row r="407" spans="1:16" x14ac:dyDescent="0.2">
      <c r="A407" s="2">
        <v>506</v>
      </c>
      <c r="B407" s="2">
        <v>10068</v>
      </c>
      <c r="C407" s="4">
        <v>40184</v>
      </c>
      <c r="D407" s="2" t="s">
        <v>453</v>
      </c>
      <c r="E407" s="2">
        <v>25</v>
      </c>
      <c r="F407" s="5">
        <v>13</v>
      </c>
      <c r="G407" s="5">
        <f t="shared" si="15"/>
        <v>325</v>
      </c>
      <c r="H407" s="6" t="s">
        <v>450</v>
      </c>
      <c r="I407">
        <f>VLOOKUP(B407,Customer!A$2:F$152,1,FALSE)</f>
        <v>10068</v>
      </c>
      <c r="J407" t="str">
        <f>VLOOKUP(Orders!B407,Customer!A$2:F$152,2,0)</f>
        <v>Neda</v>
      </c>
      <c r="K407" t="str">
        <f>VLOOKUP(Orders!B407,Customer!A$2:F$152,3,0)</f>
        <v>Asmus</v>
      </c>
      <c r="L407" t="str">
        <f t="shared" si="16"/>
        <v>Neda Asmus</v>
      </c>
      <c r="M407" t="str">
        <f>VLOOKUP(Orders!B407,Customer!A$2:F$152,4,0)</f>
        <v>Female</v>
      </c>
      <c r="N407" t="str">
        <f>VLOOKUP(Orders!B407,Customer!A$2:F$152,5,0)</f>
        <v>New York Metro</v>
      </c>
      <c r="O407" t="str">
        <f>VLOOKUP(Orders!B407,Customer!A$2:F$152,6,0)</f>
        <v>USA</v>
      </c>
      <c r="P407" t="str">
        <f>VLOOKUP(B407,Phone_Numbers!A$2:B$147,2,0)</f>
        <v>555-1368</v>
      </c>
    </row>
    <row r="408" spans="1:16" x14ac:dyDescent="0.2">
      <c r="A408" s="2">
        <v>507</v>
      </c>
      <c r="B408" s="2">
        <v>10145</v>
      </c>
      <c r="C408" s="4">
        <v>41516</v>
      </c>
      <c r="D408" s="2" t="s">
        <v>453</v>
      </c>
      <c r="E408" s="2">
        <v>10</v>
      </c>
      <c r="F408" s="5">
        <v>13</v>
      </c>
      <c r="G408" s="5">
        <f t="shared" si="15"/>
        <v>130</v>
      </c>
      <c r="H408" s="6" t="s">
        <v>452</v>
      </c>
      <c r="I408">
        <f>VLOOKUP(B408,Customer!A$2:F$152,1,FALSE)</f>
        <v>10145</v>
      </c>
      <c r="J408" t="str">
        <f>VLOOKUP(Orders!B408,Customer!A$2:F$152,2,0)</f>
        <v>Nicol</v>
      </c>
      <c r="K408" t="str">
        <f>VLOOKUP(Orders!B408,Customer!A$2:F$152,3,0)</f>
        <v>Westerberg</v>
      </c>
      <c r="L408" t="str">
        <f t="shared" si="16"/>
        <v>Nicol Westerberg</v>
      </c>
      <c r="M408" t="str">
        <f>VLOOKUP(Orders!B408,Customer!A$2:F$152,4,0)</f>
        <v>Female</v>
      </c>
      <c r="N408" t="str">
        <f>VLOOKUP(Orders!B408,Customer!A$2:F$152,5,0)</f>
        <v>Shenyang</v>
      </c>
      <c r="O408" t="str">
        <f>VLOOKUP(Orders!B408,Customer!A$2:F$152,6,0)</f>
        <v>China</v>
      </c>
      <c r="P408" t="str">
        <f>VLOOKUP(B408,Phone_Numbers!A$2:B$147,2,0)</f>
        <v>555-1524</v>
      </c>
    </row>
    <row r="409" spans="1:16" x14ac:dyDescent="0.2">
      <c r="A409" s="2">
        <v>508</v>
      </c>
      <c r="B409" s="2">
        <v>10018</v>
      </c>
      <c r="C409" s="4">
        <v>40921</v>
      </c>
      <c r="D409" s="2" t="s">
        <v>454</v>
      </c>
      <c r="E409" s="2">
        <v>2</v>
      </c>
      <c r="F409" s="5">
        <v>4</v>
      </c>
      <c r="G409" s="5">
        <f t="shared" si="15"/>
        <v>8</v>
      </c>
      <c r="H409" s="6" t="s">
        <v>461</v>
      </c>
      <c r="I409">
        <f>VLOOKUP(B409,Customer!A$2:F$152,1,FALSE)</f>
        <v>10018</v>
      </c>
      <c r="J409" t="str">
        <f>VLOOKUP(Orders!B409,Customer!A$2:F$152,2,0)</f>
        <v>Isaiah</v>
      </c>
      <c r="K409" t="str">
        <f>VLOOKUP(Orders!B409,Customer!A$2:F$152,3,0)</f>
        <v>Chavarria</v>
      </c>
      <c r="L409" t="str">
        <f t="shared" si="16"/>
        <v>Isaiah Chavarria</v>
      </c>
      <c r="M409" t="str">
        <f>VLOOKUP(Orders!B409,Customer!A$2:F$152,4,0)</f>
        <v>Male</v>
      </c>
      <c r="N409" t="str">
        <f>VLOOKUP(Orders!B409,Customer!A$2:F$152,5,0)</f>
        <v>Shanghai</v>
      </c>
      <c r="O409" t="str">
        <f>VLOOKUP(Orders!B409,Customer!A$2:F$152,6,0)</f>
        <v>China</v>
      </c>
      <c r="P409" t="str">
        <f>VLOOKUP(B409,Phone_Numbers!A$2:B$147,2,0)</f>
        <v>555-1268</v>
      </c>
    </row>
    <row r="410" spans="1:16" x14ac:dyDescent="0.2">
      <c r="A410" s="2">
        <v>509</v>
      </c>
      <c r="B410" s="2">
        <v>10102</v>
      </c>
      <c r="C410" s="4">
        <v>42350</v>
      </c>
      <c r="D410" s="2" t="s">
        <v>459</v>
      </c>
      <c r="E410" s="2">
        <v>14</v>
      </c>
      <c r="F410" s="5">
        <v>2</v>
      </c>
      <c r="G410" s="5">
        <f t="shared" si="15"/>
        <v>28</v>
      </c>
      <c r="H410" s="6" t="s">
        <v>452</v>
      </c>
      <c r="I410">
        <f>VLOOKUP(B410,Customer!A$2:F$152,1,FALSE)</f>
        <v>10102</v>
      </c>
      <c r="J410" t="str">
        <f>VLOOKUP(Orders!B410,Customer!A$2:F$152,2,0)</f>
        <v>Jonell</v>
      </c>
      <c r="K410" t="str">
        <f>VLOOKUP(Orders!B410,Customer!A$2:F$152,3,0)</f>
        <v>Archibald</v>
      </c>
      <c r="L410" t="str">
        <f t="shared" si="16"/>
        <v>Jonell Archibald</v>
      </c>
      <c r="M410" t="str">
        <f>VLOOKUP(Orders!B410,Customer!A$2:F$152,4,0)</f>
        <v>Female</v>
      </c>
      <c r="N410" t="str">
        <f>VLOOKUP(Orders!B410,Customer!A$2:F$152,5,0)</f>
        <v>Cologne/Bonn</v>
      </c>
      <c r="O410" t="str">
        <f>VLOOKUP(Orders!B410,Customer!A$2:F$152,6,0)</f>
        <v>Germany</v>
      </c>
      <c r="P410" t="str">
        <f>VLOOKUP(B410,Phone_Numbers!A$2:B$147,2,0)</f>
        <v>555-1438</v>
      </c>
    </row>
    <row r="411" spans="1:16" x14ac:dyDescent="0.2">
      <c r="A411" s="2">
        <v>510</v>
      </c>
      <c r="B411" s="2">
        <v>10072</v>
      </c>
      <c r="C411" s="4">
        <v>41426</v>
      </c>
      <c r="D411" s="2" t="s">
        <v>458</v>
      </c>
      <c r="E411" s="2">
        <v>7</v>
      </c>
      <c r="F411" s="5">
        <v>12</v>
      </c>
      <c r="G411" s="5">
        <f t="shared" si="15"/>
        <v>84</v>
      </c>
      <c r="H411" s="6" t="s">
        <v>452</v>
      </c>
      <c r="I411">
        <f>VLOOKUP(B411,Customer!A$2:F$152,1,FALSE)</f>
        <v>10072</v>
      </c>
      <c r="J411" t="str">
        <f>VLOOKUP(Orders!B411,Customer!A$2:F$152,2,0)</f>
        <v>Artie</v>
      </c>
      <c r="K411" t="str">
        <f>VLOOKUP(Orders!B411,Customer!A$2:F$152,3,0)</f>
        <v>Mendoza</v>
      </c>
      <c r="L411" t="str">
        <f t="shared" si="16"/>
        <v>Artie Mendoza</v>
      </c>
      <c r="M411" t="str">
        <f>VLOOKUP(Orders!B411,Customer!A$2:F$152,4,0)</f>
        <v>Male</v>
      </c>
      <c r="N411" t="str">
        <f>VLOOKUP(Orders!B411,Customer!A$2:F$152,5,0)</f>
        <v>Mesa</v>
      </c>
      <c r="O411" t="str">
        <f>VLOOKUP(Orders!B411,Customer!A$2:F$152,6,0)</f>
        <v>USA</v>
      </c>
      <c r="P411" t="str">
        <f>VLOOKUP(B411,Phone_Numbers!A$2:B$147,2,0)</f>
        <v>555-1376</v>
      </c>
    </row>
    <row r="412" spans="1:16" x14ac:dyDescent="0.2">
      <c r="A412" s="2">
        <v>511</v>
      </c>
      <c r="B412" s="2">
        <v>10076</v>
      </c>
      <c r="C412" s="4">
        <v>40598</v>
      </c>
      <c r="D412" s="2" t="s">
        <v>460</v>
      </c>
      <c r="E412" s="2">
        <v>16</v>
      </c>
      <c r="F412" s="5">
        <v>8</v>
      </c>
      <c r="G412" s="5">
        <f t="shared" si="15"/>
        <v>128</v>
      </c>
      <c r="H412" s="6" t="s">
        <v>450</v>
      </c>
      <c r="I412">
        <f>VLOOKUP(B412,Customer!A$2:F$152,1,FALSE)</f>
        <v>10076</v>
      </c>
      <c r="J412" t="str">
        <f>VLOOKUP(Orders!B412,Customer!A$2:F$152,2,0)</f>
        <v>Flora</v>
      </c>
      <c r="K412" t="str">
        <f>VLOOKUP(Orders!B412,Customer!A$2:F$152,3,0)</f>
        <v>Zuniga</v>
      </c>
      <c r="L412" t="str">
        <f t="shared" si="16"/>
        <v>Flora Zuniga</v>
      </c>
      <c r="M412" t="str">
        <f>VLOOKUP(Orders!B412,Customer!A$2:F$152,4,0)</f>
        <v>Female</v>
      </c>
      <c r="N412" t="str">
        <f>VLOOKUP(Orders!B412,Customer!A$2:F$152,5,0)</f>
        <v>Jeddah</v>
      </c>
      <c r="O412" t="str">
        <f>VLOOKUP(Orders!B412,Customer!A$2:F$152,6,0)</f>
        <v>Saudi Arabia</v>
      </c>
      <c r="P412" t="str">
        <f>VLOOKUP(B412,Phone_Numbers!A$2:B$147,2,0)</f>
        <v>555-1384</v>
      </c>
    </row>
    <row r="413" spans="1:16" x14ac:dyDescent="0.2">
      <c r="A413" s="2">
        <v>512</v>
      </c>
      <c r="B413" s="2">
        <v>10099</v>
      </c>
      <c r="C413" s="4">
        <v>41374</v>
      </c>
      <c r="D413" s="2" t="s">
        <v>462</v>
      </c>
      <c r="E413" s="2">
        <v>3</v>
      </c>
      <c r="F413" s="5">
        <v>2</v>
      </c>
      <c r="G413" s="5">
        <f t="shared" si="15"/>
        <v>6</v>
      </c>
      <c r="H413" s="6" t="s">
        <v>461</v>
      </c>
      <c r="I413">
        <f>VLOOKUP(B413,Customer!A$2:F$152,1,FALSE)</f>
        <v>10099</v>
      </c>
      <c r="J413" t="str">
        <f>VLOOKUP(Orders!B413,Customer!A$2:F$152,2,0)</f>
        <v>Cecille</v>
      </c>
      <c r="K413" t="str">
        <f>VLOOKUP(Orders!B413,Customer!A$2:F$152,3,0)</f>
        <v>Holdridge</v>
      </c>
      <c r="L413" t="str">
        <f t="shared" si="16"/>
        <v>Cecille Holdridge</v>
      </c>
      <c r="M413" t="str">
        <f>VLOOKUP(Orders!B413,Customer!A$2:F$152,4,0)</f>
        <v>Female</v>
      </c>
      <c r="N413" t="str">
        <f>VLOOKUP(Orders!B413,Customer!A$2:F$152,5,0)</f>
        <v>Taichung</v>
      </c>
      <c r="O413" t="str">
        <f>VLOOKUP(Orders!B413,Customer!A$2:F$152,6,0)</f>
        <v>Taiwan</v>
      </c>
      <c r="P413" t="str">
        <f>VLOOKUP(B413,Phone_Numbers!A$2:B$147,2,0)</f>
        <v>555-1432</v>
      </c>
    </row>
    <row r="414" spans="1:16" x14ac:dyDescent="0.2">
      <c r="A414" s="2">
        <v>513</v>
      </c>
      <c r="B414" s="2">
        <v>10131</v>
      </c>
      <c r="C414" s="4">
        <v>41835</v>
      </c>
      <c r="D414" s="2" t="s">
        <v>456</v>
      </c>
      <c r="E414" s="2">
        <v>27</v>
      </c>
      <c r="F414" s="5">
        <v>12</v>
      </c>
      <c r="G414" s="5">
        <f t="shared" si="15"/>
        <v>324</v>
      </c>
      <c r="H414" s="6" t="s">
        <v>450</v>
      </c>
      <c r="I414">
        <f>VLOOKUP(B414,Customer!A$2:F$152,1,FALSE)</f>
        <v>10131</v>
      </c>
      <c r="J414" t="str">
        <f>VLOOKUP(Orders!B414,Customer!A$2:F$152,2,0)</f>
        <v>Wilmer</v>
      </c>
      <c r="K414" t="str">
        <f>VLOOKUP(Orders!B414,Customer!A$2:F$152,3,0)</f>
        <v>Markert</v>
      </c>
      <c r="L414" t="str">
        <f t="shared" si="16"/>
        <v>Wilmer Markert</v>
      </c>
      <c r="M414" t="str">
        <f>VLOOKUP(Orders!B414,Customer!A$2:F$152,4,0)</f>
        <v>Male</v>
      </c>
      <c r="N414" t="str">
        <f>VLOOKUP(Orders!B414,Customer!A$2:F$152,5,0)</f>
        <v>Osaka</v>
      </c>
      <c r="O414" t="str">
        <f>VLOOKUP(Orders!B414,Customer!A$2:F$152,6,0)</f>
        <v>Japan</v>
      </c>
      <c r="P414" t="str">
        <f>VLOOKUP(B414,Phone_Numbers!A$2:B$147,2,0)</f>
        <v>555-1496</v>
      </c>
    </row>
    <row r="415" spans="1:16" x14ac:dyDescent="0.2">
      <c r="A415" s="2">
        <v>514</v>
      </c>
      <c r="B415" s="2">
        <v>10098</v>
      </c>
      <c r="C415" s="4">
        <v>41404</v>
      </c>
      <c r="D415" s="2" t="s">
        <v>456</v>
      </c>
      <c r="E415" s="2">
        <v>5</v>
      </c>
      <c r="F415" s="5">
        <v>12</v>
      </c>
      <c r="G415" s="5">
        <f t="shared" si="15"/>
        <v>60</v>
      </c>
      <c r="H415" s="6" t="s">
        <v>461</v>
      </c>
      <c r="I415">
        <f>VLOOKUP(B415,Customer!A$2:F$152,1,FALSE)</f>
        <v>10098</v>
      </c>
      <c r="J415" t="str">
        <f>VLOOKUP(Orders!B415,Customer!A$2:F$152,2,0)</f>
        <v>Emerald</v>
      </c>
      <c r="K415" t="str">
        <f>VLOOKUP(Orders!B415,Customer!A$2:F$152,3,0)</f>
        <v>Fernald</v>
      </c>
      <c r="L415" t="str">
        <f t="shared" si="16"/>
        <v>Emerald Fernald</v>
      </c>
      <c r="M415" t="str">
        <f>VLOOKUP(Orders!B415,Customer!A$2:F$152,4,0)</f>
        <v>Female</v>
      </c>
      <c r="N415" t="str">
        <f>VLOOKUP(Orders!B415,Customer!A$2:F$152,5,0)</f>
        <v>Tampa</v>
      </c>
      <c r="O415" t="str">
        <f>VLOOKUP(Orders!B415,Customer!A$2:F$152,6,0)</f>
        <v>USA</v>
      </c>
      <c r="P415" t="str">
        <f>VLOOKUP(B415,Phone_Numbers!A$2:B$147,2,0)</f>
        <v>555-1430</v>
      </c>
    </row>
    <row r="416" spans="1:16" x14ac:dyDescent="0.2">
      <c r="A416" s="2">
        <v>515</v>
      </c>
      <c r="B416" s="2">
        <v>10102</v>
      </c>
      <c r="C416" s="4">
        <v>40747</v>
      </c>
      <c r="D416" s="2" t="s">
        <v>454</v>
      </c>
      <c r="E416" s="2">
        <v>3</v>
      </c>
      <c r="F416" s="5">
        <v>4</v>
      </c>
      <c r="G416" s="5">
        <f t="shared" si="15"/>
        <v>12</v>
      </c>
      <c r="H416" s="6" t="s">
        <v>461</v>
      </c>
      <c r="I416">
        <f>VLOOKUP(B416,Customer!A$2:F$152,1,FALSE)</f>
        <v>10102</v>
      </c>
      <c r="J416" t="str">
        <f>VLOOKUP(Orders!B416,Customer!A$2:F$152,2,0)</f>
        <v>Jonell</v>
      </c>
      <c r="K416" t="str">
        <f>VLOOKUP(Orders!B416,Customer!A$2:F$152,3,0)</f>
        <v>Archibald</v>
      </c>
      <c r="L416" t="str">
        <f t="shared" si="16"/>
        <v>Jonell Archibald</v>
      </c>
      <c r="M416" t="str">
        <f>VLOOKUP(Orders!B416,Customer!A$2:F$152,4,0)</f>
        <v>Female</v>
      </c>
      <c r="N416" t="str">
        <f>VLOOKUP(Orders!B416,Customer!A$2:F$152,5,0)</f>
        <v>Cologne/Bonn</v>
      </c>
      <c r="O416" t="str">
        <f>VLOOKUP(Orders!B416,Customer!A$2:F$152,6,0)</f>
        <v>Germany</v>
      </c>
      <c r="P416" t="str">
        <f>VLOOKUP(B416,Phone_Numbers!A$2:B$147,2,0)</f>
        <v>555-1438</v>
      </c>
    </row>
    <row r="417" spans="1:16" x14ac:dyDescent="0.2">
      <c r="A417" s="2">
        <v>516</v>
      </c>
      <c r="B417" s="2">
        <v>10147</v>
      </c>
      <c r="C417" s="4">
        <v>40748</v>
      </c>
      <c r="D417" s="2" t="s">
        <v>451</v>
      </c>
      <c r="E417" s="2">
        <v>26</v>
      </c>
      <c r="F417" s="5">
        <v>18</v>
      </c>
      <c r="G417" s="5">
        <f t="shared" si="15"/>
        <v>468</v>
      </c>
      <c r="H417" s="6" t="s">
        <v>450</v>
      </c>
      <c r="I417">
        <f>VLOOKUP(B417,Customer!A$2:F$152,1,FALSE)</f>
        <v>10147</v>
      </c>
      <c r="J417" t="str">
        <f>VLOOKUP(Orders!B417,Customer!A$2:F$152,2,0)</f>
        <v>Johnathon</v>
      </c>
      <c r="K417" t="str">
        <f>VLOOKUP(Orders!B417,Customer!A$2:F$152,3,0)</f>
        <v>Haug</v>
      </c>
      <c r="L417" t="str">
        <f t="shared" si="16"/>
        <v>Johnathon Haug</v>
      </c>
      <c r="M417" t="str">
        <f>VLOOKUP(Orders!B417,Customer!A$2:F$152,4,0)</f>
        <v>Male</v>
      </c>
      <c r="N417" t="str">
        <f>VLOOKUP(Orders!B417,Customer!A$2:F$152,5,0)</f>
        <v>Boston</v>
      </c>
      <c r="O417" t="str">
        <f>VLOOKUP(Orders!B417,Customer!A$2:F$152,6,0)</f>
        <v>USA</v>
      </c>
      <c r="P417" t="str">
        <f>VLOOKUP(B417,Phone_Numbers!A$2:B$147,2,0)</f>
        <v>555-1528</v>
      </c>
    </row>
    <row r="418" spans="1:16" x14ac:dyDescent="0.2">
      <c r="A418" s="2">
        <v>517</v>
      </c>
      <c r="B418" s="2">
        <v>10070</v>
      </c>
      <c r="C418" s="4">
        <v>40653</v>
      </c>
      <c r="D418" s="2" t="s">
        <v>457</v>
      </c>
      <c r="E418" s="2">
        <v>24</v>
      </c>
      <c r="F418" s="5">
        <v>9</v>
      </c>
      <c r="G418" s="5">
        <f t="shared" si="15"/>
        <v>216</v>
      </c>
      <c r="H418" s="6" t="s">
        <v>450</v>
      </c>
      <c r="I418">
        <f>VLOOKUP(B418,Customer!A$2:F$152,1,FALSE)</f>
        <v>10070</v>
      </c>
      <c r="J418" t="str">
        <f>VLOOKUP(Orders!B418,Customer!A$2:F$152,2,0)</f>
        <v>Lorina</v>
      </c>
      <c r="K418" t="str">
        <f>VLOOKUP(Orders!B418,Customer!A$2:F$152,3,0)</f>
        <v>Shawgo</v>
      </c>
      <c r="L418" t="str">
        <f t="shared" si="16"/>
        <v>Lorina Shawgo</v>
      </c>
      <c r="M418" t="str">
        <f>VLOOKUP(Orders!B418,Customer!A$2:F$152,4,0)</f>
        <v>Female</v>
      </c>
      <c r="N418" t="str">
        <f>VLOOKUP(Orders!B418,Customer!A$2:F$152,5,0)</f>
        <v>Ankara</v>
      </c>
      <c r="O418" t="str">
        <f>VLOOKUP(Orders!B418,Customer!A$2:F$152,6,0)</f>
        <v>Turkey</v>
      </c>
      <c r="P418" t="str">
        <f>VLOOKUP(B418,Phone_Numbers!A$2:B$147,2,0)</f>
        <v>555-1372</v>
      </c>
    </row>
    <row r="419" spans="1:16" x14ac:dyDescent="0.2">
      <c r="A419" s="2">
        <v>518</v>
      </c>
      <c r="B419" s="2">
        <v>10139</v>
      </c>
      <c r="C419" s="4">
        <v>40561</v>
      </c>
      <c r="D419" s="2" t="s">
        <v>460</v>
      </c>
      <c r="E419" s="2">
        <v>20</v>
      </c>
      <c r="F419" s="5">
        <v>8</v>
      </c>
      <c r="G419" s="5">
        <f t="shared" si="15"/>
        <v>160</v>
      </c>
      <c r="H419" s="6" t="s">
        <v>450</v>
      </c>
      <c r="I419">
        <f>VLOOKUP(B419,Customer!A$2:F$152,1,FALSE)</f>
        <v>10139</v>
      </c>
      <c r="J419" t="str">
        <f>VLOOKUP(Orders!B419,Customer!A$2:F$152,2,0)</f>
        <v>Federico</v>
      </c>
      <c r="K419" t="str">
        <f>VLOOKUP(Orders!B419,Customer!A$2:F$152,3,0)</f>
        <v>Taliaferro</v>
      </c>
      <c r="L419" t="str">
        <f t="shared" si="16"/>
        <v>Federico Taliaferro</v>
      </c>
      <c r="M419" t="str">
        <f>VLOOKUP(Orders!B419,Customer!A$2:F$152,4,0)</f>
        <v>Male</v>
      </c>
      <c r="N419" t="str">
        <f>VLOOKUP(Orders!B419,Customer!A$2:F$152,5,0)</f>
        <v>Kuala Lumpur</v>
      </c>
      <c r="O419" t="str">
        <f>VLOOKUP(Orders!B419,Customer!A$2:F$152,6,0)</f>
        <v>Malaysia</v>
      </c>
      <c r="P419" t="str">
        <f>VLOOKUP(B419,Phone_Numbers!A$2:B$147,2,0)</f>
        <v>555-1512</v>
      </c>
    </row>
    <row r="420" spans="1:16" x14ac:dyDescent="0.2">
      <c r="A420" s="2">
        <v>519</v>
      </c>
      <c r="B420" s="2">
        <v>10035</v>
      </c>
      <c r="C420" s="4">
        <v>40384</v>
      </c>
      <c r="D420" s="2" t="s">
        <v>459</v>
      </c>
      <c r="E420" s="2">
        <v>19</v>
      </c>
      <c r="F420" s="5">
        <v>2</v>
      </c>
      <c r="G420" s="5">
        <f t="shared" si="15"/>
        <v>38</v>
      </c>
      <c r="H420" s="6" t="s">
        <v>450</v>
      </c>
      <c r="I420">
        <f>VLOOKUP(B420,Customer!A$2:F$152,1,FALSE)</f>
        <v>10035</v>
      </c>
      <c r="J420" t="str">
        <f>VLOOKUP(Orders!B420,Customer!A$2:F$152,2,0)</f>
        <v>Houston</v>
      </c>
      <c r="K420" t="str">
        <f>VLOOKUP(Orders!B420,Customer!A$2:F$152,3,0)</f>
        <v>Gouin</v>
      </c>
      <c r="L420" t="str">
        <f t="shared" si="16"/>
        <v>Houston Gouin</v>
      </c>
      <c r="M420" t="str">
        <f>VLOOKUP(Orders!B420,Customer!A$2:F$152,4,0)</f>
        <v>Male</v>
      </c>
      <c r="N420" t="str">
        <f>VLOOKUP(Orders!B420,Customer!A$2:F$152,5,0)</f>
        <v xml:space="preserve">Damman </v>
      </c>
      <c r="O420" t="str">
        <f>VLOOKUP(Orders!B420,Customer!A$2:F$152,6,0)</f>
        <v>Saudi Arabia</v>
      </c>
      <c r="P420" t="str">
        <f>VLOOKUP(B420,Phone_Numbers!A$2:B$147,2,0)</f>
        <v>555-1302</v>
      </c>
    </row>
    <row r="421" spans="1:16" x14ac:dyDescent="0.2">
      <c r="A421" s="2">
        <v>520</v>
      </c>
      <c r="B421" s="2">
        <v>10138</v>
      </c>
      <c r="C421" s="4">
        <v>40945</v>
      </c>
      <c r="D421" s="2" t="s">
        <v>456</v>
      </c>
      <c r="E421" s="2">
        <v>21</v>
      </c>
      <c r="F421" s="5">
        <v>12</v>
      </c>
      <c r="G421" s="5">
        <f t="shared" si="15"/>
        <v>252</v>
      </c>
      <c r="H421" s="6" t="s">
        <v>450</v>
      </c>
      <c r="I421">
        <f>VLOOKUP(B421,Customer!A$2:F$152,1,FALSE)</f>
        <v>10138</v>
      </c>
      <c r="J421" t="str">
        <f>VLOOKUP(Orders!B421,Customer!A$2:F$152,2,0)</f>
        <v>Jamel</v>
      </c>
      <c r="K421" t="str">
        <f>VLOOKUP(Orders!B421,Customer!A$2:F$152,3,0)</f>
        <v>Biery</v>
      </c>
      <c r="L421" t="str">
        <f t="shared" si="16"/>
        <v>Jamel Biery</v>
      </c>
      <c r="M421" t="str">
        <f>VLOOKUP(Orders!B421,Customer!A$2:F$152,4,0)</f>
        <v>Male</v>
      </c>
      <c r="N421" t="str">
        <f>VLOOKUP(Orders!B421,Customer!A$2:F$152,5,0)</f>
        <v>Cairo</v>
      </c>
      <c r="O421" t="str">
        <f>VLOOKUP(Orders!B421,Customer!A$2:F$152,6,0)</f>
        <v>Egypt</v>
      </c>
      <c r="P421" t="str">
        <f>VLOOKUP(B421,Phone_Numbers!A$2:B$147,2,0)</f>
        <v>555-1510</v>
      </c>
    </row>
    <row r="422" spans="1:16" x14ac:dyDescent="0.2">
      <c r="A422" s="2">
        <v>521</v>
      </c>
      <c r="B422" s="2">
        <v>10074</v>
      </c>
      <c r="C422" s="4">
        <v>42367</v>
      </c>
      <c r="D422" s="2" t="s">
        <v>457</v>
      </c>
      <c r="E422" s="2">
        <v>5</v>
      </c>
      <c r="F422" s="5">
        <v>9</v>
      </c>
      <c r="G422" s="5">
        <f t="shared" si="15"/>
        <v>45</v>
      </c>
      <c r="H422" s="6" t="s">
        <v>461</v>
      </c>
      <c r="I422">
        <f>VLOOKUP(B422,Customer!A$2:F$152,1,FALSE)</f>
        <v>10074</v>
      </c>
      <c r="J422" t="str">
        <f>VLOOKUP(Orders!B422,Customer!A$2:F$152,2,0)</f>
        <v>Jewel</v>
      </c>
      <c r="K422" t="str">
        <f>VLOOKUP(Orders!B422,Customer!A$2:F$152,3,0)</f>
        <v>Dumbleton</v>
      </c>
      <c r="L422" t="str">
        <f t="shared" si="16"/>
        <v>Jewel Dumbleton</v>
      </c>
      <c r="M422" t="str">
        <f>VLOOKUP(Orders!B422,Customer!A$2:F$152,4,0)</f>
        <v>Male</v>
      </c>
      <c r="N422" t="str">
        <f>VLOOKUP(Orders!B422,Customer!A$2:F$152,5,0)</f>
        <v>Porto Alegre</v>
      </c>
      <c r="O422" t="str">
        <f>VLOOKUP(Orders!B422,Customer!A$2:F$152,6,0)</f>
        <v>Brazil</v>
      </c>
      <c r="P422" t="str">
        <f>VLOOKUP(B422,Phone_Numbers!A$2:B$147,2,0)</f>
        <v>555-1380</v>
      </c>
    </row>
    <row r="423" spans="1:16" x14ac:dyDescent="0.2">
      <c r="A423" s="2">
        <v>522</v>
      </c>
      <c r="B423" s="2">
        <v>10036</v>
      </c>
      <c r="C423" s="4">
        <v>41219</v>
      </c>
      <c r="D423" s="2" t="s">
        <v>460</v>
      </c>
      <c r="E423" s="2">
        <v>8</v>
      </c>
      <c r="F423" s="5">
        <v>8</v>
      </c>
      <c r="G423" s="5">
        <f t="shared" si="15"/>
        <v>64</v>
      </c>
      <c r="H423" s="6" t="s">
        <v>452</v>
      </c>
      <c r="I423">
        <f>VLOOKUP(B423,Customer!A$2:F$152,1,FALSE)</f>
        <v>10036</v>
      </c>
      <c r="J423" t="str">
        <f>VLOOKUP(Orders!B423,Customer!A$2:F$152,2,0)</f>
        <v>Cathern</v>
      </c>
      <c r="K423" t="str">
        <f>VLOOKUP(Orders!B423,Customer!A$2:F$152,3,0)</f>
        <v>Howey</v>
      </c>
      <c r="L423" t="str">
        <f t="shared" si="16"/>
        <v>Cathern Howey</v>
      </c>
      <c r="M423" t="str">
        <f>VLOOKUP(Orders!B423,Customer!A$2:F$152,4,0)</f>
        <v>Female</v>
      </c>
      <c r="N423" t="str">
        <f>VLOOKUP(Orders!B423,Customer!A$2:F$152,5,0)</f>
        <v>Copenhagen</v>
      </c>
      <c r="O423" t="str">
        <f>VLOOKUP(Orders!B423,Customer!A$2:F$152,6,0)</f>
        <v>Denmark</v>
      </c>
      <c r="P423" t="str">
        <f>VLOOKUP(B423,Phone_Numbers!A$2:B$147,2,0)</f>
        <v>555-1304</v>
      </c>
    </row>
    <row r="424" spans="1:16" x14ac:dyDescent="0.2">
      <c r="A424" s="2">
        <v>523</v>
      </c>
      <c r="B424" s="2">
        <v>10082</v>
      </c>
      <c r="C424" s="4">
        <v>41823</v>
      </c>
      <c r="D424" s="2" t="s">
        <v>458</v>
      </c>
      <c r="E424" s="2">
        <v>6</v>
      </c>
      <c r="F424" s="5">
        <v>12</v>
      </c>
      <c r="G424" s="5">
        <f t="shared" si="15"/>
        <v>72</v>
      </c>
      <c r="H424" s="6" t="s">
        <v>452</v>
      </c>
      <c r="I424">
        <f>VLOOKUP(B424,Customer!A$2:F$152,1,FALSE)</f>
        <v>10082</v>
      </c>
      <c r="J424" t="str">
        <f>VLOOKUP(Orders!B424,Customer!A$2:F$152,2,0)</f>
        <v>Charles</v>
      </c>
      <c r="K424" t="str">
        <f>VLOOKUP(Orders!B424,Customer!A$2:F$152,3,0)</f>
        <v>Ascencio</v>
      </c>
      <c r="L424" t="str">
        <f t="shared" si="16"/>
        <v>Charles Ascencio</v>
      </c>
      <c r="M424" t="str">
        <f>VLOOKUP(Orders!B424,Customer!A$2:F$152,4,0)</f>
        <v>Male</v>
      </c>
      <c r="N424" t="str">
        <f>VLOOKUP(Orders!B424,Customer!A$2:F$152,5,0)</f>
        <v>Rome</v>
      </c>
      <c r="O424" t="str">
        <f>VLOOKUP(Orders!B424,Customer!A$2:F$152,6,0)</f>
        <v>Italy</v>
      </c>
      <c r="P424" t="str">
        <f>VLOOKUP(B424,Phone_Numbers!A$2:B$147,2,0)</f>
        <v>555-1396</v>
      </c>
    </row>
    <row r="425" spans="1:16" x14ac:dyDescent="0.2">
      <c r="A425" s="2">
        <v>524</v>
      </c>
      <c r="B425" s="2">
        <v>10037</v>
      </c>
      <c r="C425" s="4">
        <v>42091</v>
      </c>
      <c r="D425" s="2" t="s">
        <v>453</v>
      </c>
      <c r="E425" s="2">
        <v>20</v>
      </c>
      <c r="F425" s="5">
        <v>13</v>
      </c>
      <c r="G425" s="5">
        <f t="shared" si="15"/>
        <v>260</v>
      </c>
      <c r="H425" s="6" t="s">
        <v>450</v>
      </c>
      <c r="I425">
        <f>VLOOKUP(B425,Customer!A$2:F$152,1,FALSE)</f>
        <v>10037</v>
      </c>
      <c r="J425" t="str">
        <f>VLOOKUP(Orders!B425,Customer!A$2:F$152,2,0)</f>
        <v>Leonore</v>
      </c>
      <c r="K425" t="str">
        <f>VLOOKUP(Orders!B425,Customer!A$2:F$152,3,0)</f>
        <v>Cloud</v>
      </c>
      <c r="L425" t="str">
        <f t="shared" si="16"/>
        <v>Leonore Cloud</v>
      </c>
      <c r="M425" t="str">
        <f>VLOOKUP(Orders!B425,Customer!A$2:F$152,4,0)</f>
        <v>Female</v>
      </c>
      <c r="N425" t="str">
        <f>VLOOKUP(Orders!B425,Customer!A$2:F$152,5,0)</f>
        <v>Brisbane</v>
      </c>
      <c r="O425" t="str">
        <f>VLOOKUP(Orders!B425,Customer!A$2:F$152,6,0)</f>
        <v>Australia</v>
      </c>
      <c r="P425" t="str">
        <f>VLOOKUP(B425,Phone_Numbers!A$2:B$147,2,0)</f>
        <v>555-1306</v>
      </c>
    </row>
    <row r="426" spans="1:16" x14ac:dyDescent="0.2">
      <c r="A426" s="2">
        <v>525</v>
      </c>
      <c r="B426" s="2">
        <v>10073</v>
      </c>
      <c r="C426" s="4">
        <v>41980</v>
      </c>
      <c r="D426" s="2" t="s">
        <v>451</v>
      </c>
      <c r="E426" s="2">
        <v>6</v>
      </c>
      <c r="F426" s="5">
        <v>18</v>
      </c>
      <c r="G426" s="5">
        <f t="shared" si="15"/>
        <v>108</v>
      </c>
      <c r="H426" s="6" t="s">
        <v>452</v>
      </c>
      <c r="I426">
        <f>VLOOKUP(B426,Customer!A$2:F$152,1,FALSE)</f>
        <v>10073</v>
      </c>
      <c r="J426" t="str">
        <f>VLOOKUP(Orders!B426,Customer!A$2:F$152,2,0)</f>
        <v>Danuta</v>
      </c>
      <c r="K426" t="str">
        <f>VLOOKUP(Orders!B426,Customer!A$2:F$152,3,0)</f>
        <v>Hennig</v>
      </c>
      <c r="L426" t="str">
        <f t="shared" si="16"/>
        <v>Danuta Hennig</v>
      </c>
      <c r="M426" t="str">
        <f>VLOOKUP(Orders!B426,Customer!A$2:F$152,4,0)</f>
        <v>Female</v>
      </c>
      <c r="N426" t="str">
        <f>VLOOKUP(Orders!B426,Customer!A$2:F$152,5,0)</f>
        <v>Durban</v>
      </c>
      <c r="O426" t="str">
        <f>VLOOKUP(Orders!B426,Customer!A$2:F$152,6,0)</f>
        <v>South Africa</v>
      </c>
      <c r="P426" t="e">
        <f>VLOOKUP(B426,Phone_Numbers!A$2:B$147,2,0)</f>
        <v>#N/A</v>
      </c>
    </row>
    <row r="427" spans="1:16" x14ac:dyDescent="0.2">
      <c r="A427" s="2">
        <v>526</v>
      </c>
      <c r="B427" s="2">
        <v>10095</v>
      </c>
      <c r="C427" s="4">
        <v>42027</v>
      </c>
      <c r="D427" s="2" t="s">
        <v>456</v>
      </c>
      <c r="E427" s="2">
        <v>25</v>
      </c>
      <c r="F427" s="5">
        <v>12</v>
      </c>
      <c r="G427" s="5">
        <f t="shared" si="15"/>
        <v>300</v>
      </c>
      <c r="H427" s="6" t="s">
        <v>450</v>
      </c>
      <c r="I427">
        <f>VLOOKUP(B427,Customer!A$2:F$152,1,FALSE)</f>
        <v>10095</v>
      </c>
      <c r="J427" t="str">
        <f>VLOOKUP(Orders!B427,Customer!A$2:F$152,2,0)</f>
        <v>Camelia</v>
      </c>
      <c r="K427" t="str">
        <f>VLOOKUP(Orders!B427,Customer!A$2:F$152,3,0)</f>
        <v>Korn</v>
      </c>
      <c r="L427" t="str">
        <f t="shared" si="16"/>
        <v>Camelia Korn</v>
      </c>
      <c r="M427" t="str">
        <f>VLOOKUP(Orders!B427,Customer!A$2:F$152,4,0)</f>
        <v>Female</v>
      </c>
      <c r="N427" t="str">
        <f>VLOOKUP(Orders!B427,Customer!A$2:F$152,5,0)</f>
        <v>St. Louis</v>
      </c>
      <c r="O427" t="str">
        <f>VLOOKUP(Orders!B427,Customer!A$2:F$152,6,0)</f>
        <v>USA</v>
      </c>
      <c r="P427" t="str">
        <f>VLOOKUP(B427,Phone_Numbers!A$2:B$147,2,0)</f>
        <v>555-1424</v>
      </c>
    </row>
    <row r="428" spans="1:16" x14ac:dyDescent="0.2">
      <c r="A428" s="2">
        <v>527</v>
      </c>
      <c r="B428" s="2">
        <v>10084</v>
      </c>
      <c r="C428" s="4">
        <v>41561</v>
      </c>
      <c r="D428" s="2" t="s">
        <v>459</v>
      </c>
      <c r="E428" s="2">
        <v>11</v>
      </c>
      <c r="F428" s="5">
        <v>2</v>
      </c>
      <c r="G428" s="5">
        <f t="shared" si="15"/>
        <v>22</v>
      </c>
      <c r="H428" s="6" t="s">
        <v>452</v>
      </c>
      <c r="I428">
        <f>VLOOKUP(B428,Customer!A$2:F$152,1,FALSE)</f>
        <v>10084</v>
      </c>
      <c r="J428" t="str">
        <f>VLOOKUP(Orders!B428,Customer!A$2:F$152,2,0)</f>
        <v>Mauricio</v>
      </c>
      <c r="K428" t="str">
        <f>VLOOKUP(Orders!B428,Customer!A$2:F$152,3,0)</f>
        <v>Thetford</v>
      </c>
      <c r="L428" t="str">
        <f t="shared" si="16"/>
        <v>Mauricio Thetford</v>
      </c>
      <c r="M428" t="str">
        <f>VLOOKUP(Orders!B428,Customer!A$2:F$152,4,0)</f>
        <v>Male</v>
      </c>
      <c r="N428" t="str">
        <f>VLOOKUP(Orders!B428,Customer!A$2:F$152,5,0)</f>
        <v>Minneapolis</v>
      </c>
      <c r="O428" t="str">
        <f>VLOOKUP(Orders!B428,Customer!A$2:F$152,6,0)</f>
        <v>USA</v>
      </c>
      <c r="P428" t="str">
        <f>VLOOKUP(B428,Phone_Numbers!A$2:B$147,2,0)</f>
        <v>555-1402</v>
      </c>
    </row>
    <row r="429" spans="1:16" x14ac:dyDescent="0.2">
      <c r="A429" s="2">
        <v>528</v>
      </c>
      <c r="B429" s="2">
        <v>10003</v>
      </c>
      <c r="C429" s="4">
        <v>41580</v>
      </c>
      <c r="D429" s="2" t="s">
        <v>455</v>
      </c>
      <c r="E429" s="2">
        <v>18</v>
      </c>
      <c r="F429" s="5">
        <v>12</v>
      </c>
      <c r="G429" s="5">
        <f t="shared" si="15"/>
        <v>216</v>
      </c>
      <c r="H429" s="6" t="s">
        <v>450</v>
      </c>
      <c r="I429">
        <f>VLOOKUP(B429,Customer!A$2:F$152,1,FALSE)</f>
        <v>10003</v>
      </c>
      <c r="J429" t="str">
        <f>VLOOKUP(Orders!B429,Customer!A$2:F$152,2,0)</f>
        <v>Sanford</v>
      </c>
      <c r="K429" t="str">
        <f>VLOOKUP(Orders!B429,Customer!A$2:F$152,3,0)</f>
        <v>Xiong</v>
      </c>
      <c r="L429" t="str">
        <f t="shared" si="16"/>
        <v>Sanford Xiong</v>
      </c>
      <c r="M429" t="str">
        <f>VLOOKUP(Orders!B429,Customer!A$2:F$152,4,0)</f>
        <v>Male</v>
      </c>
      <c r="N429" t="str">
        <f>VLOOKUP(Orders!B429,Customer!A$2:F$152,5,0)</f>
        <v>Sao Paulo</v>
      </c>
      <c r="O429" t="str">
        <f>VLOOKUP(Orders!B429,Customer!A$2:F$152,6,0)</f>
        <v>Brazil</v>
      </c>
      <c r="P429" t="str">
        <f>VLOOKUP(B429,Phone_Numbers!A$2:B$147,2,0)</f>
        <v>555-1238</v>
      </c>
    </row>
    <row r="430" spans="1:16" x14ac:dyDescent="0.2">
      <c r="A430" s="2">
        <v>529</v>
      </c>
      <c r="B430" s="2">
        <v>10125</v>
      </c>
      <c r="C430" s="4">
        <v>40932</v>
      </c>
      <c r="D430" s="2" t="s">
        <v>455</v>
      </c>
      <c r="E430" s="2">
        <v>7</v>
      </c>
      <c r="F430" s="5">
        <v>12</v>
      </c>
      <c r="G430" s="5">
        <f t="shared" si="15"/>
        <v>84</v>
      </c>
      <c r="H430" s="6" t="s">
        <v>452</v>
      </c>
      <c r="I430">
        <f>VLOOKUP(B430,Customer!A$2:F$152,1,FALSE)</f>
        <v>10125</v>
      </c>
      <c r="J430" t="str">
        <f>VLOOKUP(Orders!B430,Customer!A$2:F$152,2,0)</f>
        <v>Kyra</v>
      </c>
      <c r="K430" t="str">
        <f>VLOOKUP(Orders!B430,Customer!A$2:F$152,3,0)</f>
        <v>Coffin</v>
      </c>
      <c r="L430" t="str">
        <f t="shared" si="16"/>
        <v>Kyra Coffin</v>
      </c>
      <c r="M430" t="str">
        <f>VLOOKUP(Orders!B430,Customer!A$2:F$152,4,0)</f>
        <v>Female</v>
      </c>
      <c r="N430" t="str">
        <f>VLOOKUP(Orders!B430,Customer!A$2:F$152,5,0)</f>
        <v>Accra</v>
      </c>
      <c r="O430" t="str">
        <f>VLOOKUP(Orders!B430,Customer!A$2:F$152,6,0)</f>
        <v>Ghana</v>
      </c>
      <c r="P430" t="str">
        <f>VLOOKUP(B430,Phone_Numbers!A$2:B$147,2,0)</f>
        <v>555-1484</v>
      </c>
    </row>
    <row r="431" spans="1:16" x14ac:dyDescent="0.2">
      <c r="A431" s="2">
        <v>530</v>
      </c>
      <c r="B431" s="2">
        <v>10078</v>
      </c>
      <c r="C431" s="4">
        <v>41596</v>
      </c>
      <c r="D431" s="2" t="s">
        <v>455</v>
      </c>
      <c r="E431" s="2">
        <v>17</v>
      </c>
      <c r="F431" s="5">
        <v>12</v>
      </c>
      <c r="G431" s="5">
        <f t="shared" si="15"/>
        <v>204</v>
      </c>
      <c r="H431" s="6" t="s">
        <v>450</v>
      </c>
      <c r="I431">
        <f>VLOOKUP(B431,Customer!A$2:F$152,1,FALSE)</f>
        <v>10078</v>
      </c>
      <c r="J431" t="str">
        <f>VLOOKUP(Orders!B431,Customer!A$2:F$152,2,0)</f>
        <v>Logan</v>
      </c>
      <c r="K431" t="str">
        <f>VLOOKUP(Orders!B431,Customer!A$2:F$152,3,0)</f>
        <v>Schwan</v>
      </c>
      <c r="L431" t="str">
        <f t="shared" si="16"/>
        <v>Logan Schwan</v>
      </c>
      <c r="M431" t="str">
        <f>VLOOKUP(Orders!B431,Customer!A$2:F$152,4,0)</f>
        <v>Male</v>
      </c>
      <c r="N431" t="str">
        <f>VLOOKUP(Orders!B431,Customer!A$2:F$152,5,0)</f>
        <v>Cape Town</v>
      </c>
      <c r="O431" t="str">
        <f>VLOOKUP(Orders!B431,Customer!A$2:F$152,6,0)</f>
        <v>South Africa</v>
      </c>
      <c r="P431" t="str">
        <f>VLOOKUP(B431,Phone_Numbers!A$2:B$147,2,0)</f>
        <v>555-1388</v>
      </c>
    </row>
    <row r="432" spans="1:16" x14ac:dyDescent="0.2">
      <c r="A432" s="2">
        <v>531</v>
      </c>
      <c r="B432" s="2">
        <v>10075</v>
      </c>
      <c r="C432" s="4">
        <v>40857</v>
      </c>
      <c r="D432" s="2" t="s">
        <v>457</v>
      </c>
      <c r="E432" s="2">
        <v>17</v>
      </c>
      <c r="F432" s="5">
        <v>9</v>
      </c>
      <c r="G432" s="5">
        <f t="shared" si="15"/>
        <v>153</v>
      </c>
      <c r="H432" s="6" t="s">
        <v>450</v>
      </c>
      <c r="I432">
        <f>VLOOKUP(B432,Customer!A$2:F$152,1,FALSE)</f>
        <v>10075</v>
      </c>
      <c r="J432" t="str">
        <f>VLOOKUP(Orders!B432,Customer!A$2:F$152,2,0)</f>
        <v>Evangeline</v>
      </c>
      <c r="K432" t="str">
        <f>VLOOKUP(Orders!B432,Customer!A$2:F$152,3,0)</f>
        <v>Grandstaff</v>
      </c>
      <c r="L432" t="str">
        <f t="shared" si="16"/>
        <v>Evangeline Grandstaff</v>
      </c>
      <c r="M432" t="str">
        <f>VLOOKUP(Orders!B432,Customer!A$2:F$152,4,0)</f>
        <v>Female</v>
      </c>
      <c r="N432" t="str">
        <f>VLOOKUP(Orders!B432,Customer!A$2:F$152,5,0)</f>
        <v>Dalian</v>
      </c>
      <c r="O432" t="str">
        <f>VLOOKUP(Orders!B432,Customer!A$2:F$152,6,0)</f>
        <v>China</v>
      </c>
      <c r="P432" t="str">
        <f>VLOOKUP(B432,Phone_Numbers!A$2:B$147,2,0)</f>
        <v>555-1382</v>
      </c>
    </row>
    <row r="433" spans="1:16" x14ac:dyDescent="0.2">
      <c r="A433" s="2">
        <v>532</v>
      </c>
      <c r="B433" s="2">
        <v>10087</v>
      </c>
      <c r="C433" s="4">
        <v>40782</v>
      </c>
      <c r="D433" s="2" t="s">
        <v>458</v>
      </c>
      <c r="E433" s="2">
        <v>3</v>
      </c>
      <c r="F433" s="5">
        <v>12</v>
      </c>
      <c r="G433" s="5">
        <f t="shared" si="15"/>
        <v>36</v>
      </c>
      <c r="H433" s="6" t="s">
        <v>461</v>
      </c>
      <c r="I433">
        <f>VLOOKUP(B433,Customer!A$2:F$152,1,FALSE)</f>
        <v>10087</v>
      </c>
      <c r="J433" t="str">
        <f>VLOOKUP(Orders!B433,Customer!A$2:F$152,2,0)</f>
        <v>Annamaria</v>
      </c>
      <c r="K433" t="str">
        <f>VLOOKUP(Orders!B433,Customer!A$2:F$152,3,0)</f>
        <v>Valdovinos</v>
      </c>
      <c r="L433" t="str">
        <f t="shared" si="16"/>
        <v>Annamaria Valdovinos</v>
      </c>
      <c r="M433" t="str">
        <f>VLOOKUP(Orders!B433,Customer!A$2:F$152,4,0)</f>
        <v>Female</v>
      </c>
      <c r="N433" t="str">
        <f>VLOOKUP(Orders!B433,Customer!A$2:F$152,5,0)</f>
        <v>Frankfurt</v>
      </c>
      <c r="O433" t="str">
        <f>VLOOKUP(Orders!B433,Customer!A$2:F$152,6,0)</f>
        <v>Germany</v>
      </c>
      <c r="P433" t="str">
        <f>VLOOKUP(B433,Phone_Numbers!A$2:B$147,2,0)</f>
        <v>555-1408</v>
      </c>
    </row>
    <row r="434" spans="1:16" x14ac:dyDescent="0.2">
      <c r="A434" s="2">
        <v>533</v>
      </c>
      <c r="B434" s="2">
        <v>10030</v>
      </c>
      <c r="C434" s="4">
        <v>41766</v>
      </c>
      <c r="D434" s="2" t="s">
        <v>459</v>
      </c>
      <c r="E434" s="2">
        <v>16</v>
      </c>
      <c r="F434" s="5">
        <v>2</v>
      </c>
      <c r="G434" s="5">
        <f t="shared" si="15"/>
        <v>32</v>
      </c>
      <c r="H434" s="6" t="s">
        <v>450</v>
      </c>
      <c r="I434">
        <f>VLOOKUP(B434,Customer!A$2:F$152,1,FALSE)</f>
        <v>10030</v>
      </c>
      <c r="J434" t="str">
        <f>VLOOKUP(Orders!B434,Customer!A$2:F$152,2,0)</f>
        <v>Britni</v>
      </c>
      <c r="K434" t="str">
        <f>VLOOKUP(Orders!B434,Customer!A$2:F$152,3,0)</f>
        <v>Baisden</v>
      </c>
      <c r="L434" t="str">
        <f t="shared" si="16"/>
        <v>Britni Baisden</v>
      </c>
      <c r="M434" t="str">
        <f>VLOOKUP(Orders!B434,Customer!A$2:F$152,4,0)</f>
        <v>Female</v>
      </c>
      <c r="N434" t="str">
        <f>VLOOKUP(Orders!B434,Customer!A$2:F$152,5,0)</f>
        <v>Lima</v>
      </c>
      <c r="O434" t="str">
        <f>VLOOKUP(Orders!B434,Customer!A$2:F$152,6,0)</f>
        <v>Peru</v>
      </c>
      <c r="P434" t="str">
        <f>VLOOKUP(B434,Phone_Numbers!A$2:B$147,2,0)</f>
        <v>555-1292</v>
      </c>
    </row>
    <row r="435" spans="1:16" x14ac:dyDescent="0.2">
      <c r="A435" s="2">
        <v>534</v>
      </c>
      <c r="B435" s="2">
        <v>10031</v>
      </c>
      <c r="C435" s="4">
        <v>41122</v>
      </c>
      <c r="D435" s="2" t="s">
        <v>451</v>
      </c>
      <c r="E435" s="2">
        <v>16</v>
      </c>
      <c r="F435" s="5">
        <v>18</v>
      </c>
      <c r="G435" s="5">
        <f t="shared" si="15"/>
        <v>288</v>
      </c>
      <c r="H435" s="6" t="s">
        <v>450</v>
      </c>
      <c r="I435">
        <f>VLOOKUP(B435,Customer!A$2:F$152,1,FALSE)</f>
        <v>10031</v>
      </c>
      <c r="J435" t="str">
        <f>VLOOKUP(Orders!B435,Customer!A$2:F$152,2,0)</f>
        <v>Jeannine</v>
      </c>
      <c r="K435" t="str">
        <f>VLOOKUP(Orders!B435,Customer!A$2:F$152,3,0)</f>
        <v>Clayton</v>
      </c>
      <c r="L435" t="str">
        <f t="shared" si="16"/>
        <v>Jeannine Clayton</v>
      </c>
      <c r="M435" t="str">
        <f>VLOOKUP(Orders!B435,Customer!A$2:F$152,4,0)</f>
        <v>Female</v>
      </c>
      <c r="N435" t="str">
        <f>VLOOKUP(Orders!B435,Customer!A$2:F$152,5,0)</f>
        <v>Bangkok</v>
      </c>
      <c r="O435" t="str">
        <f>VLOOKUP(Orders!B435,Customer!A$2:F$152,6,0)</f>
        <v>Thailand</v>
      </c>
      <c r="P435" t="str">
        <f>VLOOKUP(B435,Phone_Numbers!A$2:B$147,2,0)</f>
        <v>555-1294</v>
      </c>
    </row>
    <row r="436" spans="1:16" x14ac:dyDescent="0.2">
      <c r="A436" s="2">
        <v>535</v>
      </c>
      <c r="B436" s="2">
        <v>10088</v>
      </c>
      <c r="C436" s="4">
        <v>41578</v>
      </c>
      <c r="D436" s="2" t="s">
        <v>459</v>
      </c>
      <c r="E436" s="2">
        <v>2</v>
      </c>
      <c r="F436" s="5">
        <v>2</v>
      </c>
      <c r="G436" s="5">
        <f t="shared" si="15"/>
        <v>4</v>
      </c>
      <c r="H436" s="6" t="s">
        <v>461</v>
      </c>
      <c r="I436">
        <f>VLOOKUP(B436,Customer!A$2:F$152,1,FALSE)</f>
        <v>10088</v>
      </c>
      <c r="J436" t="str">
        <f>VLOOKUP(Orders!B436,Customer!A$2:F$152,2,0)</f>
        <v>Christene</v>
      </c>
      <c r="K436" t="str">
        <f>VLOOKUP(Orders!B436,Customer!A$2:F$152,3,0)</f>
        <v>Kennell</v>
      </c>
      <c r="L436" t="str">
        <f t="shared" si="16"/>
        <v>Christene Kennell</v>
      </c>
      <c r="M436" t="str">
        <f>VLOOKUP(Orders!B436,Customer!A$2:F$152,4,0)</f>
        <v>Female</v>
      </c>
      <c r="N436" t="str">
        <f>VLOOKUP(Orders!B436,Customer!A$2:F$152,5,0)</f>
        <v>Lisbon</v>
      </c>
      <c r="O436" t="str">
        <f>VLOOKUP(Orders!B436,Customer!A$2:F$152,6,0)</f>
        <v>Portugal</v>
      </c>
      <c r="P436" t="str">
        <f>VLOOKUP(B436,Phone_Numbers!A$2:B$147,2,0)</f>
        <v>555-1410</v>
      </c>
    </row>
    <row r="437" spans="1:16" x14ac:dyDescent="0.2">
      <c r="A437" s="2">
        <v>536</v>
      </c>
      <c r="B437" s="2">
        <v>10063</v>
      </c>
      <c r="C437" s="4">
        <v>40500</v>
      </c>
      <c r="D437" s="2" t="s">
        <v>451</v>
      </c>
      <c r="E437" s="2">
        <v>5</v>
      </c>
      <c r="F437" s="5">
        <v>18</v>
      </c>
      <c r="G437" s="5">
        <f t="shared" si="15"/>
        <v>90</v>
      </c>
      <c r="H437" s="6" t="s">
        <v>461</v>
      </c>
      <c r="I437">
        <f>VLOOKUP(B437,Customer!A$2:F$152,1,FALSE)</f>
        <v>10063</v>
      </c>
      <c r="J437" t="str">
        <f>VLOOKUP(Orders!B437,Customer!A$2:F$152,2,0)</f>
        <v>Vida</v>
      </c>
      <c r="K437" t="str">
        <f>VLOOKUP(Orders!B437,Customer!A$2:F$152,3,0)</f>
        <v>Gayer</v>
      </c>
      <c r="L437" t="str">
        <f t="shared" si="16"/>
        <v>Vida Gayer</v>
      </c>
      <c r="M437" t="str">
        <f>VLOOKUP(Orders!B437,Customer!A$2:F$152,4,0)</f>
        <v>Female</v>
      </c>
      <c r="N437" t="str">
        <f>VLOOKUP(Orders!B437,Customer!A$2:F$152,5,0)</f>
        <v>Brisbane</v>
      </c>
      <c r="O437" t="str">
        <f>VLOOKUP(Orders!B437,Customer!A$2:F$152,6,0)</f>
        <v>Australia</v>
      </c>
      <c r="P437" t="str">
        <f>VLOOKUP(B437,Phone_Numbers!A$2:B$147,2,0)</f>
        <v>555-1358</v>
      </c>
    </row>
    <row r="438" spans="1:16" x14ac:dyDescent="0.2">
      <c r="A438" s="2">
        <v>537</v>
      </c>
      <c r="B438" s="2">
        <v>10063</v>
      </c>
      <c r="C438" s="4">
        <v>40390</v>
      </c>
      <c r="D438" s="2" t="s">
        <v>451</v>
      </c>
      <c r="E438" s="2">
        <v>19</v>
      </c>
      <c r="F438" s="5">
        <v>18</v>
      </c>
      <c r="G438" s="5">
        <f t="shared" si="15"/>
        <v>342</v>
      </c>
      <c r="H438" s="6" t="s">
        <v>450</v>
      </c>
      <c r="I438">
        <f>VLOOKUP(B438,Customer!A$2:F$152,1,FALSE)</f>
        <v>10063</v>
      </c>
      <c r="J438" t="str">
        <f>VLOOKUP(Orders!B438,Customer!A$2:F$152,2,0)</f>
        <v>Vida</v>
      </c>
      <c r="K438" t="str">
        <f>VLOOKUP(Orders!B438,Customer!A$2:F$152,3,0)</f>
        <v>Gayer</v>
      </c>
      <c r="L438" t="str">
        <f t="shared" si="16"/>
        <v>Vida Gayer</v>
      </c>
      <c r="M438" t="str">
        <f>VLOOKUP(Orders!B438,Customer!A$2:F$152,4,0)</f>
        <v>Female</v>
      </c>
      <c r="N438" t="str">
        <f>VLOOKUP(Orders!B438,Customer!A$2:F$152,5,0)</f>
        <v>Brisbane</v>
      </c>
      <c r="O438" t="str">
        <f>VLOOKUP(Orders!B438,Customer!A$2:F$152,6,0)</f>
        <v>Australia</v>
      </c>
      <c r="P438" t="str">
        <f>VLOOKUP(B438,Phone_Numbers!A$2:B$147,2,0)</f>
        <v>555-1358</v>
      </c>
    </row>
    <row r="439" spans="1:16" x14ac:dyDescent="0.2">
      <c r="A439" s="2">
        <v>538</v>
      </c>
      <c r="B439" s="2">
        <v>10150</v>
      </c>
      <c r="C439" s="4">
        <v>41055</v>
      </c>
      <c r="D439" s="2" t="s">
        <v>458</v>
      </c>
      <c r="E439" s="2">
        <v>2</v>
      </c>
      <c r="F439" s="5">
        <v>12</v>
      </c>
      <c r="G439" s="5">
        <f t="shared" si="15"/>
        <v>24</v>
      </c>
      <c r="H439" s="6" t="s">
        <v>461</v>
      </c>
      <c r="I439">
        <f>VLOOKUP(B439,Customer!A$2:F$152,1,FALSE)</f>
        <v>10150</v>
      </c>
      <c r="J439" t="str">
        <f>VLOOKUP(Orders!B439,Customer!A$2:F$152,2,0)</f>
        <v>Nanci</v>
      </c>
      <c r="K439" t="str">
        <f>VLOOKUP(Orders!B439,Customer!A$2:F$152,3,0)</f>
        <v>Bonier</v>
      </c>
      <c r="L439" t="str">
        <f t="shared" si="16"/>
        <v>Nanci Bonier</v>
      </c>
      <c r="M439" t="str">
        <f>VLOOKUP(Orders!B439,Customer!A$2:F$152,4,0)</f>
        <v>Female</v>
      </c>
      <c r="N439" t="str">
        <f>VLOOKUP(Orders!B439,Customer!A$2:F$152,5,0)</f>
        <v>Riyadh</v>
      </c>
      <c r="O439" t="str">
        <f>VLOOKUP(Orders!B439,Customer!A$2:F$152,6,0)</f>
        <v>Saudi Arabia</v>
      </c>
      <c r="P439" t="str">
        <f>VLOOKUP(B439,Phone_Numbers!A$2:B$147,2,0)</f>
        <v>555-1534</v>
      </c>
    </row>
    <row r="440" spans="1:16" x14ac:dyDescent="0.2">
      <c r="A440" s="2">
        <v>539</v>
      </c>
      <c r="B440" s="2">
        <v>10061</v>
      </c>
      <c r="C440" s="4">
        <v>41829</v>
      </c>
      <c r="D440" s="2" t="s">
        <v>454</v>
      </c>
      <c r="E440" s="2">
        <v>16</v>
      </c>
      <c r="F440" s="5">
        <v>4</v>
      </c>
      <c r="G440" s="5">
        <f t="shared" si="15"/>
        <v>64</v>
      </c>
      <c r="H440" s="6" t="s">
        <v>450</v>
      </c>
      <c r="I440">
        <f>VLOOKUP(B440,Customer!A$2:F$152,1,FALSE)</f>
        <v>10061</v>
      </c>
      <c r="J440" t="str">
        <f>VLOOKUP(Orders!B440,Customer!A$2:F$152,2,0)</f>
        <v>Willis</v>
      </c>
      <c r="K440" t="str">
        <f>VLOOKUP(Orders!B440,Customer!A$2:F$152,3,0)</f>
        <v>Tolbert</v>
      </c>
      <c r="L440" t="str">
        <f t="shared" si="16"/>
        <v>Willis Tolbert</v>
      </c>
      <c r="M440" t="str">
        <f>VLOOKUP(Orders!B440,Customer!A$2:F$152,4,0)</f>
        <v>Male</v>
      </c>
      <c r="N440" t="str">
        <f>VLOOKUP(Orders!B440,Customer!A$2:F$152,5,0)</f>
        <v xml:space="preserve">Damman </v>
      </c>
      <c r="O440" t="str">
        <f>VLOOKUP(Orders!B440,Customer!A$2:F$152,6,0)</f>
        <v>Saudi Arabia</v>
      </c>
      <c r="P440" t="str">
        <f>VLOOKUP(B440,Phone_Numbers!A$2:B$147,2,0)</f>
        <v>555-1354</v>
      </c>
    </row>
    <row r="441" spans="1:16" x14ac:dyDescent="0.2">
      <c r="A441" s="2">
        <v>540</v>
      </c>
      <c r="B441" s="2">
        <v>10042</v>
      </c>
      <c r="C441" s="4">
        <v>40512</v>
      </c>
      <c r="D441" s="2" t="s">
        <v>451</v>
      </c>
      <c r="E441" s="2">
        <v>7</v>
      </c>
      <c r="F441" s="5">
        <v>18</v>
      </c>
      <c r="G441" s="5">
        <f t="shared" si="15"/>
        <v>126</v>
      </c>
      <c r="H441" s="6" t="s">
        <v>452</v>
      </c>
      <c r="I441">
        <f>VLOOKUP(B441,Customer!A$2:F$152,1,FALSE)</f>
        <v>10042</v>
      </c>
      <c r="J441" t="str">
        <f>VLOOKUP(Orders!B441,Customer!A$2:F$152,2,0)</f>
        <v>Lizette</v>
      </c>
      <c r="K441" t="str">
        <f>VLOOKUP(Orders!B441,Customer!A$2:F$152,3,0)</f>
        <v>Minto</v>
      </c>
      <c r="L441" t="str">
        <f t="shared" si="16"/>
        <v>Lizette Minto</v>
      </c>
      <c r="M441" t="str">
        <f>VLOOKUP(Orders!B441,Customer!A$2:F$152,4,0)</f>
        <v>Female</v>
      </c>
      <c r="N441" t="str">
        <f>VLOOKUP(Orders!B441,Customer!A$2:F$152,5,0)</f>
        <v>New York Metro</v>
      </c>
      <c r="O441" t="str">
        <f>VLOOKUP(Orders!B441,Customer!A$2:F$152,6,0)</f>
        <v>USA</v>
      </c>
      <c r="P441" t="str">
        <f>VLOOKUP(B441,Phone_Numbers!A$2:B$147,2,0)</f>
        <v>555-1316</v>
      </c>
    </row>
    <row r="442" spans="1:16" x14ac:dyDescent="0.2">
      <c r="A442" s="2">
        <v>541</v>
      </c>
      <c r="B442" s="2">
        <v>10012</v>
      </c>
      <c r="C442" s="4">
        <v>41648</v>
      </c>
      <c r="D442" s="2" t="s">
        <v>451</v>
      </c>
      <c r="E442" s="2">
        <v>21</v>
      </c>
      <c r="F442" s="5">
        <v>18</v>
      </c>
      <c r="G442" s="5">
        <f t="shared" si="15"/>
        <v>378</v>
      </c>
      <c r="H442" s="6" t="s">
        <v>450</v>
      </c>
      <c r="I442">
        <f>VLOOKUP(B442,Customer!A$2:F$152,1,FALSE)</f>
        <v>10012</v>
      </c>
      <c r="J442" t="str">
        <f>VLOOKUP(Orders!B442,Customer!A$2:F$152,2,0)</f>
        <v>Trisha</v>
      </c>
      <c r="K442" t="str">
        <f>VLOOKUP(Orders!B442,Customer!A$2:F$152,3,0)</f>
        <v>Arter</v>
      </c>
      <c r="L442" t="str">
        <f t="shared" si="16"/>
        <v>Trisha Arter</v>
      </c>
      <c r="M442" t="str">
        <f>VLOOKUP(Orders!B442,Customer!A$2:F$152,4,0)</f>
        <v>Female</v>
      </c>
      <c r="N442" t="str">
        <f>VLOOKUP(Orders!B442,Customer!A$2:F$152,5,0)</f>
        <v>Kolkata</v>
      </c>
      <c r="O442" t="str">
        <f>VLOOKUP(Orders!B442,Customer!A$2:F$152,6,0)</f>
        <v>India</v>
      </c>
      <c r="P442" t="str">
        <f>VLOOKUP(B442,Phone_Numbers!A$2:B$147,2,0)</f>
        <v>555-1256</v>
      </c>
    </row>
    <row r="443" spans="1:16" x14ac:dyDescent="0.2">
      <c r="A443" s="2">
        <v>542</v>
      </c>
      <c r="B443" s="2">
        <v>10140</v>
      </c>
      <c r="C443" s="4">
        <v>40594</v>
      </c>
      <c r="D443" s="2" t="s">
        <v>454</v>
      </c>
      <c r="E443" s="2">
        <v>17</v>
      </c>
      <c r="F443" s="5">
        <v>4</v>
      </c>
      <c r="G443" s="5">
        <f t="shared" si="15"/>
        <v>68</v>
      </c>
      <c r="H443" s="6" t="s">
        <v>450</v>
      </c>
      <c r="I443">
        <f>VLOOKUP(B443,Customer!A$2:F$152,1,FALSE)</f>
        <v>10140</v>
      </c>
      <c r="J443" t="str">
        <f>VLOOKUP(Orders!B443,Customer!A$2:F$152,2,0)</f>
        <v>Gordon</v>
      </c>
      <c r="K443" t="str">
        <f>VLOOKUP(Orders!B443,Customer!A$2:F$152,3,0)</f>
        <v>Lehr</v>
      </c>
      <c r="L443" t="str">
        <f t="shared" si="16"/>
        <v>Gordon Lehr</v>
      </c>
      <c r="M443" t="str">
        <f>VLOOKUP(Orders!B443,Customer!A$2:F$152,4,0)</f>
        <v>Male</v>
      </c>
      <c r="N443" t="str">
        <f>VLOOKUP(Orders!B443,Customer!A$2:F$152,5,0)</f>
        <v>Toronto</v>
      </c>
      <c r="O443" t="str">
        <f>VLOOKUP(Orders!B443,Customer!A$2:F$152,6,0)</f>
        <v>Canada</v>
      </c>
      <c r="P443" t="str">
        <f>VLOOKUP(B443,Phone_Numbers!A$2:B$147,2,0)</f>
        <v>555-1514</v>
      </c>
    </row>
    <row r="444" spans="1:16" x14ac:dyDescent="0.2">
      <c r="A444" s="2">
        <v>543</v>
      </c>
      <c r="B444" s="2">
        <v>10080</v>
      </c>
      <c r="C444" s="4">
        <v>40922</v>
      </c>
      <c r="D444" s="2" t="s">
        <v>454</v>
      </c>
      <c r="E444" s="2">
        <v>8</v>
      </c>
      <c r="F444" s="5">
        <v>4</v>
      </c>
      <c r="G444" s="5">
        <f t="shared" si="15"/>
        <v>32</v>
      </c>
      <c r="H444" s="6" t="s">
        <v>452</v>
      </c>
      <c r="I444">
        <f>VLOOKUP(B444,Customer!A$2:F$152,1,FALSE)</f>
        <v>10080</v>
      </c>
      <c r="J444" t="str">
        <f>VLOOKUP(Orders!B444,Customer!A$2:F$152,2,0)</f>
        <v>Hue</v>
      </c>
      <c r="K444" t="str">
        <f>VLOOKUP(Orders!B444,Customer!A$2:F$152,3,0)</f>
        <v>Beeson</v>
      </c>
      <c r="L444" t="str">
        <f t="shared" si="16"/>
        <v>Hue Beeson</v>
      </c>
      <c r="M444" t="str">
        <f>VLOOKUP(Orders!B444,Customer!A$2:F$152,4,0)</f>
        <v>Male</v>
      </c>
      <c r="N444" t="str">
        <f>VLOOKUP(Orders!B444,Customer!A$2:F$152,5,0)</f>
        <v>Fortaleza</v>
      </c>
      <c r="O444" t="str">
        <f>VLOOKUP(Orders!B444,Customer!A$2:F$152,6,0)</f>
        <v>Brazil</v>
      </c>
      <c r="P444" t="str">
        <f>VLOOKUP(B444,Phone_Numbers!A$2:B$147,2,0)</f>
        <v>555-1392</v>
      </c>
    </row>
    <row r="445" spans="1:16" x14ac:dyDescent="0.2">
      <c r="A445" s="2">
        <v>544</v>
      </c>
      <c r="B445" s="2">
        <v>10014</v>
      </c>
      <c r="C445" s="4">
        <v>40483</v>
      </c>
      <c r="D445" s="2" t="s">
        <v>459</v>
      </c>
      <c r="E445" s="2">
        <v>9</v>
      </c>
      <c r="F445" s="5">
        <v>2</v>
      </c>
      <c r="G445" s="5">
        <f t="shared" si="15"/>
        <v>18</v>
      </c>
      <c r="H445" s="6" t="s">
        <v>452</v>
      </c>
      <c r="I445">
        <f>VLOOKUP(B445,Customer!A$2:F$152,1,FALSE)</f>
        <v>10014</v>
      </c>
      <c r="J445" t="str">
        <f>VLOOKUP(Orders!B445,Customer!A$2:F$152,2,0)</f>
        <v>Lola</v>
      </c>
      <c r="K445" t="str">
        <f>VLOOKUP(Orders!B445,Customer!A$2:F$152,3,0)</f>
        <v>Schmidt</v>
      </c>
      <c r="L445" t="str">
        <f t="shared" si="16"/>
        <v>Lola Schmidt</v>
      </c>
      <c r="M445" t="str">
        <f>VLOOKUP(Orders!B445,Customer!A$2:F$152,4,0)</f>
        <v>Female</v>
      </c>
      <c r="N445" t="str">
        <f>VLOOKUP(Orders!B445,Customer!A$2:F$152,5,0)</f>
        <v>Los Angeles</v>
      </c>
      <c r="O445" t="str">
        <f>VLOOKUP(Orders!B445,Customer!A$2:F$152,6,0)</f>
        <v>USA</v>
      </c>
      <c r="P445" t="str">
        <f>VLOOKUP(B445,Phone_Numbers!A$2:B$147,2,0)</f>
        <v>555-1260</v>
      </c>
    </row>
    <row r="446" spans="1:16" x14ac:dyDescent="0.2">
      <c r="A446" s="2">
        <v>545</v>
      </c>
      <c r="B446" s="2">
        <v>10086</v>
      </c>
      <c r="C446" s="4">
        <v>41687</v>
      </c>
      <c r="D446" s="2" t="s">
        <v>453</v>
      </c>
      <c r="E446" s="2">
        <v>2</v>
      </c>
      <c r="F446" s="5">
        <v>13</v>
      </c>
      <c r="G446" s="5">
        <f t="shared" si="15"/>
        <v>26</v>
      </c>
      <c r="H446" s="6" t="s">
        <v>461</v>
      </c>
      <c r="I446">
        <f>VLOOKUP(B446,Customer!A$2:F$152,1,FALSE)</f>
        <v>10086</v>
      </c>
      <c r="J446" t="str">
        <f>VLOOKUP(Orders!B446,Customer!A$2:F$152,2,0)</f>
        <v>Lisette</v>
      </c>
      <c r="K446" t="str">
        <f>VLOOKUP(Orders!B446,Customer!A$2:F$152,3,0)</f>
        <v>Bowsher</v>
      </c>
      <c r="L446" t="str">
        <f t="shared" si="16"/>
        <v>Lisette Bowsher</v>
      </c>
      <c r="M446" t="str">
        <f>VLOOKUP(Orders!B446,Customer!A$2:F$152,4,0)</f>
        <v>Female</v>
      </c>
      <c r="N446" t="str">
        <f>VLOOKUP(Orders!B446,Customer!A$2:F$152,5,0)</f>
        <v>Birmingham</v>
      </c>
      <c r="O446" t="str">
        <f>VLOOKUP(Orders!B446,Customer!A$2:F$152,6,0)</f>
        <v>UK</v>
      </c>
      <c r="P446" t="str">
        <f>VLOOKUP(B446,Phone_Numbers!A$2:B$147,2,0)</f>
        <v>555-1406</v>
      </c>
    </row>
    <row r="447" spans="1:16" x14ac:dyDescent="0.2">
      <c r="A447" s="2">
        <v>546</v>
      </c>
      <c r="B447" s="2">
        <v>10039</v>
      </c>
      <c r="C447" s="4">
        <v>40762</v>
      </c>
      <c r="D447" s="2" t="s">
        <v>457</v>
      </c>
      <c r="E447" s="2">
        <v>17</v>
      </c>
      <c r="F447" s="5">
        <v>9</v>
      </c>
      <c r="G447" s="5">
        <f t="shared" si="15"/>
        <v>153</v>
      </c>
      <c r="H447" s="6" t="s">
        <v>450</v>
      </c>
      <c r="I447">
        <f>VLOOKUP(B447,Customer!A$2:F$152,1,FALSE)</f>
        <v>10039</v>
      </c>
      <c r="J447" t="str">
        <f>VLOOKUP(Orders!B447,Customer!A$2:F$152,2,0)</f>
        <v>Jere</v>
      </c>
      <c r="K447" t="str">
        <f>VLOOKUP(Orders!B447,Customer!A$2:F$152,3,0)</f>
        <v>Waters</v>
      </c>
      <c r="L447" t="str">
        <f t="shared" si="16"/>
        <v>Jere Waters</v>
      </c>
      <c r="M447" t="str">
        <f>VLOOKUP(Orders!B447,Customer!A$2:F$152,4,0)</f>
        <v>Male</v>
      </c>
      <c r="N447" t="str">
        <f>VLOOKUP(Orders!B447,Customer!A$2:F$152,5,0)</f>
        <v>Cincinnati</v>
      </c>
      <c r="O447" t="str">
        <f>VLOOKUP(Orders!B447,Customer!A$2:F$152,6,0)</f>
        <v>USA</v>
      </c>
      <c r="P447" t="str">
        <f>VLOOKUP(B447,Phone_Numbers!A$2:B$147,2,0)</f>
        <v>555-1310</v>
      </c>
    </row>
    <row r="448" spans="1:16" x14ac:dyDescent="0.2">
      <c r="A448" s="2">
        <v>547</v>
      </c>
      <c r="B448" s="2">
        <v>10106</v>
      </c>
      <c r="C448" s="4">
        <v>40685</v>
      </c>
      <c r="D448" s="2" t="s">
        <v>451</v>
      </c>
      <c r="E448" s="2">
        <v>8</v>
      </c>
      <c r="F448" s="5">
        <v>18</v>
      </c>
      <c r="G448" s="5">
        <f t="shared" si="15"/>
        <v>144</v>
      </c>
      <c r="H448" s="6" t="s">
        <v>452</v>
      </c>
      <c r="I448">
        <f>VLOOKUP(B448,Customer!A$2:F$152,1,FALSE)</f>
        <v>10106</v>
      </c>
      <c r="J448" t="str">
        <f>VLOOKUP(Orders!B448,Customer!A$2:F$152,2,0)</f>
        <v>Ignacio</v>
      </c>
      <c r="K448" t="str">
        <f>VLOOKUP(Orders!B448,Customer!A$2:F$152,3,0)</f>
        <v>Lucas</v>
      </c>
      <c r="L448" t="str">
        <f t="shared" si="16"/>
        <v>Ignacio Lucas</v>
      </c>
      <c r="M448" t="str">
        <f>VLOOKUP(Orders!B448,Customer!A$2:F$152,4,0)</f>
        <v>Male</v>
      </c>
      <c r="N448" t="str">
        <f>VLOOKUP(Orders!B448,Customer!A$2:F$152,5,0)</f>
        <v>Vancouver</v>
      </c>
      <c r="O448" t="str">
        <f>VLOOKUP(Orders!B448,Customer!A$2:F$152,6,0)</f>
        <v>Canada</v>
      </c>
      <c r="P448" t="str">
        <f>VLOOKUP(B448,Phone_Numbers!A$2:B$147,2,0)</f>
        <v>555-1446</v>
      </c>
    </row>
    <row r="449" spans="1:16" x14ac:dyDescent="0.2">
      <c r="A449" s="2">
        <v>548</v>
      </c>
      <c r="B449" s="2">
        <v>10087</v>
      </c>
      <c r="C449" s="4">
        <v>41874</v>
      </c>
      <c r="D449" s="2" t="s">
        <v>458</v>
      </c>
      <c r="E449" s="2">
        <v>26</v>
      </c>
      <c r="F449" s="5">
        <v>12</v>
      </c>
      <c r="G449" s="5">
        <f t="shared" si="15"/>
        <v>312</v>
      </c>
      <c r="H449" s="6" t="s">
        <v>450</v>
      </c>
      <c r="I449">
        <f>VLOOKUP(B449,Customer!A$2:F$152,1,FALSE)</f>
        <v>10087</v>
      </c>
      <c r="J449" t="str">
        <f>VLOOKUP(Orders!B449,Customer!A$2:F$152,2,0)</f>
        <v>Annamaria</v>
      </c>
      <c r="K449" t="str">
        <f>VLOOKUP(Orders!B449,Customer!A$2:F$152,3,0)</f>
        <v>Valdovinos</v>
      </c>
      <c r="L449" t="str">
        <f t="shared" si="16"/>
        <v>Annamaria Valdovinos</v>
      </c>
      <c r="M449" t="str">
        <f>VLOOKUP(Orders!B449,Customer!A$2:F$152,4,0)</f>
        <v>Female</v>
      </c>
      <c r="N449" t="str">
        <f>VLOOKUP(Orders!B449,Customer!A$2:F$152,5,0)</f>
        <v>Frankfurt</v>
      </c>
      <c r="O449" t="str">
        <f>VLOOKUP(Orders!B449,Customer!A$2:F$152,6,0)</f>
        <v>Germany</v>
      </c>
      <c r="P449" t="str">
        <f>VLOOKUP(B449,Phone_Numbers!A$2:B$147,2,0)</f>
        <v>555-1408</v>
      </c>
    </row>
    <row r="450" spans="1:16" x14ac:dyDescent="0.2">
      <c r="A450" s="2">
        <v>549</v>
      </c>
      <c r="B450" s="2">
        <v>10040</v>
      </c>
      <c r="C450" s="4">
        <v>41174</v>
      </c>
      <c r="D450" s="2" t="s">
        <v>460</v>
      </c>
      <c r="E450" s="2">
        <v>5</v>
      </c>
      <c r="F450" s="5">
        <v>8</v>
      </c>
      <c r="G450" s="5">
        <f t="shared" si="15"/>
        <v>40</v>
      </c>
      <c r="H450" s="6" t="s">
        <v>461</v>
      </c>
      <c r="I450">
        <f>VLOOKUP(B450,Customer!A$2:F$152,1,FALSE)</f>
        <v>10040</v>
      </c>
      <c r="J450" t="str">
        <f>VLOOKUP(Orders!B450,Customer!A$2:F$152,2,0)</f>
        <v>Lenita</v>
      </c>
      <c r="K450" t="str">
        <f>VLOOKUP(Orders!B450,Customer!A$2:F$152,3,0)</f>
        <v>Blankenship</v>
      </c>
      <c r="L450" t="str">
        <f t="shared" si="16"/>
        <v>Lenita Blankenship</v>
      </c>
      <c r="M450" t="str">
        <f>VLOOKUP(Orders!B450,Customer!A$2:F$152,4,0)</f>
        <v>Female</v>
      </c>
      <c r="N450" t="str">
        <f>VLOOKUP(Orders!B450,Customer!A$2:F$152,5,0)</f>
        <v>Accra</v>
      </c>
      <c r="O450" t="str">
        <f>VLOOKUP(Orders!B450,Customer!A$2:F$152,6,0)</f>
        <v>Ghana</v>
      </c>
      <c r="P450" t="str">
        <f>VLOOKUP(B450,Phone_Numbers!A$2:B$147,2,0)</f>
        <v>555-1312</v>
      </c>
    </row>
    <row r="451" spans="1:16" x14ac:dyDescent="0.2">
      <c r="A451" s="2">
        <v>550</v>
      </c>
      <c r="B451" s="2">
        <v>10036</v>
      </c>
      <c r="C451" s="4">
        <v>40634</v>
      </c>
      <c r="D451" s="2" t="s">
        <v>454</v>
      </c>
      <c r="E451" s="2">
        <v>24</v>
      </c>
      <c r="F451" s="5">
        <v>4</v>
      </c>
      <c r="G451" s="5">
        <f t="shared" ref="G451:G501" si="17">E451*F451</f>
        <v>96</v>
      </c>
      <c r="H451" s="6" t="s">
        <v>450</v>
      </c>
      <c r="I451">
        <f>VLOOKUP(B451,Customer!A$2:F$152,1,FALSE)</f>
        <v>10036</v>
      </c>
      <c r="J451" t="str">
        <f>VLOOKUP(Orders!B451,Customer!A$2:F$152,2,0)</f>
        <v>Cathern</v>
      </c>
      <c r="K451" t="str">
        <f>VLOOKUP(Orders!B451,Customer!A$2:F$152,3,0)</f>
        <v>Howey</v>
      </c>
      <c r="L451" t="str">
        <f t="shared" ref="L451:L501" si="18">_xlfn.CONCAT(J451," ",K451)</f>
        <v>Cathern Howey</v>
      </c>
      <c r="M451" t="str">
        <f>VLOOKUP(Orders!B451,Customer!A$2:F$152,4,0)</f>
        <v>Female</v>
      </c>
      <c r="N451" t="str">
        <f>VLOOKUP(Orders!B451,Customer!A$2:F$152,5,0)</f>
        <v>Copenhagen</v>
      </c>
      <c r="O451" t="str">
        <f>VLOOKUP(Orders!B451,Customer!A$2:F$152,6,0)</f>
        <v>Denmark</v>
      </c>
      <c r="P451" t="str">
        <f>VLOOKUP(B451,Phone_Numbers!A$2:B$147,2,0)</f>
        <v>555-1304</v>
      </c>
    </row>
    <row r="452" spans="1:16" x14ac:dyDescent="0.2">
      <c r="A452" s="2">
        <v>551</v>
      </c>
      <c r="B452" s="2">
        <v>10025</v>
      </c>
      <c r="C452" s="4">
        <v>41489</v>
      </c>
      <c r="D452" s="2" t="s">
        <v>459</v>
      </c>
      <c r="E452" s="2">
        <v>20</v>
      </c>
      <c r="F452" s="5">
        <v>2</v>
      </c>
      <c r="G452" s="5">
        <f t="shared" si="17"/>
        <v>40</v>
      </c>
      <c r="H452" s="6" t="s">
        <v>450</v>
      </c>
      <c r="I452">
        <f>VLOOKUP(B452,Customer!A$2:F$152,1,FALSE)</f>
        <v>10025</v>
      </c>
      <c r="J452" t="str">
        <f>VLOOKUP(Orders!B452,Customer!A$2:F$152,2,0)</f>
        <v>Franklyn</v>
      </c>
      <c r="K452" t="str">
        <f>VLOOKUP(Orders!B452,Customer!A$2:F$152,3,0)</f>
        <v>Brandenberger</v>
      </c>
      <c r="L452" t="str">
        <f t="shared" si="18"/>
        <v>Franklyn Brandenberger</v>
      </c>
      <c r="M452" t="str">
        <f>VLOOKUP(Orders!B452,Customer!A$2:F$152,4,0)</f>
        <v>Male</v>
      </c>
      <c r="N452" t="str">
        <f>VLOOKUP(Orders!B452,Customer!A$2:F$152,5,0)</f>
        <v>Madrid</v>
      </c>
      <c r="O452" t="str">
        <f>VLOOKUP(Orders!B452,Customer!A$2:F$152,6,0)</f>
        <v>Spain</v>
      </c>
      <c r="P452" t="e">
        <f>VLOOKUP(B452,Phone_Numbers!A$2:B$147,2,0)</f>
        <v>#N/A</v>
      </c>
    </row>
    <row r="453" spans="1:16" x14ac:dyDescent="0.2">
      <c r="A453" s="2">
        <v>552</v>
      </c>
      <c r="B453" s="2">
        <v>10084</v>
      </c>
      <c r="C453" s="4">
        <v>41504</v>
      </c>
      <c r="D453" s="2" t="s">
        <v>459</v>
      </c>
      <c r="E453" s="2">
        <v>12</v>
      </c>
      <c r="F453" s="5">
        <v>2</v>
      </c>
      <c r="G453" s="5">
        <f t="shared" si="17"/>
        <v>24</v>
      </c>
      <c r="H453" s="6" t="s">
        <v>452</v>
      </c>
      <c r="I453">
        <f>VLOOKUP(B453,Customer!A$2:F$152,1,FALSE)</f>
        <v>10084</v>
      </c>
      <c r="J453" t="str">
        <f>VLOOKUP(Orders!B453,Customer!A$2:F$152,2,0)</f>
        <v>Mauricio</v>
      </c>
      <c r="K453" t="str">
        <f>VLOOKUP(Orders!B453,Customer!A$2:F$152,3,0)</f>
        <v>Thetford</v>
      </c>
      <c r="L453" t="str">
        <f t="shared" si="18"/>
        <v>Mauricio Thetford</v>
      </c>
      <c r="M453" t="str">
        <f>VLOOKUP(Orders!B453,Customer!A$2:F$152,4,0)</f>
        <v>Male</v>
      </c>
      <c r="N453" t="str">
        <f>VLOOKUP(Orders!B453,Customer!A$2:F$152,5,0)</f>
        <v>Minneapolis</v>
      </c>
      <c r="O453" t="str">
        <f>VLOOKUP(Orders!B453,Customer!A$2:F$152,6,0)</f>
        <v>USA</v>
      </c>
      <c r="P453" t="str">
        <f>VLOOKUP(B453,Phone_Numbers!A$2:B$147,2,0)</f>
        <v>555-1402</v>
      </c>
    </row>
    <row r="454" spans="1:16" x14ac:dyDescent="0.2">
      <c r="A454" s="2">
        <v>553</v>
      </c>
      <c r="B454" s="2">
        <v>10143</v>
      </c>
      <c r="C454" s="4">
        <v>41699</v>
      </c>
      <c r="D454" s="2" t="s">
        <v>457</v>
      </c>
      <c r="E454" s="2">
        <v>8</v>
      </c>
      <c r="F454" s="5">
        <v>9</v>
      </c>
      <c r="G454" s="5">
        <f t="shared" si="17"/>
        <v>72</v>
      </c>
      <c r="H454" s="6" t="s">
        <v>452</v>
      </c>
      <c r="I454">
        <f>VLOOKUP(B454,Customer!A$2:F$152,1,FALSE)</f>
        <v>10143</v>
      </c>
      <c r="J454" t="str">
        <f>VLOOKUP(Orders!B454,Customer!A$2:F$152,2,0)</f>
        <v>Gertude</v>
      </c>
      <c r="K454" t="str">
        <f>VLOOKUP(Orders!B454,Customer!A$2:F$152,3,0)</f>
        <v>Neitzel</v>
      </c>
      <c r="L454" t="str">
        <f t="shared" si="18"/>
        <v>Gertude Neitzel</v>
      </c>
      <c r="M454" t="str">
        <f>VLOOKUP(Orders!B454,Customer!A$2:F$152,4,0)</f>
        <v>Female</v>
      </c>
      <c r="N454" t="str">
        <f>VLOOKUP(Orders!B454,Customer!A$2:F$152,5,0)</f>
        <v>Lagos</v>
      </c>
      <c r="O454" t="str">
        <f>VLOOKUP(Orders!B454,Customer!A$2:F$152,6,0)</f>
        <v>Nigeria</v>
      </c>
      <c r="P454" t="str">
        <f>VLOOKUP(B454,Phone_Numbers!A$2:B$147,2,0)</f>
        <v>555-1520</v>
      </c>
    </row>
    <row r="455" spans="1:16" x14ac:dyDescent="0.2">
      <c r="A455" s="2">
        <v>554</v>
      </c>
      <c r="B455" s="2">
        <v>10018</v>
      </c>
      <c r="C455" s="4">
        <v>40352</v>
      </c>
      <c r="D455" s="2" t="s">
        <v>457</v>
      </c>
      <c r="E455" s="2">
        <v>3</v>
      </c>
      <c r="F455" s="5">
        <v>9</v>
      </c>
      <c r="G455" s="5">
        <f t="shared" si="17"/>
        <v>27</v>
      </c>
      <c r="H455" s="6" t="s">
        <v>461</v>
      </c>
      <c r="I455">
        <f>VLOOKUP(B455,Customer!A$2:F$152,1,FALSE)</f>
        <v>10018</v>
      </c>
      <c r="J455" t="str">
        <f>VLOOKUP(Orders!B455,Customer!A$2:F$152,2,0)</f>
        <v>Isaiah</v>
      </c>
      <c r="K455" t="str">
        <f>VLOOKUP(Orders!B455,Customer!A$2:F$152,3,0)</f>
        <v>Chavarria</v>
      </c>
      <c r="L455" t="str">
        <f t="shared" si="18"/>
        <v>Isaiah Chavarria</v>
      </c>
      <c r="M455" t="str">
        <f>VLOOKUP(Orders!B455,Customer!A$2:F$152,4,0)</f>
        <v>Male</v>
      </c>
      <c r="N455" t="str">
        <f>VLOOKUP(Orders!B455,Customer!A$2:F$152,5,0)</f>
        <v>Shanghai</v>
      </c>
      <c r="O455" t="str">
        <f>VLOOKUP(Orders!B455,Customer!A$2:F$152,6,0)</f>
        <v>China</v>
      </c>
      <c r="P455" t="str">
        <f>VLOOKUP(B455,Phone_Numbers!A$2:B$147,2,0)</f>
        <v>555-1268</v>
      </c>
    </row>
    <row r="456" spans="1:16" x14ac:dyDescent="0.2">
      <c r="A456" s="2">
        <v>555</v>
      </c>
      <c r="B456" s="2">
        <v>10138</v>
      </c>
      <c r="C456" s="4">
        <v>41659</v>
      </c>
      <c r="D456" s="2" t="s">
        <v>457</v>
      </c>
      <c r="E456" s="2">
        <v>20</v>
      </c>
      <c r="F456" s="5">
        <v>9</v>
      </c>
      <c r="G456" s="5">
        <f t="shared" si="17"/>
        <v>180</v>
      </c>
      <c r="H456" s="6" t="s">
        <v>450</v>
      </c>
      <c r="I456">
        <f>VLOOKUP(B456,Customer!A$2:F$152,1,FALSE)</f>
        <v>10138</v>
      </c>
      <c r="J456" t="str">
        <f>VLOOKUP(Orders!B456,Customer!A$2:F$152,2,0)</f>
        <v>Jamel</v>
      </c>
      <c r="K456" t="str">
        <f>VLOOKUP(Orders!B456,Customer!A$2:F$152,3,0)</f>
        <v>Biery</v>
      </c>
      <c r="L456" t="str">
        <f t="shared" si="18"/>
        <v>Jamel Biery</v>
      </c>
      <c r="M456" t="str">
        <f>VLOOKUP(Orders!B456,Customer!A$2:F$152,4,0)</f>
        <v>Male</v>
      </c>
      <c r="N456" t="str">
        <f>VLOOKUP(Orders!B456,Customer!A$2:F$152,5,0)</f>
        <v>Cairo</v>
      </c>
      <c r="O456" t="str">
        <f>VLOOKUP(Orders!B456,Customer!A$2:F$152,6,0)</f>
        <v>Egypt</v>
      </c>
      <c r="P456" t="str">
        <f>VLOOKUP(B456,Phone_Numbers!A$2:B$147,2,0)</f>
        <v>555-1510</v>
      </c>
    </row>
    <row r="457" spans="1:16" x14ac:dyDescent="0.2">
      <c r="A457" s="2">
        <v>556</v>
      </c>
      <c r="B457" s="2">
        <v>10065</v>
      </c>
      <c r="C457" s="4">
        <v>42298</v>
      </c>
      <c r="D457" s="2" t="s">
        <v>453</v>
      </c>
      <c r="E457" s="2">
        <v>19</v>
      </c>
      <c r="F457" s="5">
        <v>13</v>
      </c>
      <c r="G457" s="5">
        <f t="shared" si="17"/>
        <v>247</v>
      </c>
      <c r="H457" s="6" t="s">
        <v>450</v>
      </c>
      <c r="I457">
        <f>VLOOKUP(B457,Customer!A$2:F$152,1,FALSE)</f>
        <v>10065</v>
      </c>
      <c r="J457" t="str">
        <f>VLOOKUP(Orders!B457,Customer!A$2:F$152,2,0)</f>
        <v>Tracey</v>
      </c>
      <c r="K457" t="str">
        <f>VLOOKUP(Orders!B457,Customer!A$2:F$152,3,0)</f>
        <v>Voyles</v>
      </c>
      <c r="L457" t="str">
        <f t="shared" si="18"/>
        <v>Tracey Voyles</v>
      </c>
      <c r="M457" t="str">
        <f>VLOOKUP(Orders!B457,Customer!A$2:F$152,4,0)</f>
        <v>Male</v>
      </c>
      <c r="N457" t="str">
        <f>VLOOKUP(Orders!B457,Customer!A$2:F$152,5,0)</f>
        <v>Cincinnati</v>
      </c>
      <c r="O457" t="str">
        <f>VLOOKUP(Orders!B457,Customer!A$2:F$152,6,0)</f>
        <v>USA</v>
      </c>
      <c r="P457" t="str">
        <f>VLOOKUP(B457,Phone_Numbers!A$2:B$147,2,0)</f>
        <v>555-1362</v>
      </c>
    </row>
    <row r="458" spans="1:16" x14ac:dyDescent="0.2">
      <c r="A458" s="2">
        <v>557</v>
      </c>
      <c r="B458" s="2">
        <v>10107</v>
      </c>
      <c r="C458" s="4">
        <v>41431</v>
      </c>
      <c r="D458" s="2" t="s">
        <v>462</v>
      </c>
      <c r="E458" s="2">
        <v>17</v>
      </c>
      <c r="F458" s="5">
        <v>2</v>
      </c>
      <c r="G458" s="5">
        <f t="shared" si="17"/>
        <v>34</v>
      </c>
      <c r="H458" s="6" t="s">
        <v>450</v>
      </c>
      <c r="I458">
        <f>VLOOKUP(B458,Customer!A$2:F$152,1,FALSE)</f>
        <v>10107</v>
      </c>
      <c r="J458" t="str">
        <f>VLOOKUP(Orders!B458,Customer!A$2:F$152,2,0)</f>
        <v>Teresita</v>
      </c>
      <c r="K458" t="str">
        <f>VLOOKUP(Orders!B458,Customer!A$2:F$152,3,0)</f>
        <v>Schatz</v>
      </c>
      <c r="L458" t="str">
        <f t="shared" si="18"/>
        <v>Teresita Schatz</v>
      </c>
      <c r="M458" t="str">
        <f>VLOOKUP(Orders!B458,Customer!A$2:F$152,4,0)</f>
        <v>Female</v>
      </c>
      <c r="N458" t="str">
        <f>VLOOKUP(Orders!B458,Customer!A$2:F$152,5,0)</f>
        <v>Beirut</v>
      </c>
      <c r="O458" t="str">
        <f>VLOOKUP(Orders!B458,Customer!A$2:F$152,6,0)</f>
        <v>Lebanon</v>
      </c>
      <c r="P458" t="str">
        <f>VLOOKUP(B458,Phone_Numbers!A$2:B$147,2,0)</f>
        <v>555-1448</v>
      </c>
    </row>
    <row r="459" spans="1:16" x14ac:dyDescent="0.2">
      <c r="A459" s="2">
        <v>558</v>
      </c>
      <c r="B459" s="2">
        <v>10147</v>
      </c>
      <c r="C459" s="4">
        <v>42060</v>
      </c>
      <c r="D459" s="2" t="s">
        <v>455</v>
      </c>
      <c r="E459" s="2">
        <v>18</v>
      </c>
      <c r="F459" s="5">
        <v>12</v>
      </c>
      <c r="G459" s="5">
        <f t="shared" si="17"/>
        <v>216</v>
      </c>
      <c r="H459" s="6" t="s">
        <v>450</v>
      </c>
      <c r="I459">
        <f>VLOOKUP(B459,Customer!A$2:F$152,1,FALSE)</f>
        <v>10147</v>
      </c>
      <c r="J459" t="str">
        <f>VLOOKUP(Orders!B459,Customer!A$2:F$152,2,0)</f>
        <v>Johnathon</v>
      </c>
      <c r="K459" t="str">
        <f>VLOOKUP(Orders!B459,Customer!A$2:F$152,3,0)</f>
        <v>Haug</v>
      </c>
      <c r="L459" t="str">
        <f t="shared" si="18"/>
        <v>Johnathon Haug</v>
      </c>
      <c r="M459" t="str">
        <f>VLOOKUP(Orders!B459,Customer!A$2:F$152,4,0)</f>
        <v>Male</v>
      </c>
      <c r="N459" t="str">
        <f>VLOOKUP(Orders!B459,Customer!A$2:F$152,5,0)</f>
        <v>Boston</v>
      </c>
      <c r="O459" t="str">
        <f>VLOOKUP(Orders!B459,Customer!A$2:F$152,6,0)</f>
        <v>USA</v>
      </c>
      <c r="P459" t="str">
        <f>VLOOKUP(B459,Phone_Numbers!A$2:B$147,2,0)</f>
        <v>555-1528</v>
      </c>
    </row>
    <row r="460" spans="1:16" x14ac:dyDescent="0.2">
      <c r="A460" s="2">
        <v>559</v>
      </c>
      <c r="B460" s="2">
        <v>10115</v>
      </c>
      <c r="C460" s="4">
        <v>41152</v>
      </c>
      <c r="D460" s="2" t="s">
        <v>456</v>
      </c>
      <c r="E460" s="2">
        <v>2</v>
      </c>
      <c r="F460" s="5">
        <v>12</v>
      </c>
      <c r="G460" s="5">
        <f t="shared" si="17"/>
        <v>24</v>
      </c>
      <c r="H460" s="6" t="s">
        <v>461</v>
      </c>
      <c r="I460">
        <f>VLOOKUP(B460,Customer!A$2:F$152,1,FALSE)</f>
        <v>10115</v>
      </c>
      <c r="J460" t="str">
        <f>VLOOKUP(Orders!B460,Customer!A$2:F$152,2,0)</f>
        <v>Krystle</v>
      </c>
      <c r="K460" t="str">
        <f>VLOOKUP(Orders!B460,Customer!A$2:F$152,3,0)</f>
        <v>Spainhour</v>
      </c>
      <c r="L460" t="str">
        <f t="shared" si="18"/>
        <v>Krystle Spainhour</v>
      </c>
      <c r="M460" t="str">
        <f>VLOOKUP(Orders!B460,Customer!A$2:F$152,4,0)</f>
        <v>Female</v>
      </c>
      <c r="N460" t="str">
        <f>VLOOKUP(Orders!B460,Customer!A$2:F$152,5,0)</f>
        <v>Munich</v>
      </c>
      <c r="O460" t="str">
        <f>VLOOKUP(Orders!B460,Customer!A$2:F$152,6,0)</f>
        <v>Germany</v>
      </c>
      <c r="P460" t="str">
        <f>VLOOKUP(B460,Phone_Numbers!A$2:B$147,2,0)</f>
        <v>555-1464</v>
      </c>
    </row>
    <row r="461" spans="1:16" x14ac:dyDescent="0.2">
      <c r="A461" s="2">
        <v>560</v>
      </c>
      <c r="B461" s="2">
        <v>10030</v>
      </c>
      <c r="C461" s="4">
        <v>41996</v>
      </c>
      <c r="D461" s="2" t="s">
        <v>451</v>
      </c>
      <c r="E461" s="2">
        <v>1</v>
      </c>
      <c r="F461" s="5">
        <v>18</v>
      </c>
      <c r="G461" s="5">
        <f t="shared" si="17"/>
        <v>18</v>
      </c>
      <c r="H461" s="6" t="s">
        <v>461</v>
      </c>
      <c r="I461">
        <f>VLOOKUP(B461,Customer!A$2:F$152,1,FALSE)</f>
        <v>10030</v>
      </c>
      <c r="J461" t="str">
        <f>VLOOKUP(Orders!B461,Customer!A$2:F$152,2,0)</f>
        <v>Britni</v>
      </c>
      <c r="K461" t="str">
        <f>VLOOKUP(Orders!B461,Customer!A$2:F$152,3,0)</f>
        <v>Baisden</v>
      </c>
      <c r="L461" t="str">
        <f t="shared" si="18"/>
        <v>Britni Baisden</v>
      </c>
      <c r="M461" t="str">
        <f>VLOOKUP(Orders!B461,Customer!A$2:F$152,4,0)</f>
        <v>Female</v>
      </c>
      <c r="N461" t="str">
        <f>VLOOKUP(Orders!B461,Customer!A$2:F$152,5,0)</f>
        <v>Lima</v>
      </c>
      <c r="O461" t="str">
        <f>VLOOKUP(Orders!B461,Customer!A$2:F$152,6,0)</f>
        <v>Peru</v>
      </c>
      <c r="P461" t="str">
        <f>VLOOKUP(B461,Phone_Numbers!A$2:B$147,2,0)</f>
        <v>555-1292</v>
      </c>
    </row>
    <row r="462" spans="1:16" x14ac:dyDescent="0.2">
      <c r="A462" s="2">
        <v>561</v>
      </c>
      <c r="B462" s="2">
        <v>10061</v>
      </c>
      <c r="C462" s="4">
        <v>41006</v>
      </c>
      <c r="D462" s="2" t="s">
        <v>460</v>
      </c>
      <c r="E462" s="2">
        <v>21</v>
      </c>
      <c r="F462" s="5">
        <v>8</v>
      </c>
      <c r="G462" s="5">
        <f t="shared" si="17"/>
        <v>168</v>
      </c>
      <c r="H462" s="6" t="s">
        <v>450</v>
      </c>
      <c r="I462">
        <f>VLOOKUP(B462,Customer!A$2:F$152,1,FALSE)</f>
        <v>10061</v>
      </c>
      <c r="J462" t="str">
        <f>VLOOKUP(Orders!B462,Customer!A$2:F$152,2,0)</f>
        <v>Willis</v>
      </c>
      <c r="K462" t="str">
        <f>VLOOKUP(Orders!B462,Customer!A$2:F$152,3,0)</f>
        <v>Tolbert</v>
      </c>
      <c r="L462" t="str">
        <f t="shared" si="18"/>
        <v>Willis Tolbert</v>
      </c>
      <c r="M462" t="str">
        <f>VLOOKUP(Orders!B462,Customer!A$2:F$152,4,0)</f>
        <v>Male</v>
      </c>
      <c r="N462" t="str">
        <f>VLOOKUP(Orders!B462,Customer!A$2:F$152,5,0)</f>
        <v xml:space="preserve">Damman </v>
      </c>
      <c r="O462" t="str">
        <f>VLOOKUP(Orders!B462,Customer!A$2:F$152,6,0)</f>
        <v>Saudi Arabia</v>
      </c>
      <c r="P462" t="str">
        <f>VLOOKUP(B462,Phone_Numbers!A$2:B$147,2,0)</f>
        <v>555-1354</v>
      </c>
    </row>
    <row r="463" spans="1:16" x14ac:dyDescent="0.2">
      <c r="A463" s="2">
        <v>562</v>
      </c>
      <c r="B463" s="2">
        <v>10113</v>
      </c>
      <c r="C463" s="4">
        <v>41282</v>
      </c>
      <c r="D463" s="2" t="s">
        <v>455</v>
      </c>
      <c r="E463" s="2">
        <v>26</v>
      </c>
      <c r="F463" s="5">
        <v>12</v>
      </c>
      <c r="G463" s="5">
        <f t="shared" si="17"/>
        <v>312</v>
      </c>
      <c r="H463" s="6" t="s">
        <v>450</v>
      </c>
      <c r="I463">
        <f>VLOOKUP(B463,Customer!A$2:F$152,1,FALSE)</f>
        <v>10113</v>
      </c>
      <c r="J463" t="str">
        <f>VLOOKUP(Orders!B463,Customer!A$2:F$152,2,0)</f>
        <v>Jenniffer</v>
      </c>
      <c r="K463" t="str">
        <f>VLOOKUP(Orders!B463,Customer!A$2:F$152,3,0)</f>
        <v>Mangual</v>
      </c>
      <c r="L463" t="str">
        <f t="shared" si="18"/>
        <v>Jenniffer Mangual</v>
      </c>
      <c r="M463" t="str">
        <f>VLOOKUP(Orders!B463,Customer!A$2:F$152,4,0)</f>
        <v>Female</v>
      </c>
      <c r="N463" t="str">
        <f>VLOOKUP(Orders!B463,Customer!A$2:F$152,5,0)</f>
        <v>Brasilia</v>
      </c>
      <c r="O463" t="str">
        <f>VLOOKUP(Orders!B463,Customer!A$2:F$152,6,0)</f>
        <v>Brazil</v>
      </c>
      <c r="P463" t="e">
        <f>VLOOKUP(B463,Phone_Numbers!A$2:B$147,2,0)</f>
        <v>#N/A</v>
      </c>
    </row>
    <row r="464" spans="1:16" x14ac:dyDescent="0.2">
      <c r="A464" s="2">
        <v>563</v>
      </c>
      <c r="B464" s="2">
        <v>10059</v>
      </c>
      <c r="C464" s="4">
        <v>41036</v>
      </c>
      <c r="D464" s="2" t="s">
        <v>451</v>
      </c>
      <c r="E464" s="2">
        <v>3</v>
      </c>
      <c r="F464" s="5">
        <v>18</v>
      </c>
      <c r="G464" s="5">
        <f t="shared" si="17"/>
        <v>54</v>
      </c>
      <c r="H464" s="6" t="s">
        <v>461</v>
      </c>
      <c r="I464">
        <f>VLOOKUP(B464,Customer!A$2:F$152,1,FALSE)</f>
        <v>10059</v>
      </c>
      <c r="J464" t="str">
        <f>VLOOKUP(Orders!B464,Customer!A$2:F$152,2,0)</f>
        <v>Sharlene</v>
      </c>
      <c r="K464" t="str">
        <f>VLOOKUP(Orders!B464,Customer!A$2:F$152,3,0)</f>
        <v>Rothschild</v>
      </c>
      <c r="L464" t="str">
        <f t="shared" si="18"/>
        <v>Sharlene Rothschild</v>
      </c>
      <c r="M464" t="str">
        <f>VLOOKUP(Orders!B464,Customer!A$2:F$152,4,0)</f>
        <v>Female</v>
      </c>
      <c r="N464" t="str">
        <f>VLOOKUP(Orders!B464,Customer!A$2:F$152,5,0)</f>
        <v>Vienna</v>
      </c>
      <c r="O464" t="str">
        <f>VLOOKUP(Orders!B464,Customer!A$2:F$152,6,0)</f>
        <v>Austria</v>
      </c>
      <c r="P464" t="e">
        <f>VLOOKUP(B464,Phone_Numbers!A$2:B$147,2,0)</f>
        <v>#N/A</v>
      </c>
    </row>
    <row r="465" spans="1:16" x14ac:dyDescent="0.2">
      <c r="A465" s="2">
        <v>564</v>
      </c>
      <c r="B465" s="2">
        <v>10006</v>
      </c>
      <c r="C465" s="4">
        <v>42144</v>
      </c>
      <c r="D465" s="2" t="s">
        <v>456</v>
      </c>
      <c r="E465" s="2">
        <v>30</v>
      </c>
      <c r="F465" s="5">
        <v>12</v>
      </c>
      <c r="G465" s="5">
        <f t="shared" si="17"/>
        <v>360</v>
      </c>
      <c r="H465" s="6" t="s">
        <v>450</v>
      </c>
      <c r="I465">
        <f>VLOOKUP(B465,Customer!A$2:F$152,1,FALSE)</f>
        <v>10006</v>
      </c>
      <c r="J465" t="str">
        <f>VLOOKUP(Orders!B465,Customer!A$2:F$152,2,0)</f>
        <v>Colin</v>
      </c>
      <c r="K465" t="str">
        <f>VLOOKUP(Orders!B465,Customer!A$2:F$152,3,0)</f>
        <v>Minter</v>
      </c>
      <c r="L465" t="str">
        <f t="shared" si="18"/>
        <v>Colin Minter</v>
      </c>
      <c r="M465" t="str">
        <f>VLOOKUP(Orders!B465,Customer!A$2:F$152,4,0)</f>
        <v>Male</v>
      </c>
      <c r="N465" t="str">
        <f>VLOOKUP(Orders!B465,Customer!A$2:F$152,5,0)</f>
        <v>Osaka</v>
      </c>
      <c r="O465" t="str">
        <f>VLOOKUP(Orders!B465,Customer!A$2:F$152,6,0)</f>
        <v>Japan</v>
      </c>
      <c r="P465" t="str">
        <f>VLOOKUP(B465,Phone_Numbers!A$2:B$147,2,0)</f>
        <v>555-1244</v>
      </c>
    </row>
    <row r="466" spans="1:16" x14ac:dyDescent="0.2">
      <c r="A466" s="2">
        <v>565</v>
      </c>
      <c r="B466" s="2">
        <v>10073</v>
      </c>
      <c r="C466" s="4">
        <v>41269</v>
      </c>
      <c r="D466" s="2" t="s">
        <v>454</v>
      </c>
      <c r="E466" s="2">
        <v>26</v>
      </c>
      <c r="F466" s="5">
        <v>4</v>
      </c>
      <c r="G466" s="5">
        <f t="shared" si="17"/>
        <v>104</v>
      </c>
      <c r="H466" s="6" t="s">
        <v>450</v>
      </c>
      <c r="I466">
        <f>VLOOKUP(B466,Customer!A$2:F$152,1,FALSE)</f>
        <v>10073</v>
      </c>
      <c r="J466" t="str">
        <f>VLOOKUP(Orders!B466,Customer!A$2:F$152,2,0)</f>
        <v>Danuta</v>
      </c>
      <c r="K466" t="str">
        <f>VLOOKUP(Orders!B466,Customer!A$2:F$152,3,0)</f>
        <v>Hennig</v>
      </c>
      <c r="L466" t="str">
        <f t="shared" si="18"/>
        <v>Danuta Hennig</v>
      </c>
      <c r="M466" t="str">
        <f>VLOOKUP(Orders!B466,Customer!A$2:F$152,4,0)</f>
        <v>Female</v>
      </c>
      <c r="N466" t="str">
        <f>VLOOKUP(Orders!B466,Customer!A$2:F$152,5,0)</f>
        <v>Durban</v>
      </c>
      <c r="O466" t="str">
        <f>VLOOKUP(Orders!B466,Customer!A$2:F$152,6,0)</f>
        <v>South Africa</v>
      </c>
      <c r="P466" t="e">
        <f>VLOOKUP(B466,Phone_Numbers!A$2:B$147,2,0)</f>
        <v>#N/A</v>
      </c>
    </row>
    <row r="467" spans="1:16" x14ac:dyDescent="0.2">
      <c r="A467" s="2">
        <v>566</v>
      </c>
      <c r="B467" s="2">
        <v>10124</v>
      </c>
      <c r="C467" s="4">
        <v>40930</v>
      </c>
      <c r="D467" s="2" t="s">
        <v>457</v>
      </c>
      <c r="E467" s="2">
        <v>24</v>
      </c>
      <c r="F467" s="5">
        <v>9</v>
      </c>
      <c r="G467" s="5">
        <f t="shared" si="17"/>
        <v>216</v>
      </c>
      <c r="H467" s="6" t="s">
        <v>450</v>
      </c>
      <c r="I467">
        <f>VLOOKUP(B467,Customer!A$2:F$152,1,FALSE)</f>
        <v>10124</v>
      </c>
      <c r="J467" t="str">
        <f>VLOOKUP(Orders!B467,Customer!A$2:F$152,2,0)</f>
        <v>Verda</v>
      </c>
      <c r="K467" t="str">
        <f>VLOOKUP(Orders!B467,Customer!A$2:F$152,3,0)</f>
        <v>Pilot</v>
      </c>
      <c r="L467" t="str">
        <f t="shared" si="18"/>
        <v>Verda Pilot</v>
      </c>
      <c r="M467" t="str">
        <f>VLOOKUP(Orders!B467,Customer!A$2:F$152,4,0)</f>
        <v>Female</v>
      </c>
      <c r="N467" t="str">
        <f>VLOOKUP(Orders!B467,Customer!A$2:F$152,5,0)</f>
        <v>Cincinnati</v>
      </c>
      <c r="O467" t="str">
        <f>VLOOKUP(Orders!B467,Customer!A$2:F$152,6,0)</f>
        <v>USA</v>
      </c>
      <c r="P467" t="str">
        <f>VLOOKUP(B467,Phone_Numbers!A$2:B$147,2,0)</f>
        <v>555-1482</v>
      </c>
    </row>
    <row r="468" spans="1:16" x14ac:dyDescent="0.2">
      <c r="A468" s="2">
        <v>567</v>
      </c>
      <c r="B468" s="2">
        <v>10115</v>
      </c>
      <c r="C468" s="4">
        <v>42248</v>
      </c>
      <c r="D468" s="2" t="s">
        <v>453</v>
      </c>
      <c r="E468" s="2">
        <v>2</v>
      </c>
      <c r="F468" s="5">
        <v>13</v>
      </c>
      <c r="G468" s="5">
        <f t="shared" si="17"/>
        <v>26</v>
      </c>
      <c r="H468" s="6" t="s">
        <v>461</v>
      </c>
      <c r="I468">
        <f>VLOOKUP(B468,Customer!A$2:F$152,1,FALSE)</f>
        <v>10115</v>
      </c>
      <c r="J468" t="str">
        <f>VLOOKUP(Orders!B468,Customer!A$2:F$152,2,0)</f>
        <v>Krystle</v>
      </c>
      <c r="K468" t="str">
        <f>VLOOKUP(Orders!B468,Customer!A$2:F$152,3,0)</f>
        <v>Spainhour</v>
      </c>
      <c r="L468" t="str">
        <f t="shared" si="18"/>
        <v>Krystle Spainhour</v>
      </c>
      <c r="M468" t="str">
        <f>VLOOKUP(Orders!B468,Customer!A$2:F$152,4,0)</f>
        <v>Female</v>
      </c>
      <c r="N468" t="str">
        <f>VLOOKUP(Orders!B468,Customer!A$2:F$152,5,0)</f>
        <v>Munich</v>
      </c>
      <c r="O468" t="str">
        <f>VLOOKUP(Orders!B468,Customer!A$2:F$152,6,0)</f>
        <v>Germany</v>
      </c>
      <c r="P468" t="str">
        <f>VLOOKUP(B468,Phone_Numbers!A$2:B$147,2,0)</f>
        <v>555-1464</v>
      </c>
    </row>
    <row r="469" spans="1:16" x14ac:dyDescent="0.2">
      <c r="A469" s="2">
        <v>568</v>
      </c>
      <c r="B469" s="2">
        <v>10071</v>
      </c>
      <c r="C469" s="4">
        <v>41521</v>
      </c>
      <c r="D469" s="2" t="s">
        <v>459</v>
      </c>
      <c r="E469" s="2">
        <v>17</v>
      </c>
      <c r="F469" s="5">
        <v>2</v>
      </c>
      <c r="G469" s="5">
        <f t="shared" si="17"/>
        <v>34</v>
      </c>
      <c r="H469" s="6" t="s">
        <v>450</v>
      </c>
      <c r="I469">
        <f>VLOOKUP(B469,Customer!A$2:F$152,1,FALSE)</f>
        <v>10071</v>
      </c>
      <c r="J469" t="str">
        <f>VLOOKUP(Orders!B469,Customer!A$2:F$152,2,0)</f>
        <v>Alex</v>
      </c>
      <c r="K469" t="str">
        <f>VLOOKUP(Orders!B469,Customer!A$2:F$152,3,0)</f>
        <v>Turnbull</v>
      </c>
      <c r="L469" t="str">
        <f t="shared" si="18"/>
        <v>Alex Turnbull</v>
      </c>
      <c r="M469" t="str">
        <f>VLOOKUP(Orders!B469,Customer!A$2:F$152,4,0)</f>
        <v>Male</v>
      </c>
      <c r="N469" t="str">
        <f>VLOOKUP(Orders!B469,Customer!A$2:F$152,5,0)</f>
        <v>Recife</v>
      </c>
      <c r="O469" t="str">
        <f>VLOOKUP(Orders!B469,Customer!A$2:F$152,6,0)</f>
        <v>Brazil</v>
      </c>
      <c r="P469" t="str">
        <f>VLOOKUP(B469,Phone_Numbers!A$2:B$147,2,0)</f>
        <v>555-1374</v>
      </c>
    </row>
    <row r="470" spans="1:16" x14ac:dyDescent="0.2">
      <c r="A470" s="2">
        <v>569</v>
      </c>
      <c r="B470" s="2">
        <v>10057</v>
      </c>
      <c r="C470" s="4">
        <v>40555</v>
      </c>
      <c r="D470" s="2" t="s">
        <v>451</v>
      </c>
      <c r="E470" s="2">
        <v>9</v>
      </c>
      <c r="F470" s="5">
        <v>18</v>
      </c>
      <c r="G470" s="5">
        <f t="shared" si="17"/>
        <v>162</v>
      </c>
      <c r="H470" s="6" t="s">
        <v>452</v>
      </c>
      <c r="I470">
        <f>VLOOKUP(B470,Customer!A$2:F$152,1,FALSE)</f>
        <v>10057</v>
      </c>
      <c r="J470" t="str">
        <f>VLOOKUP(Orders!B470,Customer!A$2:F$152,2,0)</f>
        <v>Willis</v>
      </c>
      <c r="K470" t="str">
        <f>VLOOKUP(Orders!B470,Customer!A$2:F$152,3,0)</f>
        <v>Brinks</v>
      </c>
      <c r="L470" t="str">
        <f t="shared" si="18"/>
        <v>Willis Brinks</v>
      </c>
      <c r="M470" t="str">
        <f>VLOOKUP(Orders!B470,Customer!A$2:F$152,4,0)</f>
        <v>Male</v>
      </c>
      <c r="N470" t="str">
        <f>VLOOKUP(Orders!B470,Customer!A$2:F$152,5,0)</f>
        <v>Washington</v>
      </c>
      <c r="O470" t="str">
        <f>VLOOKUP(Orders!B470,Customer!A$2:F$152,6,0)</f>
        <v>USA</v>
      </c>
      <c r="P470" t="str">
        <f>VLOOKUP(B470,Phone_Numbers!A$2:B$147,2,0)</f>
        <v>555-1346</v>
      </c>
    </row>
    <row r="471" spans="1:16" x14ac:dyDescent="0.2">
      <c r="A471" s="2">
        <v>570</v>
      </c>
      <c r="B471" s="2">
        <v>10125</v>
      </c>
      <c r="C471" s="4">
        <v>40956</v>
      </c>
      <c r="D471" s="2" t="s">
        <v>458</v>
      </c>
      <c r="E471" s="2">
        <v>5</v>
      </c>
      <c r="F471" s="5">
        <v>12</v>
      </c>
      <c r="G471" s="5">
        <f t="shared" si="17"/>
        <v>60</v>
      </c>
      <c r="H471" s="6" t="s">
        <v>461</v>
      </c>
      <c r="I471">
        <f>VLOOKUP(B471,Customer!A$2:F$152,1,FALSE)</f>
        <v>10125</v>
      </c>
      <c r="J471" t="str">
        <f>VLOOKUP(Orders!B471,Customer!A$2:F$152,2,0)</f>
        <v>Kyra</v>
      </c>
      <c r="K471" t="str">
        <f>VLOOKUP(Orders!B471,Customer!A$2:F$152,3,0)</f>
        <v>Coffin</v>
      </c>
      <c r="L471" t="str">
        <f t="shared" si="18"/>
        <v>Kyra Coffin</v>
      </c>
      <c r="M471" t="str">
        <f>VLOOKUP(Orders!B471,Customer!A$2:F$152,4,0)</f>
        <v>Female</v>
      </c>
      <c r="N471" t="str">
        <f>VLOOKUP(Orders!B471,Customer!A$2:F$152,5,0)</f>
        <v>Accra</v>
      </c>
      <c r="O471" t="str">
        <f>VLOOKUP(Orders!B471,Customer!A$2:F$152,6,0)</f>
        <v>Ghana</v>
      </c>
      <c r="P471" t="str">
        <f>VLOOKUP(B471,Phone_Numbers!A$2:B$147,2,0)</f>
        <v>555-1484</v>
      </c>
    </row>
    <row r="472" spans="1:16" x14ac:dyDescent="0.2">
      <c r="A472" s="2">
        <v>571</v>
      </c>
      <c r="B472" s="2">
        <v>10124</v>
      </c>
      <c r="C472" s="4">
        <v>41758</v>
      </c>
      <c r="D472" s="2" t="s">
        <v>462</v>
      </c>
      <c r="E472" s="2">
        <v>28</v>
      </c>
      <c r="F472" s="5">
        <v>2</v>
      </c>
      <c r="G472" s="5">
        <f t="shared" si="17"/>
        <v>56</v>
      </c>
      <c r="H472" s="6" t="s">
        <v>450</v>
      </c>
      <c r="I472">
        <f>VLOOKUP(B472,Customer!A$2:F$152,1,FALSE)</f>
        <v>10124</v>
      </c>
      <c r="J472" t="str">
        <f>VLOOKUP(Orders!B472,Customer!A$2:F$152,2,0)</f>
        <v>Verda</v>
      </c>
      <c r="K472" t="str">
        <f>VLOOKUP(Orders!B472,Customer!A$2:F$152,3,0)</f>
        <v>Pilot</v>
      </c>
      <c r="L472" t="str">
        <f t="shared" si="18"/>
        <v>Verda Pilot</v>
      </c>
      <c r="M472" t="str">
        <f>VLOOKUP(Orders!B472,Customer!A$2:F$152,4,0)</f>
        <v>Female</v>
      </c>
      <c r="N472" t="str">
        <f>VLOOKUP(Orders!B472,Customer!A$2:F$152,5,0)</f>
        <v>Cincinnati</v>
      </c>
      <c r="O472" t="str">
        <f>VLOOKUP(Orders!B472,Customer!A$2:F$152,6,0)</f>
        <v>USA</v>
      </c>
      <c r="P472" t="str">
        <f>VLOOKUP(B472,Phone_Numbers!A$2:B$147,2,0)</f>
        <v>555-1482</v>
      </c>
    </row>
    <row r="473" spans="1:16" x14ac:dyDescent="0.2">
      <c r="A473" s="2">
        <v>572</v>
      </c>
      <c r="B473" s="2">
        <v>10093</v>
      </c>
      <c r="C473" s="4">
        <v>40525</v>
      </c>
      <c r="D473" s="2" t="s">
        <v>458</v>
      </c>
      <c r="E473" s="2">
        <v>12</v>
      </c>
      <c r="F473" s="5">
        <v>12</v>
      </c>
      <c r="G473" s="5">
        <f t="shared" si="17"/>
        <v>144</v>
      </c>
      <c r="H473" s="6" t="s">
        <v>452</v>
      </c>
      <c r="I473">
        <f>VLOOKUP(B473,Customer!A$2:F$152,1,FALSE)</f>
        <v>10093</v>
      </c>
      <c r="J473" t="str">
        <f>VLOOKUP(Orders!B473,Customer!A$2:F$152,2,0)</f>
        <v>Jack</v>
      </c>
      <c r="K473" t="str">
        <f>VLOOKUP(Orders!B473,Customer!A$2:F$152,3,0)</f>
        <v>Dimas</v>
      </c>
      <c r="L473" t="str">
        <f t="shared" si="18"/>
        <v>Jack Dimas</v>
      </c>
      <c r="M473" t="str">
        <f>VLOOKUP(Orders!B473,Customer!A$2:F$152,4,0)</f>
        <v>Male</v>
      </c>
      <c r="N473" t="str">
        <f>VLOOKUP(Orders!B473,Customer!A$2:F$152,5,0)</f>
        <v>Fukuoka</v>
      </c>
      <c r="O473" t="str">
        <f>VLOOKUP(Orders!B473,Customer!A$2:F$152,6,0)</f>
        <v>Japan</v>
      </c>
      <c r="P473" t="str">
        <f>VLOOKUP(B473,Phone_Numbers!A$2:B$147,2,0)</f>
        <v>555-1420</v>
      </c>
    </row>
    <row r="474" spans="1:16" x14ac:dyDescent="0.2">
      <c r="A474" s="2">
        <v>573</v>
      </c>
      <c r="B474" s="2">
        <v>10069</v>
      </c>
      <c r="C474" s="4">
        <v>41954</v>
      </c>
      <c r="D474" s="2" t="s">
        <v>451</v>
      </c>
      <c r="E474" s="2">
        <v>22</v>
      </c>
      <c r="F474" s="5">
        <v>18</v>
      </c>
      <c r="G474" s="5">
        <f t="shared" si="17"/>
        <v>396</v>
      </c>
      <c r="H474" s="6" t="s">
        <v>450</v>
      </c>
      <c r="I474">
        <f>VLOOKUP(B474,Customer!A$2:F$152,1,FALSE)</f>
        <v>10069</v>
      </c>
      <c r="J474" t="str">
        <f>VLOOKUP(Orders!B474,Customer!A$2:F$152,2,0)</f>
        <v>Larissa</v>
      </c>
      <c r="K474" t="str">
        <f>VLOOKUP(Orders!B474,Customer!A$2:F$152,3,0)</f>
        <v>Louviere</v>
      </c>
      <c r="L474" t="str">
        <f t="shared" si="18"/>
        <v>Larissa Louviere</v>
      </c>
      <c r="M474" t="str">
        <f>VLOOKUP(Orders!B474,Customer!A$2:F$152,4,0)</f>
        <v>Female</v>
      </c>
      <c r="N474" t="str">
        <f>VLOOKUP(Orders!B474,Customer!A$2:F$152,5,0)</f>
        <v>Sao Paulo</v>
      </c>
      <c r="O474" t="str">
        <f>VLOOKUP(Orders!B474,Customer!A$2:F$152,6,0)</f>
        <v>Brazil</v>
      </c>
      <c r="P474" t="str">
        <f>VLOOKUP(B474,Phone_Numbers!A$2:B$147,2,0)</f>
        <v>555-1370</v>
      </c>
    </row>
    <row r="475" spans="1:16" x14ac:dyDescent="0.2">
      <c r="A475" s="2">
        <v>574</v>
      </c>
      <c r="B475" s="2">
        <v>10053</v>
      </c>
      <c r="C475" s="4">
        <v>40194</v>
      </c>
      <c r="D475" s="2" t="s">
        <v>459</v>
      </c>
      <c r="E475" s="2">
        <v>6</v>
      </c>
      <c r="F475" s="5">
        <v>2</v>
      </c>
      <c r="G475" s="5">
        <f t="shared" si="17"/>
        <v>12</v>
      </c>
      <c r="H475" s="6" t="s">
        <v>452</v>
      </c>
      <c r="I475">
        <f>VLOOKUP(B475,Customer!A$2:F$152,1,FALSE)</f>
        <v>10053</v>
      </c>
      <c r="J475" t="str">
        <f>VLOOKUP(Orders!B475,Customer!A$2:F$152,2,0)</f>
        <v>Sueann</v>
      </c>
      <c r="K475" t="str">
        <f>VLOOKUP(Orders!B475,Customer!A$2:F$152,3,0)</f>
        <v>Oster</v>
      </c>
      <c r="L475" t="str">
        <f t="shared" si="18"/>
        <v>Sueann Oster</v>
      </c>
      <c r="M475" t="str">
        <f>VLOOKUP(Orders!B475,Customer!A$2:F$152,4,0)</f>
        <v>Female</v>
      </c>
      <c r="N475" t="str">
        <f>VLOOKUP(Orders!B475,Customer!A$2:F$152,5,0)</f>
        <v>Belo Horizonte</v>
      </c>
      <c r="O475" t="str">
        <f>VLOOKUP(Orders!B475,Customer!A$2:F$152,6,0)</f>
        <v>Brazil</v>
      </c>
      <c r="P475" t="str">
        <f>VLOOKUP(B475,Phone_Numbers!A$2:B$147,2,0)</f>
        <v>555-1338</v>
      </c>
    </row>
    <row r="476" spans="1:16" x14ac:dyDescent="0.2">
      <c r="A476" s="2">
        <v>575</v>
      </c>
      <c r="B476" s="2">
        <v>10011</v>
      </c>
      <c r="C476" s="4">
        <v>41383</v>
      </c>
      <c r="D476" s="2" t="s">
        <v>454</v>
      </c>
      <c r="E476" s="2">
        <v>29</v>
      </c>
      <c r="F476" s="5">
        <v>4</v>
      </c>
      <c r="G476" s="5">
        <f t="shared" si="17"/>
        <v>116</v>
      </c>
      <c r="H476" s="6" t="s">
        <v>450</v>
      </c>
      <c r="I476">
        <f>VLOOKUP(B476,Customer!A$2:F$152,1,FALSE)</f>
        <v>10011</v>
      </c>
      <c r="J476" t="str">
        <f>VLOOKUP(Orders!B476,Customer!A$2:F$152,2,0)</f>
        <v>Carlita</v>
      </c>
      <c r="K476" t="str">
        <f>VLOOKUP(Orders!B476,Customer!A$2:F$152,3,0)</f>
        <v>Schroyer</v>
      </c>
      <c r="L476" t="str">
        <f t="shared" si="18"/>
        <v>Carlita Schroyer</v>
      </c>
      <c r="M476" t="str">
        <f>VLOOKUP(Orders!B476,Customer!A$2:F$152,4,0)</f>
        <v>Female</v>
      </c>
      <c r="N476" t="str">
        <f>VLOOKUP(Orders!B476,Customer!A$2:F$152,5,0)</f>
        <v>Lagos</v>
      </c>
      <c r="O476" t="str">
        <f>VLOOKUP(Orders!B476,Customer!A$2:F$152,6,0)</f>
        <v>Nigeria</v>
      </c>
      <c r="P476" t="e">
        <f>VLOOKUP(B476,Phone_Numbers!A$2:B$147,2,0)</f>
        <v>#N/A</v>
      </c>
    </row>
    <row r="477" spans="1:16" x14ac:dyDescent="0.2">
      <c r="A477" s="2">
        <v>576</v>
      </c>
      <c r="B477" s="2">
        <v>10011</v>
      </c>
      <c r="C477" s="4">
        <v>40881</v>
      </c>
      <c r="D477" s="2" t="s">
        <v>459</v>
      </c>
      <c r="E477" s="2">
        <v>13</v>
      </c>
      <c r="F477" s="5">
        <v>2</v>
      </c>
      <c r="G477" s="5">
        <f t="shared" si="17"/>
        <v>26</v>
      </c>
      <c r="H477" s="6" t="s">
        <v>452</v>
      </c>
      <c r="I477">
        <f>VLOOKUP(B477,Customer!A$2:F$152,1,FALSE)</f>
        <v>10011</v>
      </c>
      <c r="J477" t="str">
        <f>VLOOKUP(Orders!B477,Customer!A$2:F$152,2,0)</f>
        <v>Carlita</v>
      </c>
      <c r="K477" t="str">
        <f>VLOOKUP(Orders!B477,Customer!A$2:F$152,3,0)</f>
        <v>Schroyer</v>
      </c>
      <c r="L477" t="str">
        <f t="shared" si="18"/>
        <v>Carlita Schroyer</v>
      </c>
      <c r="M477" t="str">
        <f>VLOOKUP(Orders!B477,Customer!A$2:F$152,4,0)</f>
        <v>Female</v>
      </c>
      <c r="N477" t="str">
        <f>VLOOKUP(Orders!B477,Customer!A$2:F$152,5,0)</f>
        <v>Lagos</v>
      </c>
      <c r="O477" t="str">
        <f>VLOOKUP(Orders!B477,Customer!A$2:F$152,6,0)</f>
        <v>Nigeria</v>
      </c>
      <c r="P477" t="e">
        <f>VLOOKUP(B477,Phone_Numbers!A$2:B$147,2,0)</f>
        <v>#N/A</v>
      </c>
    </row>
    <row r="478" spans="1:16" x14ac:dyDescent="0.2">
      <c r="A478" s="2">
        <v>577</v>
      </c>
      <c r="B478" s="2">
        <v>10038</v>
      </c>
      <c r="C478" s="4">
        <v>40198</v>
      </c>
      <c r="D478" s="2" t="s">
        <v>462</v>
      </c>
      <c r="E478" s="2">
        <v>6</v>
      </c>
      <c r="F478" s="5">
        <v>2</v>
      </c>
      <c r="G478" s="5">
        <f t="shared" si="17"/>
        <v>12</v>
      </c>
      <c r="H478" s="6" t="s">
        <v>452</v>
      </c>
      <c r="I478">
        <f>VLOOKUP(B478,Customer!A$2:F$152,1,FALSE)</f>
        <v>10038</v>
      </c>
      <c r="J478" t="str">
        <f>VLOOKUP(Orders!B478,Customer!A$2:F$152,2,0)</f>
        <v>Desmond</v>
      </c>
      <c r="K478" t="str">
        <f>VLOOKUP(Orders!B478,Customer!A$2:F$152,3,0)</f>
        <v>Bradfield</v>
      </c>
      <c r="L478" t="str">
        <f t="shared" si="18"/>
        <v>Desmond Bradfield</v>
      </c>
      <c r="M478" t="str">
        <f>VLOOKUP(Orders!B478,Customer!A$2:F$152,4,0)</f>
        <v>Male</v>
      </c>
      <c r="N478" t="str">
        <f>VLOOKUP(Orders!B478,Customer!A$2:F$152,5,0)</f>
        <v>Riverside</v>
      </c>
      <c r="O478" t="str">
        <f>VLOOKUP(Orders!B478,Customer!A$2:F$152,6,0)</f>
        <v>USA</v>
      </c>
      <c r="P478" t="str">
        <f>VLOOKUP(B478,Phone_Numbers!A$2:B$147,2,0)</f>
        <v>555-1308</v>
      </c>
    </row>
    <row r="479" spans="1:16" x14ac:dyDescent="0.2">
      <c r="A479" s="2">
        <v>578</v>
      </c>
      <c r="B479" s="2">
        <v>10017</v>
      </c>
      <c r="C479" s="4">
        <v>40667</v>
      </c>
      <c r="D479" s="2" t="s">
        <v>459</v>
      </c>
      <c r="E479" s="2">
        <v>28</v>
      </c>
      <c r="F479" s="5">
        <v>2</v>
      </c>
      <c r="G479" s="5">
        <f t="shared" si="17"/>
        <v>56</v>
      </c>
      <c r="H479" s="6" t="s">
        <v>450</v>
      </c>
      <c r="I479">
        <f>VLOOKUP(B479,Customer!A$2:F$152,1,FALSE)</f>
        <v>10017</v>
      </c>
      <c r="J479" t="str">
        <f>VLOOKUP(Orders!B479,Customer!A$2:F$152,2,0)</f>
        <v>Genaro</v>
      </c>
      <c r="K479" t="str">
        <f>VLOOKUP(Orders!B479,Customer!A$2:F$152,3,0)</f>
        <v>Knutson</v>
      </c>
      <c r="L479" t="str">
        <f t="shared" si="18"/>
        <v>Genaro Knutson</v>
      </c>
      <c r="M479" t="str">
        <f>VLOOKUP(Orders!B479,Customer!A$2:F$152,4,0)</f>
        <v>Male</v>
      </c>
      <c r="N479" t="str">
        <f>VLOOKUP(Orders!B479,Customer!A$2:F$152,5,0)</f>
        <v>Moscow</v>
      </c>
      <c r="O479" t="str">
        <f>VLOOKUP(Orders!B479,Customer!A$2:F$152,6,0)</f>
        <v>Russia</v>
      </c>
      <c r="P479" t="str">
        <f>VLOOKUP(B479,Phone_Numbers!A$2:B$147,2,0)</f>
        <v>555-1266</v>
      </c>
    </row>
    <row r="480" spans="1:16" x14ac:dyDescent="0.2">
      <c r="A480" s="2">
        <v>579</v>
      </c>
      <c r="B480" s="2">
        <v>10132</v>
      </c>
      <c r="C480" s="4">
        <v>41169</v>
      </c>
      <c r="D480" s="2" t="s">
        <v>462</v>
      </c>
      <c r="E480" s="2">
        <v>14</v>
      </c>
      <c r="F480" s="5">
        <v>2</v>
      </c>
      <c r="G480" s="5">
        <f t="shared" si="17"/>
        <v>28</v>
      </c>
      <c r="H480" s="6" t="s">
        <v>452</v>
      </c>
      <c r="I480">
        <f>VLOOKUP(B480,Customer!A$2:F$152,1,FALSE)</f>
        <v>10132</v>
      </c>
      <c r="J480" t="str">
        <f>VLOOKUP(Orders!B480,Customer!A$2:F$152,2,0)</f>
        <v>Alden</v>
      </c>
      <c r="K480" t="str">
        <f>VLOOKUP(Orders!B480,Customer!A$2:F$152,3,0)</f>
        <v>Overbey</v>
      </c>
      <c r="L480" t="str">
        <f t="shared" si="18"/>
        <v>Alden Overbey</v>
      </c>
      <c r="M480" t="str">
        <f>VLOOKUP(Orders!B480,Customer!A$2:F$152,4,0)</f>
        <v>Male</v>
      </c>
      <c r="N480" t="str">
        <f>VLOOKUP(Orders!B480,Customer!A$2:F$152,5,0)</f>
        <v>Manila</v>
      </c>
      <c r="O480" t="str">
        <f>VLOOKUP(Orders!B480,Customer!A$2:F$152,6,0)</f>
        <v>Philippines</v>
      </c>
      <c r="P480" t="str">
        <f>VLOOKUP(B480,Phone_Numbers!A$2:B$147,2,0)</f>
        <v>555-1498</v>
      </c>
    </row>
    <row r="481" spans="1:16" x14ac:dyDescent="0.2">
      <c r="A481" s="2">
        <v>580</v>
      </c>
      <c r="B481" s="2">
        <v>10002</v>
      </c>
      <c r="C481" s="4">
        <v>42102</v>
      </c>
      <c r="D481" s="2" t="s">
        <v>455</v>
      </c>
      <c r="E481" s="2">
        <v>26</v>
      </c>
      <c r="F481" s="5">
        <v>12</v>
      </c>
      <c r="G481" s="5">
        <f t="shared" si="17"/>
        <v>312</v>
      </c>
      <c r="H481" s="6" t="s">
        <v>450</v>
      </c>
      <c r="I481">
        <f>VLOOKUP(B481,Customer!A$2:F$152,1,FALSE)</f>
        <v>10002</v>
      </c>
      <c r="J481" t="str">
        <f>VLOOKUP(Orders!B481,Customer!A$2:F$152,2,0)</f>
        <v>Patrica</v>
      </c>
      <c r="K481" t="str">
        <f>VLOOKUP(Orders!B481,Customer!A$2:F$152,3,0)</f>
        <v>Courville</v>
      </c>
      <c r="L481" t="str">
        <f t="shared" si="18"/>
        <v>Patrica Courville</v>
      </c>
      <c r="M481" t="str">
        <f>VLOOKUP(Orders!B481,Customer!A$2:F$152,4,0)</f>
        <v>Female</v>
      </c>
      <c r="N481" t="str">
        <f>VLOOKUP(Orders!B481,Customer!A$2:F$152,5,0)</f>
        <v>New York Metro</v>
      </c>
      <c r="O481" t="str">
        <f>VLOOKUP(Orders!B481,Customer!A$2:F$152,6,0)</f>
        <v>USA</v>
      </c>
      <c r="P481" t="str">
        <f>VLOOKUP(B481,Phone_Numbers!A$2:B$147,2,0)</f>
        <v>555-1236</v>
      </c>
    </row>
    <row r="482" spans="1:16" x14ac:dyDescent="0.2">
      <c r="A482" s="2">
        <v>581</v>
      </c>
      <c r="B482" s="2">
        <v>10087</v>
      </c>
      <c r="C482" s="4">
        <v>41181</v>
      </c>
      <c r="D482" s="2" t="s">
        <v>462</v>
      </c>
      <c r="E482" s="2">
        <v>27</v>
      </c>
      <c r="F482" s="5">
        <v>2</v>
      </c>
      <c r="G482" s="5">
        <f t="shared" si="17"/>
        <v>54</v>
      </c>
      <c r="H482" s="6" t="s">
        <v>450</v>
      </c>
      <c r="I482">
        <f>VLOOKUP(B482,Customer!A$2:F$152,1,FALSE)</f>
        <v>10087</v>
      </c>
      <c r="J482" t="str">
        <f>VLOOKUP(Orders!B482,Customer!A$2:F$152,2,0)</f>
        <v>Annamaria</v>
      </c>
      <c r="K482" t="str">
        <f>VLOOKUP(Orders!B482,Customer!A$2:F$152,3,0)</f>
        <v>Valdovinos</v>
      </c>
      <c r="L482" t="str">
        <f t="shared" si="18"/>
        <v>Annamaria Valdovinos</v>
      </c>
      <c r="M482" t="str">
        <f>VLOOKUP(Orders!B482,Customer!A$2:F$152,4,0)</f>
        <v>Female</v>
      </c>
      <c r="N482" t="str">
        <f>VLOOKUP(Orders!B482,Customer!A$2:F$152,5,0)</f>
        <v>Frankfurt</v>
      </c>
      <c r="O482" t="str">
        <f>VLOOKUP(Orders!B482,Customer!A$2:F$152,6,0)</f>
        <v>Germany</v>
      </c>
      <c r="P482" t="str">
        <f>VLOOKUP(B482,Phone_Numbers!A$2:B$147,2,0)</f>
        <v>555-1408</v>
      </c>
    </row>
    <row r="483" spans="1:16" x14ac:dyDescent="0.2">
      <c r="A483" s="2">
        <v>582</v>
      </c>
      <c r="B483" s="2">
        <v>10144</v>
      </c>
      <c r="C483" s="4">
        <v>40376</v>
      </c>
      <c r="D483" s="2" t="s">
        <v>459</v>
      </c>
      <c r="E483" s="2">
        <v>10</v>
      </c>
      <c r="F483" s="5">
        <v>2</v>
      </c>
      <c r="G483" s="5">
        <f t="shared" si="17"/>
        <v>20</v>
      </c>
      <c r="H483" s="6" t="s">
        <v>452</v>
      </c>
      <c r="I483">
        <f>VLOOKUP(B483,Customer!A$2:F$152,1,FALSE)</f>
        <v>10144</v>
      </c>
      <c r="J483" t="str">
        <f>VLOOKUP(Orders!B483,Customer!A$2:F$152,2,0)</f>
        <v>Mariella</v>
      </c>
      <c r="K483" t="str">
        <f>VLOOKUP(Orders!B483,Customer!A$2:F$152,3,0)</f>
        <v>Lansford</v>
      </c>
      <c r="L483" t="str">
        <f t="shared" si="18"/>
        <v>Mariella Lansford</v>
      </c>
      <c r="M483" t="str">
        <f>VLOOKUP(Orders!B483,Customer!A$2:F$152,4,0)</f>
        <v>Female</v>
      </c>
      <c r="N483" t="str">
        <f>VLOOKUP(Orders!B483,Customer!A$2:F$152,5,0)</f>
        <v>Kolkata</v>
      </c>
      <c r="O483" t="str">
        <f>VLOOKUP(Orders!B483,Customer!A$2:F$152,6,0)</f>
        <v>India</v>
      </c>
      <c r="P483" t="str">
        <f>VLOOKUP(B483,Phone_Numbers!A$2:B$147,2,0)</f>
        <v>555-1522</v>
      </c>
    </row>
    <row r="484" spans="1:16" x14ac:dyDescent="0.2">
      <c r="A484" s="2">
        <v>583</v>
      </c>
      <c r="B484" s="2">
        <v>10036</v>
      </c>
      <c r="C484" s="4">
        <v>40715</v>
      </c>
      <c r="D484" s="2" t="s">
        <v>459</v>
      </c>
      <c r="E484" s="2">
        <v>16</v>
      </c>
      <c r="F484" s="5">
        <v>2</v>
      </c>
      <c r="G484" s="5">
        <f t="shared" si="17"/>
        <v>32</v>
      </c>
      <c r="H484" s="6" t="s">
        <v>450</v>
      </c>
      <c r="I484">
        <f>VLOOKUP(B484,Customer!A$2:F$152,1,FALSE)</f>
        <v>10036</v>
      </c>
      <c r="J484" t="str">
        <f>VLOOKUP(Orders!B484,Customer!A$2:F$152,2,0)</f>
        <v>Cathern</v>
      </c>
      <c r="K484" t="str">
        <f>VLOOKUP(Orders!B484,Customer!A$2:F$152,3,0)</f>
        <v>Howey</v>
      </c>
      <c r="L484" t="str">
        <f t="shared" si="18"/>
        <v>Cathern Howey</v>
      </c>
      <c r="M484" t="str">
        <f>VLOOKUP(Orders!B484,Customer!A$2:F$152,4,0)</f>
        <v>Female</v>
      </c>
      <c r="N484" t="str">
        <f>VLOOKUP(Orders!B484,Customer!A$2:F$152,5,0)</f>
        <v>Copenhagen</v>
      </c>
      <c r="O484" t="str">
        <f>VLOOKUP(Orders!B484,Customer!A$2:F$152,6,0)</f>
        <v>Denmark</v>
      </c>
      <c r="P484" t="str">
        <f>VLOOKUP(B484,Phone_Numbers!A$2:B$147,2,0)</f>
        <v>555-1304</v>
      </c>
    </row>
    <row r="485" spans="1:16" x14ac:dyDescent="0.2">
      <c r="A485" s="2">
        <v>584</v>
      </c>
      <c r="B485" s="2">
        <v>10088</v>
      </c>
      <c r="C485" s="4">
        <v>41701</v>
      </c>
      <c r="D485" s="2" t="s">
        <v>458</v>
      </c>
      <c r="E485" s="2">
        <v>28</v>
      </c>
      <c r="F485" s="5">
        <v>12</v>
      </c>
      <c r="G485" s="5">
        <f t="shared" si="17"/>
        <v>336</v>
      </c>
      <c r="H485" s="6" t="s">
        <v>450</v>
      </c>
      <c r="I485">
        <f>VLOOKUP(B485,Customer!A$2:F$152,1,FALSE)</f>
        <v>10088</v>
      </c>
      <c r="J485" t="str">
        <f>VLOOKUP(Orders!B485,Customer!A$2:F$152,2,0)</f>
        <v>Christene</v>
      </c>
      <c r="K485" t="str">
        <f>VLOOKUP(Orders!B485,Customer!A$2:F$152,3,0)</f>
        <v>Kennell</v>
      </c>
      <c r="L485" t="str">
        <f t="shared" si="18"/>
        <v>Christene Kennell</v>
      </c>
      <c r="M485" t="str">
        <f>VLOOKUP(Orders!B485,Customer!A$2:F$152,4,0)</f>
        <v>Female</v>
      </c>
      <c r="N485" t="str">
        <f>VLOOKUP(Orders!B485,Customer!A$2:F$152,5,0)</f>
        <v>Lisbon</v>
      </c>
      <c r="O485" t="str">
        <f>VLOOKUP(Orders!B485,Customer!A$2:F$152,6,0)</f>
        <v>Portugal</v>
      </c>
      <c r="P485" t="str">
        <f>VLOOKUP(B485,Phone_Numbers!A$2:B$147,2,0)</f>
        <v>555-1410</v>
      </c>
    </row>
    <row r="486" spans="1:16" x14ac:dyDescent="0.2">
      <c r="A486" s="2">
        <v>585</v>
      </c>
      <c r="B486" s="2">
        <v>10059</v>
      </c>
      <c r="C486" s="4">
        <v>41119</v>
      </c>
      <c r="D486" s="2" t="s">
        <v>456</v>
      </c>
      <c r="E486" s="2">
        <v>9</v>
      </c>
      <c r="F486" s="5">
        <v>12</v>
      </c>
      <c r="G486" s="5">
        <f t="shared" si="17"/>
        <v>108</v>
      </c>
      <c r="H486" s="6" t="s">
        <v>452</v>
      </c>
      <c r="I486">
        <f>VLOOKUP(B486,Customer!A$2:F$152,1,FALSE)</f>
        <v>10059</v>
      </c>
      <c r="J486" t="str">
        <f>VLOOKUP(Orders!B486,Customer!A$2:F$152,2,0)</f>
        <v>Sharlene</v>
      </c>
      <c r="K486" t="str">
        <f>VLOOKUP(Orders!B486,Customer!A$2:F$152,3,0)</f>
        <v>Rothschild</v>
      </c>
      <c r="L486" t="str">
        <f t="shared" si="18"/>
        <v>Sharlene Rothschild</v>
      </c>
      <c r="M486" t="str">
        <f>VLOOKUP(Orders!B486,Customer!A$2:F$152,4,0)</f>
        <v>Female</v>
      </c>
      <c r="N486" t="str">
        <f>VLOOKUP(Orders!B486,Customer!A$2:F$152,5,0)</f>
        <v>Vienna</v>
      </c>
      <c r="O486" t="str">
        <f>VLOOKUP(Orders!B486,Customer!A$2:F$152,6,0)</f>
        <v>Austria</v>
      </c>
      <c r="P486" t="e">
        <f>VLOOKUP(B486,Phone_Numbers!A$2:B$147,2,0)</f>
        <v>#N/A</v>
      </c>
    </row>
    <row r="487" spans="1:16" x14ac:dyDescent="0.2">
      <c r="A487" s="2">
        <v>586</v>
      </c>
      <c r="B487" s="2">
        <v>10097</v>
      </c>
      <c r="C487" s="4">
        <v>40203</v>
      </c>
      <c r="D487" s="2" t="s">
        <v>455</v>
      </c>
      <c r="E487" s="2">
        <v>14</v>
      </c>
      <c r="F487" s="5">
        <v>12</v>
      </c>
      <c r="G487" s="5">
        <f t="shared" si="17"/>
        <v>168</v>
      </c>
      <c r="H487" s="6" t="s">
        <v>452</v>
      </c>
      <c r="I487">
        <f>VLOOKUP(B487,Customer!A$2:F$152,1,FALSE)</f>
        <v>10097</v>
      </c>
      <c r="J487" t="str">
        <f>VLOOKUP(Orders!B487,Customer!A$2:F$152,2,0)</f>
        <v>Bulah</v>
      </c>
      <c r="K487" t="str">
        <f>VLOOKUP(Orders!B487,Customer!A$2:F$152,3,0)</f>
        <v>Kaplan</v>
      </c>
      <c r="L487" t="str">
        <f t="shared" si="18"/>
        <v>Bulah Kaplan</v>
      </c>
      <c r="M487" t="str">
        <f>VLOOKUP(Orders!B487,Customer!A$2:F$152,4,0)</f>
        <v>Female</v>
      </c>
      <c r="N487" t="str">
        <f>VLOOKUP(Orders!B487,Customer!A$2:F$152,5,0)</f>
        <v>Sapporo</v>
      </c>
      <c r="O487" t="str">
        <f>VLOOKUP(Orders!B487,Customer!A$2:F$152,6,0)</f>
        <v>Japan</v>
      </c>
      <c r="P487" t="str">
        <f>VLOOKUP(B487,Phone_Numbers!A$2:B$147,2,0)</f>
        <v>555-1428</v>
      </c>
    </row>
    <row r="488" spans="1:16" x14ac:dyDescent="0.2">
      <c r="A488" s="2">
        <v>587</v>
      </c>
      <c r="B488" s="2">
        <v>10030</v>
      </c>
      <c r="C488" s="4">
        <v>40919</v>
      </c>
      <c r="D488" s="2" t="s">
        <v>458</v>
      </c>
      <c r="E488" s="2">
        <v>28</v>
      </c>
      <c r="F488" s="5">
        <v>12</v>
      </c>
      <c r="G488" s="5">
        <f t="shared" si="17"/>
        <v>336</v>
      </c>
      <c r="H488" s="6" t="s">
        <v>450</v>
      </c>
      <c r="I488">
        <f>VLOOKUP(B488,Customer!A$2:F$152,1,FALSE)</f>
        <v>10030</v>
      </c>
      <c r="J488" t="str">
        <f>VLOOKUP(Orders!B488,Customer!A$2:F$152,2,0)</f>
        <v>Britni</v>
      </c>
      <c r="K488" t="str">
        <f>VLOOKUP(Orders!B488,Customer!A$2:F$152,3,0)</f>
        <v>Baisden</v>
      </c>
      <c r="L488" t="str">
        <f t="shared" si="18"/>
        <v>Britni Baisden</v>
      </c>
      <c r="M488" t="str">
        <f>VLOOKUP(Orders!B488,Customer!A$2:F$152,4,0)</f>
        <v>Female</v>
      </c>
      <c r="N488" t="str">
        <f>VLOOKUP(Orders!B488,Customer!A$2:F$152,5,0)</f>
        <v>Lima</v>
      </c>
      <c r="O488" t="str">
        <f>VLOOKUP(Orders!B488,Customer!A$2:F$152,6,0)</f>
        <v>Peru</v>
      </c>
      <c r="P488" t="str">
        <f>VLOOKUP(B488,Phone_Numbers!A$2:B$147,2,0)</f>
        <v>555-1292</v>
      </c>
    </row>
    <row r="489" spans="1:16" x14ac:dyDescent="0.2">
      <c r="A489" s="2">
        <v>588</v>
      </c>
      <c r="B489" s="2">
        <v>10083</v>
      </c>
      <c r="C489" s="4">
        <v>41681</v>
      </c>
      <c r="D489" s="2" t="s">
        <v>459</v>
      </c>
      <c r="E489" s="2">
        <v>23</v>
      </c>
      <c r="F489" s="5">
        <v>2</v>
      </c>
      <c r="G489" s="5">
        <f t="shared" si="17"/>
        <v>46</v>
      </c>
      <c r="H489" s="6" t="s">
        <v>450</v>
      </c>
      <c r="I489">
        <f>VLOOKUP(B489,Customer!A$2:F$152,1,FALSE)</f>
        <v>10083</v>
      </c>
      <c r="J489" t="str">
        <f>VLOOKUP(Orders!B489,Customer!A$2:F$152,2,0)</f>
        <v>Delta</v>
      </c>
      <c r="K489" t="str">
        <f>VLOOKUP(Orders!B489,Customer!A$2:F$152,3,0)</f>
        <v>Seitz</v>
      </c>
      <c r="L489" t="str">
        <f t="shared" si="18"/>
        <v>Delta Seitz</v>
      </c>
      <c r="M489" t="str">
        <f>VLOOKUP(Orders!B489,Customer!A$2:F$152,4,0)</f>
        <v>Male</v>
      </c>
      <c r="N489" t="str">
        <f>VLOOKUP(Orders!B489,Customer!A$2:F$152,5,0)</f>
        <v>Naples</v>
      </c>
      <c r="O489" t="str">
        <f>VLOOKUP(Orders!B489,Customer!A$2:F$152,6,0)</f>
        <v>Italy</v>
      </c>
      <c r="P489" t="str">
        <f>VLOOKUP(B489,Phone_Numbers!A$2:B$147,2,0)</f>
        <v>555-1400</v>
      </c>
    </row>
    <row r="490" spans="1:16" x14ac:dyDescent="0.2">
      <c r="A490" s="2">
        <v>589</v>
      </c>
      <c r="B490" s="2">
        <v>10119</v>
      </c>
      <c r="C490" s="4">
        <v>41966</v>
      </c>
      <c r="D490" s="2" t="s">
        <v>458</v>
      </c>
      <c r="E490" s="2">
        <v>5</v>
      </c>
      <c r="F490" s="5">
        <v>12</v>
      </c>
      <c r="G490" s="5">
        <f t="shared" si="17"/>
        <v>60</v>
      </c>
      <c r="H490" s="6" t="s">
        <v>461</v>
      </c>
      <c r="I490">
        <f>VLOOKUP(B490,Customer!A$2:F$152,1,FALSE)</f>
        <v>10119</v>
      </c>
      <c r="J490" t="str">
        <f>VLOOKUP(Orders!B490,Customer!A$2:F$152,2,0)</f>
        <v>Beverlee</v>
      </c>
      <c r="K490" t="str">
        <f>VLOOKUP(Orders!B490,Customer!A$2:F$152,3,0)</f>
        <v>Lawlor</v>
      </c>
      <c r="L490" t="str">
        <f t="shared" si="18"/>
        <v>Beverlee Lawlor</v>
      </c>
      <c r="M490" t="str">
        <f>VLOOKUP(Orders!B490,Customer!A$2:F$152,4,0)</f>
        <v>Female</v>
      </c>
      <c r="N490" t="str">
        <f>VLOOKUP(Orders!B490,Customer!A$2:F$152,5,0)</f>
        <v>San Jose</v>
      </c>
      <c r="O490" t="str">
        <f>VLOOKUP(Orders!B490,Customer!A$2:F$152,6,0)</f>
        <v>USA</v>
      </c>
      <c r="P490" t="str">
        <f>VLOOKUP(B490,Phone_Numbers!A$2:B$147,2,0)</f>
        <v>555-1472</v>
      </c>
    </row>
    <row r="491" spans="1:16" x14ac:dyDescent="0.2">
      <c r="A491" s="2">
        <v>590</v>
      </c>
      <c r="B491" s="2">
        <v>10145</v>
      </c>
      <c r="C491" s="4">
        <v>40440</v>
      </c>
      <c r="D491" s="2" t="s">
        <v>459</v>
      </c>
      <c r="E491" s="2">
        <v>9</v>
      </c>
      <c r="F491" s="5">
        <v>2</v>
      </c>
      <c r="G491" s="5">
        <f t="shared" si="17"/>
        <v>18</v>
      </c>
      <c r="H491" s="6" t="s">
        <v>452</v>
      </c>
      <c r="I491">
        <f>VLOOKUP(B491,Customer!A$2:F$152,1,FALSE)</f>
        <v>10145</v>
      </c>
      <c r="J491" t="str">
        <f>VLOOKUP(Orders!B491,Customer!A$2:F$152,2,0)</f>
        <v>Nicol</v>
      </c>
      <c r="K491" t="str">
        <f>VLOOKUP(Orders!B491,Customer!A$2:F$152,3,0)</f>
        <v>Westerberg</v>
      </c>
      <c r="L491" t="str">
        <f t="shared" si="18"/>
        <v>Nicol Westerberg</v>
      </c>
      <c r="M491" t="str">
        <f>VLOOKUP(Orders!B491,Customer!A$2:F$152,4,0)</f>
        <v>Female</v>
      </c>
      <c r="N491" t="str">
        <f>VLOOKUP(Orders!B491,Customer!A$2:F$152,5,0)</f>
        <v>Shenyang</v>
      </c>
      <c r="O491" t="str">
        <f>VLOOKUP(Orders!B491,Customer!A$2:F$152,6,0)</f>
        <v>China</v>
      </c>
      <c r="P491" t="str">
        <f>VLOOKUP(B491,Phone_Numbers!A$2:B$147,2,0)</f>
        <v>555-1524</v>
      </c>
    </row>
    <row r="492" spans="1:16" x14ac:dyDescent="0.2">
      <c r="A492" s="2">
        <v>591</v>
      </c>
      <c r="B492" s="2">
        <v>10014</v>
      </c>
      <c r="C492" s="4">
        <v>41023</v>
      </c>
      <c r="D492" s="2" t="s">
        <v>453</v>
      </c>
      <c r="E492" s="2">
        <v>26</v>
      </c>
      <c r="F492" s="5">
        <v>13</v>
      </c>
      <c r="G492" s="5">
        <f t="shared" si="17"/>
        <v>338</v>
      </c>
      <c r="H492" s="6" t="s">
        <v>450</v>
      </c>
      <c r="I492">
        <f>VLOOKUP(B492,Customer!A$2:F$152,1,FALSE)</f>
        <v>10014</v>
      </c>
      <c r="J492" t="str">
        <f>VLOOKUP(Orders!B492,Customer!A$2:F$152,2,0)</f>
        <v>Lola</v>
      </c>
      <c r="K492" t="str">
        <f>VLOOKUP(Orders!B492,Customer!A$2:F$152,3,0)</f>
        <v>Schmidt</v>
      </c>
      <c r="L492" t="str">
        <f t="shared" si="18"/>
        <v>Lola Schmidt</v>
      </c>
      <c r="M492" t="str">
        <f>VLOOKUP(Orders!B492,Customer!A$2:F$152,4,0)</f>
        <v>Female</v>
      </c>
      <c r="N492" t="str">
        <f>VLOOKUP(Orders!B492,Customer!A$2:F$152,5,0)</f>
        <v>Los Angeles</v>
      </c>
      <c r="O492" t="str">
        <f>VLOOKUP(Orders!B492,Customer!A$2:F$152,6,0)</f>
        <v>USA</v>
      </c>
      <c r="P492" t="str">
        <f>VLOOKUP(B492,Phone_Numbers!A$2:B$147,2,0)</f>
        <v>555-1260</v>
      </c>
    </row>
    <row r="493" spans="1:16" x14ac:dyDescent="0.2">
      <c r="A493" s="2">
        <v>592</v>
      </c>
      <c r="B493" s="2">
        <v>10148</v>
      </c>
      <c r="C493" s="4">
        <v>40766</v>
      </c>
      <c r="D493" s="2" t="s">
        <v>455</v>
      </c>
      <c r="E493" s="2">
        <v>13</v>
      </c>
      <c r="F493" s="5">
        <v>12</v>
      </c>
      <c r="G493" s="5">
        <f t="shared" si="17"/>
        <v>156</v>
      </c>
      <c r="H493" s="6" t="s">
        <v>452</v>
      </c>
      <c r="I493">
        <f>VLOOKUP(B493,Customer!A$2:F$152,1,FALSE)</f>
        <v>10148</v>
      </c>
      <c r="J493" t="str">
        <f>VLOOKUP(Orders!B493,Customer!A$2:F$152,2,0)</f>
        <v>Etta</v>
      </c>
      <c r="K493" t="str">
        <f>VLOOKUP(Orders!B493,Customer!A$2:F$152,3,0)</f>
        <v>Bosque</v>
      </c>
      <c r="L493" t="str">
        <f t="shared" si="18"/>
        <v>Etta Bosque</v>
      </c>
      <c r="M493" t="str">
        <f>VLOOKUP(Orders!B493,Customer!A$2:F$152,4,0)</f>
        <v>Female</v>
      </c>
      <c r="N493" t="str">
        <f>VLOOKUP(Orders!B493,Customer!A$2:F$152,5,0)</f>
        <v>Belo Horizonte</v>
      </c>
      <c r="O493" t="str">
        <f>VLOOKUP(Orders!B493,Customer!A$2:F$152,6,0)</f>
        <v>Brazil</v>
      </c>
      <c r="P493" t="str">
        <f>VLOOKUP(B493,Phone_Numbers!A$2:B$147,2,0)</f>
        <v>555-1530</v>
      </c>
    </row>
    <row r="494" spans="1:16" x14ac:dyDescent="0.2">
      <c r="A494" s="2">
        <v>593</v>
      </c>
      <c r="B494" s="2">
        <v>10044</v>
      </c>
      <c r="C494" s="4">
        <v>42061</v>
      </c>
      <c r="D494" s="2" t="s">
        <v>457</v>
      </c>
      <c r="E494" s="2">
        <v>27</v>
      </c>
      <c r="F494" s="5">
        <v>9</v>
      </c>
      <c r="G494" s="5">
        <f t="shared" si="17"/>
        <v>243</v>
      </c>
      <c r="H494" s="6" t="s">
        <v>450</v>
      </c>
      <c r="I494">
        <f>VLOOKUP(B494,Customer!A$2:F$152,1,FALSE)</f>
        <v>10044</v>
      </c>
      <c r="J494" t="str">
        <f>VLOOKUP(Orders!B494,Customer!A$2:F$152,2,0)</f>
        <v>Jerrell</v>
      </c>
      <c r="K494" t="str">
        <f>VLOOKUP(Orders!B494,Customer!A$2:F$152,3,0)</f>
        <v>Mccafferty</v>
      </c>
      <c r="L494" t="str">
        <f t="shared" si="18"/>
        <v>Jerrell Mccafferty</v>
      </c>
      <c r="M494" t="str">
        <f>VLOOKUP(Orders!B494,Customer!A$2:F$152,4,0)</f>
        <v>Male</v>
      </c>
      <c r="N494" t="str">
        <f>VLOOKUP(Orders!B494,Customer!A$2:F$152,5,0)</f>
        <v>Ho Chi Minh City</v>
      </c>
      <c r="O494" t="str">
        <f>VLOOKUP(Orders!B494,Customer!A$2:F$152,6,0)</f>
        <v>Vietnam</v>
      </c>
      <c r="P494" t="str">
        <f>VLOOKUP(B494,Phone_Numbers!A$2:B$147,2,0)</f>
        <v>555-1320</v>
      </c>
    </row>
    <row r="495" spans="1:16" x14ac:dyDescent="0.2">
      <c r="A495" s="2">
        <v>594</v>
      </c>
      <c r="B495" s="2">
        <v>10003</v>
      </c>
      <c r="C495" s="4">
        <v>40824</v>
      </c>
      <c r="D495" s="2" t="s">
        <v>451</v>
      </c>
      <c r="E495" s="2">
        <v>29</v>
      </c>
      <c r="F495" s="5">
        <v>18</v>
      </c>
      <c r="G495" s="5">
        <f t="shared" si="17"/>
        <v>522</v>
      </c>
      <c r="H495" s="6" t="s">
        <v>450</v>
      </c>
      <c r="I495">
        <f>VLOOKUP(B495,Customer!A$2:F$152,1,FALSE)</f>
        <v>10003</v>
      </c>
      <c r="J495" t="str">
        <f>VLOOKUP(Orders!B495,Customer!A$2:F$152,2,0)</f>
        <v>Sanford</v>
      </c>
      <c r="K495" t="str">
        <f>VLOOKUP(Orders!B495,Customer!A$2:F$152,3,0)</f>
        <v>Xiong</v>
      </c>
      <c r="L495" t="str">
        <f t="shared" si="18"/>
        <v>Sanford Xiong</v>
      </c>
      <c r="M495" t="str">
        <f>VLOOKUP(Orders!B495,Customer!A$2:F$152,4,0)</f>
        <v>Male</v>
      </c>
      <c r="N495" t="str">
        <f>VLOOKUP(Orders!B495,Customer!A$2:F$152,5,0)</f>
        <v>Sao Paulo</v>
      </c>
      <c r="O495" t="str">
        <f>VLOOKUP(Orders!B495,Customer!A$2:F$152,6,0)</f>
        <v>Brazil</v>
      </c>
      <c r="P495" t="str">
        <f>VLOOKUP(B495,Phone_Numbers!A$2:B$147,2,0)</f>
        <v>555-1238</v>
      </c>
    </row>
    <row r="496" spans="1:16" x14ac:dyDescent="0.2">
      <c r="A496" s="2">
        <v>595</v>
      </c>
      <c r="B496" s="2">
        <v>10111</v>
      </c>
      <c r="C496" s="4">
        <v>41458</v>
      </c>
      <c r="D496" s="2" t="s">
        <v>458</v>
      </c>
      <c r="E496" s="2">
        <v>29</v>
      </c>
      <c r="F496" s="5">
        <v>12</v>
      </c>
      <c r="G496" s="5">
        <f t="shared" si="17"/>
        <v>348</v>
      </c>
      <c r="H496" s="6" t="s">
        <v>450</v>
      </c>
      <c r="I496">
        <f>VLOOKUP(B496,Customer!A$2:F$152,1,FALSE)</f>
        <v>10111</v>
      </c>
      <c r="J496" t="str">
        <f>VLOOKUP(Orders!B496,Customer!A$2:F$152,2,0)</f>
        <v>Boris</v>
      </c>
      <c r="K496" t="str">
        <f>VLOOKUP(Orders!B496,Customer!A$2:F$152,3,0)</f>
        <v>Hine</v>
      </c>
      <c r="L496" t="str">
        <f t="shared" si="18"/>
        <v>Boris Hine</v>
      </c>
      <c r="M496" t="str">
        <f>VLOOKUP(Orders!B496,Customer!A$2:F$152,4,0)</f>
        <v>Male</v>
      </c>
      <c r="N496" t="str">
        <f>VLOOKUP(Orders!B496,Customer!A$2:F$152,5,0)</f>
        <v>Campinas</v>
      </c>
      <c r="O496" t="str">
        <f>VLOOKUP(Orders!B496,Customer!A$2:F$152,6,0)</f>
        <v>Brazil</v>
      </c>
      <c r="P496" t="str">
        <f>VLOOKUP(B496,Phone_Numbers!A$2:B$147,2,0)</f>
        <v>555-1456</v>
      </c>
    </row>
    <row r="497" spans="1:16" x14ac:dyDescent="0.2">
      <c r="A497" s="2">
        <v>596</v>
      </c>
      <c r="B497" s="2">
        <v>10075</v>
      </c>
      <c r="C497" s="4">
        <v>40470</v>
      </c>
      <c r="D497" s="2" t="s">
        <v>460</v>
      </c>
      <c r="E497" s="2">
        <v>30</v>
      </c>
      <c r="F497" s="5">
        <v>8</v>
      </c>
      <c r="G497" s="5">
        <f t="shared" si="17"/>
        <v>240</v>
      </c>
      <c r="H497" s="6" t="s">
        <v>450</v>
      </c>
      <c r="I497">
        <f>VLOOKUP(B497,Customer!A$2:F$152,1,FALSE)</f>
        <v>10075</v>
      </c>
      <c r="J497" t="str">
        <f>VLOOKUP(Orders!B497,Customer!A$2:F$152,2,0)</f>
        <v>Evangeline</v>
      </c>
      <c r="K497" t="str">
        <f>VLOOKUP(Orders!B497,Customer!A$2:F$152,3,0)</f>
        <v>Grandstaff</v>
      </c>
      <c r="L497" t="str">
        <f t="shared" si="18"/>
        <v>Evangeline Grandstaff</v>
      </c>
      <c r="M497" t="str">
        <f>VLOOKUP(Orders!B497,Customer!A$2:F$152,4,0)</f>
        <v>Female</v>
      </c>
      <c r="N497" t="str">
        <f>VLOOKUP(Orders!B497,Customer!A$2:F$152,5,0)</f>
        <v>Dalian</v>
      </c>
      <c r="O497" t="str">
        <f>VLOOKUP(Orders!B497,Customer!A$2:F$152,6,0)</f>
        <v>China</v>
      </c>
      <c r="P497" t="str">
        <f>VLOOKUP(B497,Phone_Numbers!A$2:B$147,2,0)</f>
        <v>555-1382</v>
      </c>
    </row>
    <row r="498" spans="1:16" x14ac:dyDescent="0.2">
      <c r="A498" s="2">
        <v>597</v>
      </c>
      <c r="B498" s="2">
        <v>10026</v>
      </c>
      <c r="C498" s="4">
        <v>41446</v>
      </c>
      <c r="D498" s="2" t="s">
        <v>460</v>
      </c>
      <c r="E498" s="2">
        <v>29</v>
      </c>
      <c r="F498" s="5">
        <v>8</v>
      </c>
      <c r="G498" s="5">
        <f t="shared" si="17"/>
        <v>232</v>
      </c>
      <c r="H498" s="6" t="s">
        <v>450</v>
      </c>
      <c r="I498">
        <f>VLOOKUP(B498,Customer!A$2:F$152,1,FALSE)</f>
        <v>10026</v>
      </c>
      <c r="J498" t="str">
        <f>VLOOKUP(Orders!B498,Customer!A$2:F$152,2,0)</f>
        <v>Lennie</v>
      </c>
      <c r="K498" t="str">
        <f>VLOOKUP(Orders!B498,Customer!A$2:F$152,3,0)</f>
        <v>Grasso</v>
      </c>
      <c r="L498" t="str">
        <f t="shared" si="18"/>
        <v>Lennie Grasso</v>
      </c>
      <c r="M498" t="str">
        <f>VLOOKUP(Orders!B498,Customer!A$2:F$152,4,0)</f>
        <v>Male</v>
      </c>
      <c r="N498" t="str">
        <f>VLOOKUP(Orders!B498,Customer!A$2:F$152,5,0)</f>
        <v>Tianjin</v>
      </c>
      <c r="O498" t="str">
        <f>VLOOKUP(Orders!B498,Customer!A$2:F$152,6,0)</f>
        <v>China</v>
      </c>
      <c r="P498" t="str">
        <f>VLOOKUP(B498,Phone_Numbers!A$2:B$147,2,0)</f>
        <v>555-1284</v>
      </c>
    </row>
    <row r="499" spans="1:16" x14ac:dyDescent="0.2">
      <c r="A499" s="2">
        <v>598</v>
      </c>
      <c r="B499" s="2">
        <v>10137</v>
      </c>
      <c r="C499" s="4">
        <v>41403</v>
      </c>
      <c r="D499" s="2" t="s">
        <v>459</v>
      </c>
      <c r="E499" s="2">
        <v>20</v>
      </c>
      <c r="F499" s="5">
        <v>2</v>
      </c>
      <c r="G499" s="5">
        <f t="shared" si="17"/>
        <v>40</v>
      </c>
      <c r="H499" s="6" t="s">
        <v>450</v>
      </c>
      <c r="I499">
        <f>VLOOKUP(B499,Customer!A$2:F$152,1,FALSE)</f>
        <v>10137</v>
      </c>
      <c r="J499" t="str">
        <f>VLOOKUP(Orders!B499,Customer!A$2:F$152,2,0)</f>
        <v>Gwyneth</v>
      </c>
      <c r="K499" t="str">
        <f>VLOOKUP(Orders!B499,Customer!A$2:F$152,3,0)</f>
        <v>Goodsell</v>
      </c>
      <c r="L499" t="str">
        <f t="shared" si="18"/>
        <v>Gwyneth Goodsell</v>
      </c>
      <c r="M499" t="str">
        <f>VLOOKUP(Orders!B499,Customer!A$2:F$152,4,0)</f>
        <v>Female</v>
      </c>
      <c r="N499" t="str">
        <f>VLOOKUP(Orders!B499,Customer!A$2:F$152,5,0)</f>
        <v>Kolkata</v>
      </c>
      <c r="O499" t="str">
        <f>VLOOKUP(Orders!B499,Customer!A$2:F$152,6,0)</f>
        <v>India</v>
      </c>
      <c r="P499" t="str">
        <f>VLOOKUP(B499,Phone_Numbers!A$2:B$147,2,0)</f>
        <v>555-1508</v>
      </c>
    </row>
    <row r="500" spans="1:16" x14ac:dyDescent="0.2">
      <c r="A500" s="2">
        <v>599</v>
      </c>
      <c r="B500" s="2">
        <v>10135</v>
      </c>
      <c r="C500" s="4">
        <v>41197</v>
      </c>
      <c r="D500" s="2" t="s">
        <v>456</v>
      </c>
      <c r="E500" s="2">
        <v>2</v>
      </c>
      <c r="F500" s="5">
        <v>12</v>
      </c>
      <c r="G500" s="5">
        <f t="shared" si="17"/>
        <v>24</v>
      </c>
      <c r="H500" s="6" t="s">
        <v>461</v>
      </c>
      <c r="I500">
        <f>VLOOKUP(B500,Customer!A$2:F$152,1,FALSE)</f>
        <v>10135</v>
      </c>
      <c r="J500" t="str">
        <f>VLOOKUP(Orders!B500,Customer!A$2:F$152,2,0)</f>
        <v>Santiago</v>
      </c>
      <c r="K500" t="str">
        <f>VLOOKUP(Orders!B500,Customer!A$2:F$152,3,0)</f>
        <v>Nold</v>
      </c>
      <c r="L500" t="str">
        <f t="shared" si="18"/>
        <v>Santiago Nold</v>
      </c>
      <c r="M500" t="str">
        <f>VLOOKUP(Orders!B500,Customer!A$2:F$152,4,0)</f>
        <v>Male</v>
      </c>
      <c r="N500" t="str">
        <f>VLOOKUP(Orders!B500,Customer!A$2:F$152,5,0)</f>
        <v>Jakarta</v>
      </c>
      <c r="O500" t="str">
        <f>VLOOKUP(Orders!B500,Customer!A$2:F$152,6,0)</f>
        <v>Indonesia</v>
      </c>
      <c r="P500" t="str">
        <f>VLOOKUP(B500,Phone_Numbers!A$2:B$147,2,0)</f>
        <v>555-1504</v>
      </c>
    </row>
    <row r="501" spans="1:16" x14ac:dyDescent="0.2">
      <c r="A501" s="2">
        <v>600</v>
      </c>
      <c r="B501" s="2">
        <v>10131</v>
      </c>
      <c r="C501" s="4">
        <v>42325</v>
      </c>
      <c r="D501" s="2" t="s">
        <v>457</v>
      </c>
      <c r="E501" s="2">
        <v>29</v>
      </c>
      <c r="F501" s="5">
        <v>9</v>
      </c>
      <c r="G501" s="5">
        <f t="shared" si="17"/>
        <v>261</v>
      </c>
      <c r="H501" s="6" t="s">
        <v>450</v>
      </c>
      <c r="I501">
        <f>VLOOKUP(B501,Customer!A$2:F$152,1,FALSE)</f>
        <v>10131</v>
      </c>
      <c r="J501" t="str">
        <f>VLOOKUP(Orders!B501,Customer!A$2:F$152,2,0)</f>
        <v>Wilmer</v>
      </c>
      <c r="K501" t="str">
        <f>VLOOKUP(Orders!B501,Customer!A$2:F$152,3,0)</f>
        <v>Markert</v>
      </c>
      <c r="L501" t="str">
        <f t="shared" si="18"/>
        <v>Wilmer Markert</v>
      </c>
      <c r="M501" t="str">
        <f>VLOOKUP(Orders!B501,Customer!A$2:F$152,4,0)</f>
        <v>Male</v>
      </c>
      <c r="N501" t="str">
        <f>VLOOKUP(Orders!B501,Customer!A$2:F$152,5,0)</f>
        <v>Osaka</v>
      </c>
      <c r="O501" t="str">
        <f>VLOOKUP(Orders!B501,Customer!A$2:F$152,6,0)</f>
        <v>Japan</v>
      </c>
      <c r="P501" t="str">
        <f>VLOOKUP(B501,Phone_Numbers!A$2:B$147,2,0)</f>
        <v>555-1496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7"/>
  <sheetViews>
    <sheetView workbookViewId="0">
      <selection activeCell="E5" sqref="E5"/>
    </sheetView>
  </sheetViews>
  <sheetFormatPr baseColWidth="10" defaultColWidth="9" defaultRowHeight="16" x14ac:dyDescent="0.2"/>
  <cols>
    <col min="1" max="1" width="18.83203125" customWidth="1"/>
  </cols>
  <sheetData>
    <row r="1" spans="1:2" ht="32" x14ac:dyDescent="0.2">
      <c r="A1" s="1" t="s">
        <v>0</v>
      </c>
      <c r="B1" s="1" t="s">
        <v>448</v>
      </c>
    </row>
    <row r="2" spans="1:2" x14ac:dyDescent="0.2">
      <c r="A2" s="2">
        <v>10001</v>
      </c>
      <c r="B2" s="2" t="s">
        <v>463</v>
      </c>
    </row>
    <row r="3" spans="1:2" x14ac:dyDescent="0.2">
      <c r="A3" s="2">
        <v>10002</v>
      </c>
      <c r="B3" s="2" t="s">
        <v>464</v>
      </c>
    </row>
    <row r="4" spans="1:2" x14ac:dyDescent="0.2">
      <c r="A4" s="2">
        <v>10003</v>
      </c>
      <c r="B4" s="2" t="s">
        <v>465</v>
      </c>
    </row>
    <row r="5" spans="1:2" x14ac:dyDescent="0.2">
      <c r="A5" s="2">
        <v>10004</v>
      </c>
      <c r="B5" s="2" t="s">
        <v>466</v>
      </c>
    </row>
    <row r="6" spans="1:2" x14ac:dyDescent="0.2">
      <c r="A6" s="2">
        <v>10005</v>
      </c>
      <c r="B6" s="2" t="s">
        <v>467</v>
      </c>
    </row>
    <row r="7" spans="1:2" x14ac:dyDescent="0.2">
      <c r="A7" s="2">
        <v>10006</v>
      </c>
      <c r="B7" s="2" t="s">
        <v>468</v>
      </c>
    </row>
    <row r="8" spans="1:2" x14ac:dyDescent="0.2">
      <c r="A8" s="2">
        <v>10007</v>
      </c>
      <c r="B8" s="2" t="s">
        <v>469</v>
      </c>
    </row>
    <row r="9" spans="1:2" x14ac:dyDescent="0.2">
      <c r="A9" s="2">
        <v>10008</v>
      </c>
      <c r="B9" s="2" t="s">
        <v>470</v>
      </c>
    </row>
    <row r="10" spans="1:2" x14ac:dyDescent="0.2">
      <c r="A10" s="2">
        <v>10009</v>
      </c>
      <c r="B10" s="2" t="s">
        <v>471</v>
      </c>
    </row>
    <row r="11" spans="1:2" x14ac:dyDescent="0.2">
      <c r="A11" s="2">
        <v>10010</v>
      </c>
      <c r="B11" s="2" t="s">
        <v>472</v>
      </c>
    </row>
    <row r="12" spans="1:2" x14ac:dyDescent="0.2">
      <c r="A12" s="2">
        <v>10012</v>
      </c>
      <c r="B12" s="2" t="s">
        <v>473</v>
      </c>
    </row>
    <row r="13" spans="1:2" x14ac:dyDescent="0.2">
      <c r="A13" s="2">
        <v>10013</v>
      </c>
      <c r="B13" s="2" t="s">
        <v>474</v>
      </c>
    </row>
    <row r="14" spans="1:2" x14ac:dyDescent="0.2">
      <c r="A14" s="2">
        <v>10014</v>
      </c>
      <c r="B14" s="2" t="s">
        <v>475</v>
      </c>
    </row>
    <row r="15" spans="1:2" x14ac:dyDescent="0.2">
      <c r="A15" s="2">
        <v>10015</v>
      </c>
      <c r="B15" s="2" t="s">
        <v>476</v>
      </c>
    </row>
    <row r="16" spans="1:2" x14ac:dyDescent="0.2">
      <c r="A16" s="2">
        <v>10016</v>
      </c>
      <c r="B16" s="2" t="s">
        <v>477</v>
      </c>
    </row>
    <row r="17" spans="1:2" x14ac:dyDescent="0.2">
      <c r="A17" s="2">
        <v>10017</v>
      </c>
      <c r="B17" s="2" t="s">
        <v>478</v>
      </c>
    </row>
    <row r="18" spans="1:2" x14ac:dyDescent="0.2">
      <c r="A18" s="2">
        <v>10018</v>
      </c>
      <c r="B18" s="2" t="s">
        <v>479</v>
      </c>
    </row>
    <row r="19" spans="1:2" x14ac:dyDescent="0.2">
      <c r="A19" s="2">
        <v>10019</v>
      </c>
      <c r="B19" s="2" t="s">
        <v>480</v>
      </c>
    </row>
    <row r="20" spans="1:2" x14ac:dyDescent="0.2">
      <c r="A20" s="2">
        <v>10020</v>
      </c>
      <c r="B20" s="2" t="s">
        <v>481</v>
      </c>
    </row>
    <row r="21" spans="1:2" x14ac:dyDescent="0.2">
      <c r="A21" s="2">
        <v>10021</v>
      </c>
      <c r="B21" s="2" t="s">
        <v>482</v>
      </c>
    </row>
    <row r="22" spans="1:2" x14ac:dyDescent="0.2">
      <c r="A22" s="2">
        <v>10022</v>
      </c>
      <c r="B22" s="2" t="s">
        <v>483</v>
      </c>
    </row>
    <row r="23" spans="1:2" x14ac:dyDescent="0.2">
      <c r="A23" s="2">
        <v>10023</v>
      </c>
      <c r="B23" s="2" t="s">
        <v>484</v>
      </c>
    </row>
    <row r="24" spans="1:2" x14ac:dyDescent="0.2">
      <c r="A24" s="2">
        <v>10024</v>
      </c>
      <c r="B24" s="2" t="s">
        <v>485</v>
      </c>
    </row>
    <row r="25" spans="1:2" x14ac:dyDescent="0.2">
      <c r="A25" s="2">
        <v>10026</v>
      </c>
      <c r="B25" s="2" t="s">
        <v>486</v>
      </c>
    </row>
    <row r="26" spans="1:2" x14ac:dyDescent="0.2">
      <c r="A26" s="2">
        <v>10027</v>
      </c>
      <c r="B26" s="2" t="s">
        <v>487</v>
      </c>
    </row>
    <row r="27" spans="1:2" x14ac:dyDescent="0.2">
      <c r="A27" s="2">
        <v>10028</v>
      </c>
      <c r="B27" s="2" t="s">
        <v>488</v>
      </c>
    </row>
    <row r="28" spans="1:2" x14ac:dyDescent="0.2">
      <c r="A28" s="2">
        <v>10029</v>
      </c>
      <c r="B28" s="2" t="s">
        <v>489</v>
      </c>
    </row>
    <row r="29" spans="1:2" x14ac:dyDescent="0.2">
      <c r="A29" s="2">
        <v>10030</v>
      </c>
      <c r="B29" s="2" t="s">
        <v>490</v>
      </c>
    </row>
    <row r="30" spans="1:2" x14ac:dyDescent="0.2">
      <c r="A30" s="2">
        <v>10031</v>
      </c>
      <c r="B30" s="2" t="s">
        <v>491</v>
      </c>
    </row>
    <row r="31" spans="1:2" x14ac:dyDescent="0.2">
      <c r="A31" s="2">
        <v>10032</v>
      </c>
      <c r="B31" s="2" t="s">
        <v>492</v>
      </c>
    </row>
    <row r="32" spans="1:2" x14ac:dyDescent="0.2">
      <c r="A32" s="2">
        <v>10033</v>
      </c>
      <c r="B32" s="2" t="s">
        <v>493</v>
      </c>
    </row>
    <row r="33" spans="1:2" x14ac:dyDescent="0.2">
      <c r="A33" s="2">
        <v>10034</v>
      </c>
      <c r="B33" s="2" t="s">
        <v>494</v>
      </c>
    </row>
    <row r="34" spans="1:2" x14ac:dyDescent="0.2">
      <c r="A34" s="2">
        <v>10035</v>
      </c>
      <c r="B34" s="2" t="s">
        <v>495</v>
      </c>
    </row>
    <row r="35" spans="1:2" x14ac:dyDescent="0.2">
      <c r="A35" s="2">
        <v>10036</v>
      </c>
      <c r="B35" s="2" t="s">
        <v>496</v>
      </c>
    </row>
    <row r="36" spans="1:2" x14ac:dyDescent="0.2">
      <c r="A36" s="2">
        <v>10037</v>
      </c>
      <c r="B36" s="2" t="s">
        <v>497</v>
      </c>
    </row>
    <row r="37" spans="1:2" x14ac:dyDescent="0.2">
      <c r="A37" s="2">
        <v>10038</v>
      </c>
      <c r="B37" s="2" t="s">
        <v>498</v>
      </c>
    </row>
    <row r="38" spans="1:2" x14ac:dyDescent="0.2">
      <c r="A38" s="2">
        <v>10039</v>
      </c>
      <c r="B38" s="2" t="s">
        <v>499</v>
      </c>
    </row>
    <row r="39" spans="1:2" x14ac:dyDescent="0.2">
      <c r="A39" s="2">
        <v>10040</v>
      </c>
      <c r="B39" s="2" t="s">
        <v>500</v>
      </c>
    </row>
    <row r="40" spans="1:2" x14ac:dyDescent="0.2">
      <c r="A40" s="2">
        <v>10041</v>
      </c>
      <c r="B40" s="2" t="s">
        <v>501</v>
      </c>
    </row>
    <row r="41" spans="1:2" x14ac:dyDescent="0.2">
      <c r="A41" s="2">
        <v>10042</v>
      </c>
      <c r="B41" s="2" t="s">
        <v>502</v>
      </c>
    </row>
    <row r="42" spans="1:2" x14ac:dyDescent="0.2">
      <c r="A42" s="2">
        <v>10043</v>
      </c>
      <c r="B42" s="2" t="s">
        <v>503</v>
      </c>
    </row>
    <row r="43" spans="1:2" x14ac:dyDescent="0.2">
      <c r="A43" s="2">
        <v>10044</v>
      </c>
      <c r="B43" s="2" t="s">
        <v>504</v>
      </c>
    </row>
    <row r="44" spans="1:2" x14ac:dyDescent="0.2">
      <c r="A44" s="2">
        <v>10045</v>
      </c>
      <c r="B44" s="2" t="s">
        <v>505</v>
      </c>
    </row>
    <row r="45" spans="1:2" x14ac:dyDescent="0.2">
      <c r="A45" s="2">
        <v>10046</v>
      </c>
      <c r="B45" s="2" t="s">
        <v>506</v>
      </c>
    </row>
    <row r="46" spans="1:2" x14ac:dyDescent="0.2">
      <c r="A46" s="2">
        <v>10047</v>
      </c>
      <c r="B46" s="2" t="s">
        <v>507</v>
      </c>
    </row>
    <row r="47" spans="1:2" x14ac:dyDescent="0.2">
      <c r="A47" s="2">
        <v>10048</v>
      </c>
      <c r="B47" s="2" t="s">
        <v>508</v>
      </c>
    </row>
    <row r="48" spans="1:2" x14ac:dyDescent="0.2">
      <c r="A48" s="2">
        <v>10049</v>
      </c>
      <c r="B48" s="2" t="s">
        <v>509</v>
      </c>
    </row>
    <row r="49" spans="1:2" x14ac:dyDescent="0.2">
      <c r="A49" s="2">
        <v>10050</v>
      </c>
      <c r="B49" s="2" t="s">
        <v>510</v>
      </c>
    </row>
    <row r="50" spans="1:2" x14ac:dyDescent="0.2">
      <c r="A50" s="2">
        <v>10051</v>
      </c>
      <c r="B50" s="2" t="s">
        <v>511</v>
      </c>
    </row>
    <row r="51" spans="1:2" x14ac:dyDescent="0.2">
      <c r="A51" s="2">
        <v>10052</v>
      </c>
      <c r="B51" s="2" t="s">
        <v>512</v>
      </c>
    </row>
    <row r="52" spans="1:2" x14ac:dyDescent="0.2">
      <c r="A52" s="2">
        <v>10053</v>
      </c>
      <c r="B52" s="2" t="s">
        <v>513</v>
      </c>
    </row>
    <row r="53" spans="1:2" x14ac:dyDescent="0.2">
      <c r="A53" s="2">
        <v>10054</v>
      </c>
      <c r="B53" s="2" t="s">
        <v>514</v>
      </c>
    </row>
    <row r="54" spans="1:2" x14ac:dyDescent="0.2">
      <c r="A54" s="2">
        <v>10055</v>
      </c>
      <c r="B54" s="2" t="s">
        <v>515</v>
      </c>
    </row>
    <row r="55" spans="1:2" x14ac:dyDescent="0.2">
      <c r="A55" s="2">
        <v>10056</v>
      </c>
      <c r="B55" s="2" t="s">
        <v>516</v>
      </c>
    </row>
    <row r="56" spans="1:2" x14ac:dyDescent="0.2">
      <c r="A56" s="2">
        <v>10057</v>
      </c>
      <c r="B56" s="2" t="s">
        <v>517</v>
      </c>
    </row>
    <row r="57" spans="1:2" x14ac:dyDescent="0.2">
      <c r="A57" s="2">
        <v>10058</v>
      </c>
      <c r="B57" s="2" t="s">
        <v>518</v>
      </c>
    </row>
    <row r="58" spans="1:2" x14ac:dyDescent="0.2">
      <c r="A58" s="2">
        <v>10060</v>
      </c>
      <c r="B58" s="2" t="s">
        <v>519</v>
      </c>
    </row>
    <row r="59" spans="1:2" x14ac:dyDescent="0.2">
      <c r="A59" s="2">
        <v>10061</v>
      </c>
      <c r="B59" s="2" t="s">
        <v>520</v>
      </c>
    </row>
    <row r="60" spans="1:2" x14ac:dyDescent="0.2">
      <c r="A60" s="2">
        <v>10062</v>
      </c>
      <c r="B60" s="2" t="s">
        <v>521</v>
      </c>
    </row>
    <row r="61" spans="1:2" x14ac:dyDescent="0.2">
      <c r="A61" s="2">
        <v>10063</v>
      </c>
      <c r="B61" s="2" t="s">
        <v>522</v>
      </c>
    </row>
    <row r="62" spans="1:2" x14ac:dyDescent="0.2">
      <c r="A62" s="2">
        <v>10064</v>
      </c>
      <c r="B62" s="2" t="s">
        <v>523</v>
      </c>
    </row>
    <row r="63" spans="1:2" x14ac:dyDescent="0.2">
      <c r="A63" s="2">
        <v>10065</v>
      </c>
      <c r="B63" s="2" t="s">
        <v>524</v>
      </c>
    </row>
    <row r="64" spans="1:2" x14ac:dyDescent="0.2">
      <c r="A64" s="2">
        <v>10066</v>
      </c>
      <c r="B64" s="2" t="s">
        <v>525</v>
      </c>
    </row>
    <row r="65" spans="1:2" x14ac:dyDescent="0.2">
      <c r="A65" s="2">
        <v>10067</v>
      </c>
      <c r="B65" s="2" t="s">
        <v>526</v>
      </c>
    </row>
    <row r="66" spans="1:2" x14ac:dyDescent="0.2">
      <c r="A66" s="2">
        <v>10068</v>
      </c>
      <c r="B66" s="2" t="s">
        <v>527</v>
      </c>
    </row>
    <row r="67" spans="1:2" x14ac:dyDescent="0.2">
      <c r="A67" s="2">
        <v>10069</v>
      </c>
      <c r="B67" s="2" t="s">
        <v>528</v>
      </c>
    </row>
    <row r="68" spans="1:2" x14ac:dyDescent="0.2">
      <c r="A68" s="2">
        <v>10070</v>
      </c>
      <c r="B68" s="2" t="s">
        <v>529</v>
      </c>
    </row>
    <row r="69" spans="1:2" x14ac:dyDescent="0.2">
      <c r="A69" s="2">
        <v>10071</v>
      </c>
      <c r="B69" s="2" t="s">
        <v>530</v>
      </c>
    </row>
    <row r="70" spans="1:2" x14ac:dyDescent="0.2">
      <c r="A70" s="2">
        <v>10072</v>
      </c>
      <c r="B70" s="2" t="s">
        <v>531</v>
      </c>
    </row>
    <row r="71" spans="1:2" x14ac:dyDescent="0.2">
      <c r="A71" s="2">
        <v>10074</v>
      </c>
      <c r="B71" s="2" t="s">
        <v>532</v>
      </c>
    </row>
    <row r="72" spans="1:2" x14ac:dyDescent="0.2">
      <c r="A72" s="2">
        <v>10075</v>
      </c>
      <c r="B72" s="2" t="s">
        <v>533</v>
      </c>
    </row>
    <row r="73" spans="1:2" x14ac:dyDescent="0.2">
      <c r="A73" s="2">
        <v>10076</v>
      </c>
      <c r="B73" s="2" t="s">
        <v>534</v>
      </c>
    </row>
    <row r="74" spans="1:2" x14ac:dyDescent="0.2">
      <c r="A74" s="2">
        <v>10077</v>
      </c>
      <c r="B74" s="2" t="s">
        <v>535</v>
      </c>
    </row>
    <row r="75" spans="1:2" x14ac:dyDescent="0.2">
      <c r="A75" s="2">
        <v>10078</v>
      </c>
      <c r="B75" s="2" t="s">
        <v>536</v>
      </c>
    </row>
    <row r="76" spans="1:2" x14ac:dyDescent="0.2">
      <c r="A76" s="2">
        <v>10079</v>
      </c>
      <c r="B76" s="2" t="s">
        <v>537</v>
      </c>
    </row>
    <row r="77" spans="1:2" x14ac:dyDescent="0.2">
      <c r="A77" s="2">
        <v>10080</v>
      </c>
      <c r="B77" s="2" t="s">
        <v>538</v>
      </c>
    </row>
    <row r="78" spans="1:2" x14ac:dyDescent="0.2">
      <c r="A78" s="2">
        <v>10081</v>
      </c>
      <c r="B78" s="2" t="s">
        <v>539</v>
      </c>
    </row>
    <row r="79" spans="1:2" x14ac:dyDescent="0.2">
      <c r="A79" s="2">
        <v>10082</v>
      </c>
      <c r="B79" s="2" t="s">
        <v>540</v>
      </c>
    </row>
    <row r="80" spans="1:2" x14ac:dyDescent="0.2">
      <c r="A80" s="2">
        <v>10082</v>
      </c>
      <c r="B80" s="2" t="s">
        <v>541</v>
      </c>
    </row>
    <row r="81" spans="1:2" x14ac:dyDescent="0.2">
      <c r="A81" s="2">
        <v>10083</v>
      </c>
      <c r="B81" s="2" t="s">
        <v>542</v>
      </c>
    </row>
    <row r="82" spans="1:2" x14ac:dyDescent="0.2">
      <c r="A82" s="2">
        <v>10084</v>
      </c>
      <c r="B82" s="2" t="s">
        <v>543</v>
      </c>
    </row>
    <row r="83" spans="1:2" x14ac:dyDescent="0.2">
      <c r="A83" s="2">
        <v>10085</v>
      </c>
      <c r="B83" s="2" t="s">
        <v>544</v>
      </c>
    </row>
    <row r="84" spans="1:2" x14ac:dyDescent="0.2">
      <c r="A84" s="2">
        <v>10086</v>
      </c>
      <c r="B84" s="2" t="s">
        <v>545</v>
      </c>
    </row>
    <row r="85" spans="1:2" x14ac:dyDescent="0.2">
      <c r="A85" s="2">
        <v>10087</v>
      </c>
      <c r="B85" s="2" t="s">
        <v>546</v>
      </c>
    </row>
    <row r="86" spans="1:2" x14ac:dyDescent="0.2">
      <c r="A86" s="2">
        <v>10088</v>
      </c>
      <c r="B86" s="2" t="s">
        <v>547</v>
      </c>
    </row>
    <row r="87" spans="1:2" x14ac:dyDescent="0.2">
      <c r="A87" s="2">
        <v>10089</v>
      </c>
      <c r="B87" s="2" t="s">
        <v>548</v>
      </c>
    </row>
    <row r="88" spans="1:2" x14ac:dyDescent="0.2">
      <c r="A88" s="2">
        <v>10090</v>
      </c>
      <c r="B88" s="2" t="s">
        <v>549</v>
      </c>
    </row>
    <row r="89" spans="1:2" x14ac:dyDescent="0.2">
      <c r="A89" s="2">
        <v>10091</v>
      </c>
      <c r="B89" s="2" t="s">
        <v>550</v>
      </c>
    </row>
    <row r="90" spans="1:2" x14ac:dyDescent="0.2">
      <c r="A90" s="2">
        <v>10092</v>
      </c>
      <c r="B90" s="2" t="s">
        <v>551</v>
      </c>
    </row>
    <row r="91" spans="1:2" x14ac:dyDescent="0.2">
      <c r="A91" s="2">
        <v>10093</v>
      </c>
      <c r="B91" s="2" t="s">
        <v>552</v>
      </c>
    </row>
    <row r="92" spans="1:2" x14ac:dyDescent="0.2">
      <c r="A92" s="2">
        <v>10094</v>
      </c>
      <c r="B92" s="2" t="s">
        <v>553</v>
      </c>
    </row>
    <row r="93" spans="1:2" x14ac:dyDescent="0.2">
      <c r="A93" s="2">
        <v>10095</v>
      </c>
      <c r="B93" s="2" t="s">
        <v>554</v>
      </c>
    </row>
    <row r="94" spans="1:2" x14ac:dyDescent="0.2">
      <c r="A94" s="2">
        <v>10096</v>
      </c>
      <c r="B94" s="2" t="s">
        <v>555</v>
      </c>
    </row>
    <row r="95" spans="1:2" x14ac:dyDescent="0.2">
      <c r="A95" s="2">
        <v>10097</v>
      </c>
      <c r="B95" s="2" t="s">
        <v>556</v>
      </c>
    </row>
    <row r="96" spans="1:2" x14ac:dyDescent="0.2">
      <c r="A96" s="2">
        <v>10098</v>
      </c>
      <c r="B96" s="2" t="s">
        <v>557</v>
      </c>
    </row>
    <row r="97" spans="1:2" x14ac:dyDescent="0.2">
      <c r="A97" s="2">
        <v>10099</v>
      </c>
      <c r="B97" s="2" t="s">
        <v>558</v>
      </c>
    </row>
    <row r="98" spans="1:2" x14ac:dyDescent="0.2">
      <c r="A98" s="2">
        <v>10100</v>
      </c>
      <c r="B98" s="2" t="s">
        <v>559</v>
      </c>
    </row>
    <row r="99" spans="1:2" x14ac:dyDescent="0.2">
      <c r="A99" s="2">
        <v>10101</v>
      </c>
      <c r="B99" s="2" t="s">
        <v>560</v>
      </c>
    </row>
    <row r="100" spans="1:2" x14ac:dyDescent="0.2">
      <c r="A100" s="2">
        <v>10102</v>
      </c>
      <c r="B100" s="2" t="s">
        <v>561</v>
      </c>
    </row>
    <row r="101" spans="1:2" x14ac:dyDescent="0.2">
      <c r="A101" s="2">
        <v>10103</v>
      </c>
      <c r="B101" s="2" t="s">
        <v>562</v>
      </c>
    </row>
    <row r="102" spans="1:2" x14ac:dyDescent="0.2">
      <c r="A102" s="2">
        <v>10104</v>
      </c>
      <c r="B102" s="2" t="s">
        <v>563</v>
      </c>
    </row>
    <row r="103" spans="1:2" x14ac:dyDescent="0.2">
      <c r="A103" s="2">
        <v>10105</v>
      </c>
      <c r="B103" s="2" t="s">
        <v>564</v>
      </c>
    </row>
    <row r="104" spans="1:2" x14ac:dyDescent="0.2">
      <c r="A104" s="2">
        <v>10106</v>
      </c>
      <c r="B104" s="2" t="s">
        <v>565</v>
      </c>
    </row>
    <row r="105" spans="1:2" x14ac:dyDescent="0.2">
      <c r="A105" s="2">
        <v>10107</v>
      </c>
      <c r="B105" s="2" t="s">
        <v>566</v>
      </c>
    </row>
    <row r="106" spans="1:2" x14ac:dyDescent="0.2">
      <c r="A106" s="2">
        <v>10108</v>
      </c>
      <c r="B106" s="2" t="s">
        <v>567</v>
      </c>
    </row>
    <row r="107" spans="1:2" x14ac:dyDescent="0.2">
      <c r="A107" s="2">
        <v>10109</v>
      </c>
      <c r="B107" s="2" t="s">
        <v>568</v>
      </c>
    </row>
    <row r="108" spans="1:2" x14ac:dyDescent="0.2">
      <c r="A108" s="2">
        <v>10110</v>
      </c>
      <c r="B108" s="2" t="s">
        <v>569</v>
      </c>
    </row>
    <row r="109" spans="1:2" x14ac:dyDescent="0.2">
      <c r="A109" s="2">
        <v>10111</v>
      </c>
      <c r="B109" s="2" t="s">
        <v>570</v>
      </c>
    </row>
    <row r="110" spans="1:2" x14ac:dyDescent="0.2">
      <c r="A110" s="2">
        <v>10112</v>
      </c>
      <c r="B110" s="2" t="s">
        <v>571</v>
      </c>
    </row>
    <row r="111" spans="1:2" x14ac:dyDescent="0.2">
      <c r="A111" s="2">
        <v>10114</v>
      </c>
      <c r="B111" s="2" t="s">
        <v>572</v>
      </c>
    </row>
    <row r="112" spans="1:2" x14ac:dyDescent="0.2">
      <c r="A112" s="2">
        <v>10115</v>
      </c>
      <c r="B112" s="2" t="s">
        <v>573</v>
      </c>
    </row>
    <row r="113" spans="1:2" x14ac:dyDescent="0.2">
      <c r="A113" s="2">
        <v>10116</v>
      </c>
      <c r="B113" s="2" t="s">
        <v>574</v>
      </c>
    </row>
    <row r="114" spans="1:2" x14ac:dyDescent="0.2">
      <c r="A114" s="2">
        <v>10117</v>
      </c>
      <c r="B114" s="2" t="s">
        <v>575</v>
      </c>
    </row>
    <row r="115" spans="1:2" x14ac:dyDescent="0.2">
      <c r="A115" s="2">
        <v>10118</v>
      </c>
      <c r="B115" s="2" t="s">
        <v>576</v>
      </c>
    </row>
    <row r="116" spans="1:2" x14ac:dyDescent="0.2">
      <c r="A116" s="2">
        <v>10119</v>
      </c>
      <c r="B116" s="2" t="s">
        <v>577</v>
      </c>
    </row>
    <row r="117" spans="1:2" x14ac:dyDescent="0.2">
      <c r="A117" s="2">
        <v>10120</v>
      </c>
      <c r="B117" s="2" t="s">
        <v>578</v>
      </c>
    </row>
    <row r="118" spans="1:2" x14ac:dyDescent="0.2">
      <c r="A118" s="2">
        <v>10121</v>
      </c>
      <c r="B118" s="2" t="s">
        <v>579</v>
      </c>
    </row>
    <row r="119" spans="1:2" x14ac:dyDescent="0.2">
      <c r="A119" s="2">
        <v>10122</v>
      </c>
      <c r="B119" s="2" t="s">
        <v>580</v>
      </c>
    </row>
    <row r="120" spans="1:2" x14ac:dyDescent="0.2">
      <c r="A120" s="2">
        <v>10123</v>
      </c>
      <c r="B120" s="2" t="s">
        <v>581</v>
      </c>
    </row>
    <row r="121" spans="1:2" x14ac:dyDescent="0.2">
      <c r="A121" s="2">
        <v>10124</v>
      </c>
      <c r="B121" s="2" t="s">
        <v>582</v>
      </c>
    </row>
    <row r="122" spans="1:2" x14ac:dyDescent="0.2">
      <c r="A122" s="2">
        <v>10125</v>
      </c>
      <c r="B122" s="2" t="s">
        <v>583</v>
      </c>
    </row>
    <row r="123" spans="1:2" x14ac:dyDescent="0.2">
      <c r="A123" s="2">
        <v>10126</v>
      </c>
      <c r="B123" s="2" t="s">
        <v>584</v>
      </c>
    </row>
    <row r="124" spans="1:2" x14ac:dyDescent="0.2">
      <c r="A124" s="2">
        <v>10127</v>
      </c>
      <c r="B124" s="2" t="s">
        <v>585</v>
      </c>
    </row>
    <row r="125" spans="1:2" x14ac:dyDescent="0.2">
      <c r="A125" s="2">
        <v>10128</v>
      </c>
      <c r="B125" s="2" t="s">
        <v>586</v>
      </c>
    </row>
    <row r="126" spans="1:2" x14ac:dyDescent="0.2">
      <c r="A126" s="2">
        <v>10129</v>
      </c>
      <c r="B126" s="2" t="s">
        <v>587</v>
      </c>
    </row>
    <row r="127" spans="1:2" x14ac:dyDescent="0.2">
      <c r="A127" s="2">
        <v>10130</v>
      </c>
      <c r="B127" s="2" t="s">
        <v>588</v>
      </c>
    </row>
    <row r="128" spans="1:2" x14ac:dyDescent="0.2">
      <c r="A128" s="2">
        <v>10131</v>
      </c>
      <c r="B128" s="2" t="s">
        <v>589</v>
      </c>
    </row>
    <row r="129" spans="1:2" x14ac:dyDescent="0.2">
      <c r="A129" s="2">
        <v>10132</v>
      </c>
      <c r="B129" s="2" t="s">
        <v>590</v>
      </c>
    </row>
    <row r="130" spans="1:2" x14ac:dyDescent="0.2">
      <c r="A130" s="2">
        <v>10133</v>
      </c>
      <c r="B130" s="2" t="s">
        <v>591</v>
      </c>
    </row>
    <row r="131" spans="1:2" x14ac:dyDescent="0.2">
      <c r="A131" s="2">
        <v>10134</v>
      </c>
      <c r="B131" s="2" t="s">
        <v>592</v>
      </c>
    </row>
    <row r="132" spans="1:2" x14ac:dyDescent="0.2">
      <c r="A132" s="2">
        <v>10135</v>
      </c>
      <c r="B132" s="2" t="s">
        <v>593</v>
      </c>
    </row>
    <row r="133" spans="1:2" x14ac:dyDescent="0.2">
      <c r="A133" s="2">
        <v>10136</v>
      </c>
      <c r="B133" s="2" t="s">
        <v>594</v>
      </c>
    </row>
    <row r="134" spans="1:2" x14ac:dyDescent="0.2">
      <c r="A134" s="2">
        <v>10137</v>
      </c>
      <c r="B134" s="2" t="s">
        <v>595</v>
      </c>
    </row>
    <row r="135" spans="1:2" x14ac:dyDescent="0.2">
      <c r="A135" s="2">
        <v>10138</v>
      </c>
      <c r="B135" s="2" t="s">
        <v>596</v>
      </c>
    </row>
    <row r="136" spans="1:2" x14ac:dyDescent="0.2">
      <c r="A136" s="2">
        <v>10139</v>
      </c>
      <c r="B136" s="2" t="s">
        <v>597</v>
      </c>
    </row>
    <row r="137" spans="1:2" x14ac:dyDescent="0.2">
      <c r="A137" s="2">
        <v>10140</v>
      </c>
      <c r="B137" s="2" t="s">
        <v>598</v>
      </c>
    </row>
    <row r="138" spans="1:2" x14ac:dyDescent="0.2">
      <c r="A138" s="2">
        <v>10141</v>
      </c>
      <c r="B138" s="2" t="s">
        <v>599</v>
      </c>
    </row>
    <row r="139" spans="1:2" x14ac:dyDescent="0.2">
      <c r="A139" s="2">
        <v>10142</v>
      </c>
      <c r="B139" s="2" t="s">
        <v>600</v>
      </c>
    </row>
    <row r="140" spans="1:2" x14ac:dyDescent="0.2">
      <c r="A140" s="2">
        <v>10143</v>
      </c>
      <c r="B140" s="2" t="s">
        <v>601</v>
      </c>
    </row>
    <row r="141" spans="1:2" x14ac:dyDescent="0.2">
      <c r="A141" s="2">
        <v>10144</v>
      </c>
      <c r="B141" s="2" t="s">
        <v>602</v>
      </c>
    </row>
    <row r="142" spans="1:2" x14ac:dyDescent="0.2">
      <c r="A142" s="2">
        <v>10145</v>
      </c>
      <c r="B142" s="2" t="s">
        <v>603</v>
      </c>
    </row>
    <row r="143" spans="1:2" x14ac:dyDescent="0.2">
      <c r="A143" s="2">
        <v>10146</v>
      </c>
      <c r="B143" s="2" t="s">
        <v>604</v>
      </c>
    </row>
    <row r="144" spans="1:2" x14ac:dyDescent="0.2">
      <c r="A144" s="2">
        <v>10147</v>
      </c>
      <c r="B144" s="2" t="s">
        <v>605</v>
      </c>
    </row>
    <row r="145" spans="1:2" x14ac:dyDescent="0.2">
      <c r="A145" s="2">
        <v>10148</v>
      </c>
      <c r="B145" s="2" t="s">
        <v>606</v>
      </c>
    </row>
    <row r="146" spans="1:2" x14ac:dyDescent="0.2">
      <c r="A146" s="2">
        <v>10149</v>
      </c>
      <c r="B146" s="2" t="s">
        <v>607</v>
      </c>
    </row>
    <row r="147" spans="1:2" x14ac:dyDescent="0.2">
      <c r="A147" s="2">
        <v>10150</v>
      </c>
      <c r="B147" s="2" t="s">
        <v>608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Orders</vt:lpstr>
      <vt:lpstr>Phone_Numbers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Rukayat Balogun</dc:creator>
  <cp:lastModifiedBy>Rukayat Balogun</cp:lastModifiedBy>
  <dcterms:created xsi:type="dcterms:W3CDTF">2022-10-04T10:01:00Z</dcterms:created>
  <dcterms:modified xsi:type="dcterms:W3CDTF">2022-11-06T20:59:31Z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