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physical_table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D132" i="1" l="1"/>
  <c r="D133" i="1" s="1"/>
  <c r="D134" i="1" s="1"/>
  <c r="D129" i="1"/>
  <c r="D130" i="1" s="1"/>
  <c r="E130" i="1" s="1"/>
  <c r="E128" i="1"/>
  <c r="E129" i="1"/>
  <c r="E127" i="1"/>
  <c r="E119" i="1"/>
  <c r="D120" i="1"/>
  <c r="D121" i="1" s="1"/>
  <c r="D122" i="1" s="1"/>
  <c r="D124" i="1" s="1"/>
  <c r="D125" i="1" s="1"/>
  <c r="E126" i="1" s="1"/>
  <c r="D119" i="1"/>
  <c r="E118" i="1"/>
  <c r="D115" i="1"/>
  <c r="E115" i="1" s="1"/>
  <c r="E114" i="1"/>
  <c r="D113" i="1"/>
  <c r="E113" i="1" s="1"/>
  <c r="E107" i="1"/>
  <c r="D108" i="1"/>
  <c r="D109" i="1" s="1"/>
  <c r="D104" i="1"/>
  <c r="E104" i="1" s="1"/>
  <c r="E103" i="1"/>
  <c r="E99" i="1"/>
  <c r="D100" i="1"/>
  <c r="D101" i="1" s="1"/>
  <c r="D102" i="1" s="1"/>
  <c r="E102" i="1" s="1"/>
  <c r="D97" i="1"/>
  <c r="D82" i="1"/>
  <c r="E82" i="1" s="1"/>
  <c r="E81" i="1"/>
  <c r="D61" i="1"/>
  <c r="D62" i="1" s="1"/>
  <c r="D63" i="1" s="1"/>
  <c r="E63" i="1" s="1"/>
  <c r="E60" i="1"/>
  <c r="E125" i="1" l="1"/>
  <c r="E123" i="1"/>
  <c r="E121" i="1"/>
  <c r="E124" i="1"/>
  <c r="E122" i="1"/>
  <c r="E120" i="1"/>
  <c r="E109" i="1"/>
  <c r="D110" i="1"/>
  <c r="E108" i="1"/>
  <c r="E61" i="1"/>
  <c r="D105" i="1"/>
  <c r="E101" i="1"/>
  <c r="E100" i="1"/>
  <c r="D98" i="1"/>
  <c r="E98" i="1" s="1"/>
  <c r="E97" i="1"/>
  <c r="E96" i="1"/>
  <c r="E62" i="1"/>
  <c r="D83" i="1"/>
  <c r="D64" i="1"/>
  <c r="E64" i="1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1" i="2"/>
  <c r="C2" i="2"/>
  <c r="D2" i="2"/>
  <c r="C3" i="2"/>
  <c r="D3" i="2"/>
  <c r="C4" i="2"/>
  <c r="D4" i="2"/>
  <c r="C5" i="2"/>
  <c r="D5" i="2"/>
  <c r="C6" i="2"/>
  <c r="D6" i="2"/>
  <c r="C7" i="2"/>
  <c r="D7" i="2"/>
  <c r="C8" i="2"/>
  <c r="D8" i="2"/>
  <c r="C9" i="2"/>
  <c r="D9" i="2"/>
  <c r="C10" i="2"/>
  <c r="D10" i="2"/>
  <c r="C11" i="2"/>
  <c r="D11" i="2"/>
  <c r="C12" i="2"/>
  <c r="D12" i="2"/>
  <c r="C13" i="2"/>
  <c r="D13" i="2"/>
  <c r="C14" i="2"/>
  <c r="D14" i="2"/>
  <c r="C15" i="2"/>
  <c r="D15" i="2"/>
  <c r="C16" i="2"/>
  <c r="D16" i="2"/>
  <c r="C17" i="2"/>
  <c r="D17" i="2"/>
  <c r="C18" i="2"/>
  <c r="D18" i="2"/>
  <c r="C19" i="2"/>
  <c r="D19" i="2"/>
  <c r="C20" i="2"/>
  <c r="D20" i="2"/>
  <c r="C21" i="2"/>
  <c r="D21" i="2"/>
  <c r="C22" i="2"/>
  <c r="D22" i="2"/>
  <c r="C23" i="2"/>
  <c r="D23" i="2"/>
  <c r="C24" i="2"/>
  <c r="D24" i="2"/>
  <c r="C25" i="2"/>
  <c r="D25" i="2"/>
  <c r="C26" i="2"/>
  <c r="D26" i="2"/>
  <c r="C27" i="2"/>
  <c r="D27" i="2"/>
  <c r="C28" i="2"/>
  <c r="D28" i="2"/>
  <c r="C29" i="2"/>
  <c r="D29" i="2"/>
  <c r="C30" i="2"/>
  <c r="D30" i="2"/>
  <c r="C31" i="2"/>
  <c r="D31" i="2"/>
  <c r="C32" i="2"/>
  <c r="D32" i="2"/>
  <c r="C1" i="2"/>
  <c r="D1" i="2"/>
  <c r="E110" i="1" l="1"/>
  <c r="D111" i="1"/>
  <c r="E105" i="1"/>
  <c r="D106" i="1"/>
  <c r="E106" i="1" s="1"/>
  <c r="D84" i="1"/>
  <c r="E83" i="1"/>
  <c r="D65" i="1"/>
  <c r="E112" i="1" l="1"/>
  <c r="E111" i="1"/>
  <c r="D66" i="1"/>
  <c r="E65" i="1"/>
  <c r="E84" i="1"/>
  <c r="D85" i="1"/>
  <c r="D86" i="1" l="1"/>
  <c r="E85" i="1"/>
  <c r="D67" i="1"/>
  <c r="E66" i="1"/>
  <c r="D68" i="1" l="1"/>
  <c r="E67" i="1"/>
  <c r="D87" i="1"/>
  <c r="E86" i="1"/>
  <c r="D88" i="1" l="1"/>
  <c r="E87" i="1"/>
  <c r="D69" i="1"/>
  <c r="E68" i="1"/>
  <c r="E69" i="1" l="1"/>
  <c r="D70" i="1"/>
  <c r="D89" i="1"/>
  <c r="E88" i="1"/>
  <c r="D71" i="1" l="1"/>
  <c r="E70" i="1"/>
  <c r="D90" i="1"/>
  <c r="E89" i="1"/>
  <c r="D91" i="1" l="1"/>
  <c r="E90" i="1"/>
  <c r="D72" i="1"/>
  <c r="E71" i="1"/>
  <c r="D73" i="1" l="1"/>
  <c r="E72" i="1"/>
  <c r="D92" i="1"/>
  <c r="E91" i="1"/>
  <c r="D93" i="1" l="1"/>
  <c r="E92" i="1"/>
  <c r="D74" i="1"/>
  <c r="E73" i="1"/>
  <c r="D75" i="1" l="1"/>
  <c r="E74" i="1"/>
  <c r="D94" i="1"/>
  <c r="E93" i="1"/>
  <c r="D95" i="1" l="1"/>
  <c r="E95" i="1" s="1"/>
  <c r="E94" i="1"/>
  <c r="D76" i="1"/>
  <c r="E75" i="1"/>
  <c r="D77" i="1" l="1"/>
  <c r="E76" i="1"/>
  <c r="D78" i="1" l="1"/>
  <c r="E77" i="1"/>
  <c r="D79" i="1" l="1"/>
  <c r="E78" i="1"/>
  <c r="D80" i="1" l="1"/>
  <c r="E80" i="1" s="1"/>
  <c r="E79" i="1"/>
</calcChain>
</file>

<file path=xl/sharedStrings.xml><?xml version="1.0" encoding="utf-8"?>
<sst xmlns="http://schemas.openxmlformats.org/spreadsheetml/2006/main" count="737" uniqueCount="254">
  <si>
    <t>0x019</t>
    <phoneticPr fontId="2" type="noConversion"/>
  </si>
  <si>
    <t>表名</t>
    <phoneticPr fontId="2" type="noConversion"/>
  </si>
  <si>
    <t>类型</t>
    <phoneticPr fontId="2" type="noConversion"/>
  </si>
  <si>
    <t>位宽</t>
    <phoneticPr fontId="2" type="noConversion"/>
  </si>
  <si>
    <t>index_min</t>
    <phoneticPr fontId="2" type="noConversion"/>
  </si>
  <si>
    <t>index_max</t>
    <phoneticPr fontId="2" type="noConversion"/>
  </si>
  <si>
    <t>base_addr</t>
    <phoneticPr fontId="2" type="noConversion"/>
  </si>
  <si>
    <t>offset_addr</t>
    <phoneticPr fontId="2" type="noConversion"/>
  </si>
  <si>
    <t>p0_phy_port_t</t>
    <phoneticPr fontId="2" type="noConversion"/>
  </si>
  <si>
    <t>DIRECT</t>
    <phoneticPr fontId="2" type="noConversion"/>
  </si>
  <si>
    <t>P0_PT_PORT_ADDR_PREFIX</t>
    <phoneticPr fontId="2" type="noConversion"/>
  </si>
  <si>
    <t>0x019</t>
    <phoneticPr fontId="2" type="noConversion"/>
  </si>
  <si>
    <t>p1_phy_port_t</t>
    <phoneticPr fontId="2" type="noConversion"/>
  </si>
  <si>
    <t>P1_PT_PORT_ADDR_PREFIX</t>
    <phoneticPr fontId="2" type="noConversion"/>
  </si>
  <si>
    <t>L3_TCAM0_ADDR_PREFIX</t>
    <phoneticPr fontId="2" type="noConversion"/>
  </si>
  <si>
    <t>0x020</t>
    <phoneticPr fontId="2" type="noConversion"/>
  </si>
  <si>
    <t>l3_lpm_tcam_1</t>
    <phoneticPr fontId="2" type="noConversion"/>
  </si>
  <si>
    <t>L3_TCAM1_ADDR_PREFIX</t>
    <phoneticPr fontId="2" type="noConversion"/>
  </si>
  <si>
    <t>l3_lpm_tcam_2</t>
    <phoneticPr fontId="2" type="noConversion"/>
  </si>
  <si>
    <t>L3_TCAM2_ADDR_PREFIX</t>
    <phoneticPr fontId="2" type="noConversion"/>
  </si>
  <si>
    <t>l3_lpm_tcam_3</t>
    <phoneticPr fontId="2" type="noConversion"/>
  </si>
  <si>
    <t>L3_TCAM3_ADDR_PREFIX</t>
    <phoneticPr fontId="2" type="noConversion"/>
  </si>
  <si>
    <t>l3_lpm_tcam_4</t>
    <phoneticPr fontId="2" type="noConversion"/>
  </si>
  <si>
    <t>L3_TCAM4_ADDR_PREFIX</t>
    <phoneticPr fontId="2" type="noConversion"/>
  </si>
  <si>
    <t>l3_lpm_tcam_5</t>
    <phoneticPr fontId="2" type="noConversion"/>
  </si>
  <si>
    <t>L3_TCAM5_ADDR_PREFIX</t>
    <phoneticPr fontId="2" type="noConversion"/>
  </si>
  <si>
    <t>l3_lpm_tcam_6</t>
    <phoneticPr fontId="2" type="noConversion"/>
  </si>
  <si>
    <t>L3_TCAM6_ADDR_PREFIX</t>
    <phoneticPr fontId="2" type="noConversion"/>
  </si>
  <si>
    <t>l3_lpm_tcam_7</t>
    <phoneticPr fontId="2" type="noConversion"/>
  </si>
  <si>
    <t>L3_TCAM7_ADDR_PREFIX</t>
    <phoneticPr fontId="2" type="noConversion"/>
  </si>
  <si>
    <t>l3_lpm_tcam_8</t>
    <phoneticPr fontId="2" type="noConversion"/>
  </si>
  <si>
    <t>L3_TCAM8_ADDR_PREFIX</t>
    <phoneticPr fontId="2" type="noConversion"/>
  </si>
  <si>
    <t>l3_lpm_tcam_9</t>
    <phoneticPr fontId="2" type="noConversion"/>
  </si>
  <si>
    <t>L3_TCAM9_ADDR_PREFIX</t>
    <phoneticPr fontId="2" type="noConversion"/>
  </si>
  <si>
    <t>l3_lpm_tcam_10</t>
    <phoneticPr fontId="2" type="noConversion"/>
  </si>
  <si>
    <t>L3_TCAM10_ADDR_PREFIX</t>
    <phoneticPr fontId="2" type="noConversion"/>
  </si>
  <si>
    <t>l3_lpm_tcam_11</t>
    <phoneticPr fontId="2" type="noConversion"/>
  </si>
  <si>
    <t>L3_TCAM11_ADDR_PREFIX</t>
    <phoneticPr fontId="2" type="noConversion"/>
  </si>
  <si>
    <t>l3_lpm_tcam_12</t>
    <phoneticPr fontId="2" type="noConversion"/>
  </si>
  <si>
    <t>L3_TCAM12_ADDR_PREFIX</t>
    <phoneticPr fontId="2" type="noConversion"/>
  </si>
  <si>
    <t>l3_lpm_tcam_13</t>
    <phoneticPr fontId="2" type="noConversion"/>
  </si>
  <si>
    <t>L3_TCAM13_ADDR_PREFIX</t>
    <phoneticPr fontId="2" type="noConversion"/>
  </si>
  <si>
    <t>l3_lpm_tcam_14</t>
    <phoneticPr fontId="2" type="noConversion"/>
  </si>
  <si>
    <t>L3_TCAM14_ADDR_PREFIX</t>
    <phoneticPr fontId="2" type="noConversion"/>
  </si>
  <si>
    <t>l3_lpm_tcam_15</t>
    <phoneticPr fontId="2" type="noConversion"/>
  </si>
  <si>
    <t>L3_TCAM15_ADDR_PREFIX</t>
    <phoneticPr fontId="2" type="noConversion"/>
  </si>
  <si>
    <t>table_pool_t</t>
    <phoneticPr fontId="2" type="noConversion"/>
  </si>
  <si>
    <t>TABLE_POOL_ADDR_PREFIX</t>
    <phoneticPr fontId="2" type="noConversion"/>
  </si>
  <si>
    <t>0x0c9</t>
    <phoneticPr fontId="2" type="noConversion"/>
  </si>
  <si>
    <t>DIRECT</t>
  </si>
  <si>
    <t>p0_stmc_cfg_t</t>
    <phoneticPr fontId="2" type="noConversion"/>
  </si>
  <si>
    <t>p1_stmc_cfg_t</t>
    <phoneticPr fontId="2" type="noConversion"/>
  </si>
  <si>
    <t>ICAP_TOP_CSR_ADDR_PREFIX</t>
    <phoneticPr fontId="2" type="noConversion"/>
  </si>
  <si>
    <t>0x00</t>
    <phoneticPr fontId="2" type="noConversion"/>
  </si>
  <si>
    <t>0x01</t>
    <phoneticPr fontId="2" type="noConversion"/>
  </si>
  <si>
    <t>vislice_tcam_t_0</t>
    <phoneticPr fontId="2" type="noConversion"/>
  </si>
  <si>
    <t>vislice_tcam_t_2</t>
    <phoneticPr fontId="2" type="noConversion"/>
  </si>
  <si>
    <t>vislice_tcam_t_4</t>
  </si>
  <si>
    <t>vislice_tcam_t_6</t>
  </si>
  <si>
    <t>vislice_tcam_t_8</t>
  </si>
  <si>
    <t>vislice_tcam_t_10</t>
  </si>
  <si>
    <t>vislice_tcam_t_12</t>
  </si>
  <si>
    <t>vislice_tcam_t_14</t>
  </si>
  <si>
    <t>TCAM</t>
  </si>
  <si>
    <t>ICAP_TCAM0_ADDR_PREFIX</t>
    <phoneticPr fontId="2" type="noConversion"/>
  </si>
  <si>
    <t>0x69</t>
    <phoneticPr fontId="2" type="noConversion"/>
  </si>
  <si>
    <t>ICAP_TCAM1_ADDR_PREFIX</t>
  </si>
  <si>
    <t>ICAP_TCAM2_ADDR_PREFIX</t>
  </si>
  <si>
    <t>ICAP_TCAM3_ADDR_PREFIX</t>
  </si>
  <si>
    <t>ICAP_TCAM4_ADDR_PREFIX</t>
  </si>
  <si>
    <t>ICAP_TCAM5_ADDR_PREFIX</t>
  </si>
  <si>
    <t>ICAP_TCAM6_ADDR_PREFIX</t>
  </si>
  <si>
    <t>ICAP_TCAM7_ADDR_PREFIX</t>
  </si>
  <si>
    <t>eslice_0_tcam_t</t>
    <phoneticPr fontId="2" type="noConversion"/>
  </si>
  <si>
    <t>eslice_2_tcam_t</t>
    <phoneticPr fontId="2" type="noConversion"/>
  </si>
  <si>
    <t>ECAP_TCAM0_ADDR_PREFIX</t>
    <phoneticPr fontId="2" type="noConversion"/>
  </si>
  <si>
    <t>ECAP_TCAM1_ADDR_PREFIX</t>
    <phoneticPr fontId="2" type="noConversion"/>
  </si>
  <si>
    <t>0x27</t>
    <phoneticPr fontId="2" type="noConversion"/>
  </si>
  <si>
    <t>CB_IQ_CNT1_M</t>
  </si>
  <si>
    <t>CB_OQ_CNT0_M</t>
  </si>
  <si>
    <t>CB_OQ_CNT1_M</t>
  </si>
  <si>
    <t>CB_IDROP_CNT_M</t>
  </si>
  <si>
    <t>CB_ODROP_CNT_M</t>
  </si>
  <si>
    <t>CB_PIPE_DROP_CNT0_M</t>
  </si>
  <si>
    <t>CB_PIPE_DROP_CNT1_M</t>
  </si>
  <si>
    <t>CB_L3_DROP_CNT0_M</t>
  </si>
  <si>
    <t>CB_L3_DROP_CNT1_M</t>
  </si>
  <si>
    <t>CB_L3_UCMC_CNT0_M</t>
  </si>
  <si>
    <t>CB_L3_UCMC_CNT1_M</t>
  </si>
  <si>
    <t>CB_COUNTER_ADDR_PREFIX</t>
    <phoneticPr fontId="2" type="noConversion"/>
  </si>
  <si>
    <t>0x00d</t>
    <phoneticPr fontId="2" type="noConversion"/>
  </si>
  <si>
    <t>0x00e</t>
    <phoneticPr fontId="2" type="noConversion"/>
  </si>
  <si>
    <t>0x00f</t>
    <phoneticPr fontId="2" type="noConversion"/>
  </si>
  <si>
    <t>0x010</t>
    <phoneticPr fontId="2" type="noConversion"/>
  </si>
  <si>
    <t>0x011</t>
    <phoneticPr fontId="2" type="noConversion"/>
  </si>
  <si>
    <t>0x012</t>
    <phoneticPr fontId="2" type="noConversion"/>
  </si>
  <si>
    <t>0x013</t>
    <phoneticPr fontId="2" type="noConversion"/>
  </si>
  <si>
    <t>0x014</t>
    <phoneticPr fontId="2" type="noConversion"/>
  </si>
  <si>
    <t>0x015</t>
    <phoneticPr fontId="2" type="noConversion"/>
  </si>
  <si>
    <t>0x016</t>
    <phoneticPr fontId="2" type="noConversion"/>
  </si>
  <si>
    <t>0x017</t>
    <phoneticPr fontId="2" type="noConversion"/>
  </si>
  <si>
    <t>0x018</t>
    <phoneticPr fontId="2" type="noConversion"/>
  </si>
  <si>
    <t>P0_PA_RX_IP_ERR_PKT_PASS_CNT_M</t>
    <phoneticPr fontId="2" type="noConversion"/>
  </si>
  <si>
    <t>P0_PA_RX_UC_MC_BC_CNT_M</t>
    <phoneticPr fontId="2" type="noConversion"/>
  </si>
  <si>
    <t>P0_PA_RX_VLAN_CNT_M</t>
    <phoneticPr fontId="2" type="noConversion"/>
  </si>
  <si>
    <t>P1_PA_RX_IP_ERR_PKT_PASS_CNT_M</t>
    <phoneticPr fontId="2" type="noConversion"/>
  </si>
  <si>
    <t>P1_PA_RX_UC_MC_BC_CNT_M</t>
    <phoneticPr fontId="2" type="noConversion"/>
  </si>
  <si>
    <t>P1_PA_RX_VLAN_CNT_M</t>
    <phoneticPr fontId="2" type="noConversion"/>
  </si>
  <si>
    <t>P0_PA_COUNTER_ADDR_PREFIX</t>
    <phoneticPr fontId="2" type="noConversion"/>
  </si>
  <si>
    <t>0x000</t>
    <phoneticPr fontId="2" type="noConversion"/>
  </si>
  <si>
    <t>0x002</t>
    <phoneticPr fontId="2" type="noConversion"/>
  </si>
  <si>
    <t>0x004</t>
    <phoneticPr fontId="2" type="noConversion"/>
  </si>
  <si>
    <t>P1_PA_COUNTER_ADDR_PREFIX</t>
    <phoneticPr fontId="2" type="noConversion"/>
  </si>
  <si>
    <t>P0_PEB_TX_UC_MC_BC_CNT_M</t>
    <phoneticPr fontId="2" type="noConversion"/>
  </si>
  <si>
    <t>P0_PEB_TX_VLAN_CNT_M</t>
    <phoneticPr fontId="2" type="noConversion"/>
  </si>
  <si>
    <t>P1_PEB_TX_UC_MC_BC_CNT_M</t>
    <phoneticPr fontId="2" type="noConversion"/>
  </si>
  <si>
    <t>P1_PEB_TX_VLAN_CNT_M</t>
    <phoneticPr fontId="2" type="noConversion"/>
  </si>
  <si>
    <t>P0_PEB_COUNTER_ADDR_PREFIX</t>
    <phoneticPr fontId="2" type="noConversion"/>
  </si>
  <si>
    <t>P1_PEB_COUNTER_ADDR_PREFIX</t>
    <phoneticPr fontId="2" type="noConversion"/>
  </si>
  <si>
    <t>tab_flags</t>
    <phoneticPr fontId="2" type="noConversion"/>
  </si>
  <si>
    <t>SOC_TAB_FLAG_COUNTER</t>
    <phoneticPr fontId="2" type="noConversion"/>
  </si>
  <si>
    <t>tab_struct</t>
    <phoneticPr fontId="2" type="noConversion"/>
  </si>
  <si>
    <t>CB_IQ_CNT0_M</t>
    <phoneticPr fontId="2" type="noConversion"/>
  </si>
  <si>
    <t>DIRECT</t>
    <phoneticPr fontId="2" type="noConversion"/>
  </si>
  <si>
    <t>SERVICE_POOL_T</t>
    <phoneticPr fontId="2" type="noConversion"/>
  </si>
  <si>
    <t>QOS_ADDR_PREFIX</t>
    <phoneticPr fontId="2" type="noConversion"/>
  </si>
  <si>
    <t>0x20</t>
    <phoneticPr fontId="2" type="noConversion"/>
  </si>
  <si>
    <t>QUEUE_ALL_CELL_T</t>
    <phoneticPr fontId="2" type="noConversion"/>
  </si>
  <si>
    <t>QUEUE_SHARE_CELL_T</t>
    <phoneticPr fontId="2" type="noConversion"/>
  </si>
  <si>
    <t>QUEUE_RED_SHARE_CELL_T</t>
    <phoneticPr fontId="2" type="noConversion"/>
  </si>
  <si>
    <t>QUEUE_YELLOW_SHARE_CELL_T</t>
    <phoneticPr fontId="2" type="noConversion"/>
  </si>
  <si>
    <t>QUEUE_GREEN_SHARE_CELL_T</t>
    <phoneticPr fontId="2" type="noConversion"/>
  </si>
  <si>
    <t>QUEUE_MIN_T</t>
    <phoneticPr fontId="2" type="noConversion"/>
  </si>
  <si>
    <t>QUEUE_DROP_STATE_T</t>
    <phoneticPr fontId="2" type="noConversion"/>
  </si>
  <si>
    <t>QUEUE_WRED_AVGQ_T</t>
    <phoneticPr fontId="2" type="noConversion"/>
  </si>
  <si>
    <t>PORT_SP0_UC_SHARE_CELL_COUNT_T</t>
    <phoneticPr fontId="2" type="noConversion"/>
  </si>
  <si>
    <t>PORT_SP1_UC_SHARE_CELL_COUNT_T</t>
    <phoneticPr fontId="2" type="noConversion"/>
  </si>
  <si>
    <t>PORT_SP2_UC_SHARE_CELL_COUNT_T</t>
    <phoneticPr fontId="2" type="noConversion"/>
  </si>
  <si>
    <t>PORT_SP3_UC_SHARE_CELL_COUNT_T</t>
    <phoneticPr fontId="2" type="noConversion"/>
  </si>
  <si>
    <t>PORT_DROP_STATE_T</t>
    <phoneticPr fontId="2" type="noConversion"/>
  </si>
  <si>
    <t>PORT_COLOR_DROP_STATE_T</t>
    <phoneticPr fontId="2" type="noConversion"/>
  </si>
  <si>
    <t>PORT_WRED_SP0_AVGQ_T</t>
    <phoneticPr fontId="2" type="noConversion"/>
  </si>
  <si>
    <t>PORT_WRED_SP1_AVGQ_T</t>
    <phoneticPr fontId="2" type="noConversion"/>
  </si>
  <si>
    <t>PORT_WRED_SP2_AVGQ_T</t>
    <phoneticPr fontId="2" type="noConversion"/>
  </si>
  <si>
    <t>PORT_WRED_SP3_AVGQ_T</t>
    <phoneticPr fontId="2" type="noConversion"/>
  </si>
  <si>
    <t>0x21</t>
    <phoneticPr fontId="2" type="noConversion"/>
  </si>
  <si>
    <t>PORT_RED_UC_SHARE_CELL_CNT_T</t>
    <phoneticPr fontId="2" type="noConversion"/>
  </si>
  <si>
    <t>PORT_YELLOW_UC_SHARE_CELL_CNT_T</t>
    <phoneticPr fontId="2" type="noConversion"/>
  </si>
  <si>
    <t>PORT_GREEN_UC_SHARE_CELL_CNT_T</t>
    <phoneticPr fontId="2" type="noConversion"/>
  </si>
  <si>
    <t>ETH_QUEUE_WDRR_DC_T</t>
    <phoneticPr fontId="2" type="noConversion"/>
  </si>
  <si>
    <t>0x2B</t>
    <phoneticPr fontId="2" type="noConversion"/>
  </si>
  <si>
    <t>ETH_QUEUE_WDRR_WEIGHT_T</t>
    <phoneticPr fontId="2" type="noConversion"/>
  </si>
  <si>
    <t>EUC_QUEUE_WDRR_DC_T</t>
    <phoneticPr fontId="2" type="noConversion"/>
  </si>
  <si>
    <t>EUC_QUEUE_WDRR_WEIGHT_T</t>
    <phoneticPr fontId="2" type="noConversion"/>
  </si>
  <si>
    <t>QUEUE_SHARE_LIMIT_T</t>
    <phoneticPr fontId="2" type="noConversion"/>
  </si>
  <si>
    <t>QUEUE_RED_SHARE_LIMIT_T</t>
    <phoneticPr fontId="2" type="noConversion"/>
  </si>
  <si>
    <t>QUEUE_RED_SHARE_LIMIT_T</t>
    <phoneticPr fontId="2" type="noConversion"/>
  </si>
  <si>
    <t>QUEUE_YELLOW_SHARE_LIMIT_T</t>
    <phoneticPr fontId="2" type="noConversion"/>
  </si>
  <si>
    <t>QUEUE_GREEN_SHARE_LIMIT_T</t>
    <phoneticPr fontId="2" type="noConversion"/>
  </si>
  <si>
    <t>QUEUE_GREEN_SHARE_LIMIT_T</t>
    <phoneticPr fontId="2" type="noConversion"/>
  </si>
  <si>
    <t>QUEUE_WRED_CFG_T</t>
    <phoneticPr fontId="2" type="noConversion"/>
  </si>
  <si>
    <t>QUEUE_WRED_CFG_T</t>
    <phoneticPr fontId="2" type="noConversion"/>
  </si>
  <si>
    <t>QUEUE_WRED_AVGQ_CFG_T</t>
    <phoneticPr fontId="2" type="noConversion"/>
  </si>
  <si>
    <t>QUEUE_WRED_AVGQ_CFG_T</t>
    <phoneticPr fontId="2" type="noConversion"/>
  </si>
  <si>
    <t>WRED_TCP_GRREN_DROP_PROFILE_T</t>
    <phoneticPr fontId="2" type="noConversion"/>
  </si>
  <si>
    <t>WRED_TCP_YELLOW_DROP_PROFILE_T</t>
    <phoneticPr fontId="2" type="noConversion"/>
  </si>
  <si>
    <t>WRED_TCP_RED_DROP_PROFIL_T</t>
    <phoneticPr fontId="2" type="noConversion"/>
  </si>
  <si>
    <t>WRED_TCP_RED_DROP_PROFIL_T</t>
    <phoneticPr fontId="2" type="noConversion"/>
  </si>
  <si>
    <t>WRED_NTCP_GREEN_DROP_PROFIL_T</t>
    <phoneticPr fontId="2" type="noConversion"/>
  </si>
  <si>
    <t>WRED_NTCP_GREEN_DROP_PROFIL_T</t>
    <phoneticPr fontId="2" type="noConversion"/>
  </si>
  <si>
    <t>WRED_NTCP_YELLOW_DROP_PROFIL_T</t>
  </si>
  <si>
    <t xml:space="preserve">WRED_NTCP_RED_DROP_PROFILE_T </t>
    <phoneticPr fontId="2" type="noConversion"/>
  </si>
  <si>
    <t xml:space="preserve">WRED_NTCP_RED_DROP_PROFILE_T </t>
    <phoneticPr fontId="2" type="noConversion"/>
  </si>
  <si>
    <t>PORT_WRED_CFG_T</t>
    <phoneticPr fontId="2" type="noConversion"/>
  </si>
  <si>
    <t>PORT_WRED_CFG_T</t>
    <phoneticPr fontId="2" type="noConversion"/>
  </si>
  <si>
    <t>PORT_WRED_AVGQ_CFG_SP0_T</t>
  </si>
  <si>
    <t>PORT_WRED_AVGQ_CFG_SP1_T</t>
    <phoneticPr fontId="2" type="noConversion"/>
  </si>
  <si>
    <t>PORT_WRED_AVGQ_CFG_SP2_T</t>
    <phoneticPr fontId="2" type="noConversion"/>
  </si>
  <si>
    <t>PORT_WRED_AVGQ_CFG_SP2_T</t>
    <phoneticPr fontId="2" type="noConversion"/>
  </si>
  <si>
    <t>PORT_WRED_AVGQ_CFG_SP3_T</t>
    <phoneticPr fontId="2" type="noConversion"/>
  </si>
  <si>
    <t>PORT_WRED_AVGQ_CFG_SP3_T</t>
    <phoneticPr fontId="2" type="noConversion"/>
  </si>
  <si>
    <t>PORT_UC_SHARE_LIMIT_T</t>
    <phoneticPr fontId="2" type="noConversion"/>
  </si>
  <si>
    <t>PORT_UC_SHARE_LIMIT_T</t>
    <phoneticPr fontId="2" type="noConversion"/>
  </si>
  <si>
    <t>0x23</t>
    <phoneticPr fontId="2" type="noConversion"/>
  </si>
  <si>
    <t>PORT_UC_RED_SHARE_LIMIT_T</t>
  </si>
  <si>
    <t>PORT_UC_RED_SHARE_LIMIT_T</t>
    <phoneticPr fontId="2" type="noConversion"/>
  </si>
  <si>
    <t>PORT_UC_YELLOW_SHARE_LIMIT_T</t>
    <phoneticPr fontId="2" type="noConversion"/>
  </si>
  <si>
    <t>PORT_UC_YELLOW_SHARE_LIMIT_T</t>
    <phoneticPr fontId="2" type="noConversion"/>
  </si>
  <si>
    <t>PORT_UC_GREEN_SHARE_LIMIT_T</t>
    <phoneticPr fontId="2" type="noConversion"/>
  </si>
  <si>
    <t>PORT_UC_GREEN_SHARE_LIMIT_T</t>
    <phoneticPr fontId="2" type="noConversion"/>
  </si>
  <si>
    <t>QOS_ADDR_PREFIX</t>
    <phoneticPr fontId="2" type="noConversion"/>
  </si>
  <si>
    <t>ETH_QUEUE_MIN_METER_T</t>
    <phoneticPr fontId="2" type="noConversion"/>
  </si>
  <si>
    <t>DIRECT</t>
    <phoneticPr fontId="2" type="noConversion"/>
  </si>
  <si>
    <t>QOS_ADDR_PREFIX</t>
    <phoneticPr fontId="2" type="noConversion"/>
  </si>
  <si>
    <t>0x35</t>
    <phoneticPr fontId="2" type="noConversion"/>
  </si>
  <si>
    <t>ETH_QUEUE_MAX_METER_T</t>
    <phoneticPr fontId="2" type="noConversion"/>
  </si>
  <si>
    <t>EUC_QUEUE_MIN_METER_T</t>
    <phoneticPr fontId="2" type="noConversion"/>
  </si>
  <si>
    <t>EUC_QUEUE_MAX_METER_T</t>
    <phoneticPr fontId="2" type="noConversion"/>
  </si>
  <si>
    <t>S1_OUT_MAX_METER_T</t>
    <phoneticPr fontId="2" type="noConversion"/>
  </si>
  <si>
    <t>CPU_QUEUE_MIN_METER_T</t>
    <phoneticPr fontId="2" type="noConversion"/>
  </si>
  <si>
    <t>0x850</t>
    <phoneticPr fontId="2" type="noConversion"/>
  </si>
  <si>
    <t>IGRS_TABLE_M</t>
    <phoneticPr fontId="2" type="noConversion"/>
  </si>
  <si>
    <t>CPU_QUEUE_MIN_METER_T</t>
    <phoneticPr fontId="2" type="noConversion"/>
  </si>
  <si>
    <t>DICE0_COUNTER_M</t>
    <phoneticPr fontId="2" type="noConversion"/>
  </si>
  <si>
    <t>DICE0_ADDR_PREFIX</t>
    <phoneticPr fontId="2" type="noConversion"/>
  </si>
  <si>
    <t>0x084</t>
    <phoneticPr fontId="2" type="noConversion"/>
  </si>
  <si>
    <t>SOC_TAB_FLAG_COUNTER</t>
    <phoneticPr fontId="2" type="noConversion"/>
  </si>
  <si>
    <t>DICE1_COUNTER_M</t>
    <phoneticPr fontId="2" type="noConversion"/>
  </si>
  <si>
    <t>DICE1_ADDR_PREFIX</t>
    <phoneticPr fontId="2" type="noConversion"/>
  </si>
  <si>
    <t>SOC_TAB_FLAG_QOS</t>
    <phoneticPr fontId="2" type="noConversion"/>
  </si>
  <si>
    <t>8'</t>
  </si>
  <si>
    <t>a</t>
  </si>
  <si>
    <t>b</t>
  </si>
  <si>
    <t>c</t>
  </si>
  <si>
    <t>d</t>
  </si>
  <si>
    <t>PO_MIN</t>
    <phoneticPr fontId="2" type="noConversion"/>
  </si>
  <si>
    <t>PO_SHR</t>
    <phoneticPr fontId="2" type="noConversion"/>
  </si>
  <si>
    <t>PO_RES</t>
    <phoneticPr fontId="2" type="noConversion"/>
  </si>
  <si>
    <t>PO_MPK</t>
    <phoneticPr fontId="2" type="noConversion"/>
  </si>
  <si>
    <t>PO_MIN_PGEN</t>
    <phoneticPr fontId="2" type="noConversion"/>
  </si>
  <si>
    <t>PO_SHR_PGEN</t>
    <phoneticPr fontId="2" type="noConversion"/>
  </si>
  <si>
    <t>PO_PAUSE_EN</t>
    <phoneticPr fontId="2" type="noConversion"/>
  </si>
  <si>
    <t>PO_MIN_CNT</t>
    <phoneticPr fontId="2" type="noConversion"/>
  </si>
  <si>
    <t xml:space="preserve">PO_SHR_CNT </t>
    <phoneticPr fontId="2" type="noConversion"/>
  </si>
  <si>
    <t>PO_CNT</t>
    <phoneticPr fontId="2" type="noConversion"/>
  </si>
  <si>
    <t>SP0_SHARE</t>
    <phoneticPr fontId="2" type="noConversion"/>
  </si>
  <si>
    <t>SP1_SHARE</t>
    <phoneticPr fontId="2" type="noConversion"/>
  </si>
  <si>
    <t>SP2_SHARE</t>
    <phoneticPr fontId="2" type="noConversion"/>
  </si>
  <si>
    <t>SP3_SHARE</t>
    <phoneticPr fontId="2" type="noConversion"/>
  </si>
  <si>
    <t>SP0_COUNT</t>
    <phoneticPr fontId="2" type="noConversion"/>
  </si>
  <si>
    <t>SP1_COUNT</t>
    <phoneticPr fontId="2" type="noConversion"/>
  </si>
  <si>
    <t>SP2_COUNT</t>
    <phoneticPr fontId="2" type="noConversion"/>
  </si>
  <si>
    <t>SP3_COUNT</t>
    <phoneticPr fontId="2" type="noConversion"/>
  </si>
  <si>
    <t>GBL_COUNT</t>
    <phoneticPr fontId="2" type="noConversion"/>
  </si>
  <si>
    <t>l3_lpm_tcam_0</t>
    <phoneticPr fontId="2" type="noConversion"/>
  </si>
  <si>
    <t>p0_storm_cnt_t</t>
    <phoneticPr fontId="2" type="noConversion"/>
  </si>
  <si>
    <t>p1_storm_cnt_t</t>
    <phoneticPr fontId="2" type="noConversion"/>
  </si>
  <si>
    <t>ICAP_TOP_CSR_ADDR_PREFIX</t>
    <phoneticPr fontId="2" type="noConversion"/>
  </si>
  <si>
    <t>0x21</t>
    <phoneticPr fontId="2" type="noConversion"/>
  </si>
  <si>
    <t>0x23</t>
    <phoneticPr fontId="2" type="noConversion"/>
  </si>
  <si>
    <t>egr_ip_tunnel</t>
    <phoneticPr fontId="2" type="noConversion"/>
  </si>
  <si>
    <t>ST_EGR_IP_TUNNEL_ADDR_PREFIX</t>
    <phoneticPr fontId="2" type="noConversion"/>
  </si>
  <si>
    <t>0x01c</t>
    <phoneticPr fontId="2" type="noConversion"/>
  </si>
  <si>
    <t>IGRS_TABLE_M</t>
    <phoneticPr fontId="2" type="noConversion"/>
  </si>
  <si>
    <t>SOC_TAB_FLAG_QOS</t>
    <phoneticPr fontId="2" type="noConversion"/>
  </si>
  <si>
    <t>SOC_TAB_FLAG_QOS</t>
    <phoneticPr fontId="2" type="noConversion"/>
  </si>
  <si>
    <t>CPU_QUEUE_MAX_METER_T</t>
    <phoneticPr fontId="2" type="noConversion"/>
  </si>
  <si>
    <t>CPU_S1_IN_MIN_METER_T</t>
    <phoneticPr fontId="2" type="noConversion"/>
  </si>
  <si>
    <t>CPU_S1_IN_MAX_METER_T</t>
    <phoneticPr fontId="2" type="noConversion"/>
  </si>
  <si>
    <t>S3_CONFIG</t>
    <phoneticPr fontId="2" type="noConversion"/>
  </si>
  <si>
    <t>0x66</t>
    <phoneticPr fontId="2" type="noConversion"/>
  </si>
  <si>
    <t>PO_HDR</t>
    <phoneticPr fontId="2" type="noConversion"/>
  </si>
  <si>
    <t>PO_SPID</t>
    <phoneticPr fontId="2" type="noConversion"/>
  </si>
  <si>
    <t>PO_HDR_CNT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</si>
</sst>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0" borderId="1" xfId="0" applyFont="1" applyBorder="1"/>
    <xf numFmtId="0" fontId="3" fillId="2" borderId="1" xfId="0" applyNumberFormat="1" applyFont="1" applyFill="1" applyBorder="1" applyAlignment="1">
      <alignment horizontal="left" vertical="center"/>
    </xf>
    <xf numFmtId="0" fontId="5" fillId="5" borderId="1" xfId="1" applyBorder="1" applyAlignment="1">
      <alignment horizontal="left" vertical="center"/>
    </xf>
    <xf numFmtId="49" fontId="5" fillId="5" borderId="1" xfId="1" applyNumberFormat="1" applyBorder="1" applyAlignment="1">
      <alignment horizontal="left" vertical="center"/>
    </xf>
    <xf numFmtId="0" fontId="5" fillId="5" borderId="1" xfId="1" applyNumberFormat="1" applyBorder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96" zoomScale="130" zoomScaleNormal="130" workbookViewId="0">
      <selection activeCell="I120" sqref="I120"/>
    </sheetView>
  </sheetViews>
  <sheetFormatPr defaultRowHeight="13.5" x14ac:dyDescent="0.15"/>
  <cols>
    <col min="1" max="1" width="37.875" bestFit="1" customWidth="1"/>
    <col min="2" max="2" width="8.25" bestFit="1" customWidth="1"/>
    <col min="3" max="3" width="5.5" bestFit="1" customWidth="1"/>
    <col min="4" max="4" width="11.625" bestFit="1" customWidth="1"/>
    <col min="5" max="5" width="12.125" bestFit="1" customWidth="1"/>
    <col min="6" max="6" width="33.5" bestFit="1" customWidth="1"/>
    <col min="7" max="7" width="12.75" bestFit="1" customWidth="1"/>
    <col min="8" max="8" width="27.25" bestFit="1" customWidth="1"/>
    <col min="9" max="9" width="28.375" customWidth="1"/>
  </cols>
  <sheetData>
    <row r="1" spans="1:9" ht="15" x14ac:dyDescent="0.1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119</v>
      </c>
      <c r="I1" s="3" t="s">
        <v>121</v>
      </c>
    </row>
    <row r="2" spans="1:9" ht="16.5" x14ac:dyDescent="0.3">
      <c r="A2" s="4" t="s">
        <v>8</v>
      </c>
      <c r="B2" s="2" t="s">
        <v>9</v>
      </c>
      <c r="C2" s="1">
        <v>264</v>
      </c>
      <c r="D2" s="1">
        <v>0</v>
      </c>
      <c r="E2" s="1">
        <v>33</v>
      </c>
      <c r="F2" s="1" t="s">
        <v>10</v>
      </c>
      <c r="G2" s="2" t="s">
        <v>11</v>
      </c>
      <c r="H2" s="5"/>
      <c r="I2" s="5"/>
    </row>
    <row r="3" spans="1:9" ht="16.5" x14ac:dyDescent="0.3">
      <c r="A3" s="4" t="s">
        <v>12</v>
      </c>
      <c r="B3" s="2" t="s">
        <v>9</v>
      </c>
      <c r="C3" s="1">
        <v>264</v>
      </c>
      <c r="D3" s="1">
        <v>0</v>
      </c>
      <c r="E3" s="1">
        <v>33</v>
      </c>
      <c r="F3" s="1" t="s">
        <v>13</v>
      </c>
      <c r="G3" s="2" t="s">
        <v>0</v>
      </c>
      <c r="H3" s="5"/>
      <c r="I3" s="5"/>
    </row>
    <row r="4" spans="1:9" ht="16.5" x14ac:dyDescent="0.3">
      <c r="A4" s="4" t="s">
        <v>50</v>
      </c>
      <c r="B4" s="2" t="s">
        <v>49</v>
      </c>
      <c r="C4" s="1">
        <v>22</v>
      </c>
      <c r="D4" s="1">
        <v>0</v>
      </c>
      <c r="E4" s="1">
        <v>33</v>
      </c>
      <c r="F4" s="1" t="s">
        <v>52</v>
      </c>
      <c r="G4" s="2" t="s">
        <v>53</v>
      </c>
      <c r="H4" s="5"/>
      <c r="I4" s="5"/>
    </row>
    <row r="5" spans="1:9" ht="16.5" x14ac:dyDescent="0.3">
      <c r="A5" s="4" t="s">
        <v>51</v>
      </c>
      <c r="B5" s="2" t="s">
        <v>49</v>
      </c>
      <c r="C5" s="1">
        <v>22</v>
      </c>
      <c r="D5" s="1">
        <v>0</v>
      </c>
      <c r="E5" s="1">
        <v>33</v>
      </c>
      <c r="F5" s="1" t="s">
        <v>52</v>
      </c>
      <c r="G5" s="2" t="s">
        <v>54</v>
      </c>
      <c r="H5" s="5"/>
      <c r="I5" s="5"/>
    </row>
    <row r="6" spans="1:9" ht="16.5" x14ac:dyDescent="0.3">
      <c r="A6" s="4" t="s">
        <v>235</v>
      </c>
      <c r="B6" s="2" t="s">
        <v>49</v>
      </c>
      <c r="C6" s="1">
        <v>51</v>
      </c>
      <c r="D6" s="1">
        <v>0</v>
      </c>
      <c r="E6" s="1">
        <v>195</v>
      </c>
      <c r="F6" s="1" t="s">
        <v>237</v>
      </c>
      <c r="G6" s="2" t="s">
        <v>238</v>
      </c>
      <c r="H6" s="5"/>
      <c r="I6" s="5"/>
    </row>
    <row r="7" spans="1:9" ht="16.5" x14ac:dyDescent="0.3">
      <c r="A7" s="4" t="s">
        <v>236</v>
      </c>
      <c r="B7" s="2" t="s">
        <v>49</v>
      </c>
      <c r="C7" s="1">
        <v>51</v>
      </c>
      <c r="D7" s="1">
        <v>0</v>
      </c>
      <c r="E7" s="1">
        <v>195</v>
      </c>
      <c r="F7" s="1" t="s">
        <v>237</v>
      </c>
      <c r="G7" s="2" t="s">
        <v>239</v>
      </c>
      <c r="H7" s="5"/>
      <c r="I7" s="5"/>
    </row>
    <row r="8" spans="1:9" ht="16.5" x14ac:dyDescent="0.3">
      <c r="A8" s="4" t="s">
        <v>240</v>
      </c>
      <c r="B8" s="2" t="s">
        <v>49</v>
      </c>
      <c r="C8" s="1">
        <v>460</v>
      </c>
      <c r="D8" s="1">
        <v>0</v>
      </c>
      <c r="E8" s="1">
        <v>255</v>
      </c>
      <c r="F8" s="1" t="s">
        <v>241</v>
      </c>
      <c r="G8" s="2" t="s">
        <v>242</v>
      </c>
      <c r="H8" s="5"/>
      <c r="I8" s="5"/>
    </row>
    <row r="9" spans="1:9" ht="16.5" x14ac:dyDescent="0.3">
      <c r="A9" s="1" t="s">
        <v>234</v>
      </c>
      <c r="B9" s="2" t="s">
        <v>63</v>
      </c>
      <c r="C9" s="1">
        <v>93</v>
      </c>
      <c r="D9" s="1">
        <v>0</v>
      </c>
      <c r="E9" s="1">
        <v>1023</v>
      </c>
      <c r="F9" s="1" t="s">
        <v>14</v>
      </c>
      <c r="G9" s="1" t="s">
        <v>15</v>
      </c>
      <c r="H9" s="5"/>
      <c r="I9" s="5"/>
    </row>
    <row r="10" spans="1:9" ht="16.5" x14ac:dyDescent="0.3">
      <c r="A10" s="1" t="s">
        <v>16</v>
      </c>
      <c r="B10" s="2" t="s">
        <v>63</v>
      </c>
      <c r="C10" s="1">
        <v>93</v>
      </c>
      <c r="D10" s="1">
        <v>0</v>
      </c>
      <c r="E10" s="1">
        <v>1023</v>
      </c>
      <c r="F10" s="1" t="s">
        <v>17</v>
      </c>
      <c r="G10" s="1" t="s">
        <v>15</v>
      </c>
      <c r="H10" s="5"/>
      <c r="I10" s="5"/>
    </row>
    <row r="11" spans="1:9" ht="16.5" x14ac:dyDescent="0.3">
      <c r="A11" s="1" t="s">
        <v>18</v>
      </c>
      <c r="B11" s="2" t="s">
        <v>63</v>
      </c>
      <c r="C11" s="1">
        <v>93</v>
      </c>
      <c r="D11" s="1">
        <v>0</v>
      </c>
      <c r="E11" s="1">
        <v>1023</v>
      </c>
      <c r="F11" s="1" t="s">
        <v>19</v>
      </c>
      <c r="G11" s="2" t="s">
        <v>15</v>
      </c>
      <c r="H11" s="5"/>
      <c r="I11" s="5"/>
    </row>
    <row r="12" spans="1:9" ht="16.5" x14ac:dyDescent="0.3">
      <c r="A12" s="1" t="s">
        <v>20</v>
      </c>
      <c r="B12" s="2" t="s">
        <v>63</v>
      </c>
      <c r="C12" s="1">
        <v>93</v>
      </c>
      <c r="D12" s="1">
        <v>0</v>
      </c>
      <c r="E12" s="1">
        <v>1023</v>
      </c>
      <c r="F12" s="1" t="s">
        <v>21</v>
      </c>
      <c r="G12" s="1" t="s">
        <v>15</v>
      </c>
      <c r="H12" s="5"/>
      <c r="I12" s="5"/>
    </row>
    <row r="13" spans="1:9" ht="16.5" x14ac:dyDescent="0.3">
      <c r="A13" s="1" t="s">
        <v>22</v>
      </c>
      <c r="B13" s="2" t="s">
        <v>63</v>
      </c>
      <c r="C13" s="1">
        <v>93</v>
      </c>
      <c r="D13" s="1">
        <v>0</v>
      </c>
      <c r="E13" s="1">
        <v>1023</v>
      </c>
      <c r="F13" s="1" t="s">
        <v>23</v>
      </c>
      <c r="G13" s="1" t="s">
        <v>15</v>
      </c>
      <c r="H13" s="5"/>
      <c r="I13" s="5"/>
    </row>
    <row r="14" spans="1:9" ht="16.5" x14ac:dyDescent="0.3">
      <c r="A14" s="1" t="s">
        <v>24</v>
      </c>
      <c r="B14" s="2" t="s">
        <v>63</v>
      </c>
      <c r="C14" s="1">
        <v>93</v>
      </c>
      <c r="D14" s="1">
        <v>0</v>
      </c>
      <c r="E14" s="1">
        <v>1023</v>
      </c>
      <c r="F14" s="1" t="s">
        <v>25</v>
      </c>
      <c r="G14" s="1" t="s">
        <v>15</v>
      </c>
      <c r="H14" s="5"/>
      <c r="I14" s="5"/>
    </row>
    <row r="15" spans="1:9" ht="16.5" x14ac:dyDescent="0.3">
      <c r="A15" s="1" t="s">
        <v>26</v>
      </c>
      <c r="B15" s="2" t="s">
        <v>63</v>
      </c>
      <c r="C15" s="1">
        <v>93</v>
      </c>
      <c r="D15" s="1">
        <v>0</v>
      </c>
      <c r="E15" s="1">
        <v>1023</v>
      </c>
      <c r="F15" s="1" t="s">
        <v>27</v>
      </c>
      <c r="G15" s="1" t="s">
        <v>15</v>
      </c>
      <c r="H15" s="5"/>
      <c r="I15" s="5"/>
    </row>
    <row r="16" spans="1:9" ht="16.5" x14ac:dyDescent="0.3">
      <c r="A16" s="1" t="s">
        <v>28</v>
      </c>
      <c r="B16" s="2" t="s">
        <v>63</v>
      </c>
      <c r="C16" s="1">
        <v>93</v>
      </c>
      <c r="D16" s="1">
        <v>0</v>
      </c>
      <c r="E16" s="1">
        <v>1023</v>
      </c>
      <c r="F16" s="1" t="s">
        <v>29</v>
      </c>
      <c r="G16" s="1" t="s">
        <v>15</v>
      </c>
      <c r="H16" s="5"/>
      <c r="I16" s="5"/>
    </row>
    <row r="17" spans="1:9" ht="16.5" x14ac:dyDescent="0.3">
      <c r="A17" s="1" t="s">
        <v>30</v>
      </c>
      <c r="B17" s="2" t="s">
        <v>63</v>
      </c>
      <c r="C17" s="1">
        <v>93</v>
      </c>
      <c r="D17" s="1">
        <v>0</v>
      </c>
      <c r="E17" s="1">
        <v>1023</v>
      </c>
      <c r="F17" s="1" t="s">
        <v>31</v>
      </c>
      <c r="G17" s="1" t="s">
        <v>15</v>
      </c>
      <c r="H17" s="5"/>
      <c r="I17" s="5"/>
    </row>
    <row r="18" spans="1:9" ht="16.5" x14ac:dyDescent="0.3">
      <c r="A18" s="1" t="s">
        <v>32</v>
      </c>
      <c r="B18" s="2" t="s">
        <v>63</v>
      </c>
      <c r="C18" s="1">
        <v>93</v>
      </c>
      <c r="D18" s="1">
        <v>0</v>
      </c>
      <c r="E18" s="1">
        <v>1023</v>
      </c>
      <c r="F18" s="1" t="s">
        <v>33</v>
      </c>
      <c r="G18" s="1" t="s">
        <v>15</v>
      </c>
      <c r="H18" s="5"/>
      <c r="I18" s="5"/>
    </row>
    <row r="19" spans="1:9" ht="16.5" x14ac:dyDescent="0.3">
      <c r="A19" s="1" t="s">
        <v>34</v>
      </c>
      <c r="B19" s="2" t="s">
        <v>63</v>
      </c>
      <c r="C19" s="1">
        <v>93</v>
      </c>
      <c r="D19" s="1">
        <v>0</v>
      </c>
      <c r="E19" s="1">
        <v>1023</v>
      </c>
      <c r="F19" s="1" t="s">
        <v>35</v>
      </c>
      <c r="G19" s="1" t="s">
        <v>15</v>
      </c>
      <c r="H19" s="5"/>
      <c r="I19" s="5"/>
    </row>
    <row r="20" spans="1:9" ht="16.5" x14ac:dyDescent="0.3">
      <c r="A20" s="1" t="s">
        <v>36</v>
      </c>
      <c r="B20" s="2" t="s">
        <v>63</v>
      </c>
      <c r="C20" s="1">
        <v>93</v>
      </c>
      <c r="D20" s="1">
        <v>0</v>
      </c>
      <c r="E20" s="1">
        <v>1023</v>
      </c>
      <c r="F20" s="1" t="s">
        <v>37</v>
      </c>
      <c r="G20" s="1" t="s">
        <v>15</v>
      </c>
      <c r="H20" s="5"/>
      <c r="I20" s="5"/>
    </row>
    <row r="21" spans="1:9" ht="16.5" x14ac:dyDescent="0.3">
      <c r="A21" s="1" t="s">
        <v>38</v>
      </c>
      <c r="B21" s="2" t="s">
        <v>63</v>
      </c>
      <c r="C21" s="1">
        <v>93</v>
      </c>
      <c r="D21" s="1">
        <v>0</v>
      </c>
      <c r="E21" s="1">
        <v>1023</v>
      </c>
      <c r="F21" s="1" t="s">
        <v>39</v>
      </c>
      <c r="G21" s="1" t="s">
        <v>15</v>
      </c>
      <c r="H21" s="5"/>
      <c r="I21" s="5"/>
    </row>
    <row r="22" spans="1:9" ht="16.5" x14ac:dyDescent="0.3">
      <c r="A22" s="1" t="s">
        <v>40</v>
      </c>
      <c r="B22" s="2" t="s">
        <v>63</v>
      </c>
      <c r="C22" s="1">
        <v>93</v>
      </c>
      <c r="D22" s="1">
        <v>0</v>
      </c>
      <c r="E22" s="1">
        <v>1023</v>
      </c>
      <c r="F22" s="1" t="s">
        <v>41</v>
      </c>
      <c r="G22" s="1" t="s">
        <v>15</v>
      </c>
      <c r="H22" s="5"/>
      <c r="I22" s="5"/>
    </row>
    <row r="23" spans="1:9" ht="16.5" x14ac:dyDescent="0.3">
      <c r="A23" s="1" t="s">
        <v>42</v>
      </c>
      <c r="B23" s="2" t="s">
        <v>63</v>
      </c>
      <c r="C23" s="1">
        <v>93</v>
      </c>
      <c r="D23" s="1">
        <v>0</v>
      </c>
      <c r="E23" s="1">
        <v>1023</v>
      </c>
      <c r="F23" s="1" t="s">
        <v>43</v>
      </c>
      <c r="G23" s="1" t="s">
        <v>15</v>
      </c>
      <c r="H23" s="5"/>
      <c r="I23" s="5"/>
    </row>
    <row r="24" spans="1:9" ht="16.5" x14ac:dyDescent="0.3">
      <c r="A24" s="1" t="s">
        <v>44</v>
      </c>
      <c r="B24" s="2" t="s">
        <v>63</v>
      </c>
      <c r="C24" s="1">
        <v>93</v>
      </c>
      <c r="D24" s="1">
        <v>0</v>
      </c>
      <c r="E24" s="1">
        <v>1023</v>
      </c>
      <c r="F24" s="1" t="s">
        <v>45</v>
      </c>
      <c r="G24" s="1" t="s">
        <v>15</v>
      </c>
      <c r="H24" s="5"/>
      <c r="I24" s="5"/>
    </row>
    <row r="25" spans="1:9" ht="16.5" x14ac:dyDescent="0.3">
      <c r="A25" s="1" t="s">
        <v>46</v>
      </c>
      <c r="B25" s="2" t="s">
        <v>9</v>
      </c>
      <c r="C25" s="1">
        <v>864</v>
      </c>
      <c r="D25" s="1">
        <v>0</v>
      </c>
      <c r="E25" s="1">
        <v>40959</v>
      </c>
      <c r="F25" s="1" t="s">
        <v>47</v>
      </c>
      <c r="G25" s="1" t="s">
        <v>48</v>
      </c>
      <c r="H25" s="5"/>
      <c r="I25" s="5"/>
    </row>
    <row r="26" spans="1:9" ht="16.5" x14ac:dyDescent="0.3">
      <c r="A26" s="1" t="s">
        <v>55</v>
      </c>
      <c r="B26" s="2" t="s">
        <v>63</v>
      </c>
      <c r="C26" s="1">
        <v>593</v>
      </c>
      <c r="D26" s="1">
        <v>0</v>
      </c>
      <c r="E26" s="1">
        <v>511</v>
      </c>
      <c r="F26" s="1" t="s">
        <v>64</v>
      </c>
      <c r="G26" s="1" t="s">
        <v>65</v>
      </c>
      <c r="H26" s="5"/>
      <c r="I26" s="5"/>
    </row>
    <row r="27" spans="1:9" ht="16.5" x14ac:dyDescent="0.3">
      <c r="A27" s="1" t="s">
        <v>56</v>
      </c>
      <c r="B27" s="2" t="s">
        <v>63</v>
      </c>
      <c r="C27" s="1">
        <v>593</v>
      </c>
      <c r="D27" s="1">
        <v>0</v>
      </c>
      <c r="E27" s="1">
        <v>511</v>
      </c>
      <c r="F27" s="1" t="s">
        <v>66</v>
      </c>
      <c r="G27" s="1" t="s">
        <v>65</v>
      </c>
      <c r="H27" s="5"/>
      <c r="I27" s="5"/>
    </row>
    <row r="28" spans="1:9" ht="16.5" x14ac:dyDescent="0.3">
      <c r="A28" s="1" t="s">
        <v>57</v>
      </c>
      <c r="B28" s="2" t="s">
        <v>63</v>
      </c>
      <c r="C28" s="1">
        <v>593</v>
      </c>
      <c r="D28" s="1">
        <v>0</v>
      </c>
      <c r="E28" s="1">
        <v>1023</v>
      </c>
      <c r="F28" s="1" t="s">
        <v>67</v>
      </c>
      <c r="G28" s="1" t="s">
        <v>65</v>
      </c>
      <c r="H28" s="5"/>
      <c r="I28" s="5"/>
    </row>
    <row r="29" spans="1:9" ht="16.5" x14ac:dyDescent="0.3">
      <c r="A29" s="1" t="s">
        <v>58</v>
      </c>
      <c r="B29" s="2" t="s">
        <v>63</v>
      </c>
      <c r="C29" s="1">
        <v>593</v>
      </c>
      <c r="D29" s="1">
        <v>0</v>
      </c>
      <c r="E29" s="1">
        <v>1023</v>
      </c>
      <c r="F29" s="1" t="s">
        <v>68</v>
      </c>
      <c r="G29" s="1" t="s">
        <v>65</v>
      </c>
      <c r="H29" s="5"/>
      <c r="I29" s="5"/>
    </row>
    <row r="30" spans="1:9" ht="16.5" x14ac:dyDescent="0.3">
      <c r="A30" s="1" t="s">
        <v>59</v>
      </c>
      <c r="B30" s="2" t="s">
        <v>63</v>
      </c>
      <c r="C30" s="1">
        <v>593</v>
      </c>
      <c r="D30" s="1">
        <v>0</v>
      </c>
      <c r="E30" s="1">
        <v>1023</v>
      </c>
      <c r="F30" s="1" t="s">
        <v>69</v>
      </c>
      <c r="G30" s="1" t="s">
        <v>65</v>
      </c>
      <c r="H30" s="5"/>
      <c r="I30" s="5"/>
    </row>
    <row r="31" spans="1:9" ht="16.5" x14ac:dyDescent="0.3">
      <c r="A31" s="1" t="s">
        <v>60</v>
      </c>
      <c r="B31" s="2" t="s">
        <v>63</v>
      </c>
      <c r="C31" s="1">
        <v>593</v>
      </c>
      <c r="D31" s="1">
        <v>0</v>
      </c>
      <c r="E31" s="1">
        <v>1023</v>
      </c>
      <c r="F31" s="1" t="s">
        <v>70</v>
      </c>
      <c r="G31" s="1" t="s">
        <v>65</v>
      </c>
      <c r="H31" s="5"/>
      <c r="I31" s="5"/>
    </row>
    <row r="32" spans="1:9" ht="16.5" x14ac:dyDescent="0.3">
      <c r="A32" s="1" t="s">
        <v>61</v>
      </c>
      <c r="B32" s="2" t="s">
        <v>63</v>
      </c>
      <c r="C32" s="1">
        <v>593</v>
      </c>
      <c r="D32" s="1">
        <v>0</v>
      </c>
      <c r="E32" s="1">
        <v>511</v>
      </c>
      <c r="F32" s="1" t="s">
        <v>71</v>
      </c>
      <c r="G32" s="1" t="s">
        <v>65</v>
      </c>
      <c r="H32" s="5"/>
      <c r="I32" s="5"/>
    </row>
    <row r="33" spans="1:9" ht="16.5" x14ac:dyDescent="0.3">
      <c r="A33" s="1" t="s">
        <v>62</v>
      </c>
      <c r="B33" s="2" t="s">
        <v>63</v>
      </c>
      <c r="C33" s="1">
        <v>593</v>
      </c>
      <c r="D33" s="1">
        <v>0</v>
      </c>
      <c r="E33" s="1">
        <v>511</v>
      </c>
      <c r="F33" s="1" t="s">
        <v>72</v>
      </c>
      <c r="G33" s="1" t="s">
        <v>65</v>
      </c>
      <c r="H33" s="5"/>
      <c r="I33" s="5"/>
    </row>
    <row r="34" spans="1:9" ht="16.5" x14ac:dyDescent="0.3">
      <c r="A34" s="1" t="s">
        <v>73</v>
      </c>
      <c r="B34" s="2" t="s">
        <v>63</v>
      </c>
      <c r="C34" s="1">
        <v>593</v>
      </c>
      <c r="D34" s="1">
        <v>0</v>
      </c>
      <c r="E34" s="1">
        <v>511</v>
      </c>
      <c r="F34" s="1" t="s">
        <v>75</v>
      </c>
      <c r="G34" s="1" t="s">
        <v>77</v>
      </c>
      <c r="H34" s="5"/>
      <c r="I34" s="5"/>
    </row>
    <row r="35" spans="1:9" ht="16.5" x14ac:dyDescent="0.3">
      <c r="A35" s="1" t="s">
        <v>74</v>
      </c>
      <c r="B35" s="2" t="s">
        <v>63</v>
      </c>
      <c r="C35" s="1">
        <v>593</v>
      </c>
      <c r="D35" s="1">
        <v>0</v>
      </c>
      <c r="E35" s="1">
        <v>511</v>
      </c>
      <c r="F35" s="1" t="s">
        <v>76</v>
      </c>
      <c r="G35" s="1" t="s">
        <v>77</v>
      </c>
      <c r="H35" s="5"/>
      <c r="I35" s="5"/>
    </row>
    <row r="36" spans="1:9" ht="16.5" x14ac:dyDescent="0.3">
      <c r="A36" s="1" t="s">
        <v>122</v>
      </c>
      <c r="B36" s="2" t="s">
        <v>123</v>
      </c>
      <c r="C36" s="6">
        <v>40</v>
      </c>
      <c r="D36" s="1">
        <v>0</v>
      </c>
      <c r="E36" s="1">
        <v>255</v>
      </c>
      <c r="F36" s="1" t="s">
        <v>89</v>
      </c>
      <c r="G36" s="1" t="s">
        <v>90</v>
      </c>
      <c r="H36" s="1" t="s">
        <v>120</v>
      </c>
      <c r="I36" s="5"/>
    </row>
    <row r="37" spans="1:9" ht="16.5" x14ac:dyDescent="0.3">
      <c r="A37" s="1" t="s">
        <v>78</v>
      </c>
      <c r="B37" s="2" t="s">
        <v>49</v>
      </c>
      <c r="C37" s="6">
        <v>40</v>
      </c>
      <c r="D37" s="1">
        <v>0</v>
      </c>
      <c r="E37" s="1">
        <v>255</v>
      </c>
      <c r="F37" s="1" t="s">
        <v>89</v>
      </c>
      <c r="G37" s="1" t="s">
        <v>91</v>
      </c>
      <c r="H37" s="1" t="s">
        <v>120</v>
      </c>
      <c r="I37" s="5"/>
    </row>
    <row r="38" spans="1:9" ht="16.5" x14ac:dyDescent="0.3">
      <c r="A38" s="1" t="s">
        <v>79</v>
      </c>
      <c r="B38" s="2" t="s">
        <v>49</v>
      </c>
      <c r="C38" s="6">
        <v>40</v>
      </c>
      <c r="D38" s="1">
        <v>0</v>
      </c>
      <c r="E38" s="1">
        <v>255</v>
      </c>
      <c r="F38" s="1" t="s">
        <v>89</v>
      </c>
      <c r="G38" s="1" t="s">
        <v>92</v>
      </c>
      <c r="H38" s="1" t="s">
        <v>120</v>
      </c>
      <c r="I38" s="5"/>
    </row>
    <row r="39" spans="1:9" ht="16.5" x14ac:dyDescent="0.3">
      <c r="A39" s="1" t="s">
        <v>80</v>
      </c>
      <c r="B39" s="2" t="s">
        <v>49</v>
      </c>
      <c r="C39" s="6">
        <v>40</v>
      </c>
      <c r="D39" s="1">
        <v>0</v>
      </c>
      <c r="E39" s="1">
        <v>255</v>
      </c>
      <c r="F39" s="1" t="s">
        <v>89</v>
      </c>
      <c r="G39" s="1" t="s">
        <v>93</v>
      </c>
      <c r="H39" s="1" t="s">
        <v>120</v>
      </c>
      <c r="I39" s="5"/>
    </row>
    <row r="40" spans="1:9" ht="16.5" x14ac:dyDescent="0.3">
      <c r="A40" s="1" t="s">
        <v>81</v>
      </c>
      <c r="B40" s="2" t="s">
        <v>49</v>
      </c>
      <c r="C40" s="6">
        <v>40</v>
      </c>
      <c r="D40" s="1">
        <v>0</v>
      </c>
      <c r="E40" s="1">
        <v>255</v>
      </c>
      <c r="F40" s="1" t="s">
        <v>89</v>
      </c>
      <c r="G40" s="1" t="s">
        <v>94</v>
      </c>
      <c r="H40" s="1" t="s">
        <v>120</v>
      </c>
      <c r="I40" s="5"/>
    </row>
    <row r="41" spans="1:9" ht="16.5" x14ac:dyDescent="0.3">
      <c r="A41" s="1" t="s">
        <v>82</v>
      </c>
      <c r="B41" s="2" t="s">
        <v>49</v>
      </c>
      <c r="C41" s="6">
        <v>40</v>
      </c>
      <c r="D41" s="1">
        <v>0</v>
      </c>
      <c r="E41" s="1">
        <v>255</v>
      </c>
      <c r="F41" s="1" t="s">
        <v>89</v>
      </c>
      <c r="G41" s="1" t="s">
        <v>95</v>
      </c>
      <c r="H41" s="1" t="s">
        <v>120</v>
      </c>
      <c r="I41" s="5"/>
    </row>
    <row r="42" spans="1:9" ht="16.5" x14ac:dyDescent="0.3">
      <c r="A42" s="1" t="s">
        <v>83</v>
      </c>
      <c r="B42" s="2" t="s">
        <v>49</v>
      </c>
      <c r="C42" s="6">
        <v>40</v>
      </c>
      <c r="D42" s="1">
        <v>0</v>
      </c>
      <c r="E42" s="1">
        <v>255</v>
      </c>
      <c r="F42" s="1" t="s">
        <v>89</v>
      </c>
      <c r="G42" s="1" t="s">
        <v>96</v>
      </c>
      <c r="H42" s="1" t="s">
        <v>120</v>
      </c>
      <c r="I42" s="5"/>
    </row>
    <row r="43" spans="1:9" ht="16.5" x14ac:dyDescent="0.3">
      <c r="A43" s="1" t="s">
        <v>84</v>
      </c>
      <c r="B43" s="2" t="s">
        <v>49</v>
      </c>
      <c r="C43" s="1">
        <v>40</v>
      </c>
      <c r="D43" s="1">
        <v>0</v>
      </c>
      <c r="E43" s="1">
        <v>255</v>
      </c>
      <c r="F43" s="1" t="s">
        <v>89</v>
      </c>
      <c r="G43" s="1" t="s">
        <v>97</v>
      </c>
      <c r="H43" s="1" t="s">
        <v>120</v>
      </c>
      <c r="I43" s="5"/>
    </row>
    <row r="44" spans="1:9" ht="16.5" x14ac:dyDescent="0.3">
      <c r="A44" s="1" t="s">
        <v>85</v>
      </c>
      <c r="B44" s="2" t="s">
        <v>49</v>
      </c>
      <c r="C44" s="1">
        <v>33</v>
      </c>
      <c r="D44" s="1">
        <v>0</v>
      </c>
      <c r="E44" s="1">
        <v>63</v>
      </c>
      <c r="F44" s="1" t="s">
        <v>89</v>
      </c>
      <c r="G44" s="1" t="s">
        <v>98</v>
      </c>
      <c r="H44" s="1" t="s">
        <v>120</v>
      </c>
      <c r="I44" s="5"/>
    </row>
    <row r="45" spans="1:9" ht="16.5" x14ac:dyDescent="0.3">
      <c r="A45" s="1" t="s">
        <v>86</v>
      </c>
      <c r="B45" s="2" t="s">
        <v>49</v>
      </c>
      <c r="C45" s="6">
        <v>33</v>
      </c>
      <c r="D45" s="1">
        <v>0</v>
      </c>
      <c r="E45" s="1">
        <v>63</v>
      </c>
      <c r="F45" s="1" t="s">
        <v>89</v>
      </c>
      <c r="G45" s="1" t="s">
        <v>99</v>
      </c>
      <c r="H45" s="1" t="s">
        <v>120</v>
      </c>
      <c r="I45" s="5"/>
    </row>
    <row r="46" spans="1:9" ht="16.5" x14ac:dyDescent="0.3">
      <c r="A46" s="1" t="s">
        <v>87</v>
      </c>
      <c r="B46" s="2" t="s">
        <v>49</v>
      </c>
      <c r="C46" s="6">
        <v>40</v>
      </c>
      <c r="D46" s="1">
        <v>0</v>
      </c>
      <c r="E46" s="1">
        <v>127</v>
      </c>
      <c r="F46" s="1" t="s">
        <v>89</v>
      </c>
      <c r="G46" s="1" t="s">
        <v>100</v>
      </c>
      <c r="H46" s="1" t="s">
        <v>120</v>
      </c>
      <c r="I46" s="5"/>
    </row>
    <row r="47" spans="1:9" ht="16.5" x14ac:dyDescent="0.3">
      <c r="A47" s="1" t="s">
        <v>88</v>
      </c>
      <c r="B47" s="2" t="s">
        <v>49</v>
      </c>
      <c r="C47" s="6">
        <v>40</v>
      </c>
      <c r="D47" s="1">
        <v>0</v>
      </c>
      <c r="E47" s="1">
        <v>127</v>
      </c>
      <c r="F47" s="1" t="s">
        <v>89</v>
      </c>
      <c r="G47" s="1" t="s">
        <v>101</v>
      </c>
      <c r="H47" s="1" t="s">
        <v>120</v>
      </c>
      <c r="I47" s="5"/>
    </row>
    <row r="48" spans="1:9" ht="16.5" x14ac:dyDescent="0.3">
      <c r="A48" s="1" t="s">
        <v>102</v>
      </c>
      <c r="B48" s="2" t="s">
        <v>49</v>
      </c>
      <c r="C48" s="6">
        <v>40</v>
      </c>
      <c r="D48" s="1">
        <v>0</v>
      </c>
      <c r="E48" s="1">
        <v>95</v>
      </c>
      <c r="F48" s="1" t="s">
        <v>108</v>
      </c>
      <c r="G48" s="1" t="s">
        <v>109</v>
      </c>
      <c r="H48" s="1" t="s">
        <v>120</v>
      </c>
      <c r="I48" s="5"/>
    </row>
    <row r="49" spans="1:9" ht="16.5" x14ac:dyDescent="0.3">
      <c r="A49" s="1" t="s">
        <v>103</v>
      </c>
      <c r="B49" s="2" t="s">
        <v>49</v>
      </c>
      <c r="C49" s="6">
        <v>40</v>
      </c>
      <c r="D49" s="1">
        <v>0</v>
      </c>
      <c r="E49" s="1">
        <v>95</v>
      </c>
      <c r="F49" s="1" t="s">
        <v>108</v>
      </c>
      <c r="G49" s="1" t="s">
        <v>110</v>
      </c>
      <c r="H49" s="1" t="s">
        <v>120</v>
      </c>
      <c r="I49" s="5"/>
    </row>
    <row r="50" spans="1:9" ht="16.5" x14ac:dyDescent="0.3">
      <c r="A50" s="1" t="s">
        <v>104</v>
      </c>
      <c r="B50" s="2" t="s">
        <v>49</v>
      </c>
      <c r="C50" s="6">
        <v>40</v>
      </c>
      <c r="D50" s="1">
        <v>0</v>
      </c>
      <c r="E50" s="1">
        <v>63</v>
      </c>
      <c r="F50" s="1" t="s">
        <v>108</v>
      </c>
      <c r="G50" s="1" t="s">
        <v>111</v>
      </c>
      <c r="H50" s="1" t="s">
        <v>120</v>
      </c>
      <c r="I50" s="5"/>
    </row>
    <row r="51" spans="1:9" ht="16.5" x14ac:dyDescent="0.3">
      <c r="A51" s="1" t="s">
        <v>105</v>
      </c>
      <c r="B51" s="2" t="s">
        <v>49</v>
      </c>
      <c r="C51" s="6">
        <v>40</v>
      </c>
      <c r="D51" s="1">
        <v>0</v>
      </c>
      <c r="E51" s="1">
        <v>95</v>
      </c>
      <c r="F51" s="1" t="s">
        <v>112</v>
      </c>
      <c r="G51" s="1" t="s">
        <v>109</v>
      </c>
      <c r="H51" s="1" t="s">
        <v>120</v>
      </c>
      <c r="I51" s="5"/>
    </row>
    <row r="52" spans="1:9" ht="16.5" x14ac:dyDescent="0.3">
      <c r="A52" s="1" t="s">
        <v>106</v>
      </c>
      <c r="B52" s="2" t="s">
        <v>49</v>
      </c>
      <c r="C52" s="6">
        <v>40</v>
      </c>
      <c r="D52" s="1">
        <v>0</v>
      </c>
      <c r="E52" s="1">
        <v>95</v>
      </c>
      <c r="F52" s="1" t="s">
        <v>112</v>
      </c>
      <c r="G52" s="1" t="s">
        <v>110</v>
      </c>
      <c r="H52" s="1" t="s">
        <v>120</v>
      </c>
      <c r="I52" s="5"/>
    </row>
    <row r="53" spans="1:9" ht="16.5" x14ac:dyDescent="0.3">
      <c r="A53" s="1" t="s">
        <v>107</v>
      </c>
      <c r="B53" s="2" t="s">
        <v>49</v>
      </c>
      <c r="C53" s="6">
        <v>40</v>
      </c>
      <c r="D53" s="1">
        <v>0</v>
      </c>
      <c r="E53" s="1">
        <v>63</v>
      </c>
      <c r="F53" s="1" t="s">
        <v>112</v>
      </c>
      <c r="G53" s="1" t="s">
        <v>111</v>
      </c>
      <c r="H53" s="1" t="s">
        <v>120</v>
      </c>
      <c r="I53" s="5"/>
    </row>
    <row r="54" spans="1:9" ht="16.5" x14ac:dyDescent="0.3">
      <c r="A54" s="1" t="s">
        <v>113</v>
      </c>
      <c r="B54" s="2" t="s">
        <v>49</v>
      </c>
      <c r="C54" s="6">
        <v>40</v>
      </c>
      <c r="D54" s="1">
        <v>0</v>
      </c>
      <c r="E54" s="1">
        <v>95</v>
      </c>
      <c r="F54" s="1" t="s">
        <v>117</v>
      </c>
      <c r="G54" s="1" t="s">
        <v>109</v>
      </c>
      <c r="H54" s="1" t="s">
        <v>120</v>
      </c>
      <c r="I54" s="5"/>
    </row>
    <row r="55" spans="1:9" ht="16.5" x14ac:dyDescent="0.3">
      <c r="A55" s="1" t="s">
        <v>114</v>
      </c>
      <c r="B55" s="2" t="s">
        <v>49</v>
      </c>
      <c r="C55" s="6">
        <v>40</v>
      </c>
      <c r="D55" s="1">
        <v>0</v>
      </c>
      <c r="E55" s="1">
        <v>63</v>
      </c>
      <c r="F55" s="1" t="s">
        <v>117</v>
      </c>
      <c r="G55" s="1" t="s">
        <v>110</v>
      </c>
      <c r="H55" s="1" t="s">
        <v>120</v>
      </c>
      <c r="I55" s="5"/>
    </row>
    <row r="56" spans="1:9" ht="16.5" x14ac:dyDescent="0.3">
      <c r="A56" s="1" t="s">
        <v>115</v>
      </c>
      <c r="B56" s="2" t="s">
        <v>49</v>
      </c>
      <c r="C56" s="6">
        <v>40</v>
      </c>
      <c r="D56" s="1">
        <v>0</v>
      </c>
      <c r="E56" s="1">
        <v>95</v>
      </c>
      <c r="F56" s="1" t="s">
        <v>118</v>
      </c>
      <c r="G56" s="1" t="s">
        <v>109</v>
      </c>
      <c r="H56" s="1" t="s">
        <v>120</v>
      </c>
      <c r="I56" s="5"/>
    </row>
    <row r="57" spans="1:9" ht="16.5" x14ac:dyDescent="0.3">
      <c r="A57" s="1" t="s">
        <v>116</v>
      </c>
      <c r="B57" s="2" t="s">
        <v>49</v>
      </c>
      <c r="C57" s="6">
        <v>40</v>
      </c>
      <c r="D57" s="1">
        <v>0</v>
      </c>
      <c r="E57" s="1">
        <v>63</v>
      </c>
      <c r="F57" s="1" t="s">
        <v>118</v>
      </c>
      <c r="G57" s="1" t="s">
        <v>110</v>
      </c>
      <c r="H57" s="1" t="s">
        <v>120</v>
      </c>
      <c r="I57" s="5"/>
    </row>
    <row r="58" spans="1:9" ht="16.5" x14ac:dyDescent="0.3">
      <c r="A58" s="1" t="s">
        <v>203</v>
      </c>
      <c r="B58" s="2" t="s">
        <v>49</v>
      </c>
      <c r="C58" s="6">
        <v>44</v>
      </c>
      <c r="D58" s="1">
        <v>0</v>
      </c>
      <c r="E58" s="1">
        <v>127</v>
      </c>
      <c r="F58" s="1" t="s">
        <v>204</v>
      </c>
      <c r="G58" s="1" t="s">
        <v>205</v>
      </c>
      <c r="H58" s="1" t="s">
        <v>206</v>
      </c>
      <c r="I58" s="5"/>
    </row>
    <row r="59" spans="1:9" ht="16.5" x14ac:dyDescent="0.3">
      <c r="A59" s="1" t="s">
        <v>207</v>
      </c>
      <c r="B59" s="2" t="s">
        <v>49</v>
      </c>
      <c r="C59" s="6">
        <v>44</v>
      </c>
      <c r="D59" s="1">
        <v>0</v>
      </c>
      <c r="E59" s="1">
        <v>127</v>
      </c>
      <c r="F59" s="1" t="s">
        <v>208</v>
      </c>
      <c r="G59" s="1" t="s">
        <v>205</v>
      </c>
      <c r="H59" s="1" t="s">
        <v>206</v>
      </c>
      <c r="I59" s="5"/>
    </row>
    <row r="60" spans="1:9" x14ac:dyDescent="0.15">
      <c r="A60" s="7" t="s">
        <v>124</v>
      </c>
      <c r="B60" s="8" t="s">
        <v>49</v>
      </c>
      <c r="C60" s="9">
        <v>2</v>
      </c>
      <c r="D60" s="7">
        <v>0</v>
      </c>
      <c r="E60" s="7">
        <f>SUM(D60,615)</f>
        <v>615</v>
      </c>
      <c r="F60" s="7" t="s">
        <v>125</v>
      </c>
      <c r="G60" s="7" t="s">
        <v>126</v>
      </c>
      <c r="H60" s="8" t="s">
        <v>209</v>
      </c>
      <c r="I60" s="9"/>
    </row>
    <row r="61" spans="1:9" x14ac:dyDescent="0.15">
      <c r="A61" s="7" t="s">
        <v>127</v>
      </c>
      <c r="B61" s="8" t="s">
        <v>49</v>
      </c>
      <c r="C61" s="9">
        <v>16</v>
      </c>
      <c r="D61" s="7">
        <f>SUM(D60,1024)</f>
        <v>1024</v>
      </c>
      <c r="E61" s="7">
        <f t="shared" ref="E61:E74" si="0">SUM(D61,615)</f>
        <v>1639</v>
      </c>
      <c r="F61" s="7" t="s">
        <v>125</v>
      </c>
      <c r="G61" s="7" t="s">
        <v>126</v>
      </c>
      <c r="H61" s="8" t="s">
        <v>209</v>
      </c>
      <c r="I61" s="9"/>
    </row>
    <row r="62" spans="1:9" x14ac:dyDescent="0.15">
      <c r="A62" s="7" t="s">
        <v>128</v>
      </c>
      <c r="B62" s="8" t="s">
        <v>49</v>
      </c>
      <c r="C62" s="9">
        <v>16</v>
      </c>
      <c r="D62" s="7">
        <f t="shared" ref="D62:D75" si="1">SUM(D61,1024)</f>
        <v>2048</v>
      </c>
      <c r="E62" s="7">
        <f t="shared" si="0"/>
        <v>2663</v>
      </c>
      <c r="F62" s="7" t="s">
        <v>125</v>
      </c>
      <c r="G62" s="7" t="s">
        <v>126</v>
      </c>
      <c r="H62" s="8" t="s">
        <v>209</v>
      </c>
      <c r="I62" s="9"/>
    </row>
    <row r="63" spans="1:9" x14ac:dyDescent="0.15">
      <c r="A63" s="7" t="s">
        <v>129</v>
      </c>
      <c r="B63" s="8" t="s">
        <v>49</v>
      </c>
      <c r="C63" s="9">
        <v>16</v>
      </c>
      <c r="D63" s="7">
        <f t="shared" si="1"/>
        <v>3072</v>
      </c>
      <c r="E63" s="7">
        <f t="shared" si="0"/>
        <v>3687</v>
      </c>
      <c r="F63" s="7" t="s">
        <v>125</v>
      </c>
      <c r="G63" s="7" t="s">
        <v>126</v>
      </c>
      <c r="H63" s="8" t="s">
        <v>209</v>
      </c>
      <c r="I63" s="9"/>
    </row>
    <row r="64" spans="1:9" x14ac:dyDescent="0.15">
      <c r="A64" s="7" t="s">
        <v>130</v>
      </c>
      <c r="B64" s="8" t="s">
        <v>49</v>
      </c>
      <c r="C64" s="9">
        <v>16</v>
      </c>
      <c r="D64" s="7">
        <f t="shared" si="1"/>
        <v>4096</v>
      </c>
      <c r="E64" s="7">
        <f t="shared" si="0"/>
        <v>4711</v>
      </c>
      <c r="F64" s="7" t="s">
        <v>125</v>
      </c>
      <c r="G64" s="7" t="s">
        <v>126</v>
      </c>
      <c r="H64" s="8" t="s">
        <v>209</v>
      </c>
      <c r="I64" s="9"/>
    </row>
    <row r="65" spans="1:9" x14ac:dyDescent="0.15">
      <c r="A65" s="7" t="s">
        <v>131</v>
      </c>
      <c r="B65" s="8" t="s">
        <v>49</v>
      </c>
      <c r="C65" s="9">
        <v>16</v>
      </c>
      <c r="D65" s="7">
        <f t="shared" si="1"/>
        <v>5120</v>
      </c>
      <c r="E65" s="7">
        <f t="shared" si="0"/>
        <v>5735</v>
      </c>
      <c r="F65" s="7" t="s">
        <v>125</v>
      </c>
      <c r="G65" s="7" t="s">
        <v>126</v>
      </c>
      <c r="H65" s="8" t="s">
        <v>209</v>
      </c>
      <c r="I65" s="9"/>
    </row>
    <row r="66" spans="1:9" x14ac:dyDescent="0.15">
      <c r="A66" s="7" t="s">
        <v>132</v>
      </c>
      <c r="B66" s="8" t="s">
        <v>49</v>
      </c>
      <c r="C66" s="9">
        <v>16</v>
      </c>
      <c r="D66" s="7">
        <f t="shared" si="1"/>
        <v>6144</v>
      </c>
      <c r="E66" s="7">
        <f t="shared" si="0"/>
        <v>6759</v>
      </c>
      <c r="F66" s="7" t="s">
        <v>125</v>
      </c>
      <c r="G66" s="7" t="s">
        <v>126</v>
      </c>
      <c r="H66" s="8" t="s">
        <v>209</v>
      </c>
      <c r="I66" s="9"/>
    </row>
    <row r="67" spans="1:9" x14ac:dyDescent="0.15">
      <c r="A67" s="7" t="s">
        <v>154</v>
      </c>
      <c r="B67" s="8" t="s">
        <v>49</v>
      </c>
      <c r="C67" s="9">
        <v>19</v>
      </c>
      <c r="D67" s="7">
        <f t="shared" si="1"/>
        <v>7168</v>
      </c>
      <c r="E67" s="7">
        <f t="shared" si="0"/>
        <v>7783</v>
      </c>
      <c r="F67" s="7" t="s">
        <v>125</v>
      </c>
      <c r="G67" s="7" t="s">
        <v>126</v>
      </c>
      <c r="H67" s="8" t="s">
        <v>209</v>
      </c>
      <c r="I67" s="9" t="s">
        <v>154</v>
      </c>
    </row>
    <row r="68" spans="1:9" x14ac:dyDescent="0.15">
      <c r="A68" s="7" t="s">
        <v>155</v>
      </c>
      <c r="B68" s="8" t="s">
        <v>49</v>
      </c>
      <c r="C68" s="9">
        <v>32</v>
      </c>
      <c r="D68" s="7">
        <f t="shared" si="1"/>
        <v>8192</v>
      </c>
      <c r="E68" s="7">
        <f t="shared" si="0"/>
        <v>8807</v>
      </c>
      <c r="F68" s="7" t="s">
        <v>125</v>
      </c>
      <c r="G68" s="7" t="s">
        <v>126</v>
      </c>
      <c r="H68" s="8" t="s">
        <v>209</v>
      </c>
      <c r="I68" s="9" t="s">
        <v>156</v>
      </c>
    </row>
    <row r="69" spans="1:9" x14ac:dyDescent="0.15">
      <c r="A69" s="7" t="s">
        <v>157</v>
      </c>
      <c r="B69" s="8" t="s">
        <v>49</v>
      </c>
      <c r="C69" s="9">
        <v>32</v>
      </c>
      <c r="D69" s="7">
        <f t="shared" si="1"/>
        <v>9216</v>
      </c>
      <c r="E69" s="7">
        <f t="shared" si="0"/>
        <v>9831</v>
      </c>
      <c r="F69" s="7" t="s">
        <v>125</v>
      </c>
      <c r="G69" s="7" t="s">
        <v>126</v>
      </c>
      <c r="H69" s="8" t="s">
        <v>209</v>
      </c>
      <c r="I69" s="9" t="s">
        <v>157</v>
      </c>
    </row>
    <row r="70" spans="1:9" x14ac:dyDescent="0.15">
      <c r="A70" s="7" t="s">
        <v>158</v>
      </c>
      <c r="B70" s="8" t="s">
        <v>49</v>
      </c>
      <c r="C70" s="9">
        <v>32</v>
      </c>
      <c r="D70" s="7">
        <f>SUM(D69,1024)</f>
        <v>10240</v>
      </c>
      <c r="E70" s="7">
        <f t="shared" si="0"/>
        <v>10855</v>
      </c>
      <c r="F70" s="7" t="s">
        <v>125</v>
      </c>
      <c r="G70" s="7" t="s">
        <v>126</v>
      </c>
      <c r="H70" s="8" t="s">
        <v>209</v>
      </c>
      <c r="I70" s="9" t="s">
        <v>159</v>
      </c>
    </row>
    <row r="71" spans="1:9" x14ac:dyDescent="0.15">
      <c r="A71" s="7" t="s">
        <v>133</v>
      </c>
      <c r="B71" s="8" t="s">
        <v>49</v>
      </c>
      <c r="C71" s="9">
        <v>3</v>
      </c>
      <c r="D71" s="7">
        <f t="shared" si="1"/>
        <v>11264</v>
      </c>
      <c r="E71" s="7">
        <f t="shared" si="0"/>
        <v>11879</v>
      </c>
      <c r="F71" s="7" t="s">
        <v>125</v>
      </c>
      <c r="G71" s="7" t="s">
        <v>126</v>
      </c>
      <c r="H71" s="8" t="s">
        <v>209</v>
      </c>
      <c r="I71" s="9"/>
    </row>
    <row r="72" spans="1:9" x14ac:dyDescent="0.15">
      <c r="A72" s="7" t="s">
        <v>160</v>
      </c>
      <c r="B72" s="8" t="s">
        <v>49</v>
      </c>
      <c r="C72" s="9">
        <v>8</v>
      </c>
      <c r="D72" s="7">
        <f t="shared" si="1"/>
        <v>12288</v>
      </c>
      <c r="E72" s="7">
        <f t="shared" si="0"/>
        <v>12903</v>
      </c>
      <c r="F72" s="7" t="s">
        <v>125</v>
      </c>
      <c r="G72" s="7" t="s">
        <v>126</v>
      </c>
      <c r="H72" s="8" t="s">
        <v>209</v>
      </c>
      <c r="I72" s="9" t="s">
        <v>161</v>
      </c>
    </row>
    <row r="73" spans="1:9" x14ac:dyDescent="0.15">
      <c r="A73" s="7" t="s">
        <v>162</v>
      </c>
      <c r="B73" s="8" t="s">
        <v>49</v>
      </c>
      <c r="C73" s="9">
        <v>7</v>
      </c>
      <c r="D73" s="7">
        <f t="shared" si="1"/>
        <v>13312</v>
      </c>
      <c r="E73" s="7">
        <f t="shared" si="0"/>
        <v>13927</v>
      </c>
      <c r="F73" s="7" t="s">
        <v>125</v>
      </c>
      <c r="G73" s="7" t="s">
        <v>126</v>
      </c>
      <c r="H73" s="8" t="s">
        <v>209</v>
      </c>
      <c r="I73" s="9" t="s">
        <v>163</v>
      </c>
    </row>
    <row r="74" spans="1:9" x14ac:dyDescent="0.15">
      <c r="A74" s="7" t="s">
        <v>134</v>
      </c>
      <c r="B74" s="8" t="s">
        <v>49</v>
      </c>
      <c r="C74" s="9">
        <v>31</v>
      </c>
      <c r="D74" s="7">
        <f t="shared" si="1"/>
        <v>14336</v>
      </c>
      <c r="E74" s="7">
        <f t="shared" si="0"/>
        <v>14951</v>
      </c>
      <c r="F74" s="7" t="s">
        <v>125</v>
      </c>
      <c r="G74" s="7" t="s">
        <v>126</v>
      </c>
      <c r="H74" s="8" t="s">
        <v>209</v>
      </c>
      <c r="I74" s="9"/>
    </row>
    <row r="75" spans="1:9" x14ac:dyDescent="0.15">
      <c r="A75" s="7" t="s">
        <v>164</v>
      </c>
      <c r="B75" s="8" t="s">
        <v>49</v>
      </c>
      <c r="C75" s="9">
        <v>36</v>
      </c>
      <c r="D75" s="7">
        <f t="shared" si="1"/>
        <v>15360</v>
      </c>
      <c r="E75" s="7">
        <f>SUM(D75,127)</f>
        <v>15487</v>
      </c>
      <c r="F75" s="7" t="s">
        <v>125</v>
      </c>
      <c r="G75" s="7" t="s">
        <v>126</v>
      </c>
      <c r="H75" s="8" t="s">
        <v>209</v>
      </c>
      <c r="I75" s="9" t="s">
        <v>164</v>
      </c>
    </row>
    <row r="76" spans="1:9" x14ac:dyDescent="0.15">
      <c r="A76" s="7" t="s">
        <v>165</v>
      </c>
      <c r="B76" s="8" t="s">
        <v>49</v>
      </c>
      <c r="C76" s="9">
        <v>36</v>
      </c>
      <c r="D76" s="7">
        <f>SUM(D75,128)</f>
        <v>15488</v>
      </c>
      <c r="E76" s="7">
        <f t="shared" ref="E76:E80" si="2">SUM(D76,127)</f>
        <v>15615</v>
      </c>
      <c r="F76" s="7" t="s">
        <v>125</v>
      </c>
      <c r="G76" s="7" t="s">
        <v>126</v>
      </c>
      <c r="H76" s="8" t="s">
        <v>209</v>
      </c>
      <c r="I76" s="9" t="s">
        <v>165</v>
      </c>
    </row>
    <row r="77" spans="1:9" x14ac:dyDescent="0.15">
      <c r="A77" s="7" t="s">
        <v>166</v>
      </c>
      <c r="B77" s="8" t="s">
        <v>49</v>
      </c>
      <c r="C77" s="9">
        <v>36</v>
      </c>
      <c r="D77" s="7">
        <f t="shared" ref="D77:D80" si="3">SUM(D76,128)</f>
        <v>15616</v>
      </c>
      <c r="E77" s="7">
        <f t="shared" si="2"/>
        <v>15743</v>
      </c>
      <c r="F77" s="7" t="s">
        <v>125</v>
      </c>
      <c r="G77" s="7" t="s">
        <v>126</v>
      </c>
      <c r="H77" s="8" t="s">
        <v>209</v>
      </c>
      <c r="I77" s="9" t="s">
        <v>167</v>
      </c>
    </row>
    <row r="78" spans="1:9" x14ac:dyDescent="0.15">
      <c r="A78" s="7" t="s">
        <v>168</v>
      </c>
      <c r="B78" s="8" t="s">
        <v>49</v>
      </c>
      <c r="C78" s="9">
        <v>36</v>
      </c>
      <c r="D78" s="7">
        <f t="shared" si="3"/>
        <v>15744</v>
      </c>
      <c r="E78" s="7">
        <f t="shared" si="2"/>
        <v>15871</v>
      </c>
      <c r="F78" s="7" t="s">
        <v>125</v>
      </c>
      <c r="G78" s="7" t="s">
        <v>126</v>
      </c>
      <c r="H78" s="8" t="s">
        <v>209</v>
      </c>
      <c r="I78" s="9" t="s">
        <v>169</v>
      </c>
    </row>
    <row r="79" spans="1:9" x14ac:dyDescent="0.15">
      <c r="A79" s="7" t="s">
        <v>170</v>
      </c>
      <c r="B79" s="8" t="s">
        <v>49</v>
      </c>
      <c r="C79" s="9">
        <v>36</v>
      </c>
      <c r="D79" s="7">
        <f t="shared" si="3"/>
        <v>15872</v>
      </c>
      <c r="E79" s="7">
        <f t="shared" si="2"/>
        <v>15999</v>
      </c>
      <c r="F79" s="7" t="s">
        <v>125</v>
      </c>
      <c r="G79" s="7" t="s">
        <v>126</v>
      </c>
      <c r="H79" s="8" t="s">
        <v>209</v>
      </c>
      <c r="I79" s="9" t="s">
        <v>170</v>
      </c>
    </row>
    <row r="80" spans="1:9" x14ac:dyDescent="0.15">
      <c r="A80" s="7" t="s">
        <v>171</v>
      </c>
      <c r="B80" s="8" t="s">
        <v>49</v>
      </c>
      <c r="C80" s="9">
        <v>36</v>
      </c>
      <c r="D80" s="7">
        <f t="shared" si="3"/>
        <v>16000</v>
      </c>
      <c r="E80" s="7">
        <f t="shared" si="2"/>
        <v>16127</v>
      </c>
      <c r="F80" s="7" t="s">
        <v>125</v>
      </c>
      <c r="G80" s="7" t="s">
        <v>126</v>
      </c>
      <c r="H80" s="8" t="s">
        <v>209</v>
      </c>
      <c r="I80" s="9" t="s">
        <v>172</v>
      </c>
    </row>
    <row r="81" spans="1:9" x14ac:dyDescent="0.15">
      <c r="A81" s="7" t="s">
        <v>135</v>
      </c>
      <c r="B81" s="8" t="s">
        <v>49</v>
      </c>
      <c r="C81" s="9">
        <v>16</v>
      </c>
      <c r="D81" s="7">
        <v>16384</v>
      </c>
      <c r="E81" s="7">
        <f>SUM(D81,63)</f>
        <v>16447</v>
      </c>
      <c r="F81" s="7" t="s">
        <v>125</v>
      </c>
      <c r="G81" s="7" t="s">
        <v>126</v>
      </c>
      <c r="H81" s="8" t="s">
        <v>209</v>
      </c>
      <c r="I81" s="9"/>
    </row>
    <row r="82" spans="1:9" x14ac:dyDescent="0.15">
      <c r="A82" s="7" t="s">
        <v>136</v>
      </c>
      <c r="B82" s="8" t="s">
        <v>49</v>
      </c>
      <c r="C82" s="9">
        <v>16</v>
      </c>
      <c r="D82" s="7">
        <f>SUM(D81,64)</f>
        <v>16448</v>
      </c>
      <c r="E82" s="7">
        <f t="shared" ref="E82:E102" si="4">SUM(D82,63)</f>
        <v>16511</v>
      </c>
      <c r="F82" s="7" t="s">
        <v>125</v>
      </c>
      <c r="G82" s="7" t="s">
        <v>126</v>
      </c>
      <c r="H82" s="8" t="s">
        <v>209</v>
      </c>
      <c r="I82" s="9"/>
    </row>
    <row r="83" spans="1:9" x14ac:dyDescent="0.15">
      <c r="A83" s="7" t="s">
        <v>137</v>
      </c>
      <c r="B83" s="8" t="s">
        <v>49</v>
      </c>
      <c r="C83" s="9">
        <v>16</v>
      </c>
      <c r="D83" s="7">
        <f t="shared" ref="D83:D102" si="5">SUM(D82,64)</f>
        <v>16512</v>
      </c>
      <c r="E83" s="7">
        <f t="shared" si="4"/>
        <v>16575</v>
      </c>
      <c r="F83" s="7" t="s">
        <v>125</v>
      </c>
      <c r="G83" s="7" t="s">
        <v>126</v>
      </c>
      <c r="H83" s="8" t="s">
        <v>209</v>
      </c>
      <c r="I83" s="9"/>
    </row>
    <row r="84" spans="1:9" x14ac:dyDescent="0.15">
      <c r="A84" s="7" t="s">
        <v>138</v>
      </c>
      <c r="B84" s="8" t="s">
        <v>49</v>
      </c>
      <c r="C84" s="9">
        <v>16</v>
      </c>
      <c r="D84" s="7">
        <f t="shared" si="5"/>
        <v>16576</v>
      </c>
      <c r="E84" s="7">
        <f t="shared" si="4"/>
        <v>16639</v>
      </c>
      <c r="F84" s="7" t="s">
        <v>125</v>
      </c>
      <c r="G84" s="7" t="s">
        <v>126</v>
      </c>
      <c r="H84" s="8" t="s">
        <v>209</v>
      </c>
      <c r="I84" s="9"/>
    </row>
    <row r="85" spans="1:9" x14ac:dyDescent="0.15">
      <c r="A85" s="7" t="s">
        <v>139</v>
      </c>
      <c r="B85" s="8" t="s">
        <v>49</v>
      </c>
      <c r="C85" s="9">
        <v>8</v>
      </c>
      <c r="D85" s="7">
        <f t="shared" si="5"/>
        <v>16640</v>
      </c>
      <c r="E85" s="7">
        <f t="shared" si="4"/>
        <v>16703</v>
      </c>
      <c r="F85" s="7" t="s">
        <v>125</v>
      </c>
      <c r="G85" s="7" t="s">
        <v>126</v>
      </c>
      <c r="H85" s="8" t="s">
        <v>209</v>
      </c>
      <c r="I85" s="9"/>
    </row>
    <row r="86" spans="1:9" x14ac:dyDescent="0.15">
      <c r="A86" s="7" t="s">
        <v>140</v>
      </c>
      <c r="B86" s="8" t="s">
        <v>49</v>
      </c>
      <c r="C86" s="9">
        <v>24</v>
      </c>
      <c r="D86" s="7">
        <f t="shared" si="5"/>
        <v>16704</v>
      </c>
      <c r="E86" s="7">
        <f t="shared" si="4"/>
        <v>16767</v>
      </c>
      <c r="F86" s="7" t="s">
        <v>125</v>
      </c>
      <c r="G86" s="7" t="s">
        <v>126</v>
      </c>
      <c r="H86" s="8" t="s">
        <v>209</v>
      </c>
      <c r="I86" s="9"/>
    </row>
    <row r="87" spans="1:9" x14ac:dyDescent="0.15">
      <c r="A87" s="7" t="s">
        <v>173</v>
      </c>
      <c r="B87" s="8" t="s">
        <v>49</v>
      </c>
      <c r="C87" s="9">
        <v>32</v>
      </c>
      <c r="D87" s="7">
        <f t="shared" si="5"/>
        <v>16768</v>
      </c>
      <c r="E87" s="7">
        <f t="shared" si="4"/>
        <v>16831</v>
      </c>
      <c r="F87" s="7" t="s">
        <v>125</v>
      </c>
      <c r="G87" s="7" t="s">
        <v>126</v>
      </c>
      <c r="H87" s="8" t="s">
        <v>209</v>
      </c>
      <c r="I87" s="9" t="s">
        <v>174</v>
      </c>
    </row>
    <row r="88" spans="1:9" x14ac:dyDescent="0.15">
      <c r="A88" s="7" t="s">
        <v>175</v>
      </c>
      <c r="B88" s="8" t="s">
        <v>49</v>
      </c>
      <c r="C88" s="9">
        <v>7</v>
      </c>
      <c r="D88" s="7">
        <f t="shared" si="5"/>
        <v>16832</v>
      </c>
      <c r="E88" s="7">
        <f t="shared" si="4"/>
        <v>16895</v>
      </c>
      <c r="F88" s="7" t="s">
        <v>125</v>
      </c>
      <c r="G88" s="7" t="s">
        <v>126</v>
      </c>
      <c r="H88" s="8" t="s">
        <v>209</v>
      </c>
      <c r="I88" s="9" t="s">
        <v>175</v>
      </c>
    </row>
    <row r="89" spans="1:9" x14ac:dyDescent="0.15">
      <c r="A89" s="7" t="s">
        <v>176</v>
      </c>
      <c r="B89" s="8" t="s">
        <v>49</v>
      </c>
      <c r="C89" s="9">
        <v>7</v>
      </c>
      <c r="D89" s="7">
        <f t="shared" si="5"/>
        <v>16896</v>
      </c>
      <c r="E89" s="7">
        <f t="shared" si="4"/>
        <v>16959</v>
      </c>
      <c r="F89" s="7" t="s">
        <v>125</v>
      </c>
      <c r="G89" s="7" t="s">
        <v>126</v>
      </c>
      <c r="H89" s="8" t="s">
        <v>209</v>
      </c>
      <c r="I89" s="9" t="s">
        <v>176</v>
      </c>
    </row>
    <row r="90" spans="1:9" x14ac:dyDescent="0.15">
      <c r="A90" s="7" t="s">
        <v>177</v>
      </c>
      <c r="B90" s="8" t="s">
        <v>49</v>
      </c>
      <c r="C90" s="9">
        <v>7</v>
      </c>
      <c r="D90" s="7">
        <f t="shared" si="5"/>
        <v>16960</v>
      </c>
      <c r="E90" s="7">
        <f t="shared" si="4"/>
        <v>17023</v>
      </c>
      <c r="F90" s="7" t="s">
        <v>125</v>
      </c>
      <c r="G90" s="7" t="s">
        <v>126</v>
      </c>
      <c r="H90" s="8" t="s">
        <v>209</v>
      </c>
      <c r="I90" s="9" t="s">
        <v>178</v>
      </c>
    </row>
    <row r="91" spans="1:9" x14ac:dyDescent="0.15">
      <c r="A91" s="7" t="s">
        <v>179</v>
      </c>
      <c r="B91" s="8" t="s">
        <v>49</v>
      </c>
      <c r="C91" s="9">
        <v>7</v>
      </c>
      <c r="D91" s="7">
        <f t="shared" si="5"/>
        <v>17024</v>
      </c>
      <c r="E91" s="7">
        <f t="shared" si="4"/>
        <v>17087</v>
      </c>
      <c r="F91" s="7" t="s">
        <v>125</v>
      </c>
      <c r="G91" s="7" t="s">
        <v>126</v>
      </c>
      <c r="H91" s="8" t="s">
        <v>209</v>
      </c>
      <c r="I91" s="9" t="s">
        <v>180</v>
      </c>
    </row>
    <row r="92" spans="1:9" x14ac:dyDescent="0.15">
      <c r="A92" s="7" t="s">
        <v>141</v>
      </c>
      <c r="B92" s="8" t="s">
        <v>49</v>
      </c>
      <c r="C92" s="9">
        <v>31</v>
      </c>
      <c r="D92" s="7">
        <f t="shared" si="5"/>
        <v>17088</v>
      </c>
      <c r="E92" s="7">
        <f t="shared" si="4"/>
        <v>17151</v>
      </c>
      <c r="F92" s="7" t="s">
        <v>125</v>
      </c>
      <c r="G92" s="7" t="s">
        <v>126</v>
      </c>
      <c r="H92" s="8" t="s">
        <v>209</v>
      </c>
      <c r="I92" s="9"/>
    </row>
    <row r="93" spans="1:9" x14ac:dyDescent="0.15">
      <c r="A93" s="7" t="s">
        <v>142</v>
      </c>
      <c r="B93" s="8" t="s">
        <v>49</v>
      </c>
      <c r="C93" s="9">
        <v>31</v>
      </c>
      <c r="D93" s="7">
        <f t="shared" si="5"/>
        <v>17152</v>
      </c>
      <c r="E93" s="7">
        <f t="shared" si="4"/>
        <v>17215</v>
      </c>
      <c r="F93" s="7" t="s">
        <v>125</v>
      </c>
      <c r="G93" s="7" t="s">
        <v>126</v>
      </c>
      <c r="H93" s="8" t="s">
        <v>209</v>
      </c>
      <c r="I93" s="9"/>
    </row>
    <row r="94" spans="1:9" x14ac:dyDescent="0.15">
      <c r="A94" s="7" t="s">
        <v>143</v>
      </c>
      <c r="B94" s="8" t="s">
        <v>49</v>
      </c>
      <c r="C94" s="9">
        <v>31</v>
      </c>
      <c r="D94" s="7">
        <f t="shared" si="5"/>
        <v>17216</v>
      </c>
      <c r="E94" s="7">
        <f t="shared" si="4"/>
        <v>17279</v>
      </c>
      <c r="F94" s="7" t="s">
        <v>125</v>
      </c>
      <c r="G94" s="7" t="s">
        <v>126</v>
      </c>
      <c r="H94" s="8" t="s">
        <v>209</v>
      </c>
      <c r="I94" s="9"/>
    </row>
    <row r="95" spans="1:9" x14ac:dyDescent="0.15">
      <c r="A95" s="7" t="s">
        <v>144</v>
      </c>
      <c r="B95" s="8" t="s">
        <v>49</v>
      </c>
      <c r="C95" s="9">
        <v>31</v>
      </c>
      <c r="D95" s="7">
        <f t="shared" si="5"/>
        <v>17280</v>
      </c>
      <c r="E95" s="7">
        <f t="shared" si="4"/>
        <v>17343</v>
      </c>
      <c r="F95" s="7" t="s">
        <v>125</v>
      </c>
      <c r="G95" s="7" t="s">
        <v>126</v>
      </c>
      <c r="H95" s="8" t="s">
        <v>209</v>
      </c>
      <c r="I95" s="9"/>
    </row>
    <row r="96" spans="1:9" x14ac:dyDescent="0.15">
      <c r="A96" s="7" t="s">
        <v>146</v>
      </c>
      <c r="B96" s="8" t="s">
        <v>49</v>
      </c>
      <c r="C96" s="9">
        <v>64</v>
      </c>
      <c r="D96" s="7">
        <v>0</v>
      </c>
      <c r="E96" s="7">
        <f t="shared" si="4"/>
        <v>63</v>
      </c>
      <c r="F96" s="7" t="s">
        <v>125</v>
      </c>
      <c r="G96" s="7" t="s">
        <v>145</v>
      </c>
      <c r="H96" s="8" t="s">
        <v>209</v>
      </c>
      <c r="I96" s="9"/>
    </row>
    <row r="97" spans="1:9" x14ac:dyDescent="0.15">
      <c r="A97" s="7" t="s">
        <v>147</v>
      </c>
      <c r="B97" s="8" t="s">
        <v>49</v>
      </c>
      <c r="C97" s="9">
        <v>64</v>
      </c>
      <c r="D97" s="7">
        <f t="shared" si="5"/>
        <v>64</v>
      </c>
      <c r="E97" s="7">
        <f t="shared" si="4"/>
        <v>127</v>
      </c>
      <c r="F97" s="7" t="s">
        <v>125</v>
      </c>
      <c r="G97" s="7" t="s">
        <v>145</v>
      </c>
      <c r="H97" s="8" t="s">
        <v>209</v>
      </c>
      <c r="I97" s="9"/>
    </row>
    <row r="98" spans="1:9" x14ac:dyDescent="0.15">
      <c r="A98" s="7" t="s">
        <v>148</v>
      </c>
      <c r="B98" s="8" t="s">
        <v>49</v>
      </c>
      <c r="C98" s="9">
        <v>64</v>
      </c>
      <c r="D98" s="7">
        <f t="shared" si="5"/>
        <v>128</v>
      </c>
      <c r="E98" s="7">
        <f t="shared" si="4"/>
        <v>191</v>
      </c>
      <c r="F98" s="7" t="s">
        <v>125</v>
      </c>
      <c r="G98" s="7" t="s">
        <v>145</v>
      </c>
      <c r="H98" s="8" t="s">
        <v>209</v>
      </c>
      <c r="I98" s="9"/>
    </row>
    <row r="99" spans="1:9" x14ac:dyDescent="0.15">
      <c r="A99" s="7" t="s">
        <v>181</v>
      </c>
      <c r="B99" s="8" t="s">
        <v>49</v>
      </c>
      <c r="C99" s="9">
        <v>136</v>
      </c>
      <c r="D99" s="7">
        <v>0</v>
      </c>
      <c r="E99" s="7">
        <f t="shared" si="4"/>
        <v>63</v>
      </c>
      <c r="F99" s="7" t="s">
        <v>125</v>
      </c>
      <c r="G99" s="7" t="s">
        <v>183</v>
      </c>
      <c r="H99" s="8" t="s">
        <v>209</v>
      </c>
      <c r="I99" s="9" t="s">
        <v>182</v>
      </c>
    </row>
    <row r="100" spans="1:9" x14ac:dyDescent="0.15">
      <c r="A100" s="7" t="s">
        <v>184</v>
      </c>
      <c r="B100" s="8" t="s">
        <v>49</v>
      </c>
      <c r="C100" s="9">
        <v>128</v>
      </c>
      <c r="D100" s="7">
        <f t="shared" si="5"/>
        <v>64</v>
      </c>
      <c r="E100" s="7">
        <f t="shared" si="4"/>
        <v>127</v>
      </c>
      <c r="F100" s="7" t="s">
        <v>125</v>
      </c>
      <c r="G100" s="7" t="s">
        <v>183</v>
      </c>
      <c r="H100" s="8" t="s">
        <v>209</v>
      </c>
      <c r="I100" s="9" t="s">
        <v>185</v>
      </c>
    </row>
    <row r="101" spans="1:9" x14ac:dyDescent="0.15">
      <c r="A101" s="7" t="s">
        <v>186</v>
      </c>
      <c r="B101" s="8" t="s">
        <v>49</v>
      </c>
      <c r="C101" s="9">
        <v>128</v>
      </c>
      <c r="D101" s="7">
        <f t="shared" si="5"/>
        <v>128</v>
      </c>
      <c r="E101" s="7">
        <f t="shared" si="4"/>
        <v>191</v>
      </c>
      <c r="F101" s="7" t="s">
        <v>125</v>
      </c>
      <c r="G101" s="7" t="s">
        <v>183</v>
      </c>
      <c r="H101" s="8" t="s">
        <v>209</v>
      </c>
      <c r="I101" s="9" t="s">
        <v>187</v>
      </c>
    </row>
    <row r="102" spans="1:9" x14ac:dyDescent="0.15">
      <c r="A102" s="7" t="s">
        <v>188</v>
      </c>
      <c r="B102" s="8" t="s">
        <v>49</v>
      </c>
      <c r="C102" s="9">
        <v>128</v>
      </c>
      <c r="D102" s="7">
        <f t="shared" si="5"/>
        <v>192</v>
      </c>
      <c r="E102" s="7">
        <f t="shared" si="4"/>
        <v>255</v>
      </c>
      <c r="F102" s="7" t="s">
        <v>125</v>
      </c>
      <c r="G102" s="7" t="s">
        <v>183</v>
      </c>
      <c r="H102" s="8" t="s">
        <v>209</v>
      </c>
      <c r="I102" s="9" t="s">
        <v>189</v>
      </c>
    </row>
    <row r="103" spans="1:9" x14ac:dyDescent="0.15">
      <c r="A103" s="7" t="s">
        <v>149</v>
      </c>
      <c r="B103" s="8" t="s">
        <v>49</v>
      </c>
      <c r="C103" s="9">
        <v>24</v>
      </c>
      <c r="D103" s="7">
        <v>0</v>
      </c>
      <c r="E103" s="7">
        <f>SUM(D103,511)</f>
        <v>511</v>
      </c>
      <c r="F103" s="7" t="s">
        <v>125</v>
      </c>
      <c r="G103" s="7" t="s">
        <v>150</v>
      </c>
      <c r="H103" s="8" t="s">
        <v>209</v>
      </c>
      <c r="I103" s="9"/>
    </row>
    <row r="104" spans="1:9" x14ac:dyDescent="0.15">
      <c r="A104" s="7" t="s">
        <v>151</v>
      </c>
      <c r="B104" s="8" t="s">
        <v>49</v>
      </c>
      <c r="C104" s="9">
        <v>7</v>
      </c>
      <c r="D104" s="7">
        <f>SUM(D103,512)</f>
        <v>512</v>
      </c>
      <c r="E104" s="7">
        <f t="shared" ref="E104" si="6">SUM(D104,511)</f>
        <v>1023</v>
      </c>
      <c r="F104" s="7" t="s">
        <v>125</v>
      </c>
      <c r="G104" s="7" t="s">
        <v>150</v>
      </c>
      <c r="H104" s="8" t="s">
        <v>209</v>
      </c>
      <c r="I104" s="9"/>
    </row>
    <row r="105" spans="1:9" x14ac:dyDescent="0.15">
      <c r="A105" s="7" t="s">
        <v>152</v>
      </c>
      <c r="B105" s="8" t="s">
        <v>49</v>
      </c>
      <c r="C105" s="9">
        <v>24</v>
      </c>
      <c r="D105" s="7">
        <f>SUM(D104,512)</f>
        <v>1024</v>
      </c>
      <c r="E105" s="7">
        <f>SUM(D105,127)</f>
        <v>1151</v>
      </c>
      <c r="F105" s="7" t="s">
        <v>125</v>
      </c>
      <c r="G105" s="7" t="s">
        <v>150</v>
      </c>
      <c r="H105" s="8" t="s">
        <v>209</v>
      </c>
      <c r="I105" s="9"/>
    </row>
    <row r="106" spans="1:9" x14ac:dyDescent="0.15">
      <c r="A106" s="7" t="s">
        <v>153</v>
      </c>
      <c r="B106" s="8" t="s">
        <v>49</v>
      </c>
      <c r="C106" s="9">
        <v>7</v>
      </c>
      <c r="D106" s="7">
        <f>SUM(D105,128)</f>
        <v>1152</v>
      </c>
      <c r="E106" s="7">
        <f>SUM(D106,127)</f>
        <v>1279</v>
      </c>
      <c r="F106" s="7" t="s">
        <v>125</v>
      </c>
      <c r="G106" s="7" t="s">
        <v>150</v>
      </c>
      <c r="H106" s="8" t="s">
        <v>209</v>
      </c>
      <c r="I106" s="9"/>
    </row>
    <row r="107" spans="1:9" x14ac:dyDescent="0.15">
      <c r="A107" s="7" t="s">
        <v>191</v>
      </c>
      <c r="B107" s="7" t="s">
        <v>192</v>
      </c>
      <c r="C107" s="7">
        <v>69</v>
      </c>
      <c r="D107" s="7">
        <v>0</v>
      </c>
      <c r="E107" s="7">
        <f>SUM(D107,447)</f>
        <v>447</v>
      </c>
      <c r="F107" s="7" t="s">
        <v>193</v>
      </c>
      <c r="G107" s="7" t="s">
        <v>194</v>
      </c>
      <c r="H107" s="8" t="s">
        <v>209</v>
      </c>
      <c r="I107" s="7" t="s">
        <v>191</v>
      </c>
    </row>
    <row r="108" spans="1:9" x14ac:dyDescent="0.15">
      <c r="A108" s="7" t="s">
        <v>195</v>
      </c>
      <c r="B108" s="7" t="s">
        <v>192</v>
      </c>
      <c r="C108" s="7">
        <v>69</v>
      </c>
      <c r="D108" s="7">
        <f>SUM(D107,512)</f>
        <v>512</v>
      </c>
      <c r="E108" s="7">
        <f t="shared" ref="E108" si="7">SUM(D108,447)</f>
        <v>959</v>
      </c>
      <c r="F108" s="7" t="s">
        <v>193</v>
      </c>
      <c r="G108" s="7" t="s">
        <v>194</v>
      </c>
      <c r="H108" s="8" t="s">
        <v>209</v>
      </c>
      <c r="I108" s="7" t="s">
        <v>195</v>
      </c>
    </row>
    <row r="109" spans="1:9" x14ac:dyDescent="0.15">
      <c r="A109" s="7" t="s">
        <v>196</v>
      </c>
      <c r="B109" s="7" t="s">
        <v>192</v>
      </c>
      <c r="C109" s="7">
        <v>69</v>
      </c>
      <c r="D109" s="7">
        <f t="shared" ref="D109" si="8">SUM(D108,512)</f>
        <v>1024</v>
      </c>
      <c r="E109" s="7">
        <f>SUM(D109,127)</f>
        <v>1151</v>
      </c>
      <c r="F109" s="7" t="s">
        <v>193</v>
      </c>
      <c r="G109" s="7" t="s">
        <v>194</v>
      </c>
      <c r="H109" s="8" t="s">
        <v>209</v>
      </c>
      <c r="I109" s="7" t="s">
        <v>196</v>
      </c>
    </row>
    <row r="110" spans="1:9" x14ac:dyDescent="0.15">
      <c r="A110" s="7" t="s">
        <v>197</v>
      </c>
      <c r="B110" s="7" t="s">
        <v>192</v>
      </c>
      <c r="C110" s="7">
        <v>69</v>
      </c>
      <c r="D110" s="7">
        <f>SUM(D109,128)</f>
        <v>1152</v>
      </c>
      <c r="E110" s="7">
        <f>SUM(D110,127)</f>
        <v>1279</v>
      </c>
      <c r="F110" s="7" t="s">
        <v>193</v>
      </c>
      <c r="G110" s="7" t="s">
        <v>194</v>
      </c>
      <c r="H110" s="8" t="s">
        <v>209</v>
      </c>
      <c r="I110" s="7" t="s">
        <v>197</v>
      </c>
    </row>
    <row r="111" spans="1:9" x14ac:dyDescent="0.15">
      <c r="A111" s="7" t="s">
        <v>198</v>
      </c>
      <c r="B111" s="7" t="s">
        <v>192</v>
      </c>
      <c r="C111" s="7">
        <v>69</v>
      </c>
      <c r="D111" s="7">
        <f>SUM(D110,128)</f>
        <v>1280</v>
      </c>
      <c r="E111" s="7">
        <f>SUM(D111,56)</f>
        <v>1336</v>
      </c>
      <c r="F111" s="7" t="s">
        <v>193</v>
      </c>
      <c r="G111" s="7" t="s">
        <v>194</v>
      </c>
      <c r="H111" s="8" t="s">
        <v>209</v>
      </c>
      <c r="I111" s="7" t="s">
        <v>198</v>
      </c>
    </row>
    <row r="112" spans="1:9" x14ac:dyDescent="0.15">
      <c r="A112" s="7" t="s">
        <v>199</v>
      </c>
      <c r="B112" s="7" t="s">
        <v>192</v>
      </c>
      <c r="C112" s="7">
        <v>69</v>
      </c>
      <c r="D112" s="7">
        <v>1408</v>
      </c>
      <c r="E112" s="7">
        <f>SUM(D112,31)</f>
        <v>1439</v>
      </c>
      <c r="F112" s="7" t="s">
        <v>193</v>
      </c>
      <c r="G112" s="7" t="s">
        <v>194</v>
      </c>
      <c r="H112" s="8" t="s">
        <v>244</v>
      </c>
      <c r="I112" s="7" t="s">
        <v>202</v>
      </c>
    </row>
    <row r="113" spans="1:9" x14ac:dyDescent="0.15">
      <c r="A113" s="7" t="s">
        <v>246</v>
      </c>
      <c r="B113" s="7" t="s">
        <v>9</v>
      </c>
      <c r="C113" s="7">
        <v>69</v>
      </c>
      <c r="D113" s="7">
        <f>SUM(D112,32)</f>
        <v>1440</v>
      </c>
      <c r="E113" s="7">
        <f>SUM(D113,31)</f>
        <v>1471</v>
      </c>
      <c r="F113" s="7" t="s">
        <v>190</v>
      </c>
      <c r="G113" s="7" t="s">
        <v>194</v>
      </c>
      <c r="H113" s="8" t="s">
        <v>209</v>
      </c>
      <c r="I113" s="7" t="s">
        <v>199</v>
      </c>
    </row>
    <row r="114" spans="1:9" x14ac:dyDescent="0.15">
      <c r="A114" s="7" t="s">
        <v>247</v>
      </c>
      <c r="B114" s="7" t="s">
        <v>9</v>
      </c>
      <c r="C114" s="7">
        <v>69</v>
      </c>
      <c r="D114" s="7">
        <v>1536</v>
      </c>
      <c r="E114" s="7">
        <f>SUM(D114,3)</f>
        <v>1539</v>
      </c>
      <c r="F114" s="7" t="s">
        <v>190</v>
      </c>
      <c r="G114" s="7" t="s">
        <v>194</v>
      </c>
      <c r="H114" s="8" t="s">
        <v>209</v>
      </c>
      <c r="I114" s="7" t="s">
        <v>199</v>
      </c>
    </row>
    <row r="115" spans="1:9" x14ac:dyDescent="0.15">
      <c r="A115" s="7" t="s">
        <v>248</v>
      </c>
      <c r="B115" s="7" t="s">
        <v>9</v>
      </c>
      <c r="C115" s="7">
        <v>69</v>
      </c>
      <c r="D115" s="7">
        <f>SUM(D114,4)</f>
        <v>1540</v>
      </c>
      <c r="E115" s="7">
        <f>SUM(D115,3)</f>
        <v>1543</v>
      </c>
      <c r="F115" s="7" t="s">
        <v>190</v>
      </c>
      <c r="G115" s="7" t="s">
        <v>194</v>
      </c>
      <c r="H115" s="8" t="s">
        <v>209</v>
      </c>
      <c r="I115" s="7" t="s">
        <v>199</v>
      </c>
    </row>
    <row r="116" spans="1:9" x14ac:dyDescent="0.15">
      <c r="A116" s="7" t="s">
        <v>249</v>
      </c>
      <c r="B116" s="7" t="s">
        <v>9</v>
      </c>
      <c r="C116" s="7">
        <v>160</v>
      </c>
      <c r="D116" s="7">
        <v>0</v>
      </c>
      <c r="E116" s="7">
        <v>13</v>
      </c>
      <c r="F116" s="7" t="s">
        <v>190</v>
      </c>
      <c r="G116" s="7" t="s">
        <v>250</v>
      </c>
      <c r="H116" s="8" t="s">
        <v>209</v>
      </c>
      <c r="I116" s="7"/>
    </row>
    <row r="117" spans="1:9" x14ac:dyDescent="0.15">
      <c r="A117" s="7" t="s">
        <v>243</v>
      </c>
      <c r="B117" s="7" t="s">
        <v>9</v>
      </c>
      <c r="C117" s="7">
        <v>17</v>
      </c>
      <c r="D117" s="7">
        <v>0</v>
      </c>
      <c r="E117" s="7">
        <v>172031</v>
      </c>
      <c r="F117" s="7" t="s">
        <v>125</v>
      </c>
      <c r="G117" s="7" t="s">
        <v>200</v>
      </c>
      <c r="H117" s="8" t="s">
        <v>245</v>
      </c>
      <c r="I117" s="7" t="s">
        <v>201</v>
      </c>
    </row>
    <row r="118" spans="1:9" x14ac:dyDescent="0.15">
      <c r="A118" s="7" t="s">
        <v>251</v>
      </c>
      <c r="B118" s="7" t="s">
        <v>9</v>
      </c>
      <c r="C118" s="7">
        <v>16</v>
      </c>
      <c r="D118" s="7">
        <v>12288</v>
      </c>
      <c r="E118" s="7">
        <f>SUM(D118,471)</f>
        <v>12759</v>
      </c>
      <c r="F118" s="7" t="s">
        <v>125</v>
      </c>
      <c r="G118" s="7" t="s">
        <v>200</v>
      </c>
      <c r="H118" s="8" t="s">
        <v>209</v>
      </c>
      <c r="I118" s="7"/>
    </row>
    <row r="119" spans="1:9" x14ac:dyDescent="0.15">
      <c r="A119" s="7" t="s">
        <v>215</v>
      </c>
      <c r="B119" s="7" t="s">
        <v>9</v>
      </c>
      <c r="C119" s="7">
        <v>16</v>
      </c>
      <c r="D119" s="7">
        <f>SUM(D118,4096)</f>
        <v>16384</v>
      </c>
      <c r="E119" s="7">
        <f t="shared" ref="E119:E130" si="9">SUM(D119,471)</f>
        <v>16855</v>
      </c>
      <c r="F119" s="7" t="s">
        <v>125</v>
      </c>
      <c r="G119" s="7" t="s">
        <v>200</v>
      </c>
      <c r="H119" s="8" t="s">
        <v>209</v>
      </c>
      <c r="I119" s="7"/>
    </row>
    <row r="120" spans="1:9" x14ac:dyDescent="0.15">
      <c r="A120" s="7" t="s">
        <v>216</v>
      </c>
      <c r="B120" s="7" t="s">
        <v>9</v>
      </c>
      <c r="C120" s="7">
        <v>16</v>
      </c>
      <c r="D120" s="7">
        <f t="shared" ref="D120:D134" si="10">SUM(D119,4096)</f>
        <v>20480</v>
      </c>
      <c r="E120" s="7">
        <f t="shared" si="9"/>
        <v>20951</v>
      </c>
      <c r="F120" s="7" t="s">
        <v>125</v>
      </c>
      <c r="G120" s="7" t="s">
        <v>200</v>
      </c>
      <c r="H120" s="8" t="s">
        <v>209</v>
      </c>
      <c r="I120" s="7"/>
    </row>
    <row r="121" spans="1:9" x14ac:dyDescent="0.15">
      <c r="A121" s="7" t="s">
        <v>217</v>
      </c>
      <c r="B121" s="7" t="s">
        <v>9</v>
      </c>
      <c r="C121" s="7">
        <v>16</v>
      </c>
      <c r="D121" s="7">
        <f t="shared" si="10"/>
        <v>24576</v>
      </c>
      <c r="E121" s="7">
        <f t="shared" si="9"/>
        <v>25047</v>
      </c>
      <c r="F121" s="7" t="s">
        <v>125</v>
      </c>
      <c r="G121" s="7" t="s">
        <v>200</v>
      </c>
      <c r="H121" s="8" t="s">
        <v>209</v>
      </c>
      <c r="I121" s="7"/>
    </row>
    <row r="122" spans="1:9" x14ac:dyDescent="0.15">
      <c r="A122" s="7" t="s">
        <v>218</v>
      </c>
      <c r="B122" s="7" t="s">
        <v>9</v>
      </c>
      <c r="C122" s="7">
        <v>16</v>
      </c>
      <c r="D122" s="7">
        <f t="shared" si="10"/>
        <v>28672</v>
      </c>
      <c r="E122" s="7">
        <f t="shared" si="9"/>
        <v>29143</v>
      </c>
      <c r="F122" s="7" t="s">
        <v>125</v>
      </c>
      <c r="G122" s="7" t="s">
        <v>200</v>
      </c>
      <c r="H122" s="8" t="s">
        <v>209</v>
      </c>
      <c r="I122" s="7"/>
    </row>
    <row r="123" spans="1:9" x14ac:dyDescent="0.15">
      <c r="A123" s="7" t="s">
        <v>252</v>
      </c>
      <c r="B123" s="7" t="s">
        <v>9</v>
      </c>
      <c r="C123" s="7">
        <v>4</v>
      </c>
      <c r="D123" s="7">
        <v>36864</v>
      </c>
      <c r="E123" s="7">
        <f t="shared" si="9"/>
        <v>37335</v>
      </c>
      <c r="F123" s="7" t="s">
        <v>125</v>
      </c>
      <c r="G123" s="7" t="s">
        <v>200</v>
      </c>
      <c r="H123" s="8" t="s">
        <v>209</v>
      </c>
      <c r="I123" s="7"/>
    </row>
    <row r="124" spans="1:9" x14ac:dyDescent="0.15">
      <c r="A124" s="7" t="s">
        <v>219</v>
      </c>
      <c r="B124" s="7" t="s">
        <v>9</v>
      </c>
      <c r="C124" s="7">
        <v>1</v>
      </c>
      <c r="D124" s="7">
        <f t="shared" si="10"/>
        <v>40960</v>
      </c>
      <c r="E124" s="7">
        <f t="shared" si="9"/>
        <v>41431</v>
      </c>
      <c r="F124" s="7" t="s">
        <v>125</v>
      </c>
      <c r="G124" s="7" t="s">
        <v>200</v>
      </c>
      <c r="H124" s="8" t="s">
        <v>209</v>
      </c>
      <c r="I124" s="7"/>
    </row>
    <row r="125" spans="1:9" x14ac:dyDescent="0.15">
      <c r="A125" s="7" t="s">
        <v>220</v>
      </c>
      <c r="B125" s="7" t="s">
        <v>9</v>
      </c>
      <c r="C125" s="7">
        <v>1</v>
      </c>
      <c r="D125" s="7">
        <f t="shared" si="10"/>
        <v>45056</v>
      </c>
      <c r="E125" s="7">
        <f t="shared" si="9"/>
        <v>45527</v>
      </c>
      <c r="F125" s="7" t="s">
        <v>125</v>
      </c>
      <c r="G125" s="7" t="s">
        <v>200</v>
      </c>
      <c r="H125" s="8" t="s">
        <v>209</v>
      </c>
      <c r="I125" s="7"/>
    </row>
    <row r="126" spans="1:9" x14ac:dyDescent="0.15">
      <c r="A126" s="7" t="s">
        <v>221</v>
      </c>
      <c r="B126" s="7" t="s">
        <v>9</v>
      </c>
      <c r="C126" s="7">
        <v>1</v>
      </c>
      <c r="D126" s="7">
        <v>53248</v>
      </c>
      <c r="E126" s="7">
        <f t="shared" si="9"/>
        <v>53719</v>
      </c>
      <c r="F126" s="7" t="s">
        <v>125</v>
      </c>
      <c r="G126" s="7" t="s">
        <v>200</v>
      </c>
      <c r="H126" s="8" t="s">
        <v>209</v>
      </c>
      <c r="I126" s="7"/>
    </row>
    <row r="127" spans="1:9" x14ac:dyDescent="0.15">
      <c r="A127" s="7" t="s">
        <v>253</v>
      </c>
      <c r="B127" s="7" t="s">
        <v>9</v>
      </c>
      <c r="C127" s="7">
        <v>16</v>
      </c>
      <c r="D127" s="7">
        <v>81920</v>
      </c>
      <c r="E127" s="7">
        <f t="shared" si="9"/>
        <v>82391</v>
      </c>
      <c r="F127" s="7" t="s">
        <v>125</v>
      </c>
      <c r="G127" s="7" t="s">
        <v>200</v>
      </c>
      <c r="H127" s="8" t="s">
        <v>209</v>
      </c>
      <c r="I127" s="7"/>
    </row>
    <row r="128" spans="1:9" x14ac:dyDescent="0.15">
      <c r="A128" s="7" t="s">
        <v>222</v>
      </c>
      <c r="B128" s="7" t="s">
        <v>9</v>
      </c>
      <c r="C128" s="7">
        <v>16</v>
      </c>
      <c r="D128" s="7">
        <v>90112</v>
      </c>
      <c r="E128" s="7">
        <f t="shared" si="9"/>
        <v>90583</v>
      </c>
      <c r="F128" s="7" t="s">
        <v>125</v>
      </c>
      <c r="G128" s="7" t="s">
        <v>200</v>
      </c>
      <c r="H128" s="8" t="s">
        <v>209</v>
      </c>
      <c r="I128" s="7"/>
    </row>
    <row r="129" spans="1:9" x14ac:dyDescent="0.15">
      <c r="A129" s="7" t="s">
        <v>223</v>
      </c>
      <c r="B129" s="7" t="s">
        <v>9</v>
      </c>
      <c r="C129" s="7">
        <v>16</v>
      </c>
      <c r="D129" s="7">
        <f t="shared" si="10"/>
        <v>94208</v>
      </c>
      <c r="E129" s="7">
        <f t="shared" si="9"/>
        <v>94679</v>
      </c>
      <c r="F129" s="7" t="s">
        <v>125</v>
      </c>
      <c r="G129" s="7" t="s">
        <v>200</v>
      </c>
      <c r="H129" s="8" t="s">
        <v>209</v>
      </c>
      <c r="I129" s="7"/>
    </row>
    <row r="130" spans="1:9" x14ac:dyDescent="0.15">
      <c r="A130" s="7" t="s">
        <v>224</v>
      </c>
      <c r="B130" s="7" t="s">
        <v>9</v>
      </c>
      <c r="C130" s="7">
        <v>16</v>
      </c>
      <c r="D130" s="7">
        <f t="shared" si="10"/>
        <v>98304</v>
      </c>
      <c r="E130" s="7">
        <f t="shared" si="9"/>
        <v>98775</v>
      </c>
      <c r="F130" s="7" t="s">
        <v>125</v>
      </c>
      <c r="G130" s="7" t="s">
        <v>200</v>
      </c>
      <c r="H130" s="8" t="s">
        <v>209</v>
      </c>
      <c r="I130" s="7"/>
    </row>
    <row r="131" spans="1:9" x14ac:dyDescent="0.15">
      <c r="A131" s="7" t="s">
        <v>225</v>
      </c>
      <c r="B131" s="7" t="s">
        <v>9</v>
      </c>
      <c r="C131" s="7">
        <v>16</v>
      </c>
      <c r="D131" s="7">
        <v>131072</v>
      </c>
      <c r="E131" s="7">
        <v>131072</v>
      </c>
      <c r="F131" s="7" t="s">
        <v>125</v>
      </c>
      <c r="G131" s="7" t="s">
        <v>200</v>
      </c>
      <c r="H131" s="8" t="s">
        <v>209</v>
      </c>
      <c r="I131" s="7"/>
    </row>
    <row r="132" spans="1:9" x14ac:dyDescent="0.15">
      <c r="A132" s="7" t="s">
        <v>226</v>
      </c>
      <c r="B132" s="7" t="s">
        <v>9</v>
      </c>
      <c r="C132" s="7">
        <v>16</v>
      </c>
      <c r="D132" s="7">
        <f t="shared" si="10"/>
        <v>135168</v>
      </c>
      <c r="E132" s="7">
        <v>135168</v>
      </c>
      <c r="F132" s="7" t="s">
        <v>125</v>
      </c>
      <c r="G132" s="7" t="s">
        <v>200</v>
      </c>
      <c r="H132" s="8" t="s">
        <v>209</v>
      </c>
      <c r="I132" s="7"/>
    </row>
    <row r="133" spans="1:9" x14ac:dyDescent="0.15">
      <c r="A133" s="7" t="s">
        <v>227</v>
      </c>
      <c r="B133" s="7" t="s">
        <v>9</v>
      </c>
      <c r="C133" s="7">
        <v>16</v>
      </c>
      <c r="D133" s="7">
        <f t="shared" si="10"/>
        <v>139264</v>
      </c>
      <c r="E133" s="7">
        <v>139264</v>
      </c>
      <c r="F133" s="7" t="s">
        <v>125</v>
      </c>
      <c r="G133" s="7" t="s">
        <v>200</v>
      </c>
      <c r="H133" s="8" t="s">
        <v>209</v>
      </c>
      <c r="I133" s="7"/>
    </row>
    <row r="134" spans="1:9" x14ac:dyDescent="0.15">
      <c r="A134" s="7" t="s">
        <v>228</v>
      </c>
      <c r="B134" s="7" t="s">
        <v>9</v>
      </c>
      <c r="C134" s="7">
        <v>16</v>
      </c>
      <c r="D134" s="7">
        <f t="shared" si="10"/>
        <v>143360</v>
      </c>
      <c r="E134" s="7">
        <v>143360</v>
      </c>
      <c r="F134" s="7" t="s">
        <v>125</v>
      </c>
      <c r="G134" s="7" t="s">
        <v>200</v>
      </c>
      <c r="H134" s="8" t="s">
        <v>209</v>
      </c>
      <c r="I134" s="7"/>
    </row>
    <row r="135" spans="1:9" x14ac:dyDescent="0.15">
      <c r="A135" s="7" t="s">
        <v>233</v>
      </c>
      <c r="B135" s="7" t="s">
        <v>9</v>
      </c>
      <c r="C135" s="7">
        <v>16</v>
      </c>
      <c r="D135" s="7">
        <v>163840</v>
      </c>
      <c r="E135" s="7">
        <v>163840</v>
      </c>
      <c r="F135" s="7" t="s">
        <v>125</v>
      </c>
      <c r="G135" s="7" t="s">
        <v>200</v>
      </c>
      <c r="H135" s="8" t="s">
        <v>209</v>
      </c>
      <c r="I135" s="7"/>
    </row>
    <row r="136" spans="1:9" x14ac:dyDescent="0.15">
      <c r="A136" s="7" t="s">
        <v>229</v>
      </c>
      <c r="B136" s="7" t="s">
        <v>9</v>
      </c>
      <c r="C136" s="7">
        <v>16</v>
      </c>
      <c r="D136" s="7">
        <v>147456</v>
      </c>
      <c r="E136" s="7">
        <v>147456</v>
      </c>
      <c r="F136" s="7" t="s">
        <v>125</v>
      </c>
      <c r="G136" s="7" t="s">
        <v>200</v>
      </c>
      <c r="H136" s="8" t="s">
        <v>209</v>
      </c>
      <c r="I136" s="7"/>
    </row>
    <row r="137" spans="1:9" x14ac:dyDescent="0.15">
      <c r="A137" s="7" t="s">
        <v>230</v>
      </c>
      <c r="B137" s="7" t="s">
        <v>9</v>
      </c>
      <c r="C137" s="7">
        <v>16</v>
      </c>
      <c r="D137" s="7">
        <v>151552</v>
      </c>
      <c r="E137" s="7">
        <v>151552</v>
      </c>
      <c r="F137" s="7" t="s">
        <v>125</v>
      </c>
      <c r="G137" s="7" t="s">
        <v>200</v>
      </c>
      <c r="H137" s="8" t="s">
        <v>209</v>
      </c>
      <c r="I137" s="7"/>
    </row>
    <row r="138" spans="1:9" x14ac:dyDescent="0.15">
      <c r="A138" s="7" t="s">
        <v>231</v>
      </c>
      <c r="B138" s="7" t="s">
        <v>9</v>
      </c>
      <c r="C138" s="7">
        <v>16</v>
      </c>
      <c r="D138" s="7">
        <v>155648</v>
      </c>
      <c r="E138" s="7">
        <v>155648</v>
      </c>
      <c r="F138" s="7" t="s">
        <v>125</v>
      </c>
      <c r="G138" s="7" t="s">
        <v>200</v>
      </c>
      <c r="H138" s="8" t="s">
        <v>209</v>
      </c>
      <c r="I138" s="7"/>
    </row>
    <row r="139" spans="1:9" x14ac:dyDescent="0.15">
      <c r="A139" s="7" t="s">
        <v>232</v>
      </c>
      <c r="B139" s="7" t="s">
        <v>9</v>
      </c>
      <c r="C139" s="7">
        <v>16</v>
      </c>
      <c r="D139" s="7">
        <v>159744</v>
      </c>
      <c r="E139" s="7">
        <v>159744</v>
      </c>
      <c r="F139" s="7" t="s">
        <v>125</v>
      </c>
      <c r="G139" s="7" t="s">
        <v>200</v>
      </c>
      <c r="H139" s="8" t="s">
        <v>209</v>
      </c>
      <c r="I139" s="7"/>
    </row>
    <row r="140" spans="1:9" x14ac:dyDescent="0.15">
      <c r="A140" s="7" t="s">
        <v>233</v>
      </c>
      <c r="B140" s="7" t="s">
        <v>9</v>
      </c>
      <c r="C140" s="7">
        <v>16</v>
      </c>
      <c r="D140" s="7">
        <v>167936</v>
      </c>
      <c r="E140" s="7">
        <v>167936</v>
      </c>
      <c r="F140" s="7" t="s">
        <v>125</v>
      </c>
      <c r="G140" s="7" t="s">
        <v>200</v>
      </c>
      <c r="H140" s="8" t="s">
        <v>209</v>
      </c>
      <c r="I140" s="7"/>
    </row>
  </sheetData>
  <phoneticPr fontId="2" type="noConversion"/>
  <dataValidations count="1">
    <dataValidation type="list" allowBlank="1" showInputMessage="1" showErrorMessage="1" sqref="B2:B140">
      <formula1>"HASH,DIRECT,TCAM"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1" sqref="F1:F32"/>
    </sheetView>
  </sheetViews>
  <sheetFormatPr defaultRowHeight="13.5" x14ac:dyDescent="0.15"/>
  <cols>
    <col min="3" max="3" width="3.5" bestFit="1" customWidth="1"/>
    <col min="4" max="4" width="7.5" bestFit="1" customWidth="1"/>
    <col min="5" max="5" width="4.5" bestFit="1" customWidth="1"/>
    <col min="9" max="9" width="20.5" bestFit="1" customWidth="1"/>
  </cols>
  <sheetData>
    <row r="1" spans="1:6" x14ac:dyDescent="0.15">
      <c r="A1" s="10" t="s">
        <v>210</v>
      </c>
      <c r="B1" s="11">
        <v>0</v>
      </c>
      <c r="C1">
        <f>HEX2DEC(B1)</f>
        <v>0</v>
      </c>
      <c r="D1">
        <f>C1*4096</f>
        <v>0</v>
      </c>
      <c r="E1" s="10">
        <v>536</v>
      </c>
      <c r="F1">
        <f>D1+E1-1</f>
        <v>535</v>
      </c>
    </row>
    <row r="2" spans="1:6" x14ac:dyDescent="0.15">
      <c r="A2" s="10" t="s">
        <v>210</v>
      </c>
      <c r="B2" s="11">
        <v>1</v>
      </c>
      <c r="C2">
        <f t="shared" ref="C2:C32" si="0">HEX2DEC(B2)</f>
        <v>1</v>
      </c>
      <c r="D2">
        <f t="shared" ref="D2:D32" si="1">C2*4096</f>
        <v>4096</v>
      </c>
      <c r="E2" s="10">
        <v>536</v>
      </c>
      <c r="F2">
        <f t="shared" ref="F2:F32" si="2">D2+E2-1</f>
        <v>4631</v>
      </c>
    </row>
    <row r="3" spans="1:6" x14ac:dyDescent="0.15">
      <c r="A3" s="10" t="s">
        <v>210</v>
      </c>
      <c r="B3" s="11">
        <v>2</v>
      </c>
      <c r="C3">
        <f t="shared" si="0"/>
        <v>2</v>
      </c>
      <c r="D3">
        <f t="shared" si="1"/>
        <v>8192</v>
      </c>
      <c r="E3" s="10">
        <v>536</v>
      </c>
      <c r="F3">
        <f t="shared" si="2"/>
        <v>8727</v>
      </c>
    </row>
    <row r="4" spans="1:6" x14ac:dyDescent="0.15">
      <c r="A4" s="10" t="s">
        <v>210</v>
      </c>
      <c r="B4" s="11">
        <v>3</v>
      </c>
      <c r="C4">
        <f t="shared" si="0"/>
        <v>3</v>
      </c>
      <c r="D4">
        <f t="shared" si="1"/>
        <v>12288</v>
      </c>
      <c r="E4" s="10">
        <v>536</v>
      </c>
      <c r="F4">
        <f t="shared" si="2"/>
        <v>12823</v>
      </c>
    </row>
    <row r="5" spans="1:6" x14ac:dyDescent="0.15">
      <c r="A5" s="10" t="s">
        <v>210</v>
      </c>
      <c r="B5" s="11">
        <v>4</v>
      </c>
      <c r="C5">
        <f t="shared" si="0"/>
        <v>4</v>
      </c>
      <c r="D5">
        <f t="shared" si="1"/>
        <v>16384</v>
      </c>
      <c r="E5" s="10">
        <v>536</v>
      </c>
      <c r="F5">
        <f t="shared" si="2"/>
        <v>16919</v>
      </c>
    </row>
    <row r="6" spans="1:6" x14ac:dyDescent="0.15">
      <c r="A6" s="10" t="s">
        <v>210</v>
      </c>
      <c r="B6" s="11">
        <v>5</v>
      </c>
      <c r="C6">
        <f t="shared" si="0"/>
        <v>5</v>
      </c>
      <c r="D6">
        <f t="shared" si="1"/>
        <v>20480</v>
      </c>
      <c r="E6" s="10">
        <v>536</v>
      </c>
      <c r="F6">
        <f t="shared" si="2"/>
        <v>21015</v>
      </c>
    </row>
    <row r="7" spans="1:6" x14ac:dyDescent="0.15">
      <c r="A7" s="10" t="s">
        <v>210</v>
      </c>
      <c r="B7" s="11">
        <v>6</v>
      </c>
      <c r="C7">
        <f t="shared" si="0"/>
        <v>6</v>
      </c>
      <c r="D7">
        <f t="shared" si="1"/>
        <v>24576</v>
      </c>
      <c r="E7" s="10">
        <v>536</v>
      </c>
      <c r="F7">
        <f t="shared" si="2"/>
        <v>25111</v>
      </c>
    </row>
    <row r="8" spans="1:6" x14ac:dyDescent="0.15">
      <c r="A8" s="10" t="s">
        <v>210</v>
      </c>
      <c r="B8" s="11">
        <v>7</v>
      </c>
      <c r="C8">
        <f t="shared" si="0"/>
        <v>7</v>
      </c>
      <c r="D8">
        <f t="shared" si="1"/>
        <v>28672</v>
      </c>
      <c r="E8" s="10">
        <v>536</v>
      </c>
      <c r="F8">
        <f t="shared" si="2"/>
        <v>29207</v>
      </c>
    </row>
    <row r="9" spans="1:6" x14ac:dyDescent="0.15">
      <c r="A9" s="10" t="s">
        <v>210</v>
      </c>
      <c r="B9" s="11">
        <v>8</v>
      </c>
      <c r="C9">
        <f t="shared" si="0"/>
        <v>8</v>
      </c>
      <c r="D9">
        <f t="shared" si="1"/>
        <v>32768</v>
      </c>
      <c r="E9" s="10">
        <v>536</v>
      </c>
      <c r="F9">
        <f t="shared" si="2"/>
        <v>33303</v>
      </c>
    </row>
    <row r="10" spans="1:6" x14ac:dyDescent="0.15">
      <c r="A10" s="10" t="s">
        <v>210</v>
      </c>
      <c r="B10" s="11">
        <v>9</v>
      </c>
      <c r="C10">
        <f t="shared" si="0"/>
        <v>9</v>
      </c>
      <c r="D10">
        <f t="shared" si="1"/>
        <v>36864</v>
      </c>
      <c r="E10" s="10">
        <v>536</v>
      </c>
      <c r="F10">
        <f t="shared" si="2"/>
        <v>37399</v>
      </c>
    </row>
    <row r="11" spans="1:6" x14ac:dyDescent="0.15">
      <c r="A11" s="10" t="s">
        <v>210</v>
      </c>
      <c r="B11" s="11" t="s">
        <v>211</v>
      </c>
      <c r="C11">
        <f t="shared" si="0"/>
        <v>10</v>
      </c>
      <c r="D11">
        <f t="shared" si="1"/>
        <v>40960</v>
      </c>
      <c r="E11" s="10">
        <v>536</v>
      </c>
      <c r="F11">
        <f t="shared" si="2"/>
        <v>41495</v>
      </c>
    </row>
    <row r="12" spans="1:6" x14ac:dyDescent="0.15">
      <c r="A12" s="10" t="s">
        <v>210</v>
      </c>
      <c r="B12" s="11" t="s">
        <v>212</v>
      </c>
      <c r="C12">
        <f t="shared" si="0"/>
        <v>11</v>
      </c>
      <c r="D12">
        <f t="shared" si="1"/>
        <v>45056</v>
      </c>
      <c r="E12" s="10">
        <v>536</v>
      </c>
      <c r="F12">
        <f t="shared" si="2"/>
        <v>45591</v>
      </c>
    </row>
    <row r="13" spans="1:6" x14ac:dyDescent="0.15">
      <c r="A13" s="10" t="s">
        <v>210</v>
      </c>
      <c r="B13" s="11" t="s">
        <v>213</v>
      </c>
      <c r="C13">
        <f t="shared" si="0"/>
        <v>12</v>
      </c>
      <c r="D13">
        <f t="shared" si="1"/>
        <v>49152</v>
      </c>
      <c r="E13" s="10">
        <v>536</v>
      </c>
      <c r="F13">
        <f t="shared" si="2"/>
        <v>49687</v>
      </c>
    </row>
    <row r="14" spans="1:6" x14ac:dyDescent="0.15">
      <c r="A14" s="10" t="s">
        <v>210</v>
      </c>
      <c r="B14" s="11" t="s">
        <v>214</v>
      </c>
      <c r="C14">
        <f t="shared" si="0"/>
        <v>13</v>
      </c>
      <c r="D14">
        <f t="shared" si="1"/>
        <v>53248</v>
      </c>
      <c r="E14" s="10">
        <v>536</v>
      </c>
      <c r="F14">
        <f t="shared" si="2"/>
        <v>53783</v>
      </c>
    </row>
    <row r="15" spans="1:6" x14ac:dyDescent="0.15">
      <c r="A15" s="10" t="s">
        <v>210</v>
      </c>
      <c r="B15" s="11">
        <v>10</v>
      </c>
      <c r="C15">
        <f t="shared" si="0"/>
        <v>16</v>
      </c>
      <c r="D15">
        <f t="shared" si="1"/>
        <v>65536</v>
      </c>
      <c r="E15" s="10">
        <v>536</v>
      </c>
      <c r="F15">
        <f t="shared" si="2"/>
        <v>66071</v>
      </c>
    </row>
    <row r="16" spans="1:6" x14ac:dyDescent="0.15">
      <c r="A16" s="10" t="s">
        <v>210</v>
      </c>
      <c r="B16" s="11">
        <v>11</v>
      </c>
      <c r="C16">
        <f t="shared" si="0"/>
        <v>17</v>
      </c>
      <c r="D16">
        <f t="shared" si="1"/>
        <v>69632</v>
      </c>
      <c r="E16" s="10">
        <v>536</v>
      </c>
      <c r="F16">
        <f t="shared" si="2"/>
        <v>70167</v>
      </c>
    </row>
    <row r="17" spans="1:6" x14ac:dyDescent="0.15">
      <c r="A17" s="10" t="s">
        <v>210</v>
      </c>
      <c r="B17" s="11">
        <v>12</v>
      </c>
      <c r="C17">
        <f t="shared" si="0"/>
        <v>18</v>
      </c>
      <c r="D17">
        <f t="shared" si="1"/>
        <v>73728</v>
      </c>
      <c r="E17" s="10">
        <v>536</v>
      </c>
      <c r="F17">
        <f t="shared" si="2"/>
        <v>74263</v>
      </c>
    </row>
    <row r="18" spans="1:6" x14ac:dyDescent="0.15">
      <c r="A18" s="10" t="s">
        <v>210</v>
      </c>
      <c r="B18" s="11">
        <v>14</v>
      </c>
      <c r="C18">
        <f t="shared" si="0"/>
        <v>20</v>
      </c>
      <c r="D18">
        <f t="shared" si="1"/>
        <v>81920</v>
      </c>
      <c r="E18" s="10">
        <v>536</v>
      </c>
      <c r="F18">
        <f t="shared" si="2"/>
        <v>82455</v>
      </c>
    </row>
    <row r="19" spans="1:6" x14ac:dyDescent="0.15">
      <c r="A19" s="10" t="s">
        <v>210</v>
      </c>
      <c r="B19" s="11">
        <v>15</v>
      </c>
      <c r="C19">
        <f t="shared" si="0"/>
        <v>21</v>
      </c>
      <c r="D19">
        <f t="shared" si="1"/>
        <v>86016</v>
      </c>
      <c r="E19" s="10">
        <v>536</v>
      </c>
      <c r="F19">
        <f t="shared" si="2"/>
        <v>86551</v>
      </c>
    </row>
    <row r="20" spans="1:6" x14ac:dyDescent="0.15">
      <c r="A20" s="10" t="s">
        <v>210</v>
      </c>
      <c r="B20" s="11">
        <v>16</v>
      </c>
      <c r="C20">
        <f t="shared" si="0"/>
        <v>22</v>
      </c>
      <c r="D20">
        <f t="shared" si="1"/>
        <v>90112</v>
      </c>
      <c r="E20" s="10">
        <v>536</v>
      </c>
      <c r="F20">
        <f t="shared" si="2"/>
        <v>90647</v>
      </c>
    </row>
    <row r="21" spans="1:6" x14ac:dyDescent="0.15">
      <c r="A21" s="10" t="s">
        <v>210</v>
      </c>
      <c r="B21" s="11">
        <v>17</v>
      </c>
      <c r="C21">
        <f t="shared" si="0"/>
        <v>23</v>
      </c>
      <c r="D21">
        <f t="shared" si="1"/>
        <v>94208</v>
      </c>
      <c r="E21" s="10">
        <v>536</v>
      </c>
      <c r="F21">
        <f t="shared" si="2"/>
        <v>94743</v>
      </c>
    </row>
    <row r="22" spans="1:6" x14ac:dyDescent="0.15">
      <c r="A22" s="10" t="s">
        <v>210</v>
      </c>
      <c r="B22" s="11">
        <v>18</v>
      </c>
      <c r="C22">
        <f t="shared" si="0"/>
        <v>24</v>
      </c>
      <c r="D22">
        <f t="shared" si="1"/>
        <v>98304</v>
      </c>
      <c r="E22" s="10">
        <v>536</v>
      </c>
      <c r="F22">
        <f t="shared" si="2"/>
        <v>98839</v>
      </c>
    </row>
    <row r="23" spans="1:6" x14ac:dyDescent="0.15">
      <c r="A23" s="10" t="s">
        <v>210</v>
      </c>
      <c r="B23" s="11">
        <v>20</v>
      </c>
      <c r="C23">
        <f t="shared" si="0"/>
        <v>32</v>
      </c>
      <c r="D23">
        <f t="shared" si="1"/>
        <v>131072</v>
      </c>
      <c r="E23" s="10">
        <v>1</v>
      </c>
      <c r="F23">
        <f t="shared" si="2"/>
        <v>131072</v>
      </c>
    </row>
    <row r="24" spans="1:6" x14ac:dyDescent="0.15">
      <c r="A24" s="10" t="s">
        <v>210</v>
      </c>
      <c r="B24" s="11">
        <v>21</v>
      </c>
      <c r="C24">
        <f t="shared" si="0"/>
        <v>33</v>
      </c>
      <c r="D24">
        <f t="shared" si="1"/>
        <v>135168</v>
      </c>
      <c r="E24" s="10">
        <v>1</v>
      </c>
      <c r="F24">
        <f t="shared" si="2"/>
        <v>135168</v>
      </c>
    </row>
    <row r="25" spans="1:6" x14ac:dyDescent="0.15">
      <c r="A25" s="10" t="s">
        <v>210</v>
      </c>
      <c r="B25" s="11">
        <v>22</v>
      </c>
      <c r="C25">
        <f t="shared" si="0"/>
        <v>34</v>
      </c>
      <c r="D25">
        <f t="shared" si="1"/>
        <v>139264</v>
      </c>
      <c r="E25" s="10">
        <v>1</v>
      </c>
      <c r="F25">
        <f t="shared" si="2"/>
        <v>139264</v>
      </c>
    </row>
    <row r="26" spans="1:6" x14ac:dyDescent="0.15">
      <c r="A26" s="10" t="s">
        <v>210</v>
      </c>
      <c r="B26" s="11">
        <v>23</v>
      </c>
      <c r="C26">
        <f t="shared" si="0"/>
        <v>35</v>
      </c>
      <c r="D26">
        <f t="shared" si="1"/>
        <v>143360</v>
      </c>
      <c r="E26" s="10">
        <v>1</v>
      </c>
      <c r="F26">
        <f t="shared" si="2"/>
        <v>143360</v>
      </c>
    </row>
    <row r="27" spans="1:6" x14ac:dyDescent="0.15">
      <c r="A27" s="10" t="s">
        <v>210</v>
      </c>
      <c r="B27" s="11">
        <v>24</v>
      </c>
      <c r="C27">
        <f t="shared" si="0"/>
        <v>36</v>
      </c>
      <c r="D27">
        <f t="shared" si="1"/>
        <v>147456</v>
      </c>
      <c r="E27" s="10">
        <v>1</v>
      </c>
      <c r="F27">
        <f t="shared" si="2"/>
        <v>147456</v>
      </c>
    </row>
    <row r="28" spans="1:6" x14ac:dyDescent="0.15">
      <c r="A28" s="10" t="s">
        <v>210</v>
      </c>
      <c r="B28" s="11">
        <v>25</v>
      </c>
      <c r="C28">
        <f t="shared" si="0"/>
        <v>37</v>
      </c>
      <c r="D28">
        <f t="shared" si="1"/>
        <v>151552</v>
      </c>
      <c r="E28" s="10">
        <v>1</v>
      </c>
      <c r="F28">
        <f t="shared" si="2"/>
        <v>151552</v>
      </c>
    </row>
    <row r="29" spans="1:6" x14ac:dyDescent="0.15">
      <c r="A29" s="10" t="s">
        <v>210</v>
      </c>
      <c r="B29" s="11">
        <v>26</v>
      </c>
      <c r="C29">
        <f t="shared" si="0"/>
        <v>38</v>
      </c>
      <c r="D29">
        <f t="shared" si="1"/>
        <v>155648</v>
      </c>
      <c r="E29" s="10">
        <v>1</v>
      </c>
      <c r="F29">
        <f t="shared" si="2"/>
        <v>155648</v>
      </c>
    </row>
    <row r="30" spans="1:6" x14ac:dyDescent="0.15">
      <c r="A30" s="10" t="s">
        <v>210</v>
      </c>
      <c r="B30" s="11">
        <v>27</v>
      </c>
      <c r="C30">
        <f t="shared" si="0"/>
        <v>39</v>
      </c>
      <c r="D30">
        <f t="shared" si="1"/>
        <v>159744</v>
      </c>
      <c r="E30" s="10">
        <v>1</v>
      </c>
      <c r="F30">
        <f t="shared" si="2"/>
        <v>159744</v>
      </c>
    </row>
    <row r="31" spans="1:6" x14ac:dyDescent="0.15">
      <c r="A31" s="10" t="s">
        <v>210</v>
      </c>
      <c r="B31" s="11">
        <v>28</v>
      </c>
      <c r="C31">
        <f t="shared" si="0"/>
        <v>40</v>
      </c>
      <c r="D31">
        <f t="shared" si="1"/>
        <v>163840</v>
      </c>
      <c r="E31" s="10">
        <v>1</v>
      </c>
      <c r="F31">
        <f t="shared" si="2"/>
        <v>163840</v>
      </c>
    </row>
    <row r="32" spans="1:6" x14ac:dyDescent="0.15">
      <c r="A32" s="10" t="s">
        <v>210</v>
      </c>
      <c r="B32" s="11">
        <v>29</v>
      </c>
      <c r="C32">
        <f t="shared" si="0"/>
        <v>41</v>
      </c>
      <c r="D32">
        <f t="shared" si="1"/>
        <v>167936</v>
      </c>
      <c r="E32" s="10">
        <v>1</v>
      </c>
      <c r="F32">
        <f t="shared" si="2"/>
        <v>167936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physical_table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2019-04-15T08:39:01Z</dcterms:modified>
</cp:coreProperties>
</file>