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VaspFiles\CrCuSe2\241231-CrCuSe2\"/>
    </mc:Choice>
  </mc:AlternateContent>
  <xr:revisionPtr revIDLastSave="0" documentId="13_ncr:1_{CD1F5D95-6537-4497-AB10-270CDDD95C27}" xr6:coauthVersionLast="47" xr6:coauthVersionMax="47" xr10:uidLastSave="{00000000-0000-0000-0000-000000000000}"/>
  <bookViews>
    <workbookView xWindow="0" yWindow="1640" windowWidth="22400" windowHeight="11640" activeTab="1" xr2:uid="{00000000-000D-0000-FFFF-FFFF00000000}"/>
  </bookViews>
  <sheets>
    <sheet name="kg-struc" sheetId="2" r:id="rId1"/>
    <sheet name="bulk" sheetId="3" r:id="rId2"/>
    <sheet name="mon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2" i="3"/>
  <c r="I5" i="3"/>
  <c r="H5" i="3"/>
  <c r="E5" i="4"/>
  <c r="F5" i="4"/>
  <c r="D5" i="4"/>
  <c r="H5" i="4" s="1"/>
  <c r="K36" i="2"/>
  <c r="L36" i="2"/>
  <c r="J36" i="2"/>
  <c r="K32" i="2"/>
  <c r="L32" i="2"/>
  <c r="J32" i="2"/>
  <c r="K28" i="2"/>
  <c r="L28" i="2"/>
  <c r="J28" i="2"/>
  <c r="K24" i="2"/>
  <c r="L24" i="2"/>
  <c r="J24" i="2"/>
  <c r="K20" i="2"/>
  <c r="L20" i="2"/>
  <c r="J20" i="2"/>
  <c r="K16" i="2"/>
  <c r="L16" i="2"/>
  <c r="J16" i="2"/>
  <c r="K12" i="2"/>
  <c r="L12" i="2"/>
  <c r="J12" i="2"/>
  <c r="K8" i="2"/>
  <c r="L8" i="2"/>
  <c r="J8" i="2"/>
  <c r="K4" i="2"/>
  <c r="L4" i="2"/>
  <c r="J4" i="2"/>
  <c r="H3" i="4"/>
  <c r="H4" i="4"/>
  <c r="H2" i="4"/>
  <c r="E4" i="4"/>
  <c r="E3" i="4"/>
  <c r="H4" i="3"/>
  <c r="H3" i="3"/>
  <c r="H2" i="3"/>
  <c r="I2" i="3" s="1"/>
  <c r="I4" i="3" l="1"/>
  <c r="I3" i="3"/>
</calcChain>
</file>

<file path=xl/sharedStrings.xml><?xml version="1.0" encoding="utf-8"?>
<sst xmlns="http://schemas.openxmlformats.org/spreadsheetml/2006/main" count="140" uniqueCount="112">
  <si>
    <t>fm</t>
    <phoneticPr fontId="1" type="noConversion"/>
  </si>
  <si>
    <t>inter</t>
    <phoneticPr fontId="1" type="noConversion"/>
  </si>
  <si>
    <t>intra</t>
    <phoneticPr fontId="1" type="noConversion"/>
  </si>
  <si>
    <t>type</t>
    <phoneticPr fontId="1" type="noConversion"/>
  </si>
  <si>
    <t>E0</t>
    <phoneticPr fontId="1" type="noConversion"/>
  </si>
  <si>
    <t>supercell</t>
    <phoneticPr fontId="1" type="noConversion"/>
  </si>
  <si>
    <t>2x2x1</t>
    <phoneticPr fontId="1" type="noConversion"/>
  </si>
  <si>
    <t>E0/unitcell</t>
    <phoneticPr fontId="1" type="noConversion"/>
  </si>
  <si>
    <t>Cu3</t>
  </si>
  <si>
    <t>Se5</t>
  </si>
  <si>
    <t>Cr1</t>
  </si>
  <si>
    <t>Cr2</t>
  </si>
  <si>
    <t>Cr3</t>
  </si>
  <si>
    <t>Cu1</t>
  </si>
  <si>
    <t>Cu2</t>
  </si>
  <si>
    <t>Se1</t>
  </si>
  <si>
    <t>Se2</t>
  </si>
  <si>
    <t>Se3</t>
  </si>
  <si>
    <t>Se4</t>
  </si>
  <si>
    <t>Se6</t>
  </si>
  <si>
    <t>1x1x1</t>
    <phoneticPr fontId="1" type="noConversion"/>
  </si>
  <si>
    <t>1x1x2</t>
    <phoneticPr fontId="1" type="noConversion"/>
  </si>
  <si>
    <t>3*3.0</t>
    <phoneticPr fontId="1" type="noConversion"/>
  </si>
  <si>
    <t>3*0.1 6*-0.1</t>
    <phoneticPr fontId="1" type="noConversion"/>
  </si>
  <si>
    <t>3.0 -3.0 3.0 -3.0 3.0 -3.0</t>
    <phoneticPr fontId="1" type="noConversion"/>
  </si>
  <si>
    <t>6*0.1 12*-0.1</t>
    <phoneticPr fontId="1" type="noConversion"/>
  </si>
  <si>
    <t>di</t>
    <phoneticPr fontId="1" type="noConversion"/>
  </si>
  <si>
    <t>fe</t>
    <phoneticPr fontId="1" type="noConversion"/>
  </si>
  <si>
    <t>he</t>
    <phoneticPr fontId="1" type="noConversion"/>
  </si>
  <si>
    <t>kg</t>
    <phoneticPr fontId="1" type="noConversion"/>
  </si>
  <si>
    <t>a=b</t>
    <phoneticPr fontId="1" type="noConversion"/>
  </si>
  <si>
    <t>c(z-axis)</t>
    <phoneticPr fontId="1" type="noConversion"/>
  </si>
  <si>
    <t>x</t>
  </si>
  <si>
    <t>y</t>
  </si>
  <si>
    <t>z</t>
  </si>
  <si>
    <t>Cr4</t>
  </si>
  <si>
    <t>Cr5</t>
  </si>
  <si>
    <t>Cr6</t>
  </si>
  <si>
    <t>Cr7</t>
  </si>
  <si>
    <t>Cr8</t>
  </si>
  <si>
    <t>Cr9</t>
  </si>
  <si>
    <t>Cr10</t>
  </si>
  <si>
    <t>Cr11</t>
  </si>
  <si>
    <t>Cr12</t>
  </si>
  <si>
    <t>Cr13</t>
  </si>
  <si>
    <t>Cr14</t>
  </si>
  <si>
    <t>Cr15</t>
  </si>
  <si>
    <t>Cr16</t>
  </si>
  <si>
    <t>Cr17</t>
  </si>
  <si>
    <t>Cr18</t>
  </si>
  <si>
    <t>Cu4</t>
  </si>
  <si>
    <t>Cu5</t>
  </si>
  <si>
    <t>Cu6</t>
  </si>
  <si>
    <t>Cu7</t>
  </si>
  <si>
    <t>Cu8</t>
  </si>
  <si>
    <t>Cu9</t>
  </si>
  <si>
    <t>Se7</t>
  </si>
  <si>
    <t>Se8</t>
  </si>
  <si>
    <t>Se9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</si>
  <si>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</si>
  <si>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</si>
  <si>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</si>
  <si>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</si>
  <si>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</si>
  <si>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</si>
  <si>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</si>
  <si>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</si>
  <si>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</si>
  <si>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</si>
  <si>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</si>
  <si>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</si>
  <si>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</si>
  <si>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</si>
  <si>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</si>
  <si>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</si>
  <si>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</si>
  <si>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</si>
  <si>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</si>
  <si>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</si>
  <si>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Se30</t>
  </si>
  <si>
    <t>Se31</t>
  </si>
  <si>
    <t>Se32</t>
  </si>
  <si>
    <t>Se33</t>
  </si>
  <si>
    <t>Se34</t>
  </si>
  <si>
    <t>Se35</t>
  </si>
  <si>
    <t>Se36</t>
  </si>
  <si>
    <t>Cu3</t>
    <phoneticPr fontId="1" type="noConversion"/>
  </si>
  <si>
    <t>KPOINTS</t>
    <phoneticPr fontId="1" type="noConversion"/>
  </si>
  <si>
    <t>Cu1</t>
    <phoneticPr fontId="1" type="noConversion"/>
  </si>
  <si>
    <t>Cu2</t>
    <phoneticPr fontId="1" type="noConversion"/>
  </si>
  <si>
    <t>Cu4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</si>
  <si>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</si>
  <si>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</si>
  <si>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</si>
  <si>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(fractional)</t>
    <phoneticPr fontId="1" type="noConversion"/>
  </si>
  <si>
    <t>Se20</t>
    <phoneticPr fontId="1" type="noConversion"/>
  </si>
  <si>
    <t>Take Average of Se Atoms' Coordinates
 -&gt; 
Cu Atoms' New Coordinates</t>
    <phoneticPr fontId="1" type="noConversion"/>
  </si>
  <si>
    <t>ENCUT</t>
    <phoneticPr fontId="1" type="noConversion"/>
  </si>
  <si>
    <t>MAGMOM-Cr</t>
    <phoneticPr fontId="1" type="noConversion"/>
  </si>
  <si>
    <t>MAGMOM-Cu-Se</t>
    <phoneticPr fontId="1" type="noConversion"/>
  </si>
  <si>
    <t>relative E0/unitcell</t>
    <phoneticPr fontId="1" type="noConversion"/>
  </si>
  <si>
    <t>ISIF</t>
    <phoneticPr fontId="1" type="noConversion"/>
  </si>
  <si>
    <t>relativ E(meV)</t>
    <phoneticPr fontId="1" type="noConversion"/>
  </si>
  <si>
    <t>SYMPREC=1E-4
LREAL=Auto</t>
    <phoneticPr fontId="1" type="noConversion"/>
  </si>
  <si>
    <t>notes</t>
    <phoneticPr fontId="1" type="noConversion"/>
  </si>
  <si>
    <t>interlayer distance</t>
    <phoneticPr fontId="1" type="noConversion"/>
  </si>
  <si>
    <t>\</t>
    <phoneticPr fontId="1" type="noConversion"/>
  </si>
  <si>
    <t>relative/f.u.</t>
    <phoneticPr fontId="1" type="noConversion"/>
  </si>
  <si>
    <t>12*0 24*0</t>
    <phoneticPr fontId="1" type="noConversion"/>
  </si>
  <si>
    <t>3.0 -3.0 3.0 -3.0 3.0 -3.0 3.0 -3.0 3.0 -3.0 3.0 -3.0</t>
    <phoneticPr fontId="1" type="noConversion"/>
  </si>
  <si>
    <t>3.0 -3.0 -3.0 3.0 3.0 -3.0 -3.0 3.0 3.0 -3.0 -3.0 3.0</t>
    <phoneticPr fontId="1" type="noConversion"/>
  </si>
  <si>
    <t>12*0.1 24*-0.1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</si>
</sst>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_ "/>
    <numFmt numFmtId="177" formatCode="0.00000"/>
    <numFmt numFmtId="178" formatCode="0.000000_ "/>
    <numFmt numFmtId="179" formatCode="0.00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28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vertical="center"/>
    </xf>
    <xf numFmtId="176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177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/>
    </xf>
    <xf numFmtId="179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BBD6-7BC1-4B5D-A9EF-DF75FF8F5830}">
  <dimension ref="A1:V64"/>
  <sheetViews>
    <sheetView zoomScale="79" zoomScaleNormal="79" zoomScaleSheetLayoutView="86" workbookViewId="0">
      <selection activeCell="I1" sqref="I1:L1"/>
    </sheetView>
  </sheetViews>
  <sheetFormatPr defaultRowHeight="14" x14ac:dyDescent="0.3"/>
  <cols>
    <col min="7" max="7" width="9.08203125" bestFit="1" customWidth="1"/>
    <col min="8" max="8" width="18" customWidth="1"/>
    <col min="12" max="12" width="11.6640625" customWidth="1"/>
    <col min="18" max="18" width="15.58203125" customWidth="1"/>
    <col min="20" max="22" width="14.9140625" style="2" customWidth="1"/>
    <col min="24" max="24" width="14.33203125" customWidth="1"/>
    <col min="25" max="25" width="11.08203125" customWidth="1"/>
    <col min="26" max="26" width="11.9140625" customWidth="1"/>
    <col min="27" max="27" width="20.33203125" customWidth="1"/>
    <col min="28" max="28" width="12" customWidth="1"/>
  </cols>
  <sheetData>
    <row r="1" spans="1:12" x14ac:dyDescent="0.3">
      <c r="A1" s="5"/>
      <c r="B1" s="5" t="s">
        <v>94</v>
      </c>
      <c r="C1" s="5" t="s">
        <v>32</v>
      </c>
      <c r="D1" s="5" t="s">
        <v>33</v>
      </c>
      <c r="E1" s="5" t="s">
        <v>34</v>
      </c>
      <c r="F1" s="12" t="s">
        <v>96</v>
      </c>
      <c r="G1" s="12"/>
      <c r="H1" s="12"/>
      <c r="I1" s="5" t="s">
        <v>94</v>
      </c>
      <c r="J1" s="5" t="s">
        <v>91</v>
      </c>
      <c r="K1" s="5" t="s">
        <v>92</v>
      </c>
      <c r="L1" s="5" t="s">
        <v>93</v>
      </c>
    </row>
    <row r="2" spans="1:12" x14ac:dyDescent="0.3">
      <c r="A2">
        <v>1</v>
      </c>
      <c r="B2" t="s">
        <v>10</v>
      </c>
      <c r="C2">
        <v>0.22222</v>
      </c>
      <c r="D2">
        <v>0.11111</v>
      </c>
      <c r="E2">
        <v>0.33398</v>
      </c>
      <c r="F2" s="12"/>
      <c r="G2" s="12"/>
      <c r="H2" s="12"/>
      <c r="I2" t="s">
        <v>60</v>
      </c>
      <c r="J2">
        <v>0.11111</v>
      </c>
      <c r="K2">
        <v>0.55556000000000005</v>
      </c>
      <c r="L2">
        <v>0.40133999999999997</v>
      </c>
    </row>
    <row r="3" spans="1:12" x14ac:dyDescent="0.3">
      <c r="A3">
        <v>2</v>
      </c>
      <c r="B3" t="s">
        <v>11</v>
      </c>
      <c r="C3">
        <v>0.22222</v>
      </c>
      <c r="D3">
        <v>0.44444</v>
      </c>
      <c r="E3">
        <v>0.33398</v>
      </c>
      <c r="F3" s="12"/>
      <c r="G3" s="12"/>
      <c r="H3" s="12"/>
      <c r="I3" t="s">
        <v>70</v>
      </c>
      <c r="J3">
        <v>0.22222</v>
      </c>
      <c r="K3">
        <v>0.77778000000000003</v>
      </c>
      <c r="L3">
        <v>0.58880999999999994</v>
      </c>
    </row>
    <row r="4" spans="1:12" x14ac:dyDescent="0.3">
      <c r="A4">
        <v>3</v>
      </c>
      <c r="B4" t="s">
        <v>12</v>
      </c>
      <c r="C4">
        <v>0.22222</v>
      </c>
      <c r="D4">
        <v>0.77778000000000003</v>
      </c>
      <c r="E4">
        <v>0.33398</v>
      </c>
      <c r="F4" s="12"/>
      <c r="G4" s="12"/>
      <c r="H4" s="12"/>
      <c r="I4" s="2" t="s">
        <v>88</v>
      </c>
      <c r="J4">
        <f>0.5*(J3+J2)</f>
        <v>0.16666500000000001</v>
      </c>
      <c r="K4">
        <f>0.5*(K3+K2)</f>
        <v>0.6666700000000001</v>
      </c>
      <c r="L4">
        <f>0.5*(L3+L2)</f>
        <v>0.49507499999999993</v>
      </c>
    </row>
    <row r="5" spans="1:12" x14ac:dyDescent="0.3">
      <c r="A5">
        <v>4</v>
      </c>
      <c r="B5" t="s">
        <v>35</v>
      </c>
      <c r="C5">
        <v>0.55556000000000005</v>
      </c>
      <c r="D5">
        <v>0.11111</v>
      </c>
      <c r="E5">
        <v>0.33398</v>
      </c>
      <c r="F5" s="12"/>
      <c r="G5" s="12"/>
      <c r="H5" s="12"/>
      <c r="I5" s="2"/>
    </row>
    <row r="6" spans="1:12" x14ac:dyDescent="0.3">
      <c r="A6">
        <v>5</v>
      </c>
      <c r="B6" t="s">
        <v>36</v>
      </c>
      <c r="C6">
        <v>0.55556000000000005</v>
      </c>
      <c r="D6">
        <v>0.44444</v>
      </c>
      <c r="E6">
        <v>0.33398</v>
      </c>
      <c r="F6" s="12"/>
      <c r="G6" s="12"/>
      <c r="H6" s="12"/>
      <c r="I6" t="s">
        <v>63</v>
      </c>
      <c r="J6">
        <v>0.44444</v>
      </c>
      <c r="K6">
        <v>0.55556000000000005</v>
      </c>
      <c r="L6">
        <v>0.40133999999999997</v>
      </c>
    </row>
    <row r="7" spans="1:12" x14ac:dyDescent="0.3">
      <c r="A7">
        <v>6</v>
      </c>
      <c r="B7" t="s">
        <v>37</v>
      </c>
      <c r="C7">
        <v>0.55556000000000005</v>
      </c>
      <c r="D7">
        <v>0.77778000000000003</v>
      </c>
      <c r="E7">
        <v>0.33398</v>
      </c>
      <c r="F7" s="12"/>
      <c r="G7" s="12"/>
      <c r="H7" s="12"/>
      <c r="I7" t="s">
        <v>95</v>
      </c>
      <c r="J7">
        <v>0.22222</v>
      </c>
      <c r="K7">
        <v>0.44444</v>
      </c>
      <c r="L7">
        <v>0.58880999999999994</v>
      </c>
    </row>
    <row r="8" spans="1:12" x14ac:dyDescent="0.3">
      <c r="A8">
        <v>7</v>
      </c>
      <c r="B8" t="s">
        <v>38</v>
      </c>
      <c r="C8">
        <v>0.88888999999999996</v>
      </c>
      <c r="D8">
        <v>0.11111</v>
      </c>
      <c r="E8">
        <v>0.33398</v>
      </c>
      <c r="F8" s="12"/>
      <c r="G8" s="12"/>
      <c r="H8" s="12"/>
      <c r="I8" s="2" t="s">
        <v>89</v>
      </c>
      <c r="J8">
        <f>0.5*(J7+J6)</f>
        <v>0.33333000000000002</v>
      </c>
      <c r="K8">
        <f>0.5*(K7+K6)</f>
        <v>0.5</v>
      </c>
      <c r="L8">
        <f>0.5*(L7+L6)</f>
        <v>0.49507499999999993</v>
      </c>
    </row>
    <row r="9" spans="1:12" x14ac:dyDescent="0.3">
      <c r="A9">
        <v>8</v>
      </c>
      <c r="B9" t="s">
        <v>39</v>
      </c>
      <c r="C9">
        <v>0.88888999999999996</v>
      </c>
      <c r="D9">
        <v>0.44444</v>
      </c>
      <c r="E9">
        <v>0.33398</v>
      </c>
      <c r="F9" s="12"/>
      <c r="G9" s="12"/>
      <c r="H9" s="12"/>
      <c r="I9" s="2"/>
    </row>
    <row r="10" spans="1:12" x14ac:dyDescent="0.3">
      <c r="A10">
        <v>9</v>
      </c>
      <c r="B10" t="s">
        <v>40</v>
      </c>
      <c r="C10">
        <v>0.88888999999999996</v>
      </c>
      <c r="D10">
        <v>0.77778000000000003</v>
      </c>
      <c r="E10">
        <v>0.33398</v>
      </c>
      <c r="F10" s="12"/>
      <c r="G10" s="12"/>
      <c r="H10" s="12"/>
      <c r="I10" t="s">
        <v>64</v>
      </c>
      <c r="J10">
        <v>0.44444</v>
      </c>
      <c r="K10">
        <v>0.88888999999999996</v>
      </c>
      <c r="L10">
        <v>0.40133999999999997</v>
      </c>
    </row>
    <row r="11" spans="1:12" x14ac:dyDescent="0.3">
      <c r="A11">
        <v>10</v>
      </c>
      <c r="B11" t="s">
        <v>41</v>
      </c>
      <c r="C11">
        <v>0.11111</v>
      </c>
      <c r="D11">
        <v>0.22222</v>
      </c>
      <c r="E11">
        <v>0.66730999999999996</v>
      </c>
      <c r="F11" s="12"/>
      <c r="G11" s="12"/>
      <c r="H11" s="12"/>
      <c r="I11" t="s">
        <v>73</v>
      </c>
      <c r="J11">
        <v>0.55556000000000005</v>
      </c>
      <c r="K11">
        <v>0.77778000000000003</v>
      </c>
      <c r="L11">
        <v>0.58880999999999994</v>
      </c>
    </row>
    <row r="12" spans="1:12" x14ac:dyDescent="0.3">
      <c r="A12">
        <v>11</v>
      </c>
      <c r="B12" t="s">
        <v>42</v>
      </c>
      <c r="C12">
        <v>0.11111</v>
      </c>
      <c r="D12">
        <v>0.55556000000000005</v>
      </c>
      <c r="E12">
        <v>0.66730999999999996</v>
      </c>
      <c r="F12" s="12"/>
      <c r="G12" s="12"/>
      <c r="H12" s="12"/>
      <c r="I12" s="2" t="s">
        <v>86</v>
      </c>
      <c r="J12">
        <f>0.5*(J10+J11)</f>
        <v>0.5</v>
      </c>
      <c r="K12">
        <f t="shared" ref="K12:L12" si="0">0.5*(K10+K11)</f>
        <v>0.83333499999999994</v>
      </c>
      <c r="L12">
        <f t="shared" si="0"/>
        <v>0.49507499999999993</v>
      </c>
    </row>
    <row r="13" spans="1:12" x14ac:dyDescent="0.3">
      <c r="A13">
        <v>12</v>
      </c>
      <c r="B13" t="s">
        <v>43</v>
      </c>
      <c r="C13">
        <v>0.11111</v>
      </c>
      <c r="D13">
        <v>0.88888999999999996</v>
      </c>
      <c r="E13">
        <v>0.66730999999999996</v>
      </c>
      <c r="F13" s="12"/>
      <c r="G13" s="12"/>
      <c r="H13" s="12"/>
      <c r="I13" s="2"/>
    </row>
    <row r="14" spans="1:12" x14ac:dyDescent="0.3">
      <c r="A14">
        <v>13</v>
      </c>
      <c r="B14" t="s">
        <v>44</v>
      </c>
      <c r="C14">
        <v>0.44444</v>
      </c>
      <c r="D14">
        <v>0.22222</v>
      </c>
      <c r="E14">
        <v>0.66730999999999996</v>
      </c>
      <c r="F14" s="12"/>
      <c r="G14" s="12"/>
      <c r="H14" s="12"/>
      <c r="I14" t="s">
        <v>59</v>
      </c>
      <c r="J14">
        <v>0.11111</v>
      </c>
      <c r="K14">
        <v>0.22222</v>
      </c>
      <c r="L14">
        <v>0.40133999999999997</v>
      </c>
    </row>
    <row r="15" spans="1:12" x14ac:dyDescent="0.3">
      <c r="A15">
        <v>14</v>
      </c>
      <c r="B15" t="s">
        <v>45</v>
      </c>
      <c r="C15">
        <v>0.44444</v>
      </c>
      <c r="D15">
        <v>0.55556000000000005</v>
      </c>
      <c r="E15">
        <v>0.66730999999999996</v>
      </c>
      <c r="F15" s="12"/>
      <c r="G15" s="12"/>
      <c r="H15" s="12"/>
      <c r="I15" t="s">
        <v>68</v>
      </c>
      <c r="J15">
        <v>0.22222</v>
      </c>
      <c r="K15">
        <v>0.11111</v>
      </c>
      <c r="L15">
        <v>0.58880999999999994</v>
      </c>
    </row>
    <row r="16" spans="1:12" x14ac:dyDescent="0.3">
      <c r="A16">
        <v>15</v>
      </c>
      <c r="B16" t="s">
        <v>46</v>
      </c>
      <c r="C16">
        <v>0.44444</v>
      </c>
      <c r="D16">
        <v>0.88888999999999996</v>
      </c>
      <c r="E16">
        <v>0.66730999999999996</v>
      </c>
      <c r="F16" s="12"/>
      <c r="G16" s="12"/>
      <c r="H16" s="12"/>
      <c r="I16" s="2" t="s">
        <v>90</v>
      </c>
      <c r="J16">
        <f>0.5*(J14+J15)</f>
        <v>0.16666500000000001</v>
      </c>
      <c r="K16">
        <f t="shared" ref="K16:L16" si="1">0.5*(K14+K15)</f>
        <v>0.16666500000000001</v>
      </c>
      <c r="L16">
        <f t="shared" si="1"/>
        <v>0.49507499999999993</v>
      </c>
    </row>
    <row r="17" spans="1:12" x14ac:dyDescent="0.3">
      <c r="A17">
        <v>16</v>
      </c>
      <c r="B17" t="s">
        <v>47</v>
      </c>
      <c r="C17">
        <v>0.77778000000000003</v>
      </c>
      <c r="D17">
        <v>0.22222</v>
      </c>
      <c r="E17">
        <v>0.66730999999999996</v>
      </c>
      <c r="F17" s="12"/>
      <c r="G17" s="12"/>
      <c r="H17" s="12"/>
      <c r="I17" s="2"/>
    </row>
    <row r="18" spans="1:12" x14ac:dyDescent="0.3">
      <c r="A18">
        <v>17</v>
      </c>
      <c r="B18" t="s">
        <v>48</v>
      </c>
      <c r="C18">
        <v>0.77778000000000003</v>
      </c>
      <c r="D18">
        <v>0.55556000000000005</v>
      </c>
      <c r="E18">
        <v>0.66730999999999996</v>
      </c>
      <c r="F18" s="12"/>
      <c r="G18" s="12"/>
      <c r="H18" s="12"/>
      <c r="I18" t="s">
        <v>62</v>
      </c>
      <c r="J18">
        <v>0.44444</v>
      </c>
      <c r="K18">
        <v>0.22222</v>
      </c>
      <c r="L18">
        <v>0.40133999999999997</v>
      </c>
    </row>
    <row r="19" spans="1:12" x14ac:dyDescent="0.3">
      <c r="A19">
        <v>18</v>
      </c>
      <c r="B19" t="s">
        <v>49</v>
      </c>
      <c r="C19">
        <v>0.77778000000000003</v>
      </c>
      <c r="D19">
        <v>0.88888999999999996</v>
      </c>
      <c r="E19">
        <v>0.66730999999999996</v>
      </c>
      <c r="F19" s="12"/>
      <c r="G19" s="12"/>
      <c r="H19" s="12"/>
      <c r="I19" t="s">
        <v>72</v>
      </c>
      <c r="J19">
        <v>0.55556000000000005</v>
      </c>
      <c r="K19">
        <v>0.44444</v>
      </c>
      <c r="L19">
        <v>0.58880999999999994</v>
      </c>
    </row>
    <row r="20" spans="1:12" x14ac:dyDescent="0.3">
      <c r="A20">
        <v>19</v>
      </c>
      <c r="B20" t="s">
        <v>13</v>
      </c>
      <c r="C20">
        <v>0.11111</v>
      </c>
      <c r="D20">
        <v>0.22222</v>
      </c>
      <c r="E20">
        <v>0.52386999999999995</v>
      </c>
      <c r="F20" s="12"/>
      <c r="G20" s="12"/>
      <c r="H20" s="12"/>
      <c r="I20" s="2" t="s">
        <v>51</v>
      </c>
      <c r="J20">
        <f>0.5*(J18+J19)</f>
        <v>0.5</v>
      </c>
      <c r="K20">
        <f t="shared" ref="K20:L20" si="2">0.5*(K18+K19)</f>
        <v>0.33333000000000002</v>
      </c>
      <c r="L20">
        <f t="shared" si="2"/>
        <v>0.49507499999999993</v>
      </c>
    </row>
    <row r="21" spans="1:12" x14ac:dyDescent="0.3">
      <c r="A21">
        <v>20</v>
      </c>
      <c r="B21" t="s">
        <v>14</v>
      </c>
      <c r="C21">
        <v>0.11111</v>
      </c>
      <c r="D21">
        <v>0.55556000000000005</v>
      </c>
      <c r="E21">
        <v>0.52386999999999995</v>
      </c>
      <c r="F21" s="12"/>
      <c r="G21" s="12"/>
      <c r="H21" s="12"/>
      <c r="I21" s="2"/>
    </row>
    <row r="22" spans="1:12" x14ac:dyDescent="0.3">
      <c r="A22">
        <v>21</v>
      </c>
      <c r="B22" t="s">
        <v>8</v>
      </c>
      <c r="C22">
        <v>0.11111</v>
      </c>
      <c r="D22">
        <v>0.88888999999999996</v>
      </c>
      <c r="E22">
        <v>0.52386999999999995</v>
      </c>
      <c r="F22" s="12"/>
      <c r="G22" s="12"/>
      <c r="H22" s="12"/>
      <c r="I22" t="s">
        <v>65</v>
      </c>
      <c r="J22">
        <v>0.77778000000000003</v>
      </c>
      <c r="K22">
        <v>0.22222</v>
      </c>
      <c r="L22">
        <v>0.40133999999999997</v>
      </c>
    </row>
    <row r="23" spans="1:12" x14ac:dyDescent="0.3">
      <c r="A23">
        <v>22</v>
      </c>
      <c r="B23" t="s">
        <v>50</v>
      </c>
      <c r="C23">
        <v>0.44444</v>
      </c>
      <c r="D23">
        <v>0.22222</v>
      </c>
      <c r="E23">
        <v>0.52386999999999995</v>
      </c>
      <c r="F23" s="12"/>
      <c r="G23" s="12"/>
      <c r="H23" s="12"/>
      <c r="I23" t="s">
        <v>71</v>
      </c>
      <c r="J23">
        <v>0.55556000000000005</v>
      </c>
      <c r="K23">
        <v>0.11111</v>
      </c>
      <c r="L23">
        <v>0.58880999999999994</v>
      </c>
    </row>
    <row r="24" spans="1:12" x14ac:dyDescent="0.3">
      <c r="A24">
        <v>23</v>
      </c>
      <c r="B24" t="s">
        <v>51</v>
      </c>
      <c r="C24">
        <v>0.44444</v>
      </c>
      <c r="D24">
        <v>0.55556000000000005</v>
      </c>
      <c r="E24">
        <v>0.52386999999999995</v>
      </c>
      <c r="F24" s="12"/>
      <c r="G24" s="12"/>
      <c r="H24" s="12"/>
      <c r="I24" s="2" t="s">
        <v>52</v>
      </c>
      <c r="J24">
        <f>0.5*(J23+J22)</f>
        <v>0.6666700000000001</v>
      </c>
      <c r="K24">
        <f>0.5*(K23+K22)</f>
        <v>0.16666500000000001</v>
      </c>
      <c r="L24">
        <f>0.5*(L23+L22)</f>
        <v>0.49507499999999993</v>
      </c>
    </row>
    <row r="25" spans="1:12" x14ac:dyDescent="0.3">
      <c r="A25">
        <v>24</v>
      </c>
      <c r="B25" t="s">
        <v>52</v>
      </c>
      <c r="C25">
        <v>0.44444</v>
      </c>
      <c r="D25">
        <v>0.88888999999999996</v>
      </c>
      <c r="E25">
        <v>0.52386999999999995</v>
      </c>
      <c r="F25" s="12"/>
      <c r="G25" s="12"/>
      <c r="H25" s="12"/>
      <c r="I25" s="2"/>
    </row>
    <row r="26" spans="1:12" x14ac:dyDescent="0.3">
      <c r="A26">
        <v>25</v>
      </c>
      <c r="B26" t="s">
        <v>53</v>
      </c>
      <c r="C26">
        <v>0.77778000000000003</v>
      </c>
      <c r="D26">
        <v>0.22222</v>
      </c>
      <c r="E26">
        <v>0.52386999999999995</v>
      </c>
      <c r="F26" s="12"/>
      <c r="G26" s="12"/>
      <c r="H26" s="12"/>
      <c r="I26" t="s">
        <v>66</v>
      </c>
      <c r="J26">
        <v>0.77778000000000003</v>
      </c>
      <c r="K26">
        <v>0.55556000000000005</v>
      </c>
      <c r="L26">
        <v>0.40133999999999997</v>
      </c>
    </row>
    <row r="27" spans="1:12" x14ac:dyDescent="0.3">
      <c r="A27">
        <v>26</v>
      </c>
      <c r="B27" t="s">
        <v>54</v>
      </c>
      <c r="C27">
        <v>0.77778000000000003</v>
      </c>
      <c r="D27">
        <v>0.55556000000000005</v>
      </c>
      <c r="E27">
        <v>0.52386999999999995</v>
      </c>
      <c r="F27" s="12"/>
      <c r="G27" s="12"/>
      <c r="H27" s="12"/>
      <c r="I27" t="s">
        <v>75</v>
      </c>
      <c r="J27">
        <v>0.88888999999999996</v>
      </c>
      <c r="K27">
        <v>0.44444</v>
      </c>
      <c r="L27">
        <v>0.58880999999999994</v>
      </c>
    </row>
    <row r="28" spans="1:12" x14ac:dyDescent="0.3">
      <c r="A28">
        <v>27</v>
      </c>
      <c r="B28" t="s">
        <v>55</v>
      </c>
      <c r="C28">
        <v>0.77778000000000003</v>
      </c>
      <c r="D28">
        <v>0.88888999999999996</v>
      </c>
      <c r="E28">
        <v>0.52386999999999995</v>
      </c>
      <c r="F28" s="12"/>
      <c r="G28" s="12"/>
      <c r="H28" s="12"/>
      <c r="I28" s="2" t="s">
        <v>53</v>
      </c>
      <c r="J28">
        <f>0.5*(J26+J27)</f>
        <v>0.83333499999999994</v>
      </c>
      <c r="K28">
        <f t="shared" ref="K28:L28" si="3">0.5*(K26+K27)</f>
        <v>0.5</v>
      </c>
      <c r="L28">
        <f t="shared" si="3"/>
        <v>0.49507499999999993</v>
      </c>
    </row>
    <row r="29" spans="1:12" x14ac:dyDescent="0.3">
      <c r="A29">
        <v>28</v>
      </c>
      <c r="B29" t="s">
        <v>15</v>
      </c>
      <c r="C29">
        <v>0</v>
      </c>
      <c r="D29">
        <v>0</v>
      </c>
      <c r="E29">
        <v>0.25547999999999998</v>
      </c>
      <c r="F29" s="12"/>
      <c r="G29" s="12"/>
      <c r="H29" s="12"/>
      <c r="I29" s="2"/>
    </row>
    <row r="30" spans="1:12" x14ac:dyDescent="0.3">
      <c r="A30">
        <v>29</v>
      </c>
      <c r="B30" t="s">
        <v>16</v>
      </c>
      <c r="C30">
        <v>0</v>
      </c>
      <c r="D30">
        <v>0.33333000000000002</v>
      </c>
      <c r="E30">
        <v>0.25547999999999998</v>
      </c>
      <c r="F30" s="12"/>
      <c r="G30" s="12"/>
      <c r="H30" s="12"/>
      <c r="I30" t="s">
        <v>61</v>
      </c>
      <c r="J30">
        <v>1.11111</v>
      </c>
      <c r="K30">
        <v>0.88888999999999996</v>
      </c>
      <c r="L30">
        <v>0.40133999999999997</v>
      </c>
    </row>
    <row r="31" spans="1:12" x14ac:dyDescent="0.3">
      <c r="A31">
        <v>30</v>
      </c>
      <c r="B31" t="s">
        <v>17</v>
      </c>
      <c r="C31">
        <v>0</v>
      </c>
      <c r="D31">
        <v>0.66666999999999998</v>
      </c>
      <c r="E31">
        <v>0.25547999999999998</v>
      </c>
      <c r="F31" s="12"/>
      <c r="G31" s="12"/>
      <c r="H31" s="12"/>
      <c r="I31" t="s">
        <v>76</v>
      </c>
      <c r="J31">
        <v>0.88888999999999996</v>
      </c>
      <c r="K31">
        <v>0.77778000000000003</v>
      </c>
      <c r="L31">
        <v>0.58880999999999994</v>
      </c>
    </row>
    <row r="32" spans="1:12" x14ac:dyDescent="0.3">
      <c r="A32">
        <v>31</v>
      </c>
      <c r="B32" t="s">
        <v>18</v>
      </c>
      <c r="C32">
        <v>0.33333000000000002</v>
      </c>
      <c r="D32">
        <v>0</v>
      </c>
      <c r="E32">
        <v>0.25547999999999998</v>
      </c>
      <c r="F32" s="12"/>
      <c r="G32" s="12"/>
      <c r="H32" s="12"/>
      <c r="I32" s="2" t="s">
        <v>54</v>
      </c>
      <c r="J32">
        <f>0.5*(J31+J30)</f>
        <v>1</v>
      </c>
      <c r="K32">
        <f>0.5*(K31+K30)</f>
        <v>0.83333499999999994</v>
      </c>
      <c r="L32">
        <f>0.5*(L31+L30)</f>
        <v>0.49507499999999993</v>
      </c>
    </row>
    <row r="33" spans="1:12" x14ac:dyDescent="0.3">
      <c r="A33">
        <v>32</v>
      </c>
      <c r="B33" t="s">
        <v>9</v>
      </c>
      <c r="C33">
        <v>0.33333000000000002</v>
      </c>
      <c r="D33">
        <v>0.33333000000000002</v>
      </c>
      <c r="E33">
        <v>0.25547999999999998</v>
      </c>
      <c r="F33" s="12"/>
      <c r="G33" s="12"/>
      <c r="H33" s="12"/>
      <c r="I33" s="2"/>
    </row>
    <row r="34" spans="1:12" x14ac:dyDescent="0.3">
      <c r="A34">
        <v>33</v>
      </c>
      <c r="B34" t="s">
        <v>19</v>
      </c>
      <c r="C34">
        <v>0.33333000000000002</v>
      </c>
      <c r="D34">
        <v>0.66666999999999998</v>
      </c>
      <c r="E34">
        <v>0.25547999999999998</v>
      </c>
      <c r="F34" s="12"/>
      <c r="G34" s="12"/>
      <c r="H34" s="12"/>
      <c r="I34" t="s">
        <v>67</v>
      </c>
      <c r="J34">
        <v>0.77778000000000003</v>
      </c>
      <c r="K34">
        <v>0.88888999999999996</v>
      </c>
      <c r="L34">
        <v>0.40133999999999997</v>
      </c>
    </row>
    <row r="35" spans="1:12" x14ac:dyDescent="0.3">
      <c r="A35">
        <v>34</v>
      </c>
      <c r="B35" t="s">
        <v>56</v>
      </c>
      <c r="C35">
        <v>0.66666999999999998</v>
      </c>
      <c r="D35">
        <v>0</v>
      </c>
      <c r="E35">
        <v>0.25547999999999998</v>
      </c>
      <c r="F35" s="12"/>
      <c r="G35" s="12"/>
      <c r="H35" s="12"/>
      <c r="I35" t="s">
        <v>74</v>
      </c>
      <c r="J35">
        <v>0.88888999999999996</v>
      </c>
      <c r="K35">
        <v>1.11111</v>
      </c>
      <c r="L35">
        <v>0.58880999999999994</v>
      </c>
    </row>
    <row r="36" spans="1:12" x14ac:dyDescent="0.3">
      <c r="A36">
        <v>35</v>
      </c>
      <c r="B36" t="s">
        <v>57</v>
      </c>
      <c r="C36">
        <v>0.66666999999999998</v>
      </c>
      <c r="D36">
        <v>0.33333000000000002</v>
      </c>
      <c r="E36">
        <v>0.25547999999999998</v>
      </c>
      <c r="F36" s="12"/>
      <c r="G36" s="12"/>
      <c r="H36" s="12"/>
      <c r="I36" s="2" t="s">
        <v>55</v>
      </c>
      <c r="J36">
        <f>0.5*(J34+J35)</f>
        <v>0.83333499999999994</v>
      </c>
      <c r="K36">
        <f t="shared" ref="K36:L36" si="4">0.5*(K34+K35)</f>
        <v>1</v>
      </c>
      <c r="L36">
        <f t="shared" si="4"/>
        <v>0.49507499999999993</v>
      </c>
    </row>
    <row r="37" spans="1:12" x14ac:dyDescent="0.3">
      <c r="A37">
        <v>36</v>
      </c>
      <c r="B37" t="s">
        <v>58</v>
      </c>
      <c r="C37">
        <v>0.66666999999999998</v>
      </c>
      <c r="D37">
        <v>0.66666999999999998</v>
      </c>
      <c r="E37">
        <v>0.25547999999999998</v>
      </c>
    </row>
    <row r="38" spans="1:12" x14ac:dyDescent="0.3">
      <c r="A38">
        <v>37</v>
      </c>
      <c r="B38" t="s">
        <v>59</v>
      </c>
      <c r="C38">
        <v>0.11111</v>
      </c>
      <c r="D38">
        <v>0.22222</v>
      </c>
      <c r="E38">
        <v>0.40133999999999997</v>
      </c>
    </row>
    <row r="39" spans="1:12" x14ac:dyDescent="0.3">
      <c r="A39">
        <v>38</v>
      </c>
      <c r="B39" t="s">
        <v>60</v>
      </c>
      <c r="C39">
        <v>0.11111</v>
      </c>
      <c r="D39">
        <v>0.55556000000000005</v>
      </c>
      <c r="E39">
        <v>0.40133999999999997</v>
      </c>
    </row>
    <row r="40" spans="1:12" x14ac:dyDescent="0.3">
      <c r="A40">
        <v>39</v>
      </c>
      <c r="B40" t="s">
        <v>61</v>
      </c>
      <c r="C40">
        <v>0.11111</v>
      </c>
      <c r="D40">
        <v>0.88888999999999996</v>
      </c>
      <c r="E40">
        <v>0.40133999999999997</v>
      </c>
    </row>
    <row r="41" spans="1:12" x14ac:dyDescent="0.3">
      <c r="A41">
        <v>40</v>
      </c>
      <c r="B41" t="s">
        <v>62</v>
      </c>
      <c r="C41">
        <v>0.44444</v>
      </c>
      <c r="D41">
        <v>0.22222</v>
      </c>
      <c r="E41">
        <v>0.40133999999999997</v>
      </c>
    </row>
    <row r="42" spans="1:12" x14ac:dyDescent="0.3">
      <c r="A42">
        <v>41</v>
      </c>
      <c r="B42" t="s">
        <v>63</v>
      </c>
      <c r="C42">
        <v>0.44444</v>
      </c>
      <c r="D42">
        <v>0.55556000000000005</v>
      </c>
      <c r="E42">
        <v>0.40133999999999997</v>
      </c>
    </row>
    <row r="43" spans="1:12" x14ac:dyDescent="0.3">
      <c r="A43">
        <v>42</v>
      </c>
      <c r="B43" t="s">
        <v>64</v>
      </c>
      <c r="C43">
        <v>0.44444</v>
      </c>
      <c r="D43">
        <v>0.88888999999999996</v>
      </c>
      <c r="E43">
        <v>0.40133999999999997</v>
      </c>
    </row>
    <row r="44" spans="1:12" x14ac:dyDescent="0.3">
      <c r="A44">
        <v>43</v>
      </c>
      <c r="B44" t="s">
        <v>65</v>
      </c>
      <c r="C44">
        <v>0.77778000000000003</v>
      </c>
      <c r="D44">
        <v>0.22222</v>
      </c>
      <c r="E44">
        <v>0.40133999999999997</v>
      </c>
    </row>
    <row r="45" spans="1:12" x14ac:dyDescent="0.3">
      <c r="A45">
        <v>44</v>
      </c>
      <c r="B45" t="s">
        <v>66</v>
      </c>
      <c r="C45">
        <v>0.77778000000000003</v>
      </c>
      <c r="D45">
        <v>0.55556000000000005</v>
      </c>
      <c r="E45">
        <v>0.40133999999999997</v>
      </c>
    </row>
    <row r="46" spans="1:12" x14ac:dyDescent="0.3">
      <c r="A46">
        <v>45</v>
      </c>
      <c r="B46" t="s">
        <v>67</v>
      </c>
      <c r="C46">
        <v>0.77778000000000003</v>
      </c>
      <c r="D46">
        <v>0.88888999999999996</v>
      </c>
      <c r="E46">
        <v>0.40133999999999997</v>
      </c>
    </row>
    <row r="47" spans="1:12" x14ac:dyDescent="0.3">
      <c r="A47">
        <v>46</v>
      </c>
      <c r="B47" t="s">
        <v>68</v>
      </c>
      <c r="C47">
        <v>0.22222</v>
      </c>
      <c r="D47">
        <v>0.11111</v>
      </c>
      <c r="E47">
        <v>0.58880999999999994</v>
      </c>
    </row>
    <row r="48" spans="1:12" x14ac:dyDescent="0.3">
      <c r="A48">
        <v>47</v>
      </c>
      <c r="B48" t="s">
        <v>69</v>
      </c>
      <c r="C48">
        <v>0.22222</v>
      </c>
      <c r="D48">
        <v>0.44444</v>
      </c>
      <c r="E48">
        <v>0.58880999999999994</v>
      </c>
    </row>
    <row r="49" spans="1:5" x14ac:dyDescent="0.3">
      <c r="A49">
        <v>48</v>
      </c>
      <c r="B49" t="s">
        <v>70</v>
      </c>
      <c r="C49">
        <v>0.22222</v>
      </c>
      <c r="D49">
        <v>0.77778000000000003</v>
      </c>
      <c r="E49">
        <v>0.58880999999999994</v>
      </c>
    </row>
    <row r="50" spans="1:5" x14ac:dyDescent="0.3">
      <c r="A50">
        <v>49</v>
      </c>
      <c r="B50" t="s">
        <v>71</v>
      </c>
      <c r="C50">
        <v>0.55556000000000005</v>
      </c>
      <c r="D50">
        <v>0.11111</v>
      </c>
      <c r="E50">
        <v>0.58880999999999994</v>
      </c>
    </row>
    <row r="51" spans="1:5" x14ac:dyDescent="0.3">
      <c r="A51">
        <v>50</v>
      </c>
      <c r="B51" t="s">
        <v>72</v>
      </c>
      <c r="C51">
        <v>0.55556000000000005</v>
      </c>
      <c r="D51">
        <v>0.44444</v>
      </c>
      <c r="E51">
        <v>0.58880999999999994</v>
      </c>
    </row>
    <row r="52" spans="1:5" x14ac:dyDescent="0.3">
      <c r="A52">
        <v>51</v>
      </c>
      <c r="B52" t="s">
        <v>73</v>
      </c>
      <c r="C52">
        <v>0.55556000000000005</v>
      </c>
      <c r="D52">
        <v>0.77778000000000003</v>
      </c>
      <c r="E52">
        <v>0.58880999999999994</v>
      </c>
    </row>
    <row r="53" spans="1:5" x14ac:dyDescent="0.3">
      <c r="A53">
        <v>52</v>
      </c>
      <c r="B53" t="s">
        <v>74</v>
      </c>
      <c r="C53">
        <v>0.88888999999999996</v>
      </c>
      <c r="D53">
        <v>0.11111</v>
      </c>
      <c r="E53">
        <v>0.58880999999999994</v>
      </c>
    </row>
    <row r="54" spans="1:5" x14ac:dyDescent="0.3">
      <c r="A54">
        <v>53</v>
      </c>
      <c r="B54" t="s">
        <v>75</v>
      </c>
      <c r="C54">
        <v>0.88888999999999996</v>
      </c>
      <c r="D54">
        <v>0.44444</v>
      </c>
      <c r="E54">
        <v>0.58880999999999994</v>
      </c>
    </row>
    <row r="55" spans="1:5" x14ac:dyDescent="0.3">
      <c r="A55">
        <v>54</v>
      </c>
      <c r="B55" t="s">
        <v>76</v>
      </c>
      <c r="C55">
        <v>0.88888999999999996</v>
      </c>
      <c r="D55">
        <v>0.77778000000000003</v>
      </c>
      <c r="E55">
        <v>0.58880999999999994</v>
      </c>
    </row>
    <row r="56" spans="1:5" x14ac:dyDescent="0.3">
      <c r="A56">
        <v>55</v>
      </c>
      <c r="B56" t="s">
        <v>77</v>
      </c>
      <c r="C56">
        <v>0</v>
      </c>
      <c r="D56">
        <v>0</v>
      </c>
      <c r="E56">
        <v>0.73467000000000005</v>
      </c>
    </row>
    <row r="57" spans="1:5" x14ac:dyDescent="0.3">
      <c r="A57">
        <v>56</v>
      </c>
      <c r="B57" t="s">
        <v>78</v>
      </c>
      <c r="C57">
        <v>0</v>
      </c>
      <c r="D57">
        <v>0.33333000000000002</v>
      </c>
      <c r="E57">
        <v>0.73467000000000005</v>
      </c>
    </row>
    <row r="58" spans="1:5" x14ac:dyDescent="0.3">
      <c r="A58">
        <v>57</v>
      </c>
      <c r="B58" t="s">
        <v>79</v>
      </c>
      <c r="C58">
        <v>0</v>
      </c>
      <c r="D58">
        <v>0.66666999999999998</v>
      </c>
      <c r="E58">
        <v>0.73467000000000005</v>
      </c>
    </row>
    <row r="59" spans="1:5" x14ac:dyDescent="0.3">
      <c r="A59">
        <v>58</v>
      </c>
      <c r="B59" t="s">
        <v>80</v>
      </c>
      <c r="C59">
        <v>0.33333000000000002</v>
      </c>
      <c r="D59">
        <v>0</v>
      </c>
      <c r="E59">
        <v>0.73467000000000005</v>
      </c>
    </row>
    <row r="60" spans="1:5" x14ac:dyDescent="0.3">
      <c r="A60">
        <v>59</v>
      </c>
      <c r="B60" t="s">
        <v>81</v>
      </c>
      <c r="C60">
        <v>0.33333000000000002</v>
      </c>
      <c r="D60">
        <v>0.33333000000000002</v>
      </c>
      <c r="E60">
        <v>0.73467000000000005</v>
      </c>
    </row>
    <row r="61" spans="1:5" x14ac:dyDescent="0.3">
      <c r="A61">
        <v>60</v>
      </c>
      <c r="B61" t="s">
        <v>82</v>
      </c>
      <c r="C61">
        <v>0.33333000000000002</v>
      </c>
      <c r="D61">
        <v>0.66666999999999998</v>
      </c>
      <c r="E61">
        <v>0.73467000000000005</v>
      </c>
    </row>
    <row r="62" spans="1:5" x14ac:dyDescent="0.3">
      <c r="A62">
        <v>61</v>
      </c>
      <c r="B62" t="s">
        <v>83</v>
      </c>
      <c r="C62">
        <v>0.66666999999999998</v>
      </c>
      <c r="D62">
        <v>0</v>
      </c>
      <c r="E62">
        <v>0.73467000000000005</v>
      </c>
    </row>
    <row r="63" spans="1:5" x14ac:dyDescent="0.3">
      <c r="A63">
        <v>62</v>
      </c>
      <c r="B63" t="s">
        <v>84</v>
      </c>
      <c r="C63">
        <v>0.66666999999999998</v>
      </c>
      <c r="D63">
        <v>0.33333000000000002</v>
      </c>
      <c r="E63">
        <v>0.73467000000000005</v>
      </c>
    </row>
    <row r="64" spans="1:5" x14ac:dyDescent="0.3">
      <c r="A64">
        <v>63</v>
      </c>
      <c r="B64" t="s">
        <v>85</v>
      </c>
      <c r="C64">
        <v>0.66666999999999998</v>
      </c>
      <c r="D64">
        <v>0.66666999999999998</v>
      </c>
      <c r="E64">
        <v>0.73467000000000005</v>
      </c>
    </row>
  </sheetData>
  <mergeCells count="1">
    <mergeCell ref="F1:H3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F66FF-C597-4A59-9FE8-33D20A32EB90}">
  <dimension ref="A1:J13"/>
  <sheetViews>
    <sheetView tabSelected="1" workbookViewId="0">
      <selection activeCell="H9" sqref="H9"/>
    </sheetView>
  </sheetViews>
  <sheetFormatPr defaultColWidth="8.9140625" defaultRowHeight="14" x14ac:dyDescent="0.3"/>
  <cols>
    <col min="1" max="1" width="8.9140625" style="1"/>
    <col min="2" max="2" width="10" style="1" customWidth="1"/>
    <col min="3" max="3" width="42.6640625" style="1" customWidth="1"/>
    <col min="4" max="4" width="18.4140625" style="1" customWidth="1"/>
    <col min="5" max="5" width="9.4140625" style="1" customWidth="1"/>
    <col min="6" max="6" width="8.9140625" style="1"/>
    <col min="7" max="7" width="11.75" style="1" customWidth="1"/>
    <col min="8" max="8" width="12.75" style="1" customWidth="1"/>
    <col min="9" max="9" width="17.25" style="1" customWidth="1"/>
    <col min="10" max="16384" width="8.9140625" style="1"/>
  </cols>
  <sheetData>
    <row r="1" spans="1:10" s="3" customFormat="1" x14ac:dyDescent="0.3">
      <c r="A1" s="3" t="s">
        <v>3</v>
      </c>
      <c r="B1" s="3" t="s">
        <v>5</v>
      </c>
      <c r="C1" s="3" t="s">
        <v>98</v>
      </c>
      <c r="D1" s="3" t="s">
        <v>99</v>
      </c>
      <c r="E1" s="3" t="s">
        <v>87</v>
      </c>
      <c r="F1" s="3" t="s">
        <v>97</v>
      </c>
      <c r="G1" s="3" t="s">
        <v>4</v>
      </c>
      <c r="H1" s="3" t="s">
        <v>7</v>
      </c>
      <c r="I1" s="3" t="s">
        <v>100</v>
      </c>
      <c r="J1" s="3" t="s">
        <v>107</v>
      </c>
    </row>
    <row r="2" spans="1:10" x14ac:dyDescent="0.3">
      <c r="A2" s="1" t="s">
        <v>0</v>
      </c>
      <c r="B2" s="1" t="s">
        <v>20</v>
      </c>
      <c r="C2" s="1" t="s">
        <v>22</v>
      </c>
      <c r="D2" s="1" t="s">
        <v>23</v>
      </c>
      <c r="E2" s="14">
        <v>7</v>
      </c>
      <c r="F2" s="14">
        <v>520</v>
      </c>
      <c r="G2" s="1">
        <v>-65.239981999999998</v>
      </c>
      <c r="H2" s="1">
        <f>G2</f>
        <v>-65.239981999999998</v>
      </c>
      <c r="I2" s="1">
        <f>1000*(H2-$H$2)</f>
        <v>0</v>
      </c>
      <c r="J2" s="1">
        <f>I2/3</f>
        <v>0</v>
      </c>
    </row>
    <row r="3" spans="1:10" x14ac:dyDescent="0.3">
      <c r="A3" s="1" t="s">
        <v>1</v>
      </c>
      <c r="B3" s="1" t="s">
        <v>21</v>
      </c>
      <c r="C3" s="1" t="s">
        <v>24</v>
      </c>
      <c r="D3" s="1" t="s">
        <v>25</v>
      </c>
      <c r="E3" s="14"/>
      <c r="F3" s="14"/>
      <c r="G3" s="6">
        <v>-130.4897</v>
      </c>
      <c r="H3" s="1">
        <f>G3/2</f>
        <v>-65.24485</v>
      </c>
      <c r="I3" s="7">
        <f>1000*(H3-$H$2)</f>
        <v>-4.8680000000018708</v>
      </c>
      <c r="J3" s="1">
        <f t="shared" ref="J3:J5" si="0">I3/3</f>
        <v>-1.6226666666672902</v>
      </c>
    </row>
    <row r="4" spans="1:10" x14ac:dyDescent="0.3">
      <c r="A4" s="1" t="s">
        <v>2</v>
      </c>
      <c r="B4" s="1" t="s">
        <v>6</v>
      </c>
      <c r="C4" s="9" t="s">
        <v>109</v>
      </c>
      <c r="D4" s="1" t="s">
        <v>111</v>
      </c>
      <c r="E4" s="14"/>
      <c r="F4" s="14"/>
      <c r="G4" s="9">
        <v>-260.51902000000001</v>
      </c>
      <c r="H4" s="9">
        <f>G4/4</f>
        <v>-65.129755000000003</v>
      </c>
      <c r="I4" s="11">
        <f>1000*(H4-$H$2)</f>
        <v>110.22699999999475</v>
      </c>
      <c r="J4" s="9">
        <f t="shared" si="0"/>
        <v>36.74233333333158</v>
      </c>
    </row>
    <row r="5" spans="1:10" x14ac:dyDescent="0.3">
      <c r="C5" s="1" t="s">
        <v>110</v>
      </c>
      <c r="D5" s="1" t="s">
        <v>108</v>
      </c>
      <c r="E5" s="14"/>
      <c r="F5" s="14"/>
      <c r="G5" s="1">
        <v>-260.51904999999999</v>
      </c>
      <c r="H5" s="10">
        <f>G5/4</f>
        <v>-65.129762499999998</v>
      </c>
      <c r="I5" s="7">
        <f>1000*(H5-$H$2)</f>
        <v>110.21949999999947</v>
      </c>
      <c r="J5" s="1">
        <f t="shared" si="0"/>
        <v>36.739833333333159</v>
      </c>
    </row>
    <row r="8" spans="1:10" x14ac:dyDescent="0.3">
      <c r="E8" s="13"/>
      <c r="F8" s="13"/>
    </row>
    <row r="9" spans="1:10" x14ac:dyDescent="0.3">
      <c r="E9" s="13"/>
      <c r="F9" s="13"/>
    </row>
    <row r="10" spans="1:10" x14ac:dyDescent="0.3">
      <c r="E10" s="13"/>
      <c r="F10" s="13"/>
    </row>
    <row r="11" spans="1:10" x14ac:dyDescent="0.3">
      <c r="E11" s="13"/>
      <c r="F11" s="13"/>
    </row>
    <row r="12" spans="1:10" x14ac:dyDescent="0.3">
      <c r="E12" s="13"/>
      <c r="F12" s="13"/>
    </row>
    <row r="13" spans="1:10" x14ac:dyDescent="0.3">
      <c r="E13" s="13"/>
      <c r="F13" s="13"/>
    </row>
  </sheetData>
  <mergeCells count="6">
    <mergeCell ref="E8:E10"/>
    <mergeCell ref="E11:E13"/>
    <mergeCell ref="F11:F13"/>
    <mergeCell ref="F8:F10"/>
    <mergeCell ref="E2:E5"/>
    <mergeCell ref="F2:F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E1098-4E28-4D03-9C43-CCC134A6D751}">
  <dimension ref="A1:I5"/>
  <sheetViews>
    <sheetView workbookViewId="0">
      <selection activeCell="I5" sqref="I5"/>
    </sheetView>
  </sheetViews>
  <sheetFormatPr defaultRowHeight="14" x14ac:dyDescent="0.3"/>
  <cols>
    <col min="4" max="4" width="11" customWidth="1"/>
    <col min="5" max="5" width="17.08203125" customWidth="1"/>
    <col min="6" max="6" width="8" customWidth="1"/>
    <col min="8" max="8" width="15.4140625" customWidth="1"/>
    <col min="9" max="9" width="18.33203125" customWidth="1"/>
    <col min="10" max="10" width="15" customWidth="1"/>
  </cols>
  <sheetData>
    <row r="1" spans="1:9" s="3" customFormat="1" x14ac:dyDescent="0.3">
      <c r="A1" s="3" t="s">
        <v>3</v>
      </c>
      <c r="B1" s="3" t="s">
        <v>97</v>
      </c>
      <c r="C1" s="3" t="s">
        <v>101</v>
      </c>
      <c r="D1" s="3" t="s">
        <v>4</v>
      </c>
      <c r="E1" s="3" t="s">
        <v>105</v>
      </c>
      <c r="F1" s="3" t="s">
        <v>30</v>
      </c>
      <c r="G1" s="3" t="s">
        <v>31</v>
      </c>
      <c r="H1" s="3" t="s">
        <v>102</v>
      </c>
      <c r="I1" s="3" t="s">
        <v>104</v>
      </c>
    </row>
    <row r="2" spans="1:9" x14ac:dyDescent="0.3">
      <c r="A2" s="1" t="s">
        <v>26</v>
      </c>
      <c r="B2" s="13">
        <v>520</v>
      </c>
      <c r="C2" s="13">
        <v>4</v>
      </c>
      <c r="D2" s="1">
        <v>-39.354712999999997</v>
      </c>
      <c r="E2" s="7">
        <v>4.55471</v>
      </c>
      <c r="F2" s="7">
        <v>3.59131</v>
      </c>
      <c r="G2" s="7">
        <v>43.576920000000001</v>
      </c>
      <c r="H2" s="7">
        <f>1000*(D2-$D$3)</f>
        <v>275.76000000000533</v>
      </c>
      <c r="I2" s="1" t="s">
        <v>106</v>
      </c>
    </row>
    <row r="3" spans="1:9" x14ac:dyDescent="0.3">
      <c r="A3" s="1" t="s">
        <v>27</v>
      </c>
      <c r="B3" s="13"/>
      <c r="C3" s="13"/>
      <c r="D3" s="1">
        <v>-39.630473000000002</v>
      </c>
      <c r="E3" s="7">
        <f>(0.27865-0.19419)*G3</f>
        <v>3.5749434876000006</v>
      </c>
      <c r="F3" s="7">
        <v>3.6439499999999998</v>
      </c>
      <c r="G3" s="7">
        <v>42.327060000000003</v>
      </c>
      <c r="H3" s="1">
        <f t="shared" ref="H3:H5" si="0">1000*(D3-$D$3)</f>
        <v>0</v>
      </c>
      <c r="I3" s="1" t="s">
        <v>106</v>
      </c>
    </row>
    <row r="4" spans="1:9" x14ac:dyDescent="0.3">
      <c r="A4" s="1" t="s">
        <v>28</v>
      </c>
      <c r="B4" s="13"/>
      <c r="C4" s="13"/>
      <c r="D4" s="1">
        <v>-39.445053999999999</v>
      </c>
      <c r="E4" s="7">
        <f>(0.27292-0.20152)*G4</f>
        <v>3.0005500139999994</v>
      </c>
      <c r="F4" s="7">
        <v>3.6570399999999998</v>
      </c>
      <c r="G4" s="7">
        <v>42.024509999999999</v>
      </c>
      <c r="H4" s="7">
        <f t="shared" si="0"/>
        <v>185.41900000000311</v>
      </c>
      <c r="I4" s="1" t="s">
        <v>106</v>
      </c>
    </row>
    <row r="5" spans="1:9" ht="28" x14ac:dyDescent="0.3">
      <c r="A5" s="1" t="s">
        <v>29</v>
      </c>
      <c r="B5" s="13"/>
      <c r="C5" s="13"/>
      <c r="D5" s="8">
        <f>-354.27496/9</f>
        <v>-39.363884444444444</v>
      </c>
      <c r="E5" s="7">
        <f>(0.28441-0.19026)*G5</f>
        <v>4.1157073501111707</v>
      </c>
      <c r="F5" s="7">
        <f>10.75698/3</f>
        <v>3.5856600000000003</v>
      </c>
      <c r="G5" s="7">
        <v>43.714363782381</v>
      </c>
      <c r="H5" s="7">
        <f t="shared" si="0"/>
        <v>266.5885555555576</v>
      </c>
      <c r="I5" s="4" t="s">
        <v>103</v>
      </c>
    </row>
  </sheetData>
  <mergeCells count="2">
    <mergeCell ref="B2:B5"/>
    <mergeCell ref="C2:C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kg-struc</vt:lpstr>
      <vt:lpstr>bulk</vt:lpstr>
      <vt:lpstr>mono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Maco Lu</dc:creator>
  <cp:lastModifiedBy>Maco Lu</cp:lastModifiedBy>
  <dcterms:created xsi:type="dcterms:W3CDTF">2015-06-05T18:19:34Z</dcterms:created>
  <dcterms:modified xsi:type="dcterms:W3CDTF">2025-03-14T05:56:18Z</dcterms:modified>
</cp:coreProperties>
</file>