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zorinan_kasilag_springfertility_com/Documents/Programs/Python/CAN Financial Statements/"/>
    </mc:Choice>
  </mc:AlternateContent>
  <xr:revisionPtr revIDLastSave="44" documentId="8_{915F2F1E-6CA9-4D2F-9629-FD23BA70EA9E}" xr6:coauthVersionLast="47" xr6:coauthVersionMax="47" xr10:uidLastSave="{E1F1F1B7-410F-4807-9E7E-32D150B5C63A}"/>
  <bookViews>
    <workbookView xWindow="4155" yWindow="4230" windowWidth="38700" windowHeight="15435" activeTab="2" xr2:uid="{52639044-B309-4334-ABC9-3CF03D31416C}"/>
  </bookViews>
  <sheets>
    <sheet name="COAMapping" sheetId="1" r:id="rId1"/>
    <sheet name="COAMapping-Updated" sheetId="3" r:id="rId2"/>
    <sheet name="PLFormat" sheetId="2" r:id="rId3"/>
  </sheets>
  <definedNames>
    <definedName name="_xlnm._FilterDatabase" localSheetId="0" hidden="1">COAMapping!$A$1:$B$246</definedName>
    <definedName name="_xlnm._FilterDatabase" localSheetId="1" hidden="1">'COAMapping-Updated'!$A$1:$B$246</definedName>
    <definedName name="_xlnm.Print_Area" localSheetId="2">PLFormat!$A$1:$N$49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8" i="2"/>
  <c r="N9" i="2"/>
  <c r="N10" i="2"/>
  <c r="N11" i="2"/>
  <c r="N12" i="2"/>
  <c r="B14" i="2"/>
  <c r="C14" i="2"/>
  <c r="C15" i="2" s="1"/>
  <c r="D14" i="2"/>
  <c r="D15" i="2" s="1"/>
  <c r="E14" i="2"/>
  <c r="E15" i="2" s="1"/>
  <c r="F14" i="2"/>
  <c r="F15" i="2" s="1"/>
  <c r="G14" i="2"/>
  <c r="G15" i="2" s="1"/>
  <c r="H14" i="2"/>
  <c r="I14" i="2"/>
  <c r="J14" i="2"/>
  <c r="K14" i="2"/>
  <c r="L14" i="2"/>
  <c r="M14" i="2"/>
  <c r="N17" i="2"/>
  <c r="N19" i="2"/>
  <c r="N20" i="2"/>
  <c r="N21" i="2"/>
  <c r="B23" i="2"/>
  <c r="C23" i="2"/>
  <c r="D23" i="2"/>
  <c r="D25" i="2" s="1"/>
  <c r="E23" i="2"/>
  <c r="F23" i="2"/>
  <c r="G23" i="2"/>
  <c r="H23" i="2"/>
  <c r="I23" i="2"/>
  <c r="J23" i="2"/>
  <c r="K23" i="2"/>
  <c r="L23" i="2"/>
  <c r="M23" i="2"/>
  <c r="I25" i="2"/>
  <c r="N29" i="2"/>
  <c r="N30" i="2"/>
  <c r="N31" i="2"/>
  <c r="N32" i="2"/>
  <c r="N33" i="2"/>
  <c r="N34" i="2"/>
  <c r="N35" i="2"/>
  <c r="N39" i="2"/>
  <c r="B41" i="2"/>
  <c r="C41" i="2"/>
  <c r="C48" i="2" s="1"/>
  <c r="D41" i="2"/>
  <c r="D48" i="2" s="1"/>
  <c r="E41" i="2"/>
  <c r="F41" i="2"/>
  <c r="F48" i="2" s="1"/>
  <c r="G41" i="2"/>
  <c r="G48" i="2" s="1"/>
  <c r="H41" i="2"/>
  <c r="H48" i="2" s="1"/>
  <c r="I41" i="2"/>
  <c r="J41" i="2"/>
  <c r="K41" i="2"/>
  <c r="L41" i="2"/>
  <c r="M41" i="2"/>
  <c r="E48" i="2"/>
  <c r="H57" i="2" l="1"/>
  <c r="G57" i="2"/>
  <c r="N23" i="2"/>
  <c r="K25" i="2"/>
  <c r="K48" i="2" s="1"/>
  <c r="H25" i="2"/>
  <c r="H55" i="2" s="1"/>
  <c r="J25" i="2"/>
  <c r="J48" i="2" s="1"/>
  <c r="B25" i="2"/>
  <c r="N41" i="2"/>
  <c r="B15" i="2"/>
  <c r="M25" i="2"/>
  <c r="M48" i="2" s="1"/>
  <c r="I48" i="2"/>
  <c r="L25" i="2"/>
  <c r="L48" i="2" s="1"/>
  <c r="G25" i="2"/>
  <c r="G55" i="2" s="1"/>
  <c r="H15" i="2"/>
  <c r="N14" i="2"/>
  <c r="F25" i="2"/>
  <c r="F55" i="2" s="1"/>
  <c r="E25" i="2"/>
  <c r="E55" i="2" s="1"/>
  <c r="B48" i="2"/>
  <c r="C25" i="2"/>
  <c r="N25" i="2" l="1"/>
  <c r="N48" i="2" s="1"/>
  <c r="O14" i="2"/>
  <c r="N15" i="2"/>
</calcChain>
</file>

<file path=xl/sharedStrings.xml><?xml version="1.0" encoding="utf-8"?>
<sst xmlns="http://schemas.openxmlformats.org/spreadsheetml/2006/main" count="1073" uniqueCount="321">
  <si>
    <t>Account</t>
  </si>
  <si>
    <t>000-1031 RBC - Checking - CAD</t>
  </si>
  <si>
    <t>Cash</t>
  </si>
  <si>
    <t>000-1041 RBC - Checking - USD</t>
  </si>
  <si>
    <t>000-1042 RBC USD - FX</t>
  </si>
  <si>
    <t>000-1050 Petty Cash</t>
  </si>
  <si>
    <t>000-1060 Accounts Receivable (A/R)</t>
  </si>
  <si>
    <t>Patient accounts receivable, net of alowance for doubtful accounts</t>
  </si>
  <si>
    <t>000-1061 Accounts Receivable (A/R) - USD</t>
  </si>
  <si>
    <t>000-1063 CEWS receivable</t>
  </si>
  <si>
    <t>Other Current Assets</t>
  </si>
  <si>
    <t>000-1078 Accounts receivable - income taxes</t>
  </si>
  <si>
    <t>000-1080 Accounts Receivable - GFC Ent.</t>
  </si>
  <si>
    <t>Other Receivables</t>
  </si>
  <si>
    <t>000-1062 Allowance for Doubtful Accounts</t>
  </si>
  <si>
    <t>000-1064 SRED receivable</t>
  </si>
  <si>
    <t>000-1065 A/R</t>
  </si>
  <si>
    <t>000-1068 Inventory - Medications</t>
  </si>
  <si>
    <t>Other current assets</t>
  </si>
  <si>
    <t>000-1069 Inventory - Pharm Misc Items</t>
  </si>
  <si>
    <t>000-1070 Prepaid Expense</t>
  </si>
  <si>
    <t>000-1071 Prepaids - Other</t>
  </si>
  <si>
    <t>000-1082 Due to/from Spring Fertility Management</t>
  </si>
  <si>
    <t>Due to Related Parties</t>
  </si>
  <si>
    <t>000-1083 Due to/from Spring Fertility Vancouver MSO Inc.</t>
  </si>
  <si>
    <t>000-1084 Due to/from Spring MSO (contra)</t>
  </si>
  <si>
    <t>000-1800 Office Furniture</t>
  </si>
  <si>
    <t>Property and Equipment, net</t>
  </si>
  <si>
    <t>000-1810 Acc. Depre - Office Furniture</t>
  </si>
  <si>
    <t>000-1820 Office Equipment</t>
  </si>
  <si>
    <t>000-1830 Acc. Depre - Office Equipment</t>
  </si>
  <si>
    <t>000-1840 Computer Equipment</t>
  </si>
  <si>
    <t>000-1850 Acc. Depre - Computer Equipment</t>
  </si>
  <si>
    <t>000-1860 Medical Equipment</t>
  </si>
  <si>
    <t>000-1870 Acc. Depre - Medical Equipment</t>
  </si>
  <si>
    <t>000-1880 Software</t>
  </si>
  <si>
    <t>000-1890 Acc. Depre - Software</t>
  </si>
  <si>
    <t>000-1955 Leasehold Imprv. Broadway</t>
  </si>
  <si>
    <t>000-1956 Acc. Depre - Leasehold Imprv. Broadway</t>
  </si>
  <si>
    <t>000-1085 Goodwill</t>
  </si>
  <si>
    <t>000-2000 Accounts Payable (A/P)</t>
  </si>
  <si>
    <t>Accounts Payable</t>
  </si>
  <si>
    <t>000-2001 Accounts Payable - FX</t>
  </si>
  <si>
    <t>000-2003 Accounts Payable (A/P) - USD</t>
  </si>
  <si>
    <t>Accounts Payable (A/P) - EUR</t>
  </si>
  <si>
    <t>000-2585 CC Payable RBC Visa 5771</t>
  </si>
  <si>
    <t>000-2586 CC Payable RBC Visa USD 9168</t>
  </si>
  <si>
    <t>000-1086 Due to Sonya</t>
  </si>
  <si>
    <t>000-2004 RBC Loan #5397-008/005</t>
  </si>
  <si>
    <t>000-2008 RBC Loan #5397-007/002</t>
  </si>
  <si>
    <t>000-2009 RBC Loan #5397-004</t>
  </si>
  <si>
    <t>000-2010 Unearned  Revenue</t>
  </si>
  <si>
    <t>Deferred revenue</t>
  </si>
  <si>
    <t>000-2011 Unearned Storage Revenue</t>
  </si>
  <si>
    <t>000-2050 Accrued Expenses</t>
  </si>
  <si>
    <t>000-2055 Credit Accruals (Patients)</t>
  </si>
  <si>
    <t>000-2100 Wages Payable</t>
  </si>
  <si>
    <t>Accrued salaries and wages</t>
  </si>
  <si>
    <t>000-2110 Vacation Pay Payable</t>
  </si>
  <si>
    <t>Accrued PTO</t>
  </si>
  <si>
    <t>000-2200 PST Payable (Self Assessment)</t>
  </si>
  <si>
    <t>000-2210 Corporate Tax Payable</t>
  </si>
  <si>
    <t>000-2220 Future income tax payable</t>
  </si>
  <si>
    <t>DEFERRED TAX LIABILITY, NET OF CURRENT PORTION</t>
  </si>
  <si>
    <t>000-2300 GST Collected on Sales</t>
  </si>
  <si>
    <t>000-2410 Deposits - Other</t>
  </si>
  <si>
    <t>GST/HST Payable</t>
  </si>
  <si>
    <t>000-2960 S/H Draws - SK</t>
  </si>
  <si>
    <t>Equity-Eliminate</t>
  </si>
  <si>
    <t>000-3012 Class C Common Shares</t>
  </si>
  <si>
    <t>000-3500 Retained Earnings</t>
  </si>
  <si>
    <t>Accumulated Income/Loss</t>
  </si>
  <si>
    <t>000-3510 Opening Balance Equity</t>
  </si>
  <si>
    <t>000-3600 Adjustment to Equity</t>
  </si>
  <si>
    <t>000-3610 Adjustment to Equity (Contra)</t>
  </si>
  <si>
    <t>000-3700 Distribution</t>
  </si>
  <si>
    <t>Shareholder Distribution</t>
  </si>
  <si>
    <t>000-4034 IVF Egg Donor Screening</t>
  </si>
  <si>
    <t>IVF</t>
  </si>
  <si>
    <t>000-4048 IVF Surrogate Screening</t>
  </si>
  <si>
    <t>000-4055 Superovulation Cycle</t>
  </si>
  <si>
    <t>000-4114 Egg Freezing Cycle</t>
  </si>
  <si>
    <t>000-4115 IVF cycle 1</t>
  </si>
  <si>
    <t>000-4120 IVF Cycle 2+</t>
  </si>
  <si>
    <t>000-4132 Sperm Extraction Lab Procedure</t>
  </si>
  <si>
    <t>000-4210 Semen Analysis with morphology</t>
  </si>
  <si>
    <t>000-4211 HBA test</t>
  </si>
  <si>
    <t>000-4216 Sperm DNA Fragmentation Test</t>
  </si>
  <si>
    <t>000-4305 Donor Sperm Insemination Cycle</t>
  </si>
  <si>
    <t>000-4321 Donor Sperm Handling Fee</t>
  </si>
  <si>
    <t>000-4405 IUI Cycle</t>
  </si>
  <si>
    <t>000-4520 Donor Sperm Annual Storage</t>
  </si>
  <si>
    <t>Storage</t>
  </si>
  <si>
    <t>000-4525 Elective Sperm Freezing</t>
  </si>
  <si>
    <t>000-4526 IVF Sperm Freeze Backup</t>
  </si>
  <si>
    <t>000-4530 Frozen Sperm Annual Storage</t>
  </si>
  <si>
    <t>000-4532 Sperm Handling Fee</t>
  </si>
  <si>
    <t>000-4610 Embryo Handling Fee</t>
  </si>
  <si>
    <t>000-4615 Thawing/Replacing Embryos</t>
  </si>
  <si>
    <t>000-4616 Thaw, fertilize eggs, and embryo transfer</t>
  </si>
  <si>
    <t>000-4620 Frozen Embryo Annual Storage Fee</t>
  </si>
  <si>
    <t>000-4700 Meds - Synarel Nasal Spray</t>
  </si>
  <si>
    <t>Medications</t>
  </si>
  <si>
    <t>000-4701 Meds - Menopur 75IU</t>
  </si>
  <si>
    <t>000-4703 Meds - Endometrin 21 tabs</t>
  </si>
  <si>
    <t>000-4709 Meds - Cetrotide 0.25mg</t>
  </si>
  <si>
    <t>000-4723 Meds - Puregon 300IU</t>
  </si>
  <si>
    <t>000-4729 Meds - Puregon 900IU</t>
  </si>
  <si>
    <t>000-4731 Meds - Pregnyl 10,000 units</t>
  </si>
  <si>
    <t>000-4745 Meds - PPC (hCG) 10,000 iu</t>
  </si>
  <si>
    <t>000-4760 Meds - Orgalutran 0.25 mg</t>
  </si>
  <si>
    <t>000-4761 Estradot Patch 100mcg/24H</t>
  </si>
  <si>
    <t>000-4770 Meds - Prometrium 100 mg Caps</t>
  </si>
  <si>
    <t>000-4783 Meds - Marvelon Tabs 21</t>
  </si>
  <si>
    <t>000-4784 Meds - Decapeptyl 1ML</t>
  </si>
  <si>
    <t>000-4801 Pharmacy - Male Vitamins</t>
  </si>
  <si>
    <t>000-4804 Pharmacy - CoQ10</t>
  </si>
  <si>
    <t>000-4904 Consults - Dr. Kashyap</t>
  </si>
  <si>
    <t>000-4924 Service Discount Fertile Future</t>
  </si>
  <si>
    <t>000-4935 Non Resident Fee</t>
  </si>
  <si>
    <t>000-4940 Partial Cycle Fee</t>
  </si>
  <si>
    <t>000-4990 Miscellaneous Services</t>
  </si>
  <si>
    <t>000-4991 Admin Photocopying Fees</t>
  </si>
  <si>
    <t>Other Revenue</t>
  </si>
  <si>
    <t>000-4992 Space rent</t>
  </si>
  <si>
    <t>000-4994 MSP Billing</t>
  </si>
  <si>
    <t>MSP</t>
  </si>
  <si>
    <t>000-4999 Write - off</t>
  </si>
  <si>
    <t>200-6605 Physician Salary Expense</t>
  </si>
  <si>
    <t>Clinical Payroll</t>
  </si>
  <si>
    <t>300-6210 Couriers &amp; Freight</t>
  </si>
  <si>
    <t>Supplies</t>
  </si>
  <si>
    <t>300-6212 Brokerage Fees</t>
  </si>
  <si>
    <t>300-6410 Lab Supplies - Consumables</t>
  </si>
  <si>
    <t>300-6411 Lab supplies - Gases</t>
  </si>
  <si>
    <t>300-6555 PGT-A fee</t>
  </si>
  <si>
    <t>300-6615 Lab Salary Expense</t>
  </si>
  <si>
    <t>400-6415 Nursing Supplies</t>
  </si>
  <si>
    <t>400-6420 Pharmaceutical - Nursing</t>
  </si>
  <si>
    <t>400-6425 Pharmaceuticals - Meds</t>
  </si>
  <si>
    <t>400-6610 Nurses Salary Expense</t>
  </si>
  <si>
    <t>500-6625 Contract Labour Expenses</t>
  </si>
  <si>
    <t>Medical Services</t>
  </si>
  <si>
    <t>000-6010 Bad Debts</t>
  </si>
  <si>
    <t>General &amp; administrative</t>
  </si>
  <si>
    <t>000-6015 Bank charges</t>
  </si>
  <si>
    <t>000-6025 Credit Card Charges</t>
  </si>
  <si>
    <t>000-6036 Entertainment - Staff</t>
  </si>
  <si>
    <t>Employee related expenses</t>
  </si>
  <si>
    <t>000-6037 Entertainment - External Party</t>
  </si>
  <si>
    <t>000-6045 Insurance - Premises</t>
  </si>
  <si>
    <t>000-6205 Advertising and Promotion</t>
  </si>
  <si>
    <t>Marketing</t>
  </si>
  <si>
    <t>000-6825 Accounting</t>
  </si>
  <si>
    <t>Professional Fees</t>
  </si>
  <si>
    <t>000-6830 Legal fees</t>
  </si>
  <si>
    <t>000-6870 Service fee - Spring MSO</t>
  </si>
  <si>
    <t>000-6920 GST/HST/PST Expense (BC)</t>
  </si>
  <si>
    <t>100-6020 Computer Software &amp; Support</t>
  </si>
  <si>
    <t>100-6060 Office - Supplies</t>
  </si>
  <si>
    <t>100-6061 Office - misc items</t>
  </si>
  <si>
    <t>100-6065 Repair and maintenance</t>
  </si>
  <si>
    <t>100-6220 Telephone</t>
  </si>
  <si>
    <t>100-6620 Office Salary Expense</t>
  </si>
  <si>
    <t>Payroll</t>
  </si>
  <si>
    <t>100-6630 IT salary expense</t>
  </si>
  <si>
    <t>200-6072 Travel &amp; Conferences - SK</t>
  </si>
  <si>
    <t>200-6607 Physicians Health Trust Claim</t>
  </si>
  <si>
    <t>200-6840 Membership Dues</t>
  </si>
  <si>
    <t>300-6075 Travel, Conferences, Education</t>
  </si>
  <si>
    <t>400-6047 Janitorial and Laundry - nurse</t>
  </si>
  <si>
    <t>400-6075 Travel, Conferences, Education - Nursing</t>
  </si>
  <si>
    <t>Interest expense</t>
  </si>
  <si>
    <t>Office expenses</t>
  </si>
  <si>
    <t>Other general and administrative expenses</t>
  </si>
  <si>
    <t>Taxes and Licenses</t>
  </si>
  <si>
    <t>000-6030 Depreciation</t>
  </si>
  <si>
    <t>000-6090 Miscellaneous</t>
  </si>
  <si>
    <t>11440 RBC Checking - CAD - 3359</t>
  </si>
  <si>
    <t>11460 GIC</t>
  </si>
  <si>
    <t>Restricted Cash</t>
  </si>
  <si>
    <t>000-1066 GST Paid</t>
  </si>
  <si>
    <t>000-1068 Inventory:Medication</t>
  </si>
  <si>
    <t>000-1070 Prepaids</t>
  </si>
  <si>
    <t>000-1071 Prepaids:Prepaid insurance</t>
  </si>
  <si>
    <t>000-1075 Prepaids:Other prepaid expenses</t>
  </si>
  <si>
    <t>000-1086 Due from (intercompany):Due from Spring US</t>
  </si>
  <si>
    <t>Due from Related Parties</t>
  </si>
  <si>
    <t>000-1088 Due from (intercompany):Due from Genesis</t>
  </si>
  <si>
    <t>16210 Fixed assets:Medical &amp; lab  equipment - net:Medical &amp; lab equipment - gross</t>
  </si>
  <si>
    <t>16220 Fixed assets:Medical &amp; lab  equipment - net:Accumulated depreciation - medical &amp; lab equipment</t>
  </si>
  <si>
    <t>16310 Fixed assets:IT equipment - net:IT equipment - gross</t>
  </si>
  <si>
    <t>16320 Fixed assets:IT equipment - net:Accumulated depreciation - IT  equipment</t>
  </si>
  <si>
    <t>16410 Fixed assets:Leasehold improvements - net:Leasehold improvements - gross</t>
  </si>
  <si>
    <t>16420 Fixed assets:Leasehold improvements - net:Accumulated depreciation - leasehold improvements</t>
  </si>
  <si>
    <t>17100 Fixed assets:Software - net:Software - gross</t>
  </si>
  <si>
    <t>17110 Fixed assets:Software - net:Accumulated amortization - software</t>
  </si>
  <si>
    <t>17220 Intangible assets:Goodwill</t>
  </si>
  <si>
    <t>Intangible Assets</t>
  </si>
  <si>
    <t>18300 Standard Operating Procedures</t>
  </si>
  <si>
    <t>18400 License</t>
  </si>
  <si>
    <t>18500 Non-Hospital Surgical Facility</t>
  </si>
  <si>
    <t>21000 Account Payable</t>
  </si>
  <si>
    <t>Accounts Payable (A/P) - USD</t>
  </si>
  <si>
    <t>22850 RBC Visa xx4230 -CAD</t>
  </si>
  <si>
    <t>22200 Management Fees Payable - S.K. MD</t>
  </si>
  <si>
    <t>23000 Payroll liabilities</t>
  </si>
  <si>
    <t>23400 Payroll liabilities:Accrued PTO</t>
  </si>
  <si>
    <t>24000 Accrued liabilities</t>
  </si>
  <si>
    <t>24100 Accrued liabilities:Taxes payable</t>
  </si>
  <si>
    <t>24175 Accrued liabilities:Taxes payable:Future Income Tax Payable</t>
  </si>
  <si>
    <t>24600 Accrued liabilities:Other accrued liabilities</t>
  </si>
  <si>
    <t>24125 PST Payable (Self Assessment)</t>
  </si>
  <si>
    <t>24150 GST Collected on Sales</t>
  </si>
  <si>
    <t>25700 Due to Sonya Kashyap MD Inc.</t>
  </si>
  <si>
    <t>AP</t>
  </si>
  <si>
    <t>25200 Due to (intercompany):Due to SFM</t>
  </si>
  <si>
    <t>30000 Contingent Liabilites</t>
  </si>
  <si>
    <t>Other Long Term Liabilities</t>
  </si>
  <si>
    <t>32000 Class C Common Shares</t>
  </si>
  <si>
    <t>3700 Draw</t>
  </si>
  <si>
    <t>Retained Earnings</t>
  </si>
  <si>
    <t>51110 Salaries &amp; wages</t>
  </si>
  <si>
    <t>51114 Cost of Goods Sold</t>
  </si>
  <si>
    <t>51200 COGS - supplies</t>
  </si>
  <si>
    <t>51210 Surgical supplies</t>
  </si>
  <si>
    <t>51220 Clinical supplies</t>
  </si>
  <si>
    <t>51230 IVF Lab supplies</t>
  </si>
  <si>
    <t>51240 Medication</t>
  </si>
  <si>
    <t>51330 Genetic testing</t>
  </si>
  <si>
    <t>Other</t>
  </si>
  <si>
    <t>51340 COGS - contract labor</t>
  </si>
  <si>
    <t>51350 COGS - janitorial and waste management</t>
  </si>
  <si>
    <t>51370 COGS - repair &amp; maintenance</t>
  </si>
  <si>
    <t>51380 Laundry</t>
  </si>
  <si>
    <t>51400 Management service expense</t>
  </si>
  <si>
    <t>Freight and delivery - COS</t>
  </si>
  <si>
    <t>61110 Salaries &amp; wages</t>
  </si>
  <si>
    <t>63100 Marketing</t>
  </si>
  <si>
    <t>63140 Website/multimedia/digital/apps</t>
  </si>
  <si>
    <t>63150 Advertising, print &amp; promotion</t>
  </si>
  <si>
    <t>64110 Accounting</t>
  </si>
  <si>
    <t>64120 Consulting</t>
  </si>
  <si>
    <t>64130 Contract labor</t>
  </si>
  <si>
    <t>64160 Legal</t>
  </si>
  <si>
    <t>65110 Base rent</t>
  </si>
  <si>
    <t>Rent</t>
  </si>
  <si>
    <t>65130 Telephone &amp; internet</t>
  </si>
  <si>
    <t>Facilities</t>
  </si>
  <si>
    <t>65140 Janitorial and waste management</t>
  </si>
  <si>
    <t>65150 Insurance</t>
  </si>
  <si>
    <t>65160 Repair &amp; Maintenance</t>
  </si>
  <si>
    <t>65180 Printing, delivery, &amp; postage</t>
  </si>
  <si>
    <t>65190 Office supplies</t>
  </si>
  <si>
    <t>65210 Computer software</t>
  </si>
  <si>
    <t>65220 Computer hardware</t>
  </si>
  <si>
    <t>65230 Equipment rentals</t>
  </si>
  <si>
    <t>65240 Dues &amp; subscriptions</t>
  </si>
  <si>
    <t>66110 Airfare</t>
  </si>
  <si>
    <t>Travel</t>
  </si>
  <si>
    <t>66130 Meals</t>
  </si>
  <si>
    <t>66140 Ground transportation</t>
  </si>
  <si>
    <t>66160 Other travel expenses</t>
  </si>
  <si>
    <t>67110 Professional development</t>
  </si>
  <si>
    <t>67130 Company events</t>
  </si>
  <si>
    <t>67160 In-house meals</t>
  </si>
  <si>
    <t>68100 Taxes &amp; Regulatory fees</t>
  </si>
  <si>
    <t>68130 Licensing &amp; permitting</t>
  </si>
  <si>
    <t>69110 Bank fees</t>
  </si>
  <si>
    <t>69120 Merchant fees</t>
  </si>
  <si>
    <t>69130 Payroll processing fee</t>
  </si>
  <si>
    <t>Insurance</t>
  </si>
  <si>
    <t>Meals and entertainment</t>
  </si>
  <si>
    <t>70000 Other operating expenses</t>
  </si>
  <si>
    <t>71140 Other operating expenses:Depreciation</t>
  </si>
  <si>
    <t>Depreciation</t>
  </si>
  <si>
    <t>71150 Other operating expenses:Amortization</t>
  </si>
  <si>
    <t>Amortization</t>
  </si>
  <si>
    <t>71170 Other operating expenses:Other misc expense</t>
  </si>
  <si>
    <t>Exchange Gain or Loss</t>
  </si>
  <si>
    <t>Monthly Reporting</t>
  </si>
  <si>
    <t>Taxes</t>
  </si>
  <si>
    <t>Interest</t>
  </si>
  <si>
    <t>NET INCOME</t>
  </si>
  <si>
    <t>Income taxes</t>
  </si>
  <si>
    <t>EBITDA</t>
  </si>
  <si>
    <t>Professional fees</t>
  </si>
  <si>
    <t>OPERATING EXPENSES</t>
  </si>
  <si>
    <t>GROSS MARGIN</t>
  </si>
  <si>
    <t>TOTAL COST OF GOODS SOLD</t>
  </si>
  <si>
    <t>Medical services</t>
  </si>
  <si>
    <t>Clinical payroll</t>
  </si>
  <si>
    <t>COST OF GOODS SOLD</t>
  </si>
  <si>
    <t>Rev$/Ret (Excludes Storage)</t>
  </si>
  <si>
    <t>TOTAL REVENUE</t>
  </si>
  <si>
    <t>REVENUE</t>
  </si>
  <si>
    <t>TOTAL</t>
  </si>
  <si>
    <t>December</t>
  </si>
  <si>
    <t xml:space="preserve">November 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</si>
  <si>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</si>
  <si>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</si>
  <si>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</si>
  <si>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</si>
  <si>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</si>
  <si>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</si>
  <si>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</si>
  <si>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</si>
  <si>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</si>
  <si>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</si>
  <si>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Retrievals</t>
  </si>
  <si>
    <t>2022 ACCRUED MONTHLY INCOME STATEMENT ( in CAD)</t>
  </si>
  <si>
    <t>SPRING FERTILITY VANCOUVER MSO</t>
  </si>
  <si>
    <t>GST/PST/HST</t>
  </si>
  <si>
    <t>Management Fee</t>
  </si>
  <si>
    <t>41400 Management service revenue</t>
  </si>
  <si>
    <t>Taxes &amp; regulatory</t>
  </si>
  <si>
    <t>Should be?</t>
  </si>
  <si>
    <t>63120 Events/Swag</t>
  </si>
  <si>
    <t>Medication</t>
  </si>
  <si>
    <t>Bank charges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</si>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</sst>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7" fillId="0" borderId="0"/>
  </cellStyleXfs>
  <cellXfs count="39">
    <xf numFmtId="0" fontId="0" fillId="0" borderId="0" xfId="0"/>
    <xf numFmtId="164" fontId="0" fillId="0" borderId="0" xfId="0" applyNumberFormat="1"/>
    <xf numFmtId="43" fontId="0" fillId="0" borderId="0" xfId="1" applyFont="1"/>
    <xf numFmtId="164" fontId="0" fillId="0" borderId="1" xfId="3" applyNumberFormat="1" applyFont="1" applyFill="1" applyBorder="1"/>
    <xf numFmtId="0" fontId="0" fillId="0" borderId="0" xfId="0" applyAlignment="1">
      <alignment horizontal="left" indent="1"/>
    </xf>
    <xf numFmtId="164" fontId="2" fillId="0" borderId="2" xfId="0" applyNumberFormat="1" applyFont="1" applyBorder="1"/>
    <xf numFmtId="0" fontId="2" fillId="0" borderId="0" xfId="0" applyFont="1" applyAlignment="1">
      <alignment horizontal="left"/>
    </xf>
    <xf numFmtId="164" fontId="0" fillId="0" borderId="0" xfId="3" applyNumberFormat="1" applyFont="1" applyFill="1" applyBorder="1"/>
    <xf numFmtId="164" fontId="0" fillId="0" borderId="1" xfId="0" applyNumberFormat="1" applyBorder="1"/>
    <xf numFmtId="164" fontId="2" fillId="0" borderId="0" xfId="0" applyNumberFormat="1" applyFont="1"/>
    <xf numFmtId="0" fontId="2" fillId="0" borderId="0" xfId="0" applyFont="1" applyAlignment="1">
      <alignment horizontal="left" indent="2"/>
    </xf>
    <xf numFmtId="164" fontId="0" fillId="0" borderId="0" xfId="3" applyNumberFormat="1" applyFont="1" applyFill="1"/>
    <xf numFmtId="0" fontId="2" fillId="0" borderId="0" xfId="0" applyFont="1"/>
    <xf numFmtId="0" fontId="4" fillId="0" borderId="0" xfId="0" applyFont="1"/>
    <xf numFmtId="43" fontId="4" fillId="0" borderId="0" xfId="0" applyNumberFormat="1" applyFont="1"/>
    <xf numFmtId="165" fontId="4" fillId="0" borderId="0" xfId="2" applyNumberFormat="1" applyFont="1" applyFill="1"/>
    <xf numFmtId="0" fontId="4" fillId="0" borderId="0" xfId="0" applyFont="1" applyAlignment="1">
      <alignment horizontal="right" indent="1"/>
    </xf>
    <xf numFmtId="164" fontId="2" fillId="0" borderId="3" xfId="0" applyNumberFormat="1" applyFont="1" applyBorder="1"/>
    <xf numFmtId="164" fontId="0" fillId="0" borderId="3" xfId="0" applyNumberFormat="1" applyBorder="1"/>
    <xf numFmtId="165" fontId="4" fillId="2" borderId="0" xfId="2" applyNumberFormat="1" applyFont="1" applyFill="1"/>
    <xf numFmtId="0" fontId="4" fillId="2" borderId="0" xfId="0" applyFont="1" applyFill="1" applyAlignment="1">
      <alignment horizontal="right" indent="1"/>
    </xf>
    <xf numFmtId="43" fontId="0" fillId="0" borderId="0" xfId="0" applyNumberFormat="1"/>
    <xf numFmtId="5" fontId="2" fillId="0" borderId="0" xfId="3" applyNumberFormat="1" applyFont="1"/>
    <xf numFmtId="5" fontId="1" fillId="0" borderId="0" xfId="3" applyNumberFormat="1" applyFont="1"/>
    <xf numFmtId="164" fontId="2" fillId="0" borderId="0" xfId="3" applyNumberFormat="1" applyFont="1" applyFill="1" applyAlignment="1">
      <alignment horizontal="center"/>
    </xf>
    <xf numFmtId="43" fontId="5" fillId="0" borderId="0" xfId="3" applyFont="1" applyFill="1" applyAlignment="1">
      <alignment horizontal="center"/>
    </xf>
    <xf numFmtId="43" fontId="2" fillId="0" borderId="0" xfId="4" applyFont="1" applyFill="1" applyAlignment="1">
      <alignment horizontal="center"/>
    </xf>
    <xf numFmtId="49" fontId="5" fillId="0" borderId="0" xfId="5" applyNumberFormat="1" applyFont="1" applyAlignment="1">
      <alignment horizontal="center"/>
    </xf>
    <xf numFmtId="0" fontId="0" fillId="0" borderId="0" xfId="0" applyAlignment="1">
      <alignment horizontal="center"/>
    </xf>
    <xf numFmtId="37" fontId="2" fillId="0" borderId="4" xfId="3" applyNumberFormat="1" applyFont="1" applyFill="1" applyBorder="1" applyAlignment="1">
      <alignment horizontal="center"/>
    </xf>
    <xf numFmtId="37" fontId="0" fillId="0" borderId="5" xfId="3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0" fillId="0" borderId="0" xfId="0" applyFill="1"/>
    <xf numFmtId="0" fontId="7" fillId="2" borderId="0" xfId="6" applyFill="1"/>
    <xf numFmtId="0" fontId="0" fillId="3" borderId="0" xfId="0" applyFill="1"/>
    <xf numFmtId="0" fontId="7" fillId="3" borderId="0" xfId="6" applyFill="1" applyAlignment="1"/>
    <xf numFmtId="0" fontId="7" fillId="0" borderId="0" xfId="6" applyFill="1"/>
    <xf numFmtId="0" fontId="2" fillId="0" borderId="0" xfId="0" applyFont="1" applyAlignment="1">
      <alignment horizontal="center"/>
    </xf>
  </cellXfs>
  <cellStyles count="7">
    <cellStyle name="Comma" xfId="1" builtinId="3"/>
    <cellStyle name="Comma 2" xfId="3" xr:uid="{0F5E2E67-4686-4AD2-89E6-764F12A1FD6E}"/>
    <cellStyle name="Comma 2 2" xfId="4" xr:uid="{46BD4096-AD85-48FE-BB9F-0778E4442AC4}"/>
    <cellStyle name="Currency" xfId="2" builtinId="4"/>
    <cellStyle name="Normal" xfId="0" builtinId="0"/>
    <cellStyle name="Normal 2" xfId="6" xr:uid="{6DB9A15F-6CFA-44CF-AC63-E12F4B8AEFB0}"/>
    <cellStyle name="Normal 2 2" xfId="5" xr:uid="{F7EE9584-51E5-4094-BBFE-4C9DBE621A29}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0776-6AF4-4DE8-AA73-836657E7BF23}">
  <sheetPr filterMode="1"/>
  <dimension ref="A1:C246"/>
  <sheetViews>
    <sheetView workbookViewId="0">
      <selection activeCell="C234" sqref="C234:C242"/>
    </sheetView>
  </sheetViews>
  <sheetFormatPr defaultRowHeight="15" x14ac:dyDescent="0.25"/>
  <cols>
    <col min="1" max="1" width="95.5703125" bestFit="1" customWidth="1"/>
    <col min="2" max="2" width="62.85546875" customWidth="1"/>
    <col min="3" max="3" width="21" bestFit="1" customWidth="1"/>
  </cols>
  <sheetData>
    <row r="1" spans="1:3" x14ac:dyDescent="0.25">
      <c r="A1" t="s">
        <v>0</v>
      </c>
      <c r="B1" t="s">
        <v>280</v>
      </c>
      <c r="C1" t="s">
        <v>316</v>
      </c>
    </row>
    <row r="2" spans="1:3" hidden="1" x14ac:dyDescent="0.25">
      <c r="A2" t="s">
        <v>1</v>
      </c>
      <c r="B2" t="s">
        <v>2</v>
      </c>
    </row>
    <row r="3" spans="1:3" hidden="1" x14ac:dyDescent="0.25">
      <c r="A3" t="s">
        <v>3</v>
      </c>
      <c r="B3" t="s">
        <v>2</v>
      </c>
    </row>
    <row r="4" spans="1:3" hidden="1" x14ac:dyDescent="0.25">
      <c r="A4" t="s">
        <v>4</v>
      </c>
      <c r="B4" t="s">
        <v>2</v>
      </c>
    </row>
    <row r="5" spans="1:3" hidden="1" x14ac:dyDescent="0.25">
      <c r="A5" t="s">
        <v>5</v>
      </c>
      <c r="B5" t="s">
        <v>2</v>
      </c>
    </row>
    <row r="6" spans="1:3" hidden="1" x14ac:dyDescent="0.25">
      <c r="A6" t="s">
        <v>6</v>
      </c>
      <c r="B6" t="s">
        <v>7</v>
      </c>
    </row>
    <row r="7" spans="1:3" hidden="1" x14ac:dyDescent="0.25">
      <c r="A7" t="s">
        <v>8</v>
      </c>
      <c r="B7" t="s">
        <v>7</v>
      </c>
    </row>
    <row r="8" spans="1:3" hidden="1" x14ac:dyDescent="0.25">
      <c r="A8" t="s">
        <v>9</v>
      </c>
      <c r="B8" t="s">
        <v>10</v>
      </c>
    </row>
    <row r="9" spans="1:3" hidden="1" x14ac:dyDescent="0.25">
      <c r="A9" t="s">
        <v>11</v>
      </c>
      <c r="B9" t="s">
        <v>10</v>
      </c>
    </row>
    <row r="10" spans="1:3" hidden="1" x14ac:dyDescent="0.25">
      <c r="A10" t="s">
        <v>12</v>
      </c>
      <c r="B10" t="s">
        <v>13</v>
      </c>
    </row>
    <row r="11" spans="1:3" hidden="1" x14ac:dyDescent="0.25">
      <c r="A11" t="s">
        <v>14</v>
      </c>
      <c r="B11" t="s">
        <v>7</v>
      </c>
    </row>
    <row r="12" spans="1:3" hidden="1" x14ac:dyDescent="0.25">
      <c r="A12" t="s">
        <v>15</v>
      </c>
      <c r="B12" t="s">
        <v>13</v>
      </c>
    </row>
    <row r="13" spans="1:3" hidden="1" x14ac:dyDescent="0.25">
      <c r="A13" t="s">
        <v>16</v>
      </c>
      <c r="B13" t="s">
        <v>7</v>
      </c>
    </row>
    <row r="14" spans="1:3" hidden="1" x14ac:dyDescent="0.25">
      <c r="A14" t="s">
        <v>17</v>
      </c>
      <c r="B14" t="s">
        <v>18</v>
      </c>
    </row>
    <row r="15" spans="1:3" hidden="1" x14ac:dyDescent="0.25">
      <c r="A15" t="s">
        <v>19</v>
      </c>
      <c r="B15" t="s">
        <v>18</v>
      </c>
    </row>
    <row r="16" spans="1:3" hidden="1" x14ac:dyDescent="0.25">
      <c r="A16" t="s">
        <v>20</v>
      </c>
      <c r="B16" t="s">
        <v>18</v>
      </c>
    </row>
    <row r="17" spans="1:2" hidden="1" x14ac:dyDescent="0.25">
      <c r="A17" t="s">
        <v>21</v>
      </c>
      <c r="B17" t="s">
        <v>18</v>
      </c>
    </row>
    <row r="18" spans="1:2" hidden="1" x14ac:dyDescent="0.25">
      <c r="A18" t="s">
        <v>22</v>
      </c>
      <c r="B18" t="s">
        <v>23</v>
      </c>
    </row>
    <row r="19" spans="1:2" hidden="1" x14ac:dyDescent="0.25">
      <c r="A19" t="s">
        <v>24</v>
      </c>
      <c r="B19" t="s">
        <v>23</v>
      </c>
    </row>
    <row r="20" spans="1:2" hidden="1" x14ac:dyDescent="0.25">
      <c r="A20" t="s">
        <v>25</v>
      </c>
      <c r="B20" t="s">
        <v>23</v>
      </c>
    </row>
    <row r="21" spans="1:2" hidden="1" x14ac:dyDescent="0.25">
      <c r="A21" t="s">
        <v>26</v>
      </c>
      <c r="B21" t="s">
        <v>27</v>
      </c>
    </row>
    <row r="22" spans="1:2" hidden="1" x14ac:dyDescent="0.25">
      <c r="A22" t="s">
        <v>28</v>
      </c>
      <c r="B22" t="s">
        <v>27</v>
      </c>
    </row>
    <row r="23" spans="1:2" hidden="1" x14ac:dyDescent="0.25">
      <c r="A23" t="s">
        <v>29</v>
      </c>
      <c r="B23" t="s">
        <v>27</v>
      </c>
    </row>
    <row r="24" spans="1:2" hidden="1" x14ac:dyDescent="0.25">
      <c r="A24" t="s">
        <v>30</v>
      </c>
      <c r="B24" t="s">
        <v>27</v>
      </c>
    </row>
    <row r="25" spans="1:2" hidden="1" x14ac:dyDescent="0.25">
      <c r="A25" t="s">
        <v>31</v>
      </c>
      <c r="B25" t="s">
        <v>27</v>
      </c>
    </row>
    <row r="26" spans="1:2" hidden="1" x14ac:dyDescent="0.25">
      <c r="A26" t="s">
        <v>32</v>
      </c>
      <c r="B26" t="s">
        <v>27</v>
      </c>
    </row>
    <row r="27" spans="1:2" hidden="1" x14ac:dyDescent="0.25">
      <c r="A27" t="s">
        <v>33</v>
      </c>
      <c r="B27" t="s">
        <v>27</v>
      </c>
    </row>
    <row r="28" spans="1:2" hidden="1" x14ac:dyDescent="0.25">
      <c r="A28" t="s">
        <v>34</v>
      </c>
      <c r="B28" t="s">
        <v>27</v>
      </c>
    </row>
    <row r="29" spans="1:2" hidden="1" x14ac:dyDescent="0.25">
      <c r="A29" t="s">
        <v>35</v>
      </c>
      <c r="B29" t="s">
        <v>27</v>
      </c>
    </row>
    <row r="30" spans="1:2" hidden="1" x14ac:dyDescent="0.25">
      <c r="A30" t="s">
        <v>36</v>
      </c>
      <c r="B30" t="s">
        <v>27</v>
      </c>
    </row>
    <row r="31" spans="1:2" hidden="1" x14ac:dyDescent="0.25">
      <c r="A31" t="s">
        <v>37</v>
      </c>
      <c r="B31" t="s">
        <v>27</v>
      </c>
    </row>
    <row r="32" spans="1:2" hidden="1" x14ac:dyDescent="0.25">
      <c r="A32" t="s">
        <v>38</v>
      </c>
      <c r="B32" t="s">
        <v>27</v>
      </c>
    </row>
    <row r="33" spans="1:2" hidden="1" x14ac:dyDescent="0.25">
      <c r="A33" t="s">
        <v>39</v>
      </c>
      <c r="B33" t="s">
        <v>18</v>
      </c>
    </row>
    <row r="34" spans="1:2" hidden="1" x14ac:dyDescent="0.25">
      <c r="A34" t="s">
        <v>40</v>
      </c>
      <c r="B34" t="s">
        <v>41</v>
      </c>
    </row>
    <row r="35" spans="1:2" hidden="1" x14ac:dyDescent="0.25">
      <c r="A35" t="s">
        <v>42</v>
      </c>
      <c r="B35" t="s">
        <v>41</v>
      </c>
    </row>
    <row r="36" spans="1:2" hidden="1" x14ac:dyDescent="0.25">
      <c r="A36" t="s">
        <v>43</v>
      </c>
      <c r="B36" t="s">
        <v>41</v>
      </c>
    </row>
    <row r="37" spans="1:2" hidden="1" x14ac:dyDescent="0.25">
      <c r="A37" t="s">
        <v>44</v>
      </c>
      <c r="B37" t="s">
        <v>41</v>
      </c>
    </row>
    <row r="38" spans="1:2" hidden="1" x14ac:dyDescent="0.25">
      <c r="A38" t="s">
        <v>45</v>
      </c>
      <c r="B38" t="s">
        <v>41</v>
      </c>
    </row>
    <row r="39" spans="1:2" hidden="1" x14ac:dyDescent="0.25">
      <c r="A39" t="s">
        <v>46</v>
      </c>
      <c r="B39" t="s">
        <v>41</v>
      </c>
    </row>
    <row r="40" spans="1:2" hidden="1" x14ac:dyDescent="0.25">
      <c r="A40" t="s">
        <v>47</v>
      </c>
      <c r="B40" t="s">
        <v>41</v>
      </c>
    </row>
    <row r="41" spans="1:2" hidden="1" x14ac:dyDescent="0.25">
      <c r="A41" t="s">
        <v>48</v>
      </c>
      <c r="B41" t="s">
        <v>41</v>
      </c>
    </row>
    <row r="42" spans="1:2" hidden="1" x14ac:dyDescent="0.25">
      <c r="A42" t="s">
        <v>49</v>
      </c>
      <c r="B42" t="s">
        <v>41</v>
      </c>
    </row>
    <row r="43" spans="1:2" hidden="1" x14ac:dyDescent="0.25">
      <c r="A43" t="s">
        <v>50</v>
      </c>
      <c r="B43" t="s">
        <v>41</v>
      </c>
    </row>
    <row r="44" spans="1:2" hidden="1" x14ac:dyDescent="0.25">
      <c r="A44" t="s">
        <v>51</v>
      </c>
      <c r="B44" t="s">
        <v>52</v>
      </c>
    </row>
    <row r="45" spans="1:2" hidden="1" x14ac:dyDescent="0.25">
      <c r="A45" t="s">
        <v>53</v>
      </c>
      <c r="B45" t="s">
        <v>52</v>
      </c>
    </row>
    <row r="46" spans="1:2" hidden="1" x14ac:dyDescent="0.25">
      <c r="A46" t="s">
        <v>54</v>
      </c>
      <c r="B46" t="s">
        <v>41</v>
      </c>
    </row>
    <row r="47" spans="1:2" hidden="1" x14ac:dyDescent="0.25">
      <c r="A47" t="s">
        <v>55</v>
      </c>
      <c r="B47" t="s">
        <v>41</v>
      </c>
    </row>
    <row r="48" spans="1:2" hidden="1" x14ac:dyDescent="0.25">
      <c r="A48" t="s">
        <v>56</v>
      </c>
      <c r="B48" t="s">
        <v>57</v>
      </c>
    </row>
    <row r="49" spans="1:2" hidden="1" x14ac:dyDescent="0.25">
      <c r="A49" t="s">
        <v>58</v>
      </c>
      <c r="B49" t="s">
        <v>59</v>
      </c>
    </row>
    <row r="50" spans="1:2" hidden="1" x14ac:dyDescent="0.25">
      <c r="A50" t="s">
        <v>60</v>
      </c>
      <c r="B50" t="s">
        <v>41</v>
      </c>
    </row>
    <row r="51" spans="1:2" hidden="1" x14ac:dyDescent="0.25">
      <c r="A51" t="s">
        <v>61</v>
      </c>
      <c r="B51" t="s">
        <v>41</v>
      </c>
    </row>
    <row r="52" spans="1:2" hidden="1" x14ac:dyDescent="0.25">
      <c r="A52" t="s">
        <v>62</v>
      </c>
      <c r="B52" t="s">
        <v>63</v>
      </c>
    </row>
    <row r="53" spans="1:2" hidden="1" x14ac:dyDescent="0.25">
      <c r="A53" t="s">
        <v>64</v>
      </c>
      <c r="B53" t="s">
        <v>41</v>
      </c>
    </row>
    <row r="54" spans="1:2" hidden="1" x14ac:dyDescent="0.25">
      <c r="A54" t="s">
        <v>65</v>
      </c>
      <c r="B54" t="s">
        <v>41</v>
      </c>
    </row>
    <row r="55" spans="1:2" hidden="1" x14ac:dyDescent="0.25">
      <c r="A55" t="s">
        <v>66</v>
      </c>
      <c r="B55" t="s">
        <v>41</v>
      </c>
    </row>
    <row r="56" spans="1:2" hidden="1" x14ac:dyDescent="0.25">
      <c r="A56" t="s">
        <v>67</v>
      </c>
      <c r="B56" t="s">
        <v>68</v>
      </c>
    </row>
    <row r="57" spans="1:2" hidden="1" x14ac:dyDescent="0.25">
      <c r="A57" t="s">
        <v>69</v>
      </c>
      <c r="B57" t="s">
        <v>68</v>
      </c>
    </row>
    <row r="58" spans="1:2" hidden="1" x14ac:dyDescent="0.25">
      <c r="A58" t="s">
        <v>70</v>
      </c>
      <c r="B58" t="s">
        <v>71</v>
      </c>
    </row>
    <row r="59" spans="1:2" hidden="1" x14ac:dyDescent="0.25">
      <c r="A59" t="s">
        <v>72</v>
      </c>
      <c r="B59" t="s">
        <v>68</v>
      </c>
    </row>
    <row r="60" spans="1:2" hidden="1" x14ac:dyDescent="0.25">
      <c r="A60" t="s">
        <v>73</v>
      </c>
      <c r="B60" t="s">
        <v>68</v>
      </c>
    </row>
    <row r="61" spans="1:2" hidden="1" x14ac:dyDescent="0.25">
      <c r="A61" t="s">
        <v>74</v>
      </c>
      <c r="B61" t="s">
        <v>68</v>
      </c>
    </row>
    <row r="62" spans="1:2" hidden="1" x14ac:dyDescent="0.25">
      <c r="A62" t="s">
        <v>75</v>
      </c>
      <c r="B62" t="s">
        <v>76</v>
      </c>
    </row>
    <row r="63" spans="1:2" hidden="1" x14ac:dyDescent="0.25">
      <c r="A63" t="s">
        <v>77</v>
      </c>
      <c r="B63" t="s">
        <v>78</v>
      </c>
    </row>
    <row r="64" spans="1:2" hidden="1" x14ac:dyDescent="0.25">
      <c r="A64" t="s">
        <v>79</v>
      </c>
      <c r="B64" t="s">
        <v>78</v>
      </c>
    </row>
    <row r="65" spans="1:2" hidden="1" x14ac:dyDescent="0.25">
      <c r="A65" t="s">
        <v>80</v>
      </c>
      <c r="B65" t="s">
        <v>78</v>
      </c>
    </row>
    <row r="66" spans="1:2" hidden="1" x14ac:dyDescent="0.25">
      <c r="A66" t="s">
        <v>81</v>
      </c>
      <c r="B66" t="s">
        <v>78</v>
      </c>
    </row>
    <row r="67" spans="1:2" hidden="1" x14ac:dyDescent="0.25">
      <c r="A67" t="s">
        <v>82</v>
      </c>
      <c r="B67" t="s">
        <v>78</v>
      </c>
    </row>
    <row r="68" spans="1:2" hidden="1" x14ac:dyDescent="0.25">
      <c r="A68" t="s">
        <v>83</v>
      </c>
      <c r="B68" t="s">
        <v>78</v>
      </c>
    </row>
    <row r="69" spans="1:2" hidden="1" x14ac:dyDescent="0.25">
      <c r="A69" t="s">
        <v>84</v>
      </c>
      <c r="B69" t="s">
        <v>78</v>
      </c>
    </row>
    <row r="70" spans="1:2" hidden="1" x14ac:dyDescent="0.25">
      <c r="A70" t="s">
        <v>85</v>
      </c>
      <c r="B70" t="s">
        <v>78</v>
      </c>
    </row>
    <row r="71" spans="1:2" hidden="1" x14ac:dyDescent="0.25">
      <c r="A71" t="s">
        <v>86</v>
      </c>
      <c r="B71" t="s">
        <v>78</v>
      </c>
    </row>
    <row r="72" spans="1:2" hidden="1" x14ac:dyDescent="0.25">
      <c r="A72" t="s">
        <v>87</v>
      </c>
      <c r="B72" t="s">
        <v>78</v>
      </c>
    </row>
    <row r="73" spans="1:2" hidden="1" x14ac:dyDescent="0.25">
      <c r="A73" t="s">
        <v>88</v>
      </c>
      <c r="B73" t="s">
        <v>78</v>
      </c>
    </row>
    <row r="74" spans="1:2" hidden="1" x14ac:dyDescent="0.25">
      <c r="A74" t="s">
        <v>89</v>
      </c>
      <c r="B74" t="s">
        <v>78</v>
      </c>
    </row>
    <row r="75" spans="1:2" hidden="1" x14ac:dyDescent="0.25">
      <c r="A75" t="s">
        <v>90</v>
      </c>
      <c r="B75" t="s">
        <v>78</v>
      </c>
    </row>
    <row r="76" spans="1:2" hidden="1" x14ac:dyDescent="0.25">
      <c r="A76" t="s">
        <v>91</v>
      </c>
      <c r="B76" t="s">
        <v>92</v>
      </c>
    </row>
    <row r="77" spans="1:2" hidden="1" x14ac:dyDescent="0.25">
      <c r="A77" t="s">
        <v>93</v>
      </c>
      <c r="B77" t="s">
        <v>92</v>
      </c>
    </row>
    <row r="78" spans="1:2" hidden="1" x14ac:dyDescent="0.25">
      <c r="A78" t="s">
        <v>94</v>
      </c>
      <c r="B78" t="s">
        <v>92</v>
      </c>
    </row>
    <row r="79" spans="1:2" hidden="1" x14ac:dyDescent="0.25">
      <c r="A79" t="s">
        <v>95</v>
      </c>
      <c r="B79" t="s">
        <v>92</v>
      </c>
    </row>
    <row r="80" spans="1:2" hidden="1" x14ac:dyDescent="0.25">
      <c r="A80" t="s">
        <v>96</v>
      </c>
      <c r="B80" t="s">
        <v>78</v>
      </c>
    </row>
    <row r="81" spans="1:2" hidden="1" x14ac:dyDescent="0.25">
      <c r="A81" t="s">
        <v>97</v>
      </c>
      <c r="B81" t="s">
        <v>78</v>
      </c>
    </row>
    <row r="82" spans="1:2" hidden="1" x14ac:dyDescent="0.25">
      <c r="A82" t="s">
        <v>98</v>
      </c>
      <c r="B82" t="s">
        <v>78</v>
      </c>
    </row>
    <row r="83" spans="1:2" hidden="1" x14ac:dyDescent="0.25">
      <c r="A83" t="s">
        <v>99</v>
      </c>
      <c r="B83" t="s">
        <v>78</v>
      </c>
    </row>
    <row r="84" spans="1:2" hidden="1" x14ac:dyDescent="0.25">
      <c r="A84" t="s">
        <v>100</v>
      </c>
      <c r="B84" t="s">
        <v>92</v>
      </c>
    </row>
    <row r="85" spans="1:2" hidden="1" x14ac:dyDescent="0.25">
      <c r="A85" t="s">
        <v>101</v>
      </c>
      <c r="B85" t="s">
        <v>102</v>
      </c>
    </row>
    <row r="86" spans="1:2" hidden="1" x14ac:dyDescent="0.25">
      <c r="A86" t="s">
        <v>103</v>
      </c>
      <c r="B86" t="s">
        <v>102</v>
      </c>
    </row>
    <row r="87" spans="1:2" hidden="1" x14ac:dyDescent="0.25">
      <c r="A87" t="s">
        <v>104</v>
      </c>
      <c r="B87" t="s">
        <v>102</v>
      </c>
    </row>
    <row r="88" spans="1:2" hidden="1" x14ac:dyDescent="0.25">
      <c r="A88" t="s">
        <v>105</v>
      </c>
      <c r="B88" t="s">
        <v>102</v>
      </c>
    </row>
    <row r="89" spans="1:2" hidden="1" x14ac:dyDescent="0.25">
      <c r="A89" t="s">
        <v>106</v>
      </c>
      <c r="B89" t="s">
        <v>102</v>
      </c>
    </row>
    <row r="90" spans="1:2" hidden="1" x14ac:dyDescent="0.25">
      <c r="A90" t="s">
        <v>107</v>
      </c>
      <c r="B90" t="s">
        <v>102</v>
      </c>
    </row>
    <row r="91" spans="1:2" hidden="1" x14ac:dyDescent="0.25">
      <c r="A91" t="s">
        <v>108</v>
      </c>
      <c r="B91" t="s">
        <v>102</v>
      </c>
    </row>
    <row r="92" spans="1:2" hidden="1" x14ac:dyDescent="0.25">
      <c r="A92" t="s">
        <v>109</v>
      </c>
      <c r="B92" t="s">
        <v>102</v>
      </c>
    </row>
    <row r="93" spans="1:2" hidden="1" x14ac:dyDescent="0.25">
      <c r="A93" t="s">
        <v>110</v>
      </c>
      <c r="B93" t="s">
        <v>102</v>
      </c>
    </row>
    <row r="94" spans="1:2" hidden="1" x14ac:dyDescent="0.25">
      <c r="A94" t="s">
        <v>111</v>
      </c>
      <c r="B94" t="s">
        <v>102</v>
      </c>
    </row>
    <row r="95" spans="1:2" hidden="1" x14ac:dyDescent="0.25">
      <c r="A95" t="s">
        <v>112</v>
      </c>
      <c r="B95" t="s">
        <v>102</v>
      </c>
    </row>
    <row r="96" spans="1:2" hidden="1" x14ac:dyDescent="0.25">
      <c r="A96" t="s">
        <v>113</v>
      </c>
      <c r="B96" t="s">
        <v>102</v>
      </c>
    </row>
    <row r="97" spans="1:2" hidden="1" x14ac:dyDescent="0.25">
      <c r="A97" t="s">
        <v>114</v>
      </c>
      <c r="B97" t="s">
        <v>102</v>
      </c>
    </row>
    <row r="98" spans="1:2" hidden="1" x14ac:dyDescent="0.25">
      <c r="A98" t="s">
        <v>115</v>
      </c>
      <c r="B98" t="s">
        <v>102</v>
      </c>
    </row>
    <row r="99" spans="1:2" hidden="1" x14ac:dyDescent="0.25">
      <c r="A99" t="s">
        <v>116</v>
      </c>
      <c r="B99" t="s">
        <v>102</v>
      </c>
    </row>
    <row r="100" spans="1:2" hidden="1" x14ac:dyDescent="0.25">
      <c r="A100" t="s">
        <v>117</v>
      </c>
      <c r="B100" t="s">
        <v>78</v>
      </c>
    </row>
    <row r="101" spans="1:2" hidden="1" x14ac:dyDescent="0.25">
      <c r="A101" t="s">
        <v>118</v>
      </c>
      <c r="B101" t="s">
        <v>78</v>
      </c>
    </row>
    <row r="102" spans="1:2" hidden="1" x14ac:dyDescent="0.25">
      <c r="A102" t="s">
        <v>119</v>
      </c>
      <c r="B102" t="s">
        <v>78</v>
      </c>
    </row>
    <row r="103" spans="1:2" hidden="1" x14ac:dyDescent="0.25">
      <c r="A103" t="s">
        <v>120</v>
      </c>
      <c r="B103" t="s">
        <v>78</v>
      </c>
    </row>
    <row r="104" spans="1:2" hidden="1" x14ac:dyDescent="0.25">
      <c r="A104" t="s">
        <v>121</v>
      </c>
      <c r="B104" t="s">
        <v>78</v>
      </c>
    </row>
    <row r="105" spans="1:2" hidden="1" x14ac:dyDescent="0.25">
      <c r="A105" t="s">
        <v>122</v>
      </c>
      <c r="B105" t="s">
        <v>123</v>
      </c>
    </row>
    <row r="106" spans="1:2" hidden="1" x14ac:dyDescent="0.25">
      <c r="A106" t="s">
        <v>124</v>
      </c>
      <c r="B106" t="s">
        <v>123</v>
      </c>
    </row>
    <row r="107" spans="1:2" hidden="1" x14ac:dyDescent="0.25">
      <c r="A107" t="s">
        <v>125</v>
      </c>
      <c r="B107" t="s">
        <v>126</v>
      </c>
    </row>
    <row r="108" spans="1:2" hidden="1" x14ac:dyDescent="0.25">
      <c r="A108" t="s">
        <v>127</v>
      </c>
      <c r="B108" t="s">
        <v>78</v>
      </c>
    </row>
    <row r="109" spans="1:2" hidden="1" x14ac:dyDescent="0.25">
      <c r="A109" t="s">
        <v>128</v>
      </c>
      <c r="B109" t="s">
        <v>129</v>
      </c>
    </row>
    <row r="110" spans="1:2" hidden="1" x14ac:dyDescent="0.25">
      <c r="A110" s="33" t="s">
        <v>130</v>
      </c>
      <c r="B110" s="33" t="s">
        <v>131</v>
      </c>
    </row>
    <row r="111" spans="1:2" hidden="1" x14ac:dyDescent="0.25">
      <c r="A111" s="33" t="s">
        <v>132</v>
      </c>
      <c r="B111" s="33" t="s">
        <v>131</v>
      </c>
    </row>
    <row r="112" spans="1:2" hidden="1" x14ac:dyDescent="0.25">
      <c r="A112" t="s">
        <v>133</v>
      </c>
      <c r="B112" t="s">
        <v>131</v>
      </c>
    </row>
    <row r="113" spans="1:3" hidden="1" x14ac:dyDescent="0.25">
      <c r="A113" t="s">
        <v>134</v>
      </c>
      <c r="B113" t="s">
        <v>131</v>
      </c>
    </row>
    <row r="114" spans="1:3" x14ac:dyDescent="0.25">
      <c r="A114" s="32" t="s">
        <v>135</v>
      </c>
      <c r="B114" s="32" t="s">
        <v>131</v>
      </c>
      <c r="C114" s="35" t="s">
        <v>290</v>
      </c>
    </row>
    <row r="115" spans="1:3" hidden="1" x14ac:dyDescent="0.25">
      <c r="A115" t="s">
        <v>136</v>
      </c>
      <c r="B115" t="s">
        <v>129</v>
      </c>
    </row>
    <row r="116" spans="1:3" hidden="1" x14ac:dyDescent="0.25">
      <c r="A116" t="s">
        <v>137</v>
      </c>
      <c r="B116" t="s">
        <v>131</v>
      </c>
    </row>
    <row r="117" spans="1:3" hidden="1" x14ac:dyDescent="0.25">
      <c r="A117" t="s">
        <v>138</v>
      </c>
      <c r="B117" t="s">
        <v>131</v>
      </c>
    </row>
    <row r="118" spans="1:3" hidden="1" x14ac:dyDescent="0.25">
      <c r="A118" t="s">
        <v>139</v>
      </c>
      <c r="B118" t="s">
        <v>131</v>
      </c>
    </row>
    <row r="119" spans="1:3" hidden="1" x14ac:dyDescent="0.25">
      <c r="A119" t="s">
        <v>140</v>
      </c>
      <c r="B119" t="s">
        <v>129</v>
      </c>
    </row>
    <row r="120" spans="1:3" hidden="1" x14ac:dyDescent="0.25">
      <c r="A120" t="s">
        <v>141</v>
      </c>
      <c r="B120" t="s">
        <v>142</v>
      </c>
    </row>
    <row r="121" spans="1:3" hidden="1" x14ac:dyDescent="0.25">
      <c r="A121" s="33" t="s">
        <v>143</v>
      </c>
      <c r="B121" s="33" t="s">
        <v>144</v>
      </c>
    </row>
    <row r="122" spans="1:3" x14ac:dyDescent="0.25">
      <c r="A122" s="32" t="s">
        <v>145</v>
      </c>
      <c r="B122" s="32" t="s">
        <v>144</v>
      </c>
      <c r="C122" s="36" t="s">
        <v>319</v>
      </c>
    </row>
    <row r="123" spans="1:3" x14ac:dyDescent="0.25">
      <c r="A123" s="32" t="s">
        <v>146</v>
      </c>
      <c r="B123" s="32" t="s">
        <v>144</v>
      </c>
      <c r="C123" s="36" t="s">
        <v>319</v>
      </c>
    </row>
    <row r="124" spans="1:3" hidden="1" x14ac:dyDescent="0.25">
      <c r="A124" t="s">
        <v>147</v>
      </c>
      <c r="B124" t="s">
        <v>148</v>
      </c>
    </row>
    <row r="125" spans="1:3" hidden="1" x14ac:dyDescent="0.25">
      <c r="A125" t="s">
        <v>149</v>
      </c>
      <c r="B125" t="s">
        <v>148</v>
      </c>
    </row>
    <row r="126" spans="1:3" hidden="1" x14ac:dyDescent="0.25">
      <c r="A126" s="33" t="s">
        <v>150</v>
      </c>
      <c r="B126" s="33" t="s">
        <v>144</v>
      </c>
    </row>
    <row r="127" spans="1:3" hidden="1" x14ac:dyDescent="0.25">
      <c r="A127" t="s">
        <v>151</v>
      </c>
      <c r="B127" t="s">
        <v>152</v>
      </c>
    </row>
    <row r="128" spans="1:3" hidden="1" x14ac:dyDescent="0.25">
      <c r="A128" t="s">
        <v>153</v>
      </c>
      <c r="B128" t="s">
        <v>154</v>
      </c>
    </row>
    <row r="129" spans="1:3" hidden="1" x14ac:dyDescent="0.25">
      <c r="A129" t="s">
        <v>155</v>
      </c>
      <c r="B129" t="s">
        <v>154</v>
      </c>
    </row>
    <row r="130" spans="1:3" hidden="1" x14ac:dyDescent="0.25">
      <c r="A130" t="s">
        <v>156</v>
      </c>
      <c r="B130" t="s">
        <v>313</v>
      </c>
    </row>
    <row r="131" spans="1:3" hidden="1" x14ac:dyDescent="0.25">
      <c r="A131" t="s">
        <v>157</v>
      </c>
      <c r="B131" t="s">
        <v>312</v>
      </c>
    </row>
    <row r="132" spans="1:3" x14ac:dyDescent="0.25">
      <c r="A132" s="32" t="s">
        <v>158</v>
      </c>
      <c r="B132" s="32" t="s">
        <v>144</v>
      </c>
      <c r="C132" s="35" t="s">
        <v>248</v>
      </c>
    </row>
    <row r="133" spans="1:3" x14ac:dyDescent="0.25">
      <c r="A133" s="32" t="s">
        <v>159</v>
      </c>
      <c r="B133" s="32" t="s">
        <v>144</v>
      </c>
      <c r="C133" s="35" t="s">
        <v>248</v>
      </c>
    </row>
    <row r="134" spans="1:3" x14ac:dyDescent="0.25">
      <c r="A134" s="32" t="s">
        <v>160</v>
      </c>
      <c r="B134" s="32" t="s">
        <v>144</v>
      </c>
      <c r="C134" s="35" t="s">
        <v>248</v>
      </c>
    </row>
    <row r="135" spans="1:3" x14ac:dyDescent="0.25">
      <c r="A135" s="32" t="s">
        <v>161</v>
      </c>
      <c r="B135" s="32" t="s">
        <v>144</v>
      </c>
      <c r="C135" s="35" t="s">
        <v>248</v>
      </c>
    </row>
    <row r="136" spans="1:3" x14ac:dyDescent="0.25">
      <c r="A136" s="32" t="s">
        <v>162</v>
      </c>
      <c r="B136" s="32" t="s">
        <v>144</v>
      </c>
      <c r="C136" s="35" t="s">
        <v>248</v>
      </c>
    </row>
    <row r="137" spans="1:3" hidden="1" x14ac:dyDescent="0.25">
      <c r="A137" t="s">
        <v>163</v>
      </c>
      <c r="B137" t="s">
        <v>164</v>
      </c>
    </row>
    <row r="138" spans="1:3" hidden="1" x14ac:dyDescent="0.25">
      <c r="A138" t="s">
        <v>165</v>
      </c>
      <c r="B138" t="s">
        <v>164</v>
      </c>
    </row>
    <row r="139" spans="1:3" hidden="1" x14ac:dyDescent="0.25">
      <c r="A139" t="s">
        <v>166</v>
      </c>
      <c r="B139" t="s">
        <v>144</v>
      </c>
    </row>
    <row r="140" spans="1:3" hidden="1" x14ac:dyDescent="0.25">
      <c r="A140" t="s">
        <v>167</v>
      </c>
      <c r="B140" t="s">
        <v>144</v>
      </c>
    </row>
    <row r="141" spans="1:3" x14ac:dyDescent="0.25">
      <c r="A141" s="32" t="s">
        <v>168</v>
      </c>
      <c r="B141" s="32" t="s">
        <v>144</v>
      </c>
      <c r="C141" s="35" t="s">
        <v>248</v>
      </c>
    </row>
    <row r="142" spans="1:3" x14ac:dyDescent="0.25">
      <c r="A142" s="32" t="s">
        <v>169</v>
      </c>
      <c r="B142" s="32" t="s">
        <v>144</v>
      </c>
      <c r="C142" s="35" t="s">
        <v>259</v>
      </c>
    </row>
    <row r="143" spans="1:3" x14ac:dyDescent="0.25">
      <c r="A143" s="32" t="s">
        <v>170</v>
      </c>
      <c r="B143" s="32" t="s">
        <v>144</v>
      </c>
      <c r="C143" s="35" t="s">
        <v>248</v>
      </c>
    </row>
    <row r="144" spans="1:3" x14ac:dyDescent="0.25">
      <c r="A144" s="32" t="s">
        <v>171</v>
      </c>
      <c r="B144" s="32" t="s">
        <v>144</v>
      </c>
      <c r="C144" s="35" t="s">
        <v>259</v>
      </c>
    </row>
    <row r="145" spans="1:3" x14ac:dyDescent="0.25">
      <c r="A145" s="32" t="s">
        <v>172</v>
      </c>
      <c r="B145" s="32" t="s">
        <v>144</v>
      </c>
      <c r="C145" s="35" t="s">
        <v>282</v>
      </c>
    </row>
    <row r="146" spans="1:3" hidden="1" x14ac:dyDescent="0.25">
      <c r="A146" t="s">
        <v>173</v>
      </c>
      <c r="B146" t="s">
        <v>144</v>
      </c>
    </row>
    <row r="147" spans="1:3" hidden="1" x14ac:dyDescent="0.25">
      <c r="A147" t="s">
        <v>174</v>
      </c>
      <c r="B147" t="s">
        <v>144</v>
      </c>
    </row>
    <row r="148" spans="1:3" x14ac:dyDescent="0.25">
      <c r="A148" s="32" t="s">
        <v>175</v>
      </c>
      <c r="B148" s="32" t="s">
        <v>144</v>
      </c>
      <c r="C148" s="35" t="s">
        <v>315</v>
      </c>
    </row>
    <row r="149" spans="1:3" x14ac:dyDescent="0.25">
      <c r="A149" s="32" t="s">
        <v>176</v>
      </c>
      <c r="B149" s="32" t="s">
        <v>144</v>
      </c>
      <c r="C149" s="35" t="s">
        <v>275</v>
      </c>
    </row>
    <row r="150" spans="1:3" x14ac:dyDescent="0.25">
      <c r="A150" s="32" t="s">
        <v>177</v>
      </c>
      <c r="B150" s="32" t="s">
        <v>144</v>
      </c>
      <c r="C150" s="35" t="s">
        <v>230</v>
      </c>
    </row>
    <row r="151" spans="1:3" hidden="1" x14ac:dyDescent="0.25">
      <c r="A151" t="s">
        <v>178</v>
      </c>
      <c r="B151" t="s">
        <v>2</v>
      </c>
    </row>
    <row r="152" spans="1:3" hidden="1" x14ac:dyDescent="0.25">
      <c r="A152" t="s">
        <v>179</v>
      </c>
      <c r="B152" t="s">
        <v>180</v>
      </c>
    </row>
    <row r="153" spans="1:3" hidden="1" x14ac:dyDescent="0.25">
      <c r="A153" t="s">
        <v>181</v>
      </c>
      <c r="B153" t="s">
        <v>10</v>
      </c>
    </row>
    <row r="154" spans="1:3" hidden="1" x14ac:dyDescent="0.25">
      <c r="A154" t="s">
        <v>182</v>
      </c>
      <c r="B154" t="s">
        <v>10</v>
      </c>
    </row>
    <row r="155" spans="1:3" hidden="1" x14ac:dyDescent="0.25">
      <c r="A155" t="s">
        <v>183</v>
      </c>
      <c r="B155" t="s">
        <v>10</v>
      </c>
    </row>
    <row r="156" spans="1:3" hidden="1" x14ac:dyDescent="0.25">
      <c r="A156" t="s">
        <v>184</v>
      </c>
      <c r="B156" t="s">
        <v>10</v>
      </c>
    </row>
    <row r="157" spans="1:3" hidden="1" x14ac:dyDescent="0.25">
      <c r="A157" t="s">
        <v>185</v>
      </c>
      <c r="B157" t="s">
        <v>10</v>
      </c>
    </row>
    <row r="158" spans="1:3" hidden="1" x14ac:dyDescent="0.25">
      <c r="A158" t="s">
        <v>186</v>
      </c>
      <c r="B158" t="s">
        <v>187</v>
      </c>
    </row>
    <row r="159" spans="1:3" hidden="1" x14ac:dyDescent="0.25">
      <c r="A159" t="s">
        <v>188</v>
      </c>
      <c r="B159" t="s">
        <v>187</v>
      </c>
    </row>
    <row r="160" spans="1:3" hidden="1" x14ac:dyDescent="0.25">
      <c r="A160" t="s">
        <v>189</v>
      </c>
      <c r="B160" t="s">
        <v>27</v>
      </c>
    </row>
    <row r="161" spans="1:2" hidden="1" x14ac:dyDescent="0.25">
      <c r="A161" t="s">
        <v>190</v>
      </c>
      <c r="B161" t="s">
        <v>27</v>
      </c>
    </row>
    <row r="162" spans="1:2" hidden="1" x14ac:dyDescent="0.25">
      <c r="A162" t="s">
        <v>191</v>
      </c>
      <c r="B162" t="s">
        <v>27</v>
      </c>
    </row>
    <row r="163" spans="1:2" hidden="1" x14ac:dyDescent="0.25">
      <c r="A163" t="s">
        <v>192</v>
      </c>
      <c r="B163" t="s">
        <v>27</v>
      </c>
    </row>
    <row r="164" spans="1:2" hidden="1" x14ac:dyDescent="0.25">
      <c r="A164" t="s">
        <v>193</v>
      </c>
      <c r="B164" t="s">
        <v>27</v>
      </c>
    </row>
    <row r="165" spans="1:2" hidden="1" x14ac:dyDescent="0.25">
      <c r="A165" t="s">
        <v>194</v>
      </c>
      <c r="B165" t="s">
        <v>27</v>
      </c>
    </row>
    <row r="166" spans="1:2" hidden="1" x14ac:dyDescent="0.25">
      <c r="A166" t="s">
        <v>195</v>
      </c>
      <c r="B166" t="s">
        <v>27</v>
      </c>
    </row>
    <row r="167" spans="1:2" hidden="1" x14ac:dyDescent="0.25">
      <c r="A167" t="s">
        <v>196</v>
      </c>
      <c r="B167" t="s">
        <v>27</v>
      </c>
    </row>
    <row r="168" spans="1:2" hidden="1" x14ac:dyDescent="0.25">
      <c r="A168" t="s">
        <v>197</v>
      </c>
      <c r="B168" t="s">
        <v>198</v>
      </c>
    </row>
    <row r="169" spans="1:2" hidden="1" x14ac:dyDescent="0.25">
      <c r="A169" t="s">
        <v>199</v>
      </c>
      <c r="B169" t="s">
        <v>198</v>
      </c>
    </row>
    <row r="170" spans="1:2" hidden="1" x14ac:dyDescent="0.25">
      <c r="A170" t="s">
        <v>200</v>
      </c>
      <c r="B170" t="s">
        <v>198</v>
      </c>
    </row>
    <row r="171" spans="1:2" hidden="1" x14ac:dyDescent="0.25">
      <c r="A171" t="s">
        <v>201</v>
      </c>
      <c r="B171" t="s">
        <v>198</v>
      </c>
    </row>
    <row r="172" spans="1:2" hidden="1" x14ac:dyDescent="0.25">
      <c r="A172" t="s">
        <v>202</v>
      </c>
      <c r="B172" t="s">
        <v>41</v>
      </c>
    </row>
    <row r="173" spans="1:2" hidden="1" x14ac:dyDescent="0.25">
      <c r="A173" t="s">
        <v>44</v>
      </c>
      <c r="B173" t="s">
        <v>41</v>
      </c>
    </row>
    <row r="174" spans="1:2" hidden="1" x14ac:dyDescent="0.25">
      <c r="A174" t="s">
        <v>203</v>
      </c>
      <c r="B174" t="s">
        <v>41</v>
      </c>
    </row>
    <row r="175" spans="1:2" hidden="1" x14ac:dyDescent="0.25">
      <c r="A175" t="s">
        <v>204</v>
      </c>
      <c r="B175" t="s">
        <v>41</v>
      </c>
    </row>
    <row r="176" spans="1:2" hidden="1" x14ac:dyDescent="0.25">
      <c r="A176" t="s">
        <v>205</v>
      </c>
      <c r="B176" t="s">
        <v>23</v>
      </c>
    </row>
    <row r="177" spans="1:3" hidden="1" x14ac:dyDescent="0.25">
      <c r="A177" t="s">
        <v>206</v>
      </c>
      <c r="B177" t="s">
        <v>57</v>
      </c>
    </row>
    <row r="178" spans="1:3" hidden="1" x14ac:dyDescent="0.25">
      <c r="A178" t="s">
        <v>207</v>
      </c>
      <c r="B178" t="s">
        <v>59</v>
      </c>
    </row>
    <row r="179" spans="1:3" hidden="1" x14ac:dyDescent="0.25">
      <c r="A179" t="s">
        <v>208</v>
      </c>
      <c r="B179" t="s">
        <v>41</v>
      </c>
    </row>
    <row r="180" spans="1:3" hidden="1" x14ac:dyDescent="0.25">
      <c r="A180" t="s">
        <v>209</v>
      </c>
      <c r="B180" t="s">
        <v>41</v>
      </c>
    </row>
    <row r="181" spans="1:3" hidden="1" x14ac:dyDescent="0.25">
      <c r="A181" t="s">
        <v>210</v>
      </c>
      <c r="B181" t="s">
        <v>63</v>
      </c>
    </row>
    <row r="182" spans="1:3" hidden="1" x14ac:dyDescent="0.25">
      <c r="A182" t="s">
        <v>211</v>
      </c>
      <c r="B182" t="s">
        <v>41</v>
      </c>
    </row>
    <row r="183" spans="1:3" hidden="1" x14ac:dyDescent="0.25">
      <c r="A183" t="s">
        <v>212</v>
      </c>
      <c r="B183" t="s">
        <v>41</v>
      </c>
    </row>
    <row r="184" spans="1:3" hidden="1" x14ac:dyDescent="0.25">
      <c r="A184" t="s">
        <v>213</v>
      </c>
      <c r="B184" t="s">
        <v>41</v>
      </c>
    </row>
    <row r="185" spans="1:3" x14ac:dyDescent="0.25">
      <c r="A185" s="32" t="s">
        <v>214</v>
      </c>
      <c r="B185" s="32" t="s">
        <v>187</v>
      </c>
      <c r="C185" s="35" t="s">
        <v>23</v>
      </c>
    </row>
    <row r="186" spans="1:3" hidden="1" x14ac:dyDescent="0.25">
      <c r="A186" t="s">
        <v>215</v>
      </c>
      <c r="B186" t="s">
        <v>41</v>
      </c>
    </row>
    <row r="187" spans="1:3" hidden="1" x14ac:dyDescent="0.25">
      <c r="A187" t="s">
        <v>216</v>
      </c>
      <c r="B187" t="s">
        <v>23</v>
      </c>
    </row>
    <row r="188" spans="1:3" hidden="1" x14ac:dyDescent="0.25">
      <c r="A188" t="s">
        <v>217</v>
      </c>
      <c r="B188" t="s">
        <v>218</v>
      </c>
    </row>
    <row r="189" spans="1:3" hidden="1" x14ac:dyDescent="0.25">
      <c r="A189" t="s">
        <v>219</v>
      </c>
      <c r="B189" t="s">
        <v>68</v>
      </c>
    </row>
    <row r="190" spans="1:3" hidden="1" x14ac:dyDescent="0.25">
      <c r="A190" t="s">
        <v>220</v>
      </c>
      <c r="B190" t="s">
        <v>76</v>
      </c>
    </row>
    <row r="191" spans="1:3" hidden="1" x14ac:dyDescent="0.25">
      <c r="A191" t="s">
        <v>221</v>
      </c>
      <c r="B191" t="s">
        <v>71</v>
      </c>
    </row>
    <row r="192" spans="1:3" hidden="1" x14ac:dyDescent="0.25">
      <c r="A192" t="s">
        <v>314</v>
      </c>
      <c r="B192" t="s">
        <v>313</v>
      </c>
    </row>
    <row r="193" spans="1:3" hidden="1" x14ac:dyDescent="0.25">
      <c r="A193" t="s">
        <v>222</v>
      </c>
      <c r="B193" t="s">
        <v>129</v>
      </c>
    </row>
    <row r="194" spans="1:3" hidden="1" x14ac:dyDescent="0.25">
      <c r="A194" t="s">
        <v>223</v>
      </c>
      <c r="B194" t="s">
        <v>164</v>
      </c>
    </row>
    <row r="195" spans="1:3" hidden="1" x14ac:dyDescent="0.25">
      <c r="A195" t="s">
        <v>224</v>
      </c>
      <c r="B195" t="s">
        <v>131</v>
      </c>
    </row>
    <row r="196" spans="1:3" hidden="1" x14ac:dyDescent="0.25">
      <c r="A196" t="s">
        <v>225</v>
      </c>
      <c r="B196" t="s">
        <v>131</v>
      </c>
    </row>
    <row r="197" spans="1:3" hidden="1" x14ac:dyDescent="0.25">
      <c r="A197" t="s">
        <v>226</v>
      </c>
      <c r="B197" t="s">
        <v>131</v>
      </c>
    </row>
    <row r="198" spans="1:3" hidden="1" x14ac:dyDescent="0.25">
      <c r="A198" t="s">
        <v>227</v>
      </c>
      <c r="B198" t="s">
        <v>131</v>
      </c>
    </row>
    <row r="199" spans="1:3" x14ac:dyDescent="0.25">
      <c r="A199" s="32" t="s">
        <v>228</v>
      </c>
      <c r="B199" s="32" t="s">
        <v>131</v>
      </c>
      <c r="C199" s="35" t="s">
        <v>318</v>
      </c>
    </row>
    <row r="200" spans="1:3" x14ac:dyDescent="0.25">
      <c r="A200" s="32" t="s">
        <v>229</v>
      </c>
      <c r="B200" s="32" t="s">
        <v>230</v>
      </c>
      <c r="C200" s="36" t="s">
        <v>290</v>
      </c>
    </row>
    <row r="201" spans="1:3" x14ac:dyDescent="0.25">
      <c r="A201" s="32" t="s">
        <v>231</v>
      </c>
      <c r="B201" s="32" t="s">
        <v>230</v>
      </c>
      <c r="C201" s="36" t="s">
        <v>290</v>
      </c>
    </row>
    <row r="202" spans="1:3" x14ac:dyDescent="0.25">
      <c r="A202" s="32" t="s">
        <v>232</v>
      </c>
      <c r="B202" s="32" t="s">
        <v>230</v>
      </c>
      <c r="C202" s="36" t="s">
        <v>290</v>
      </c>
    </row>
    <row r="203" spans="1:3" x14ac:dyDescent="0.25">
      <c r="A203" s="32" t="s">
        <v>233</v>
      </c>
      <c r="B203" s="32" t="s">
        <v>230</v>
      </c>
      <c r="C203" s="36" t="s">
        <v>290</v>
      </c>
    </row>
    <row r="204" spans="1:3" x14ac:dyDescent="0.25">
      <c r="A204" s="32" t="s">
        <v>234</v>
      </c>
      <c r="B204" s="32" t="s">
        <v>230</v>
      </c>
      <c r="C204" s="36" t="s">
        <v>290</v>
      </c>
    </row>
    <row r="205" spans="1:3" hidden="1" x14ac:dyDescent="0.25">
      <c r="A205" t="s">
        <v>235</v>
      </c>
      <c r="B205" t="s">
        <v>313</v>
      </c>
    </row>
    <row r="206" spans="1:3" x14ac:dyDescent="0.25">
      <c r="A206" s="32" t="s">
        <v>236</v>
      </c>
      <c r="B206" s="32" t="s">
        <v>144</v>
      </c>
      <c r="C206" s="35" t="s">
        <v>248</v>
      </c>
    </row>
    <row r="207" spans="1:3" hidden="1" x14ac:dyDescent="0.25">
      <c r="A207" t="s">
        <v>237</v>
      </c>
      <c r="B207" t="s">
        <v>164</v>
      </c>
    </row>
    <row r="208" spans="1:3" hidden="1" x14ac:dyDescent="0.25">
      <c r="A208" t="s">
        <v>238</v>
      </c>
      <c r="B208" t="s">
        <v>152</v>
      </c>
    </row>
    <row r="209" spans="1:3" hidden="1" x14ac:dyDescent="0.25">
      <c r="A209" t="s">
        <v>317</v>
      </c>
      <c r="B209" t="s">
        <v>152</v>
      </c>
    </row>
    <row r="210" spans="1:3" hidden="1" x14ac:dyDescent="0.25">
      <c r="A210" t="s">
        <v>239</v>
      </c>
      <c r="B210" t="s">
        <v>152</v>
      </c>
    </row>
    <row r="211" spans="1:3" hidden="1" x14ac:dyDescent="0.25">
      <c r="A211" t="s">
        <v>240</v>
      </c>
      <c r="B211" t="s">
        <v>152</v>
      </c>
    </row>
    <row r="212" spans="1:3" hidden="1" x14ac:dyDescent="0.25">
      <c r="A212" t="s">
        <v>241</v>
      </c>
      <c r="B212" t="s">
        <v>154</v>
      </c>
    </row>
    <row r="213" spans="1:3" x14ac:dyDescent="0.25">
      <c r="A213" s="32" t="s">
        <v>242</v>
      </c>
      <c r="B213" s="34" t="s">
        <v>142</v>
      </c>
      <c r="C213" s="35" t="s">
        <v>154</v>
      </c>
    </row>
    <row r="214" spans="1:3" x14ac:dyDescent="0.25">
      <c r="A214" s="32" t="s">
        <v>243</v>
      </c>
      <c r="B214" s="34" t="s">
        <v>142</v>
      </c>
      <c r="C214" s="35" t="s">
        <v>154</v>
      </c>
    </row>
    <row r="215" spans="1:3" hidden="1" x14ac:dyDescent="0.25">
      <c r="A215" t="s">
        <v>244</v>
      </c>
      <c r="B215" t="s">
        <v>154</v>
      </c>
    </row>
    <row r="216" spans="1:3" hidden="1" x14ac:dyDescent="0.25">
      <c r="A216" t="s">
        <v>245</v>
      </c>
      <c r="B216" t="s">
        <v>246</v>
      </c>
    </row>
    <row r="217" spans="1:3" hidden="1" x14ac:dyDescent="0.25">
      <c r="A217" t="s">
        <v>247</v>
      </c>
      <c r="B217" t="s">
        <v>248</v>
      </c>
    </row>
    <row r="218" spans="1:3" hidden="1" x14ac:dyDescent="0.25">
      <c r="A218" t="s">
        <v>249</v>
      </c>
      <c r="B218" t="s">
        <v>248</v>
      </c>
    </row>
    <row r="219" spans="1:3" hidden="1" x14ac:dyDescent="0.25">
      <c r="A219" t="s">
        <v>250</v>
      </c>
      <c r="B219" t="s">
        <v>248</v>
      </c>
    </row>
    <row r="220" spans="1:3" hidden="1" x14ac:dyDescent="0.25">
      <c r="A220" t="s">
        <v>251</v>
      </c>
      <c r="B220" t="s">
        <v>248</v>
      </c>
    </row>
    <row r="221" spans="1:3" hidden="1" x14ac:dyDescent="0.25">
      <c r="A221" t="s">
        <v>252</v>
      </c>
      <c r="B221" t="s">
        <v>248</v>
      </c>
    </row>
    <row r="222" spans="1:3" hidden="1" x14ac:dyDescent="0.25">
      <c r="A222" t="s">
        <v>253</v>
      </c>
      <c r="B222" t="s">
        <v>248</v>
      </c>
    </row>
    <row r="223" spans="1:3" hidden="1" x14ac:dyDescent="0.25">
      <c r="A223" t="s">
        <v>254</v>
      </c>
      <c r="B223" t="s">
        <v>248</v>
      </c>
    </row>
    <row r="224" spans="1:3" hidden="1" x14ac:dyDescent="0.25">
      <c r="A224" t="s">
        <v>255</v>
      </c>
      <c r="B224" t="s">
        <v>248</v>
      </c>
    </row>
    <row r="225" spans="1:3" hidden="1" x14ac:dyDescent="0.25">
      <c r="A225" t="s">
        <v>256</v>
      </c>
      <c r="B225" t="s">
        <v>248</v>
      </c>
    </row>
    <row r="226" spans="1:3" hidden="1" x14ac:dyDescent="0.25">
      <c r="A226" t="s">
        <v>257</v>
      </c>
      <c r="B226" t="s">
        <v>248</v>
      </c>
    </row>
    <row r="227" spans="1:3" hidden="1" x14ac:dyDescent="0.25">
      <c r="A227" t="s">
        <v>258</v>
      </c>
      <c r="B227" t="s">
        <v>259</v>
      </c>
    </row>
    <row r="228" spans="1:3" hidden="1" x14ac:dyDescent="0.25">
      <c r="A228" t="s">
        <v>260</v>
      </c>
      <c r="B228" t="s">
        <v>259</v>
      </c>
    </row>
    <row r="229" spans="1:3" hidden="1" x14ac:dyDescent="0.25">
      <c r="A229" t="s">
        <v>261</v>
      </c>
      <c r="B229" t="s">
        <v>259</v>
      </c>
    </row>
    <row r="230" spans="1:3" hidden="1" x14ac:dyDescent="0.25">
      <c r="A230" t="s">
        <v>262</v>
      </c>
      <c r="B230" t="s">
        <v>259</v>
      </c>
    </row>
    <row r="231" spans="1:3" hidden="1" x14ac:dyDescent="0.25">
      <c r="A231" s="33" t="s">
        <v>263</v>
      </c>
      <c r="B231" s="33" t="s">
        <v>148</v>
      </c>
    </row>
    <row r="232" spans="1:3" hidden="1" x14ac:dyDescent="0.25">
      <c r="A232" s="33" t="s">
        <v>264</v>
      </c>
      <c r="B232" s="33" t="s">
        <v>148</v>
      </c>
    </row>
    <row r="233" spans="1:3" hidden="1" x14ac:dyDescent="0.25">
      <c r="A233" t="s">
        <v>265</v>
      </c>
      <c r="B233" t="s">
        <v>148</v>
      </c>
    </row>
    <row r="234" spans="1:3" x14ac:dyDescent="0.25">
      <c r="A234" s="32" t="s">
        <v>266</v>
      </c>
      <c r="B234" s="32" t="s">
        <v>315</v>
      </c>
      <c r="C234" s="36" t="s">
        <v>315</v>
      </c>
    </row>
    <row r="235" spans="1:3" x14ac:dyDescent="0.25">
      <c r="A235" s="32" t="s">
        <v>267</v>
      </c>
      <c r="B235" s="32" t="s">
        <v>144</v>
      </c>
      <c r="C235" s="36" t="s">
        <v>315</v>
      </c>
    </row>
    <row r="236" spans="1:3" x14ac:dyDescent="0.25">
      <c r="A236" s="32" t="s">
        <v>268</v>
      </c>
      <c r="B236" s="32" t="s">
        <v>144</v>
      </c>
      <c r="C236" s="36" t="s">
        <v>319</v>
      </c>
    </row>
    <row r="237" spans="1:3" x14ac:dyDescent="0.25">
      <c r="A237" s="32" t="s">
        <v>269</v>
      </c>
      <c r="B237" s="32" t="s">
        <v>144</v>
      </c>
      <c r="C237" s="36" t="s">
        <v>319</v>
      </c>
    </row>
    <row r="238" spans="1:3" x14ac:dyDescent="0.25">
      <c r="A238" s="32" t="s">
        <v>270</v>
      </c>
      <c r="B238" s="32" t="s">
        <v>144</v>
      </c>
      <c r="C238" s="36" t="s">
        <v>319</v>
      </c>
    </row>
    <row r="239" spans="1:3" x14ac:dyDescent="0.25">
      <c r="A239" s="32" t="s">
        <v>271</v>
      </c>
      <c r="B239" s="32" t="s">
        <v>144</v>
      </c>
      <c r="C239" s="36" t="s">
        <v>248</v>
      </c>
    </row>
    <row r="240" spans="1:3" x14ac:dyDescent="0.25">
      <c r="A240" s="32" t="s">
        <v>172</v>
      </c>
      <c r="B240" s="32" t="s">
        <v>144</v>
      </c>
      <c r="C240" s="36" t="s">
        <v>282</v>
      </c>
    </row>
    <row r="241" spans="1:3" x14ac:dyDescent="0.25">
      <c r="A241" s="32" t="s">
        <v>272</v>
      </c>
      <c r="B241" s="32" t="s">
        <v>144</v>
      </c>
      <c r="C241" s="36" t="s">
        <v>259</v>
      </c>
    </row>
    <row r="242" spans="1:3" x14ac:dyDescent="0.25">
      <c r="A242" s="32" t="s">
        <v>273</v>
      </c>
      <c r="B242" s="32" t="s">
        <v>144</v>
      </c>
      <c r="C242" s="35" t="s">
        <v>320</v>
      </c>
    </row>
    <row r="243" spans="1:3" hidden="1" x14ac:dyDescent="0.25">
      <c r="A243" s="33" t="s">
        <v>274</v>
      </c>
      <c r="B243" s="33" t="s">
        <v>275</v>
      </c>
    </row>
    <row r="244" spans="1:3" hidden="1" x14ac:dyDescent="0.25">
      <c r="A244" s="33" t="s">
        <v>276</v>
      </c>
      <c r="B244" s="33" t="s">
        <v>277</v>
      </c>
    </row>
    <row r="245" spans="1:3" hidden="1" x14ac:dyDescent="0.25">
      <c r="A245" t="s">
        <v>278</v>
      </c>
      <c r="B245" t="s">
        <v>230</v>
      </c>
    </row>
    <row r="246" spans="1:3" hidden="1" x14ac:dyDescent="0.25">
      <c r="A246" t="s">
        <v>279</v>
      </c>
      <c r="B246" t="s">
        <v>230</v>
      </c>
    </row>
  </sheetData>
  <autoFilter ref="A1:B246" xr:uid="{0FFB0776-6AF4-4DE8-AA73-836657E7BF23}">
    <filterColumn colId="1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74487-EB6D-4354-889D-FDF8FA63D51E}">
  <dimension ref="A1:B246"/>
  <sheetViews>
    <sheetView workbookViewId="0">
      <selection activeCell="A142" sqref="A142:A241"/>
    </sheetView>
  </sheetViews>
  <sheetFormatPr defaultRowHeight="15" x14ac:dyDescent="0.25"/>
  <cols>
    <col min="1" max="1" width="95.5703125" style="33" bestFit="1" customWidth="1"/>
    <col min="2" max="2" width="62.85546875" style="33" customWidth="1"/>
  </cols>
  <sheetData>
    <row r="1" spans="1:2" x14ac:dyDescent="0.25">
      <c r="A1" s="33" t="s">
        <v>0</v>
      </c>
      <c r="B1" s="33" t="s">
        <v>280</v>
      </c>
    </row>
    <row r="2" spans="1:2" x14ac:dyDescent="0.25">
      <c r="A2" s="33" t="s">
        <v>1</v>
      </c>
      <c r="B2" s="33" t="s">
        <v>2</v>
      </c>
    </row>
    <row r="3" spans="1:2" x14ac:dyDescent="0.25">
      <c r="A3" s="33" t="s">
        <v>3</v>
      </c>
      <c r="B3" s="33" t="s">
        <v>2</v>
      </c>
    </row>
    <row r="4" spans="1:2" x14ac:dyDescent="0.25">
      <c r="A4" s="33" t="s">
        <v>4</v>
      </c>
      <c r="B4" s="33" t="s">
        <v>2</v>
      </c>
    </row>
    <row r="5" spans="1:2" x14ac:dyDescent="0.25">
      <c r="A5" s="33" t="s">
        <v>5</v>
      </c>
      <c r="B5" s="33" t="s">
        <v>2</v>
      </c>
    </row>
    <row r="6" spans="1:2" x14ac:dyDescent="0.25">
      <c r="A6" s="33" t="s">
        <v>6</v>
      </c>
      <c r="B6" s="33" t="s">
        <v>7</v>
      </c>
    </row>
    <row r="7" spans="1:2" x14ac:dyDescent="0.25">
      <c r="A7" s="33" t="s">
        <v>8</v>
      </c>
      <c r="B7" s="33" t="s">
        <v>7</v>
      </c>
    </row>
    <row r="8" spans="1:2" x14ac:dyDescent="0.25">
      <c r="A8" s="33" t="s">
        <v>9</v>
      </c>
      <c r="B8" s="33" t="s">
        <v>10</v>
      </c>
    </row>
    <row r="9" spans="1:2" x14ac:dyDescent="0.25">
      <c r="A9" s="33" t="s">
        <v>11</v>
      </c>
      <c r="B9" s="33" t="s">
        <v>10</v>
      </c>
    </row>
    <row r="10" spans="1:2" x14ac:dyDescent="0.25">
      <c r="A10" s="33" t="s">
        <v>12</v>
      </c>
      <c r="B10" s="33" t="s">
        <v>13</v>
      </c>
    </row>
    <row r="11" spans="1:2" x14ac:dyDescent="0.25">
      <c r="A11" s="33" t="s">
        <v>14</v>
      </c>
      <c r="B11" s="33" t="s">
        <v>7</v>
      </c>
    </row>
    <row r="12" spans="1:2" x14ac:dyDescent="0.25">
      <c r="A12" s="33" t="s">
        <v>15</v>
      </c>
      <c r="B12" s="33" t="s">
        <v>13</v>
      </c>
    </row>
    <row r="13" spans="1:2" x14ac:dyDescent="0.25">
      <c r="A13" s="33" t="s">
        <v>16</v>
      </c>
      <c r="B13" s="33" t="s">
        <v>7</v>
      </c>
    </row>
    <row r="14" spans="1:2" x14ac:dyDescent="0.25">
      <c r="A14" s="33" t="s">
        <v>17</v>
      </c>
      <c r="B14" s="33" t="s">
        <v>18</v>
      </c>
    </row>
    <row r="15" spans="1:2" x14ac:dyDescent="0.25">
      <c r="A15" s="33" t="s">
        <v>19</v>
      </c>
      <c r="B15" s="33" t="s">
        <v>18</v>
      </c>
    </row>
    <row r="16" spans="1:2" x14ac:dyDescent="0.25">
      <c r="A16" s="33" t="s">
        <v>20</v>
      </c>
      <c r="B16" s="33" t="s">
        <v>18</v>
      </c>
    </row>
    <row r="17" spans="1:2" x14ac:dyDescent="0.25">
      <c r="A17" s="33" t="s">
        <v>21</v>
      </c>
      <c r="B17" s="33" t="s">
        <v>18</v>
      </c>
    </row>
    <row r="18" spans="1:2" x14ac:dyDescent="0.25">
      <c r="A18" s="33" t="s">
        <v>22</v>
      </c>
      <c r="B18" s="33" t="s">
        <v>23</v>
      </c>
    </row>
    <row r="19" spans="1:2" x14ac:dyDescent="0.25">
      <c r="A19" s="33" t="s">
        <v>24</v>
      </c>
      <c r="B19" s="33" t="s">
        <v>23</v>
      </c>
    </row>
    <row r="20" spans="1:2" x14ac:dyDescent="0.25">
      <c r="A20" s="33" t="s">
        <v>25</v>
      </c>
      <c r="B20" s="33" t="s">
        <v>23</v>
      </c>
    </row>
    <row r="21" spans="1:2" x14ac:dyDescent="0.25">
      <c r="A21" s="33" t="s">
        <v>26</v>
      </c>
      <c r="B21" s="33" t="s">
        <v>27</v>
      </c>
    </row>
    <row r="22" spans="1:2" x14ac:dyDescent="0.25">
      <c r="A22" s="33" t="s">
        <v>28</v>
      </c>
      <c r="B22" s="33" t="s">
        <v>27</v>
      </c>
    </row>
    <row r="23" spans="1:2" x14ac:dyDescent="0.25">
      <c r="A23" s="33" t="s">
        <v>29</v>
      </c>
      <c r="B23" s="33" t="s">
        <v>27</v>
      </c>
    </row>
    <row r="24" spans="1:2" x14ac:dyDescent="0.25">
      <c r="A24" s="33" t="s">
        <v>30</v>
      </c>
      <c r="B24" s="33" t="s">
        <v>27</v>
      </c>
    </row>
    <row r="25" spans="1:2" x14ac:dyDescent="0.25">
      <c r="A25" s="33" t="s">
        <v>31</v>
      </c>
      <c r="B25" s="33" t="s">
        <v>27</v>
      </c>
    </row>
    <row r="26" spans="1:2" x14ac:dyDescent="0.25">
      <c r="A26" s="33" t="s">
        <v>32</v>
      </c>
      <c r="B26" s="33" t="s">
        <v>27</v>
      </c>
    </row>
    <row r="27" spans="1:2" x14ac:dyDescent="0.25">
      <c r="A27" s="33" t="s">
        <v>33</v>
      </c>
      <c r="B27" s="33" t="s">
        <v>27</v>
      </c>
    </row>
    <row r="28" spans="1:2" x14ac:dyDescent="0.25">
      <c r="A28" s="33" t="s">
        <v>34</v>
      </c>
      <c r="B28" s="33" t="s">
        <v>27</v>
      </c>
    </row>
    <row r="29" spans="1:2" x14ac:dyDescent="0.25">
      <c r="A29" s="33" t="s">
        <v>35</v>
      </c>
      <c r="B29" s="33" t="s">
        <v>27</v>
      </c>
    </row>
    <row r="30" spans="1:2" x14ac:dyDescent="0.25">
      <c r="A30" s="33" t="s">
        <v>36</v>
      </c>
      <c r="B30" s="33" t="s">
        <v>27</v>
      </c>
    </row>
    <row r="31" spans="1:2" x14ac:dyDescent="0.25">
      <c r="A31" s="33" t="s">
        <v>37</v>
      </c>
      <c r="B31" s="33" t="s">
        <v>27</v>
      </c>
    </row>
    <row r="32" spans="1:2" x14ac:dyDescent="0.25">
      <c r="A32" s="33" t="s">
        <v>38</v>
      </c>
      <c r="B32" s="33" t="s">
        <v>27</v>
      </c>
    </row>
    <row r="33" spans="1:2" x14ac:dyDescent="0.25">
      <c r="A33" s="33" t="s">
        <v>39</v>
      </c>
      <c r="B33" s="33" t="s">
        <v>18</v>
      </c>
    </row>
    <row r="34" spans="1:2" x14ac:dyDescent="0.25">
      <c r="A34" s="33" t="s">
        <v>40</v>
      </c>
      <c r="B34" s="33" t="s">
        <v>41</v>
      </c>
    </row>
    <row r="35" spans="1:2" x14ac:dyDescent="0.25">
      <c r="A35" s="33" t="s">
        <v>42</v>
      </c>
      <c r="B35" s="33" t="s">
        <v>41</v>
      </c>
    </row>
    <row r="36" spans="1:2" x14ac:dyDescent="0.25">
      <c r="A36" s="33" t="s">
        <v>43</v>
      </c>
      <c r="B36" s="33" t="s">
        <v>41</v>
      </c>
    </row>
    <row r="37" spans="1:2" x14ac:dyDescent="0.25">
      <c r="A37" s="33" t="s">
        <v>44</v>
      </c>
      <c r="B37" s="33" t="s">
        <v>41</v>
      </c>
    </row>
    <row r="38" spans="1:2" x14ac:dyDescent="0.25">
      <c r="A38" s="33" t="s">
        <v>45</v>
      </c>
      <c r="B38" s="33" t="s">
        <v>41</v>
      </c>
    </row>
    <row r="39" spans="1:2" x14ac:dyDescent="0.25">
      <c r="A39" s="33" t="s">
        <v>46</v>
      </c>
      <c r="B39" s="33" t="s">
        <v>41</v>
      </c>
    </row>
    <row r="40" spans="1:2" x14ac:dyDescent="0.25">
      <c r="A40" s="33" t="s">
        <v>47</v>
      </c>
      <c r="B40" s="33" t="s">
        <v>41</v>
      </c>
    </row>
    <row r="41" spans="1:2" x14ac:dyDescent="0.25">
      <c r="A41" s="33" t="s">
        <v>48</v>
      </c>
      <c r="B41" s="33" t="s">
        <v>41</v>
      </c>
    </row>
    <row r="42" spans="1:2" x14ac:dyDescent="0.25">
      <c r="A42" s="33" t="s">
        <v>49</v>
      </c>
      <c r="B42" s="33" t="s">
        <v>41</v>
      </c>
    </row>
    <row r="43" spans="1:2" x14ac:dyDescent="0.25">
      <c r="A43" s="33" t="s">
        <v>50</v>
      </c>
      <c r="B43" s="33" t="s">
        <v>41</v>
      </c>
    </row>
    <row r="44" spans="1:2" x14ac:dyDescent="0.25">
      <c r="A44" s="33" t="s">
        <v>51</v>
      </c>
      <c r="B44" s="33" t="s">
        <v>52</v>
      </c>
    </row>
    <row r="45" spans="1:2" x14ac:dyDescent="0.25">
      <c r="A45" s="33" t="s">
        <v>53</v>
      </c>
      <c r="B45" s="33" t="s">
        <v>52</v>
      </c>
    </row>
    <row r="46" spans="1:2" x14ac:dyDescent="0.25">
      <c r="A46" s="33" t="s">
        <v>54</v>
      </c>
      <c r="B46" s="33" t="s">
        <v>41</v>
      </c>
    </row>
    <row r="47" spans="1:2" x14ac:dyDescent="0.25">
      <c r="A47" s="33" t="s">
        <v>55</v>
      </c>
      <c r="B47" s="33" t="s">
        <v>41</v>
      </c>
    </row>
    <row r="48" spans="1:2" x14ac:dyDescent="0.25">
      <c r="A48" s="33" t="s">
        <v>56</v>
      </c>
      <c r="B48" s="33" t="s">
        <v>57</v>
      </c>
    </row>
    <row r="49" spans="1:2" x14ac:dyDescent="0.25">
      <c r="A49" s="33" t="s">
        <v>58</v>
      </c>
      <c r="B49" s="33" t="s">
        <v>59</v>
      </c>
    </row>
    <row r="50" spans="1:2" x14ac:dyDescent="0.25">
      <c r="A50" s="33" t="s">
        <v>60</v>
      </c>
      <c r="B50" s="33" t="s">
        <v>41</v>
      </c>
    </row>
    <row r="51" spans="1:2" x14ac:dyDescent="0.25">
      <c r="A51" s="33" t="s">
        <v>61</v>
      </c>
      <c r="B51" s="33" t="s">
        <v>41</v>
      </c>
    </row>
    <row r="52" spans="1:2" x14ac:dyDescent="0.25">
      <c r="A52" s="33" t="s">
        <v>62</v>
      </c>
      <c r="B52" s="33" t="s">
        <v>63</v>
      </c>
    </row>
    <row r="53" spans="1:2" x14ac:dyDescent="0.25">
      <c r="A53" s="33" t="s">
        <v>64</v>
      </c>
      <c r="B53" s="33" t="s">
        <v>41</v>
      </c>
    </row>
    <row r="54" spans="1:2" x14ac:dyDescent="0.25">
      <c r="A54" s="33" t="s">
        <v>65</v>
      </c>
      <c r="B54" s="33" t="s">
        <v>41</v>
      </c>
    </row>
    <row r="55" spans="1:2" x14ac:dyDescent="0.25">
      <c r="A55" s="33" t="s">
        <v>66</v>
      </c>
      <c r="B55" s="33" t="s">
        <v>41</v>
      </c>
    </row>
    <row r="56" spans="1:2" x14ac:dyDescent="0.25">
      <c r="A56" s="33" t="s">
        <v>67</v>
      </c>
      <c r="B56" s="33" t="s">
        <v>68</v>
      </c>
    </row>
    <row r="57" spans="1:2" x14ac:dyDescent="0.25">
      <c r="A57" s="33" t="s">
        <v>69</v>
      </c>
      <c r="B57" s="33" t="s">
        <v>68</v>
      </c>
    </row>
    <row r="58" spans="1:2" x14ac:dyDescent="0.25">
      <c r="A58" s="33" t="s">
        <v>70</v>
      </c>
      <c r="B58" s="33" t="s">
        <v>71</v>
      </c>
    </row>
    <row r="59" spans="1:2" x14ac:dyDescent="0.25">
      <c r="A59" s="33" t="s">
        <v>72</v>
      </c>
      <c r="B59" s="33" t="s">
        <v>68</v>
      </c>
    </row>
    <row r="60" spans="1:2" x14ac:dyDescent="0.25">
      <c r="A60" s="33" t="s">
        <v>73</v>
      </c>
      <c r="B60" s="33" t="s">
        <v>68</v>
      </c>
    </row>
    <row r="61" spans="1:2" x14ac:dyDescent="0.25">
      <c r="A61" s="33" t="s">
        <v>74</v>
      </c>
      <c r="B61" s="33" t="s">
        <v>68</v>
      </c>
    </row>
    <row r="62" spans="1:2" x14ac:dyDescent="0.25">
      <c r="A62" s="33" t="s">
        <v>75</v>
      </c>
      <c r="B62" s="33" t="s">
        <v>76</v>
      </c>
    </row>
    <row r="63" spans="1:2" x14ac:dyDescent="0.25">
      <c r="A63" s="33" t="s">
        <v>77</v>
      </c>
      <c r="B63" s="33" t="s">
        <v>78</v>
      </c>
    </row>
    <row r="64" spans="1:2" x14ac:dyDescent="0.25">
      <c r="A64" s="33" t="s">
        <v>79</v>
      </c>
      <c r="B64" s="33" t="s">
        <v>78</v>
      </c>
    </row>
    <row r="65" spans="1:2" x14ac:dyDescent="0.25">
      <c r="A65" s="33" t="s">
        <v>80</v>
      </c>
      <c r="B65" s="33" t="s">
        <v>78</v>
      </c>
    </row>
    <row r="66" spans="1:2" x14ac:dyDescent="0.25">
      <c r="A66" s="33" t="s">
        <v>81</v>
      </c>
      <c r="B66" s="33" t="s">
        <v>78</v>
      </c>
    </row>
    <row r="67" spans="1:2" x14ac:dyDescent="0.25">
      <c r="A67" s="33" t="s">
        <v>82</v>
      </c>
      <c r="B67" s="33" t="s">
        <v>78</v>
      </c>
    </row>
    <row r="68" spans="1:2" x14ac:dyDescent="0.25">
      <c r="A68" s="33" t="s">
        <v>83</v>
      </c>
      <c r="B68" s="33" t="s">
        <v>78</v>
      </c>
    </row>
    <row r="69" spans="1:2" x14ac:dyDescent="0.25">
      <c r="A69" s="33" t="s">
        <v>84</v>
      </c>
      <c r="B69" s="33" t="s">
        <v>78</v>
      </c>
    </row>
    <row r="70" spans="1:2" x14ac:dyDescent="0.25">
      <c r="A70" s="33" t="s">
        <v>85</v>
      </c>
      <c r="B70" s="33" t="s">
        <v>78</v>
      </c>
    </row>
    <row r="71" spans="1:2" x14ac:dyDescent="0.25">
      <c r="A71" s="33" t="s">
        <v>86</v>
      </c>
      <c r="B71" s="33" t="s">
        <v>78</v>
      </c>
    </row>
    <row r="72" spans="1:2" x14ac:dyDescent="0.25">
      <c r="A72" s="33" t="s">
        <v>87</v>
      </c>
      <c r="B72" s="33" t="s">
        <v>78</v>
      </c>
    </row>
    <row r="73" spans="1:2" x14ac:dyDescent="0.25">
      <c r="A73" s="33" t="s">
        <v>88</v>
      </c>
      <c r="B73" s="33" t="s">
        <v>78</v>
      </c>
    </row>
    <row r="74" spans="1:2" x14ac:dyDescent="0.25">
      <c r="A74" s="33" t="s">
        <v>89</v>
      </c>
      <c r="B74" s="33" t="s">
        <v>78</v>
      </c>
    </row>
    <row r="75" spans="1:2" x14ac:dyDescent="0.25">
      <c r="A75" s="33" t="s">
        <v>90</v>
      </c>
      <c r="B75" s="33" t="s">
        <v>78</v>
      </c>
    </row>
    <row r="76" spans="1:2" x14ac:dyDescent="0.25">
      <c r="A76" s="33" t="s">
        <v>91</v>
      </c>
      <c r="B76" s="33" t="s">
        <v>92</v>
      </c>
    </row>
    <row r="77" spans="1:2" x14ac:dyDescent="0.25">
      <c r="A77" s="33" t="s">
        <v>93</v>
      </c>
      <c r="B77" s="33" t="s">
        <v>92</v>
      </c>
    </row>
    <row r="78" spans="1:2" x14ac:dyDescent="0.25">
      <c r="A78" s="33" t="s">
        <v>94</v>
      </c>
      <c r="B78" s="33" t="s">
        <v>92</v>
      </c>
    </row>
    <row r="79" spans="1:2" x14ac:dyDescent="0.25">
      <c r="A79" s="33" t="s">
        <v>95</v>
      </c>
      <c r="B79" s="33" t="s">
        <v>92</v>
      </c>
    </row>
    <row r="80" spans="1:2" x14ac:dyDescent="0.25">
      <c r="A80" s="33" t="s">
        <v>96</v>
      </c>
      <c r="B80" s="33" t="s">
        <v>78</v>
      </c>
    </row>
    <row r="81" spans="1:2" x14ac:dyDescent="0.25">
      <c r="A81" s="33" t="s">
        <v>97</v>
      </c>
      <c r="B81" s="33" t="s">
        <v>78</v>
      </c>
    </row>
    <row r="82" spans="1:2" x14ac:dyDescent="0.25">
      <c r="A82" s="33" t="s">
        <v>98</v>
      </c>
      <c r="B82" s="33" t="s">
        <v>78</v>
      </c>
    </row>
    <row r="83" spans="1:2" x14ac:dyDescent="0.25">
      <c r="A83" s="33" t="s">
        <v>99</v>
      </c>
      <c r="B83" s="33" t="s">
        <v>78</v>
      </c>
    </row>
    <row r="84" spans="1:2" x14ac:dyDescent="0.25">
      <c r="A84" s="33" t="s">
        <v>100</v>
      </c>
      <c r="B84" s="33" t="s">
        <v>92</v>
      </c>
    </row>
    <row r="85" spans="1:2" x14ac:dyDescent="0.25">
      <c r="A85" s="33" t="s">
        <v>101</v>
      </c>
      <c r="B85" s="33" t="s">
        <v>102</v>
      </c>
    </row>
    <row r="86" spans="1:2" x14ac:dyDescent="0.25">
      <c r="A86" s="33" t="s">
        <v>103</v>
      </c>
      <c r="B86" s="33" t="s">
        <v>102</v>
      </c>
    </row>
    <row r="87" spans="1:2" x14ac:dyDescent="0.25">
      <c r="A87" s="33" t="s">
        <v>104</v>
      </c>
      <c r="B87" s="33" t="s">
        <v>102</v>
      </c>
    </row>
    <row r="88" spans="1:2" x14ac:dyDescent="0.25">
      <c r="A88" s="33" t="s">
        <v>105</v>
      </c>
      <c r="B88" s="33" t="s">
        <v>102</v>
      </c>
    </row>
    <row r="89" spans="1:2" x14ac:dyDescent="0.25">
      <c r="A89" s="33" t="s">
        <v>106</v>
      </c>
      <c r="B89" s="33" t="s">
        <v>102</v>
      </c>
    </row>
    <row r="90" spans="1:2" x14ac:dyDescent="0.25">
      <c r="A90" s="33" t="s">
        <v>107</v>
      </c>
      <c r="B90" s="33" t="s">
        <v>102</v>
      </c>
    </row>
    <row r="91" spans="1:2" x14ac:dyDescent="0.25">
      <c r="A91" s="33" t="s">
        <v>108</v>
      </c>
      <c r="B91" s="33" t="s">
        <v>102</v>
      </c>
    </row>
    <row r="92" spans="1:2" x14ac:dyDescent="0.25">
      <c r="A92" s="33" t="s">
        <v>109</v>
      </c>
      <c r="B92" s="33" t="s">
        <v>102</v>
      </c>
    </row>
    <row r="93" spans="1:2" x14ac:dyDescent="0.25">
      <c r="A93" s="33" t="s">
        <v>110</v>
      </c>
      <c r="B93" s="33" t="s">
        <v>102</v>
      </c>
    </row>
    <row r="94" spans="1:2" x14ac:dyDescent="0.25">
      <c r="A94" s="33" t="s">
        <v>111</v>
      </c>
      <c r="B94" s="33" t="s">
        <v>102</v>
      </c>
    </row>
    <row r="95" spans="1:2" x14ac:dyDescent="0.25">
      <c r="A95" s="33" t="s">
        <v>112</v>
      </c>
      <c r="B95" s="33" t="s">
        <v>102</v>
      </c>
    </row>
    <row r="96" spans="1:2" x14ac:dyDescent="0.25">
      <c r="A96" s="33" t="s">
        <v>113</v>
      </c>
      <c r="B96" s="33" t="s">
        <v>102</v>
      </c>
    </row>
    <row r="97" spans="1:2" x14ac:dyDescent="0.25">
      <c r="A97" s="33" t="s">
        <v>114</v>
      </c>
      <c r="B97" s="33" t="s">
        <v>102</v>
      </c>
    </row>
    <row r="98" spans="1:2" x14ac:dyDescent="0.25">
      <c r="A98" s="33" t="s">
        <v>115</v>
      </c>
      <c r="B98" s="33" t="s">
        <v>102</v>
      </c>
    </row>
    <row r="99" spans="1:2" x14ac:dyDescent="0.25">
      <c r="A99" s="33" t="s">
        <v>116</v>
      </c>
      <c r="B99" s="33" t="s">
        <v>102</v>
      </c>
    </row>
    <row r="100" spans="1:2" x14ac:dyDescent="0.25">
      <c r="A100" s="33" t="s">
        <v>117</v>
      </c>
      <c r="B100" s="33" t="s">
        <v>78</v>
      </c>
    </row>
    <row r="101" spans="1:2" x14ac:dyDescent="0.25">
      <c r="A101" s="33" t="s">
        <v>118</v>
      </c>
      <c r="B101" s="33" t="s">
        <v>78</v>
      </c>
    </row>
    <row r="102" spans="1:2" x14ac:dyDescent="0.25">
      <c r="A102" s="33" t="s">
        <v>119</v>
      </c>
      <c r="B102" s="33" t="s">
        <v>78</v>
      </c>
    </row>
    <row r="103" spans="1:2" x14ac:dyDescent="0.25">
      <c r="A103" s="33" t="s">
        <v>120</v>
      </c>
      <c r="B103" s="33" t="s">
        <v>78</v>
      </c>
    </row>
    <row r="104" spans="1:2" x14ac:dyDescent="0.25">
      <c r="A104" s="33" t="s">
        <v>121</v>
      </c>
      <c r="B104" s="33" t="s">
        <v>78</v>
      </c>
    </row>
    <row r="105" spans="1:2" x14ac:dyDescent="0.25">
      <c r="A105" s="33" t="s">
        <v>122</v>
      </c>
      <c r="B105" s="33" t="s">
        <v>123</v>
      </c>
    </row>
    <row r="106" spans="1:2" x14ac:dyDescent="0.25">
      <c r="A106" s="33" t="s">
        <v>124</v>
      </c>
      <c r="B106" s="33" t="s">
        <v>123</v>
      </c>
    </row>
    <row r="107" spans="1:2" x14ac:dyDescent="0.25">
      <c r="A107" s="33" t="s">
        <v>125</v>
      </c>
      <c r="B107" s="33" t="s">
        <v>126</v>
      </c>
    </row>
    <row r="108" spans="1:2" x14ac:dyDescent="0.25">
      <c r="A108" s="33" t="s">
        <v>127</v>
      </c>
      <c r="B108" s="33" t="s">
        <v>78</v>
      </c>
    </row>
    <row r="109" spans="1:2" x14ac:dyDescent="0.25">
      <c r="A109" s="33" t="s">
        <v>128</v>
      </c>
      <c r="B109" s="33" t="s">
        <v>129</v>
      </c>
    </row>
    <row r="110" spans="1:2" x14ac:dyDescent="0.25">
      <c r="A110" s="33" t="s">
        <v>130</v>
      </c>
      <c r="B110" s="33" t="s">
        <v>131</v>
      </c>
    </row>
    <row r="111" spans="1:2" x14ac:dyDescent="0.25">
      <c r="A111" s="33" t="s">
        <v>132</v>
      </c>
      <c r="B111" s="33" t="s">
        <v>131</v>
      </c>
    </row>
    <row r="112" spans="1:2" x14ac:dyDescent="0.25">
      <c r="A112" s="33" t="s">
        <v>133</v>
      </c>
      <c r="B112" s="33" t="s">
        <v>131</v>
      </c>
    </row>
    <row r="113" spans="1:2" x14ac:dyDescent="0.25">
      <c r="A113" s="33" t="s">
        <v>134</v>
      </c>
      <c r="B113" s="33" t="s">
        <v>131</v>
      </c>
    </row>
    <row r="114" spans="1:2" x14ac:dyDescent="0.25">
      <c r="A114" s="33" t="s">
        <v>135</v>
      </c>
      <c r="B114" s="33" t="s">
        <v>290</v>
      </c>
    </row>
    <row r="115" spans="1:2" x14ac:dyDescent="0.25">
      <c r="A115" s="33" t="s">
        <v>136</v>
      </c>
      <c r="B115" s="33" t="s">
        <v>129</v>
      </c>
    </row>
    <row r="116" spans="1:2" x14ac:dyDescent="0.25">
      <c r="A116" s="33" t="s">
        <v>137</v>
      </c>
      <c r="B116" s="33" t="s">
        <v>131</v>
      </c>
    </row>
    <row r="117" spans="1:2" x14ac:dyDescent="0.25">
      <c r="A117" s="33" t="s">
        <v>138</v>
      </c>
      <c r="B117" s="33" t="s">
        <v>131</v>
      </c>
    </row>
    <row r="118" spans="1:2" x14ac:dyDescent="0.25">
      <c r="A118" s="33" t="s">
        <v>139</v>
      </c>
      <c r="B118" s="33" t="s">
        <v>131</v>
      </c>
    </row>
    <row r="119" spans="1:2" x14ac:dyDescent="0.25">
      <c r="A119" s="33" t="s">
        <v>140</v>
      </c>
      <c r="B119" s="33" t="s">
        <v>129</v>
      </c>
    </row>
    <row r="120" spans="1:2" x14ac:dyDescent="0.25">
      <c r="A120" s="33" t="s">
        <v>141</v>
      </c>
      <c r="B120" s="33" t="s">
        <v>142</v>
      </c>
    </row>
    <row r="121" spans="1:2" x14ac:dyDescent="0.25">
      <c r="A121" s="33" t="s">
        <v>143</v>
      </c>
      <c r="B121" s="33" t="s">
        <v>144</v>
      </c>
    </row>
    <row r="122" spans="1:2" x14ac:dyDescent="0.25">
      <c r="A122" s="33" t="s">
        <v>145</v>
      </c>
      <c r="B122" s="33" t="s">
        <v>319</v>
      </c>
    </row>
    <row r="123" spans="1:2" x14ac:dyDescent="0.25">
      <c r="A123" s="33" t="s">
        <v>146</v>
      </c>
      <c r="B123" s="33" t="s">
        <v>319</v>
      </c>
    </row>
    <row r="124" spans="1:2" x14ac:dyDescent="0.25">
      <c r="A124" s="33" t="s">
        <v>147</v>
      </c>
      <c r="B124" s="33" t="s">
        <v>148</v>
      </c>
    </row>
    <row r="125" spans="1:2" x14ac:dyDescent="0.25">
      <c r="A125" s="33" t="s">
        <v>149</v>
      </c>
      <c r="B125" s="33" t="s">
        <v>148</v>
      </c>
    </row>
    <row r="126" spans="1:2" x14ac:dyDescent="0.25">
      <c r="A126" s="33" t="s">
        <v>150</v>
      </c>
      <c r="B126" s="33" t="s">
        <v>144</v>
      </c>
    </row>
    <row r="127" spans="1:2" x14ac:dyDescent="0.25">
      <c r="A127" s="33" t="s">
        <v>151</v>
      </c>
      <c r="B127" s="33" t="s">
        <v>152</v>
      </c>
    </row>
    <row r="128" spans="1:2" x14ac:dyDescent="0.25">
      <c r="A128" s="33" t="s">
        <v>153</v>
      </c>
      <c r="B128" s="33" t="s">
        <v>154</v>
      </c>
    </row>
    <row r="129" spans="1:2" x14ac:dyDescent="0.25">
      <c r="A129" s="33" t="s">
        <v>155</v>
      </c>
      <c r="B129" s="33" t="s">
        <v>154</v>
      </c>
    </row>
    <row r="130" spans="1:2" x14ac:dyDescent="0.25">
      <c r="A130" s="33" t="s">
        <v>156</v>
      </c>
      <c r="B130" s="33" t="s">
        <v>313</v>
      </c>
    </row>
    <row r="131" spans="1:2" x14ac:dyDescent="0.25">
      <c r="A131" s="33" t="s">
        <v>157</v>
      </c>
      <c r="B131" s="33" t="s">
        <v>312</v>
      </c>
    </row>
    <row r="132" spans="1:2" x14ac:dyDescent="0.25">
      <c r="A132" s="33" t="s">
        <v>158</v>
      </c>
      <c r="B132" s="33" t="s">
        <v>248</v>
      </c>
    </row>
    <row r="133" spans="1:2" x14ac:dyDescent="0.25">
      <c r="A133" s="33" t="s">
        <v>159</v>
      </c>
      <c r="B133" s="33" t="s">
        <v>248</v>
      </c>
    </row>
    <row r="134" spans="1:2" x14ac:dyDescent="0.25">
      <c r="A134" s="33" t="s">
        <v>160</v>
      </c>
      <c r="B134" s="33" t="s">
        <v>248</v>
      </c>
    </row>
    <row r="135" spans="1:2" x14ac:dyDescent="0.25">
      <c r="A135" s="33" t="s">
        <v>161</v>
      </c>
      <c r="B135" s="33" t="s">
        <v>248</v>
      </c>
    </row>
    <row r="136" spans="1:2" x14ac:dyDescent="0.25">
      <c r="A136" s="33" t="s">
        <v>162</v>
      </c>
      <c r="B136" s="33" t="s">
        <v>248</v>
      </c>
    </row>
    <row r="137" spans="1:2" x14ac:dyDescent="0.25">
      <c r="A137" s="33" t="s">
        <v>163</v>
      </c>
      <c r="B137" s="33" t="s">
        <v>164</v>
      </c>
    </row>
    <row r="138" spans="1:2" x14ac:dyDescent="0.25">
      <c r="A138" s="33" t="s">
        <v>165</v>
      </c>
      <c r="B138" s="33" t="s">
        <v>164</v>
      </c>
    </row>
    <row r="139" spans="1:2" x14ac:dyDescent="0.25">
      <c r="A139" s="33" t="s">
        <v>166</v>
      </c>
      <c r="B139" s="33" t="s">
        <v>144</v>
      </c>
    </row>
    <row r="140" spans="1:2" x14ac:dyDescent="0.25">
      <c r="A140" s="33" t="s">
        <v>167</v>
      </c>
      <c r="B140" s="33" t="s">
        <v>144</v>
      </c>
    </row>
    <row r="141" spans="1:2" x14ac:dyDescent="0.25">
      <c r="A141" s="33" t="s">
        <v>168</v>
      </c>
      <c r="B141" s="33" t="s">
        <v>248</v>
      </c>
    </row>
    <row r="142" spans="1:2" x14ac:dyDescent="0.25">
      <c r="A142" s="33" t="s">
        <v>169</v>
      </c>
      <c r="B142" s="33" t="s">
        <v>259</v>
      </c>
    </row>
    <row r="143" spans="1:2" x14ac:dyDescent="0.25">
      <c r="A143" s="33" t="s">
        <v>170</v>
      </c>
      <c r="B143" s="33" t="s">
        <v>248</v>
      </c>
    </row>
    <row r="144" spans="1:2" x14ac:dyDescent="0.25">
      <c r="A144" s="33" t="s">
        <v>171</v>
      </c>
      <c r="B144" s="33" t="s">
        <v>259</v>
      </c>
    </row>
    <row r="145" spans="1:2" x14ac:dyDescent="0.25">
      <c r="A145" s="33" t="s">
        <v>172</v>
      </c>
      <c r="B145" s="33" t="s">
        <v>282</v>
      </c>
    </row>
    <row r="146" spans="1:2" x14ac:dyDescent="0.25">
      <c r="A146" s="33" t="s">
        <v>173</v>
      </c>
      <c r="B146" s="33" t="s">
        <v>144</v>
      </c>
    </row>
    <row r="147" spans="1:2" x14ac:dyDescent="0.25">
      <c r="A147" s="33" t="s">
        <v>174</v>
      </c>
      <c r="B147" s="33" t="s">
        <v>144</v>
      </c>
    </row>
    <row r="148" spans="1:2" x14ac:dyDescent="0.25">
      <c r="A148" s="33" t="s">
        <v>175</v>
      </c>
      <c r="B148" s="33" t="s">
        <v>315</v>
      </c>
    </row>
    <row r="149" spans="1:2" x14ac:dyDescent="0.25">
      <c r="A149" s="33" t="s">
        <v>176</v>
      </c>
      <c r="B149" s="33" t="s">
        <v>275</v>
      </c>
    </row>
    <row r="150" spans="1:2" x14ac:dyDescent="0.25">
      <c r="A150" s="33" t="s">
        <v>177</v>
      </c>
      <c r="B150" s="33" t="s">
        <v>230</v>
      </c>
    </row>
    <row r="151" spans="1:2" x14ac:dyDescent="0.25">
      <c r="A151" s="33" t="s">
        <v>178</v>
      </c>
      <c r="B151" s="33" t="s">
        <v>2</v>
      </c>
    </row>
    <row r="152" spans="1:2" x14ac:dyDescent="0.25">
      <c r="A152" s="33" t="s">
        <v>179</v>
      </c>
      <c r="B152" s="33" t="s">
        <v>180</v>
      </c>
    </row>
    <row r="153" spans="1:2" x14ac:dyDescent="0.25">
      <c r="A153" s="33" t="s">
        <v>181</v>
      </c>
      <c r="B153" s="33" t="s">
        <v>10</v>
      </c>
    </row>
    <row r="154" spans="1:2" x14ac:dyDescent="0.25">
      <c r="A154" s="33" t="s">
        <v>182</v>
      </c>
      <c r="B154" s="33" t="s">
        <v>10</v>
      </c>
    </row>
    <row r="155" spans="1:2" x14ac:dyDescent="0.25">
      <c r="A155" s="33" t="s">
        <v>183</v>
      </c>
      <c r="B155" s="33" t="s">
        <v>10</v>
      </c>
    </row>
    <row r="156" spans="1:2" x14ac:dyDescent="0.25">
      <c r="A156" s="33" t="s">
        <v>184</v>
      </c>
      <c r="B156" s="33" t="s">
        <v>10</v>
      </c>
    </row>
    <row r="157" spans="1:2" x14ac:dyDescent="0.25">
      <c r="A157" s="33" t="s">
        <v>185</v>
      </c>
      <c r="B157" s="33" t="s">
        <v>10</v>
      </c>
    </row>
    <row r="158" spans="1:2" x14ac:dyDescent="0.25">
      <c r="A158" s="33" t="s">
        <v>186</v>
      </c>
      <c r="B158" s="33" t="s">
        <v>187</v>
      </c>
    </row>
    <row r="159" spans="1:2" x14ac:dyDescent="0.25">
      <c r="A159" s="33" t="s">
        <v>188</v>
      </c>
      <c r="B159" s="33" t="s">
        <v>187</v>
      </c>
    </row>
    <row r="160" spans="1:2" x14ac:dyDescent="0.25">
      <c r="A160" s="33" t="s">
        <v>189</v>
      </c>
      <c r="B160" s="33" t="s">
        <v>27</v>
      </c>
    </row>
    <row r="161" spans="1:2" x14ac:dyDescent="0.25">
      <c r="A161" s="33" t="s">
        <v>190</v>
      </c>
      <c r="B161" s="33" t="s">
        <v>27</v>
      </c>
    </row>
    <row r="162" spans="1:2" x14ac:dyDescent="0.25">
      <c r="A162" s="33" t="s">
        <v>191</v>
      </c>
      <c r="B162" s="33" t="s">
        <v>27</v>
      </c>
    </row>
    <row r="163" spans="1:2" x14ac:dyDescent="0.25">
      <c r="A163" s="33" t="s">
        <v>192</v>
      </c>
      <c r="B163" s="33" t="s">
        <v>27</v>
      </c>
    </row>
    <row r="164" spans="1:2" x14ac:dyDescent="0.25">
      <c r="A164" s="33" t="s">
        <v>193</v>
      </c>
      <c r="B164" s="33" t="s">
        <v>27</v>
      </c>
    </row>
    <row r="165" spans="1:2" x14ac:dyDescent="0.25">
      <c r="A165" s="33" t="s">
        <v>194</v>
      </c>
      <c r="B165" s="33" t="s">
        <v>27</v>
      </c>
    </row>
    <row r="166" spans="1:2" x14ac:dyDescent="0.25">
      <c r="A166" s="33" t="s">
        <v>195</v>
      </c>
      <c r="B166" s="33" t="s">
        <v>27</v>
      </c>
    </row>
    <row r="167" spans="1:2" x14ac:dyDescent="0.25">
      <c r="A167" s="33" t="s">
        <v>196</v>
      </c>
      <c r="B167" s="33" t="s">
        <v>27</v>
      </c>
    </row>
    <row r="168" spans="1:2" x14ac:dyDescent="0.25">
      <c r="A168" s="33" t="s">
        <v>197</v>
      </c>
      <c r="B168" s="33" t="s">
        <v>198</v>
      </c>
    </row>
    <row r="169" spans="1:2" x14ac:dyDescent="0.25">
      <c r="A169" s="33" t="s">
        <v>199</v>
      </c>
      <c r="B169" s="33" t="s">
        <v>198</v>
      </c>
    </row>
    <row r="170" spans="1:2" x14ac:dyDescent="0.25">
      <c r="A170" s="33" t="s">
        <v>200</v>
      </c>
      <c r="B170" s="33" t="s">
        <v>198</v>
      </c>
    </row>
    <row r="171" spans="1:2" x14ac:dyDescent="0.25">
      <c r="A171" s="33" t="s">
        <v>201</v>
      </c>
      <c r="B171" s="33" t="s">
        <v>198</v>
      </c>
    </row>
    <row r="172" spans="1:2" x14ac:dyDescent="0.25">
      <c r="A172" s="33" t="s">
        <v>202</v>
      </c>
      <c r="B172" s="33" t="s">
        <v>41</v>
      </c>
    </row>
    <row r="173" spans="1:2" x14ac:dyDescent="0.25">
      <c r="A173" s="33" t="s">
        <v>44</v>
      </c>
      <c r="B173" s="33" t="s">
        <v>41</v>
      </c>
    </row>
    <row r="174" spans="1:2" x14ac:dyDescent="0.25">
      <c r="A174" s="33" t="s">
        <v>203</v>
      </c>
      <c r="B174" s="33" t="s">
        <v>41</v>
      </c>
    </row>
    <row r="175" spans="1:2" x14ac:dyDescent="0.25">
      <c r="A175" s="33" t="s">
        <v>204</v>
      </c>
      <c r="B175" s="33" t="s">
        <v>41</v>
      </c>
    </row>
    <row r="176" spans="1:2" x14ac:dyDescent="0.25">
      <c r="A176" s="33" t="s">
        <v>205</v>
      </c>
      <c r="B176" s="33" t="s">
        <v>23</v>
      </c>
    </row>
    <row r="177" spans="1:2" x14ac:dyDescent="0.25">
      <c r="A177" s="33" t="s">
        <v>206</v>
      </c>
      <c r="B177" s="33" t="s">
        <v>57</v>
      </c>
    </row>
    <row r="178" spans="1:2" x14ac:dyDescent="0.25">
      <c r="A178" s="33" t="s">
        <v>207</v>
      </c>
      <c r="B178" s="33" t="s">
        <v>59</v>
      </c>
    </row>
    <row r="179" spans="1:2" x14ac:dyDescent="0.25">
      <c r="A179" s="33" t="s">
        <v>208</v>
      </c>
      <c r="B179" s="33" t="s">
        <v>41</v>
      </c>
    </row>
    <row r="180" spans="1:2" x14ac:dyDescent="0.25">
      <c r="A180" s="33" t="s">
        <v>209</v>
      </c>
      <c r="B180" s="33" t="s">
        <v>41</v>
      </c>
    </row>
    <row r="181" spans="1:2" x14ac:dyDescent="0.25">
      <c r="A181" s="33" t="s">
        <v>210</v>
      </c>
      <c r="B181" s="33" t="s">
        <v>63</v>
      </c>
    </row>
    <row r="182" spans="1:2" x14ac:dyDescent="0.25">
      <c r="A182" s="33" t="s">
        <v>211</v>
      </c>
      <c r="B182" s="33" t="s">
        <v>41</v>
      </c>
    </row>
    <row r="183" spans="1:2" x14ac:dyDescent="0.25">
      <c r="A183" s="33" t="s">
        <v>212</v>
      </c>
      <c r="B183" s="33" t="s">
        <v>41</v>
      </c>
    </row>
    <row r="184" spans="1:2" x14ac:dyDescent="0.25">
      <c r="A184" s="33" t="s">
        <v>213</v>
      </c>
      <c r="B184" s="33" t="s">
        <v>41</v>
      </c>
    </row>
    <row r="185" spans="1:2" x14ac:dyDescent="0.25">
      <c r="A185" s="33" t="s">
        <v>214</v>
      </c>
      <c r="B185" s="33" t="s">
        <v>23</v>
      </c>
    </row>
    <row r="186" spans="1:2" x14ac:dyDescent="0.25">
      <c r="A186" s="33" t="s">
        <v>215</v>
      </c>
      <c r="B186" s="33" t="s">
        <v>41</v>
      </c>
    </row>
    <row r="187" spans="1:2" x14ac:dyDescent="0.25">
      <c r="A187" s="33" t="s">
        <v>216</v>
      </c>
      <c r="B187" s="33" t="s">
        <v>23</v>
      </c>
    </row>
    <row r="188" spans="1:2" x14ac:dyDescent="0.25">
      <c r="A188" s="33" t="s">
        <v>217</v>
      </c>
      <c r="B188" s="33" t="s">
        <v>218</v>
      </c>
    </row>
    <row r="189" spans="1:2" x14ac:dyDescent="0.25">
      <c r="A189" s="33" t="s">
        <v>219</v>
      </c>
      <c r="B189" s="33" t="s">
        <v>68</v>
      </c>
    </row>
    <row r="190" spans="1:2" x14ac:dyDescent="0.25">
      <c r="A190" s="33" t="s">
        <v>220</v>
      </c>
      <c r="B190" s="33" t="s">
        <v>76</v>
      </c>
    </row>
    <row r="191" spans="1:2" x14ac:dyDescent="0.25">
      <c r="A191" s="33" t="s">
        <v>221</v>
      </c>
      <c r="B191" s="33" t="s">
        <v>71</v>
      </c>
    </row>
    <row r="192" spans="1:2" x14ac:dyDescent="0.25">
      <c r="A192" s="33" t="s">
        <v>314</v>
      </c>
      <c r="B192" s="33" t="s">
        <v>313</v>
      </c>
    </row>
    <row r="193" spans="1:2" x14ac:dyDescent="0.25">
      <c r="A193" s="33" t="s">
        <v>222</v>
      </c>
      <c r="B193" s="33" t="s">
        <v>129</v>
      </c>
    </row>
    <row r="194" spans="1:2" x14ac:dyDescent="0.25">
      <c r="A194" s="33" t="s">
        <v>223</v>
      </c>
      <c r="B194" s="33" t="s">
        <v>164</v>
      </c>
    </row>
    <row r="195" spans="1:2" x14ac:dyDescent="0.25">
      <c r="A195" s="33" t="s">
        <v>224</v>
      </c>
      <c r="B195" s="33" t="s">
        <v>131</v>
      </c>
    </row>
    <row r="196" spans="1:2" x14ac:dyDescent="0.25">
      <c r="A196" s="33" t="s">
        <v>225</v>
      </c>
      <c r="B196" s="33" t="s">
        <v>131</v>
      </c>
    </row>
    <row r="197" spans="1:2" x14ac:dyDescent="0.25">
      <c r="A197" s="33" t="s">
        <v>226</v>
      </c>
      <c r="B197" s="33" t="s">
        <v>131</v>
      </c>
    </row>
    <row r="198" spans="1:2" x14ac:dyDescent="0.25">
      <c r="A198" s="33" t="s">
        <v>227</v>
      </c>
      <c r="B198" s="33" t="s">
        <v>131</v>
      </c>
    </row>
    <row r="199" spans="1:2" x14ac:dyDescent="0.25">
      <c r="A199" s="33" t="s">
        <v>228</v>
      </c>
      <c r="B199" s="33" t="s">
        <v>318</v>
      </c>
    </row>
    <row r="200" spans="1:2" x14ac:dyDescent="0.25">
      <c r="A200" s="33" t="s">
        <v>229</v>
      </c>
      <c r="B200" s="33" t="s">
        <v>290</v>
      </c>
    </row>
    <row r="201" spans="1:2" x14ac:dyDescent="0.25">
      <c r="A201" s="33" t="s">
        <v>231</v>
      </c>
      <c r="B201" s="33" t="s">
        <v>290</v>
      </c>
    </row>
    <row r="202" spans="1:2" x14ac:dyDescent="0.25">
      <c r="A202" s="33" t="s">
        <v>232</v>
      </c>
      <c r="B202" s="33" t="s">
        <v>290</v>
      </c>
    </row>
    <row r="203" spans="1:2" x14ac:dyDescent="0.25">
      <c r="A203" s="33" t="s">
        <v>233</v>
      </c>
      <c r="B203" s="33" t="s">
        <v>290</v>
      </c>
    </row>
    <row r="204" spans="1:2" x14ac:dyDescent="0.25">
      <c r="A204" s="33" t="s">
        <v>234</v>
      </c>
      <c r="B204" s="33" t="s">
        <v>290</v>
      </c>
    </row>
    <row r="205" spans="1:2" x14ac:dyDescent="0.25">
      <c r="A205" s="33" t="s">
        <v>235</v>
      </c>
      <c r="B205" s="33" t="s">
        <v>313</v>
      </c>
    </row>
    <row r="206" spans="1:2" x14ac:dyDescent="0.25">
      <c r="A206" s="33" t="s">
        <v>236</v>
      </c>
      <c r="B206" s="33" t="s">
        <v>248</v>
      </c>
    </row>
    <row r="207" spans="1:2" x14ac:dyDescent="0.25">
      <c r="A207" s="33" t="s">
        <v>237</v>
      </c>
      <c r="B207" s="33" t="s">
        <v>164</v>
      </c>
    </row>
    <row r="208" spans="1:2" x14ac:dyDescent="0.25">
      <c r="A208" s="33" t="s">
        <v>238</v>
      </c>
      <c r="B208" s="33" t="s">
        <v>152</v>
      </c>
    </row>
    <row r="209" spans="1:2" x14ac:dyDescent="0.25">
      <c r="A209" s="33" t="s">
        <v>317</v>
      </c>
      <c r="B209" s="33" t="s">
        <v>152</v>
      </c>
    </row>
    <row r="210" spans="1:2" x14ac:dyDescent="0.25">
      <c r="A210" s="33" t="s">
        <v>239</v>
      </c>
      <c r="B210" s="33" t="s">
        <v>152</v>
      </c>
    </row>
    <row r="211" spans="1:2" x14ac:dyDescent="0.25">
      <c r="A211" s="33" t="s">
        <v>240</v>
      </c>
      <c r="B211" s="33" t="s">
        <v>152</v>
      </c>
    </row>
    <row r="212" spans="1:2" x14ac:dyDescent="0.25">
      <c r="A212" s="33" t="s">
        <v>241</v>
      </c>
      <c r="B212" s="33" t="s">
        <v>154</v>
      </c>
    </row>
    <row r="213" spans="1:2" x14ac:dyDescent="0.25">
      <c r="A213" s="33" t="s">
        <v>242</v>
      </c>
      <c r="B213" s="37" t="s">
        <v>154</v>
      </c>
    </row>
    <row r="214" spans="1:2" x14ac:dyDescent="0.25">
      <c r="A214" s="33" t="s">
        <v>243</v>
      </c>
      <c r="B214" s="37" t="s">
        <v>154</v>
      </c>
    </row>
    <row r="215" spans="1:2" x14ac:dyDescent="0.25">
      <c r="A215" s="33" t="s">
        <v>244</v>
      </c>
      <c r="B215" s="33" t="s">
        <v>154</v>
      </c>
    </row>
    <row r="216" spans="1:2" x14ac:dyDescent="0.25">
      <c r="A216" s="33" t="s">
        <v>245</v>
      </c>
      <c r="B216" s="33" t="s">
        <v>246</v>
      </c>
    </row>
    <row r="217" spans="1:2" x14ac:dyDescent="0.25">
      <c r="A217" s="33" t="s">
        <v>247</v>
      </c>
      <c r="B217" s="33" t="s">
        <v>248</v>
      </c>
    </row>
    <row r="218" spans="1:2" x14ac:dyDescent="0.25">
      <c r="A218" s="33" t="s">
        <v>249</v>
      </c>
      <c r="B218" s="33" t="s">
        <v>248</v>
      </c>
    </row>
    <row r="219" spans="1:2" x14ac:dyDescent="0.25">
      <c r="A219" s="33" t="s">
        <v>250</v>
      </c>
      <c r="B219" s="33" t="s">
        <v>248</v>
      </c>
    </row>
    <row r="220" spans="1:2" x14ac:dyDescent="0.25">
      <c r="A220" s="33" t="s">
        <v>251</v>
      </c>
      <c r="B220" s="33" t="s">
        <v>248</v>
      </c>
    </row>
    <row r="221" spans="1:2" x14ac:dyDescent="0.25">
      <c r="A221" s="33" t="s">
        <v>252</v>
      </c>
      <c r="B221" s="33" t="s">
        <v>248</v>
      </c>
    </row>
    <row r="222" spans="1:2" x14ac:dyDescent="0.25">
      <c r="A222" s="33" t="s">
        <v>253</v>
      </c>
      <c r="B222" s="33" t="s">
        <v>248</v>
      </c>
    </row>
    <row r="223" spans="1:2" x14ac:dyDescent="0.25">
      <c r="A223" s="33" t="s">
        <v>254</v>
      </c>
      <c r="B223" s="33" t="s">
        <v>248</v>
      </c>
    </row>
    <row r="224" spans="1:2" x14ac:dyDescent="0.25">
      <c r="A224" s="33" t="s">
        <v>255</v>
      </c>
      <c r="B224" s="33" t="s">
        <v>248</v>
      </c>
    </row>
    <row r="225" spans="1:2" x14ac:dyDescent="0.25">
      <c r="A225" s="33" t="s">
        <v>256</v>
      </c>
      <c r="B225" s="33" t="s">
        <v>248</v>
      </c>
    </row>
    <row r="226" spans="1:2" x14ac:dyDescent="0.25">
      <c r="A226" s="33" t="s">
        <v>257</v>
      </c>
      <c r="B226" s="33" t="s">
        <v>248</v>
      </c>
    </row>
    <row r="227" spans="1:2" x14ac:dyDescent="0.25">
      <c r="A227" s="33" t="s">
        <v>258</v>
      </c>
      <c r="B227" s="33" t="s">
        <v>259</v>
      </c>
    </row>
    <row r="228" spans="1:2" x14ac:dyDescent="0.25">
      <c r="A228" s="33" t="s">
        <v>260</v>
      </c>
      <c r="B228" s="33" t="s">
        <v>259</v>
      </c>
    </row>
    <row r="229" spans="1:2" x14ac:dyDescent="0.25">
      <c r="A229" s="33" t="s">
        <v>261</v>
      </c>
      <c r="B229" s="33" t="s">
        <v>259</v>
      </c>
    </row>
    <row r="230" spans="1:2" x14ac:dyDescent="0.25">
      <c r="A230" s="33" t="s">
        <v>262</v>
      </c>
      <c r="B230" s="33" t="s">
        <v>259</v>
      </c>
    </row>
    <row r="231" spans="1:2" x14ac:dyDescent="0.25">
      <c r="A231" s="33" t="s">
        <v>263</v>
      </c>
      <c r="B231" s="33" t="s">
        <v>148</v>
      </c>
    </row>
    <row r="232" spans="1:2" x14ac:dyDescent="0.25">
      <c r="A232" s="33" t="s">
        <v>264</v>
      </c>
      <c r="B232" s="33" t="s">
        <v>148</v>
      </c>
    </row>
    <row r="233" spans="1:2" x14ac:dyDescent="0.25">
      <c r="A233" s="33" t="s">
        <v>265</v>
      </c>
      <c r="B233" s="33" t="s">
        <v>148</v>
      </c>
    </row>
    <row r="234" spans="1:2" x14ac:dyDescent="0.25">
      <c r="A234" s="33" t="s">
        <v>266</v>
      </c>
      <c r="B234" s="33" t="s">
        <v>315</v>
      </c>
    </row>
    <row r="235" spans="1:2" x14ac:dyDescent="0.25">
      <c r="A235" s="33" t="s">
        <v>267</v>
      </c>
      <c r="B235" s="33" t="s">
        <v>315</v>
      </c>
    </row>
    <row r="236" spans="1:2" x14ac:dyDescent="0.25">
      <c r="A236" s="33" t="s">
        <v>268</v>
      </c>
      <c r="B236" s="33" t="s">
        <v>319</v>
      </c>
    </row>
    <row r="237" spans="1:2" x14ac:dyDescent="0.25">
      <c r="A237" s="33" t="s">
        <v>269</v>
      </c>
      <c r="B237" s="33" t="s">
        <v>319</v>
      </c>
    </row>
    <row r="238" spans="1:2" x14ac:dyDescent="0.25">
      <c r="A238" s="33" t="s">
        <v>270</v>
      </c>
      <c r="B238" s="33" t="s">
        <v>319</v>
      </c>
    </row>
    <row r="239" spans="1:2" x14ac:dyDescent="0.25">
      <c r="A239" s="33" t="s">
        <v>271</v>
      </c>
      <c r="B239" s="33" t="s">
        <v>248</v>
      </c>
    </row>
    <row r="240" spans="1:2" x14ac:dyDescent="0.25">
      <c r="A240" s="33" t="s">
        <v>172</v>
      </c>
      <c r="B240" s="33" t="s">
        <v>282</v>
      </c>
    </row>
    <row r="241" spans="1:2" x14ac:dyDescent="0.25">
      <c r="A241" s="33" t="s">
        <v>272</v>
      </c>
      <c r="B241" s="33" t="s">
        <v>259</v>
      </c>
    </row>
    <row r="242" spans="1:2" x14ac:dyDescent="0.25">
      <c r="A242" s="33" t="s">
        <v>273</v>
      </c>
      <c r="B242" s="33" t="s">
        <v>320</v>
      </c>
    </row>
    <row r="243" spans="1:2" x14ac:dyDescent="0.25">
      <c r="A243" s="33" t="s">
        <v>274</v>
      </c>
      <c r="B243" s="33" t="s">
        <v>275</v>
      </c>
    </row>
    <row r="244" spans="1:2" x14ac:dyDescent="0.25">
      <c r="A244" s="33" t="s">
        <v>276</v>
      </c>
      <c r="B244" s="33" t="s">
        <v>277</v>
      </c>
    </row>
    <row r="245" spans="1:2" x14ac:dyDescent="0.25">
      <c r="A245" s="33" t="s">
        <v>278</v>
      </c>
      <c r="B245" s="33" t="s">
        <v>230</v>
      </c>
    </row>
    <row r="246" spans="1:2" x14ac:dyDescent="0.25">
      <c r="A246" s="33" t="s">
        <v>279</v>
      </c>
      <c r="B246" s="33" t="s">
        <v>230</v>
      </c>
    </row>
  </sheetData>
  <autoFilter ref="A1:B246" xr:uid="{8A474487-EB6D-4354-889D-FDF8FA63D51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1738-D058-44B7-A351-DB83DC1878E4}">
  <sheetPr>
    <tabColor rgb="FFFF7C80"/>
    <pageSetUpPr fitToPage="1"/>
  </sheetPr>
  <dimension ref="A1:Q57"/>
  <sheetViews>
    <sheetView tabSelected="1" view="pageBreakPreview" zoomScale="70" zoomScaleNormal="70" zoomScaleSheetLayoutView="70" workbookViewId="0">
      <selection activeCell="D33" sqref="D33"/>
    </sheetView>
  </sheetViews>
  <sheetFormatPr defaultColWidth="9.42578125" defaultRowHeight="15" x14ac:dyDescent="0.25"/>
  <cols>
    <col min="1" max="1" width="35.7109375" bestFit="1" customWidth="1"/>
    <col min="2" max="4" width="12.42578125" bestFit="1" customWidth="1"/>
    <col min="5" max="8" width="13.5703125" bestFit="1" customWidth="1"/>
    <col min="9" max="9" width="8.28515625" bestFit="1" customWidth="1"/>
    <col min="10" max="10" width="13.42578125" bestFit="1" customWidth="1"/>
    <col min="11" max="11" width="10.5703125" bestFit="1" customWidth="1"/>
    <col min="12" max="12" width="13.5703125" bestFit="1" customWidth="1"/>
    <col min="13" max="13" width="12.7109375" bestFit="1" customWidth="1"/>
    <col min="14" max="15" width="12.42578125" bestFit="1" customWidth="1"/>
    <col min="16" max="16" width="8.7109375" bestFit="1" customWidth="1"/>
  </cols>
  <sheetData>
    <row r="1" spans="1:17" x14ac:dyDescent="0.25">
      <c r="A1" s="38" t="s">
        <v>311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7" x14ac:dyDescent="0.25">
      <c r="A2" s="38" t="s">
        <v>310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</row>
    <row r="3" spans="1:17" ht="15.75" thickBot="1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</row>
    <row r="4" spans="1:17" ht="15.75" thickBot="1" x14ac:dyDescent="0.3">
      <c r="A4" s="31" t="s">
        <v>309</v>
      </c>
      <c r="B4" s="30">
        <v>15</v>
      </c>
      <c r="C4" s="30">
        <v>25</v>
      </c>
      <c r="D4" s="30">
        <v>20</v>
      </c>
      <c r="E4" s="30">
        <v>20</v>
      </c>
      <c r="F4" s="30">
        <v>25</v>
      </c>
      <c r="G4" s="30">
        <v>15</v>
      </c>
      <c r="H4" s="30">
        <v>19</v>
      </c>
      <c r="I4" s="30"/>
      <c r="J4" s="30"/>
      <c r="K4" s="30"/>
      <c r="L4" s="30"/>
      <c r="M4" s="30"/>
      <c r="N4" s="29">
        <f>SUM(B4:M4)</f>
        <v>139</v>
      </c>
    </row>
    <row r="5" spans="1:17" x14ac:dyDescent="0.2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1:17" x14ac:dyDescent="0.25">
      <c r="B6" s="27" t="s">
        <v>308</v>
      </c>
      <c r="C6" s="27" t="s">
        <v>307</v>
      </c>
      <c r="D6" s="27" t="s">
        <v>306</v>
      </c>
      <c r="E6" s="27" t="s">
        <v>305</v>
      </c>
      <c r="F6" s="27" t="s">
        <v>304</v>
      </c>
      <c r="G6" s="27" t="s">
        <v>303</v>
      </c>
      <c r="H6" s="27" t="s">
        <v>302</v>
      </c>
      <c r="I6" s="27" t="s">
        <v>301</v>
      </c>
      <c r="J6" s="26" t="s">
        <v>300</v>
      </c>
      <c r="K6" s="25" t="s">
        <v>299</v>
      </c>
      <c r="L6" s="25" t="s">
        <v>298</v>
      </c>
      <c r="M6" s="24" t="s">
        <v>297</v>
      </c>
      <c r="N6" s="24" t="s">
        <v>296</v>
      </c>
    </row>
    <row r="7" spans="1:17" x14ac:dyDescent="0.25">
      <c r="A7" s="12" t="s">
        <v>295</v>
      </c>
    </row>
    <row r="8" spans="1:17" x14ac:dyDescent="0.25">
      <c r="A8" s="4" t="s">
        <v>78</v>
      </c>
      <c r="B8" s="23">
        <v>208685</v>
      </c>
      <c r="C8" s="23">
        <v>325736.5</v>
      </c>
      <c r="D8" s="23">
        <v>290211.5</v>
      </c>
      <c r="E8" s="23">
        <v>288822.5</v>
      </c>
      <c r="F8" s="23">
        <v>328834.5</v>
      </c>
      <c r="G8" s="23">
        <v>140327.79999999999</v>
      </c>
      <c r="H8" s="23">
        <v>297267.20000000001</v>
      </c>
      <c r="I8" s="23"/>
      <c r="J8" s="23"/>
      <c r="K8" s="23"/>
      <c r="L8" s="23"/>
      <c r="M8" s="23"/>
      <c r="N8" s="22">
        <f>SUM(B8:M8)</f>
        <v>1879885</v>
      </c>
      <c r="O8" s="1"/>
      <c r="P8" s="1"/>
      <c r="Q8" s="1"/>
    </row>
    <row r="9" spans="1:17" x14ac:dyDescent="0.25">
      <c r="A9" s="4" t="s">
        <v>126</v>
      </c>
      <c r="B9" s="11">
        <v>8173.44</v>
      </c>
      <c r="C9" s="11">
        <v>10752.29</v>
      </c>
      <c r="D9" s="11">
        <v>12390.96</v>
      </c>
      <c r="E9" s="11">
        <v>10713.76</v>
      </c>
      <c r="F9" s="11">
        <v>10943.5</v>
      </c>
      <c r="G9" s="11">
        <v>6541.04</v>
      </c>
      <c r="H9" s="11">
        <v>8269.98</v>
      </c>
      <c r="I9" s="11"/>
      <c r="J9" s="11"/>
      <c r="K9" s="11"/>
      <c r="L9" s="11"/>
      <c r="M9" s="11"/>
      <c r="N9" s="1">
        <f>SUM(B9:M9)</f>
        <v>67784.97</v>
      </c>
      <c r="O9" s="1"/>
      <c r="P9" s="1"/>
      <c r="Q9" s="1"/>
    </row>
    <row r="10" spans="1:17" x14ac:dyDescent="0.25">
      <c r="A10" s="4" t="s">
        <v>92</v>
      </c>
      <c r="B10" s="11">
        <v>25466.660000000003</v>
      </c>
      <c r="C10" s="11">
        <v>24421.21</v>
      </c>
      <c r="D10" s="11">
        <v>24701.21</v>
      </c>
      <c r="E10" s="11">
        <v>24428.99</v>
      </c>
      <c r="F10" s="11">
        <v>26149.83</v>
      </c>
      <c r="G10" s="11">
        <v>25056.97</v>
      </c>
      <c r="H10" s="11">
        <v>44056.959999999999</v>
      </c>
      <c r="I10" s="11"/>
      <c r="J10" s="11"/>
      <c r="K10" s="11"/>
      <c r="L10" s="11"/>
      <c r="M10" s="11"/>
      <c r="N10" s="1">
        <f>SUM(B10:M10)</f>
        <v>194281.83</v>
      </c>
      <c r="O10" s="21"/>
      <c r="P10" s="21"/>
      <c r="Q10" s="21"/>
    </row>
    <row r="11" spans="1:17" x14ac:dyDescent="0.25">
      <c r="A11" s="4" t="s">
        <v>102</v>
      </c>
      <c r="B11" s="11">
        <v>82097</v>
      </c>
      <c r="C11" s="11">
        <v>100398</v>
      </c>
      <c r="D11" s="11">
        <v>76971</v>
      </c>
      <c r="E11" s="11">
        <v>158295</v>
      </c>
      <c r="F11" s="11">
        <v>138736.96000000002</v>
      </c>
      <c r="G11" s="11">
        <v>39137</v>
      </c>
      <c r="H11" s="11">
        <v>86693</v>
      </c>
      <c r="I11" s="11"/>
      <c r="J11" s="11"/>
      <c r="K11" s="11"/>
      <c r="L11" s="11"/>
      <c r="M11" s="11"/>
      <c r="N11" s="1">
        <f>SUM(B11:M11)</f>
        <v>682327.96</v>
      </c>
    </row>
    <row r="12" spans="1:17" x14ac:dyDescent="0.25">
      <c r="A12" s="4" t="s">
        <v>123</v>
      </c>
      <c r="B12" s="11">
        <v>10776.960000000001</v>
      </c>
      <c r="C12" s="11">
        <v>36386.53</v>
      </c>
      <c r="D12" s="11">
        <v>17227.810000000001</v>
      </c>
      <c r="E12" s="11">
        <v>11115.460000000001</v>
      </c>
      <c r="F12" s="11">
        <v>24065.86</v>
      </c>
      <c r="G12" s="11">
        <v>974.86</v>
      </c>
      <c r="H12" s="11">
        <v>914.86</v>
      </c>
      <c r="I12" s="11"/>
      <c r="J12" s="11"/>
      <c r="K12" s="11"/>
      <c r="L12" s="11"/>
      <c r="M12" s="11"/>
      <c r="N12" s="18">
        <f>SUM(B12:M12)</f>
        <v>101462.34000000001</v>
      </c>
    </row>
    <row r="13" spans="1:17" ht="5.25" customHeight="1" x14ac:dyDescent="0.25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"/>
    </row>
    <row r="14" spans="1:17" x14ac:dyDescent="0.25">
      <c r="A14" s="10" t="s">
        <v>294</v>
      </c>
      <c r="B14" s="9">
        <f t="shared" ref="B14:M14" si="0">+SUM(B8:B12)</f>
        <v>335199.06</v>
      </c>
      <c r="C14" s="9">
        <f t="shared" si="0"/>
        <v>497694.53</v>
      </c>
      <c r="D14" s="9">
        <f t="shared" si="0"/>
        <v>421502.48000000004</v>
      </c>
      <c r="E14" s="9">
        <f t="shared" si="0"/>
        <v>493375.71</v>
      </c>
      <c r="F14" s="9">
        <f t="shared" si="0"/>
        <v>528730.65</v>
      </c>
      <c r="G14" s="9">
        <f t="shared" si="0"/>
        <v>212037.66999999998</v>
      </c>
      <c r="H14" s="9">
        <f t="shared" si="0"/>
        <v>437202</v>
      </c>
      <c r="I14" s="9">
        <f t="shared" si="0"/>
        <v>0</v>
      </c>
      <c r="J14" s="9">
        <f t="shared" si="0"/>
        <v>0</v>
      </c>
      <c r="K14" s="9">
        <f t="shared" si="0"/>
        <v>0</v>
      </c>
      <c r="L14" s="9">
        <f t="shared" si="0"/>
        <v>0</v>
      </c>
      <c r="M14" s="9">
        <f t="shared" si="0"/>
        <v>0</v>
      </c>
      <c r="N14" s="9">
        <f>SUM(B14:M14)</f>
        <v>2925742.1</v>
      </c>
      <c r="O14" s="9">
        <f>+(N14-N10)/N4</f>
        <v>19650.793309352517</v>
      </c>
    </row>
    <row r="15" spans="1:17" s="13" customFormat="1" x14ac:dyDescent="0.25">
      <c r="A15" s="20" t="s">
        <v>293</v>
      </c>
      <c r="B15" s="19">
        <f t="shared" ref="B15:H15" si="1">+(B14-B10-B11)/B4</f>
        <v>15175.693333333335</v>
      </c>
      <c r="C15" s="19">
        <f t="shared" si="1"/>
        <v>14915.0128</v>
      </c>
      <c r="D15" s="19">
        <f t="shared" si="1"/>
        <v>15991.513500000001</v>
      </c>
      <c r="E15" s="19">
        <f t="shared" si="1"/>
        <v>15532.586000000001</v>
      </c>
      <c r="F15" s="19">
        <f t="shared" si="1"/>
        <v>14553.7544</v>
      </c>
      <c r="G15" s="19">
        <f t="shared" si="1"/>
        <v>9856.246666666666</v>
      </c>
      <c r="H15" s="19">
        <f t="shared" si="1"/>
        <v>16129.054736842105</v>
      </c>
      <c r="I15" s="19"/>
      <c r="J15" s="19"/>
      <c r="K15" s="19"/>
      <c r="L15" s="19"/>
      <c r="M15" s="19"/>
      <c r="N15" s="19">
        <f>+(N14-N10-N11)/SUM(B4:H4)</f>
        <v>14741.959064748202</v>
      </c>
    </row>
    <row r="16" spans="1:17" x14ac:dyDescent="0.25">
      <c r="A16" s="6" t="s">
        <v>292</v>
      </c>
    </row>
    <row r="17" spans="1:16" x14ac:dyDescent="0.25">
      <c r="A17" s="4" t="s">
        <v>291</v>
      </c>
      <c r="B17" s="11">
        <v>167150.69</v>
      </c>
      <c r="C17" s="11">
        <v>170468.59</v>
      </c>
      <c r="D17" s="11">
        <v>182189.49</v>
      </c>
      <c r="E17" s="11">
        <v>168953.32</v>
      </c>
      <c r="F17" s="11">
        <v>171318.21</v>
      </c>
      <c r="G17" s="11">
        <v>151686.63</v>
      </c>
      <c r="H17" s="11">
        <v>159278.29</v>
      </c>
      <c r="I17" s="11"/>
      <c r="J17" s="11"/>
      <c r="K17" s="11"/>
      <c r="L17" s="11"/>
      <c r="M17" s="11"/>
      <c r="N17" s="1">
        <f>SUM(B17:M17)</f>
        <v>1171045.22</v>
      </c>
    </row>
    <row r="18" spans="1:16" x14ac:dyDescent="0.25">
      <c r="A18" s="4" t="s">
        <v>318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"/>
    </row>
    <row r="19" spans="1:16" x14ac:dyDescent="0.25">
      <c r="A19" s="4" t="s">
        <v>131</v>
      </c>
      <c r="B19" s="11">
        <v>81571.59</v>
      </c>
      <c r="C19" s="11">
        <v>115548.12000000001</v>
      </c>
      <c r="D19" s="11">
        <v>117847.13</v>
      </c>
      <c r="E19" s="11">
        <v>124463.89</v>
      </c>
      <c r="F19" s="11">
        <v>118841.93</v>
      </c>
      <c r="G19" s="11">
        <v>95115.62</v>
      </c>
      <c r="H19" s="11">
        <v>109444.15</v>
      </c>
      <c r="I19" s="11"/>
      <c r="J19" s="11"/>
      <c r="K19" s="11"/>
      <c r="L19" s="11"/>
      <c r="M19" s="11"/>
      <c r="N19" s="1">
        <f>SUM(B19:M19)</f>
        <v>762832.43</v>
      </c>
    </row>
    <row r="20" spans="1:16" x14ac:dyDescent="0.25">
      <c r="A20" s="4" t="s">
        <v>290</v>
      </c>
      <c r="B20" s="11">
        <v>5895.81</v>
      </c>
      <c r="C20" s="11">
        <v>4830.8599999999997</v>
      </c>
      <c r="D20" s="11">
        <v>5862.02</v>
      </c>
      <c r="E20" s="11">
        <v>2702.45</v>
      </c>
      <c r="F20" s="11">
        <v>3945.4</v>
      </c>
      <c r="G20" s="11">
        <v>4194.1100000000006</v>
      </c>
      <c r="H20" s="11">
        <v>3139.45</v>
      </c>
      <c r="I20" s="11"/>
      <c r="J20" s="11"/>
      <c r="K20" s="11"/>
      <c r="L20" s="11"/>
      <c r="M20" s="11"/>
      <c r="N20" s="1">
        <f>SUM(B20:M20)</f>
        <v>30570.100000000006</v>
      </c>
    </row>
    <row r="21" spans="1:16" x14ac:dyDescent="0.25">
      <c r="A21" s="4" t="s">
        <v>230</v>
      </c>
      <c r="B21" s="11">
        <v>411.25</v>
      </c>
      <c r="C21" s="11">
        <v>11028</v>
      </c>
      <c r="D21" s="11">
        <v>-7283.5</v>
      </c>
      <c r="E21" s="11">
        <v>1101.7</v>
      </c>
      <c r="F21" s="11">
        <v>4016.25</v>
      </c>
      <c r="G21" s="11">
        <v>4751.25</v>
      </c>
      <c r="H21" s="11">
        <v>6673.619999999999</v>
      </c>
      <c r="I21" s="11"/>
      <c r="J21" s="11"/>
      <c r="K21" s="11"/>
      <c r="L21" s="11"/>
      <c r="M21" s="11"/>
      <c r="N21" s="18">
        <f>SUM(B21:M21)</f>
        <v>20698.57</v>
      </c>
    </row>
    <row r="22" spans="1:16" ht="5.25" customHeight="1" x14ac:dyDescent="0.25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6" x14ac:dyDescent="0.25">
      <c r="A23" s="10" t="s">
        <v>289</v>
      </c>
      <c r="B23" s="17">
        <f t="shared" ref="B23:M23" si="2">SUM(B17:B21)</f>
        <v>255029.34</v>
      </c>
      <c r="C23" s="17">
        <f t="shared" si="2"/>
        <v>301875.57</v>
      </c>
      <c r="D23" s="17">
        <f t="shared" si="2"/>
        <v>298615.14</v>
      </c>
      <c r="E23" s="17">
        <f t="shared" si="2"/>
        <v>297221.36000000004</v>
      </c>
      <c r="F23" s="17">
        <f t="shared" si="2"/>
        <v>298121.79000000004</v>
      </c>
      <c r="G23" s="17">
        <f t="shared" si="2"/>
        <v>255747.61</v>
      </c>
      <c r="H23" s="17">
        <f t="shared" si="2"/>
        <v>278535.51</v>
      </c>
      <c r="I23" s="17">
        <f t="shared" si="2"/>
        <v>0</v>
      </c>
      <c r="J23" s="17">
        <f t="shared" si="2"/>
        <v>0</v>
      </c>
      <c r="K23" s="17">
        <f t="shared" si="2"/>
        <v>0</v>
      </c>
      <c r="L23" s="17">
        <f t="shared" si="2"/>
        <v>0</v>
      </c>
      <c r="M23" s="17">
        <f t="shared" si="2"/>
        <v>0</v>
      </c>
      <c r="N23" s="17">
        <f>SUM(B23:M23)</f>
        <v>1985146.32</v>
      </c>
      <c r="O23" s="1"/>
    </row>
    <row r="24" spans="1:16" s="13" customFormat="1" x14ac:dyDescent="0.25">
      <c r="A24" s="16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4"/>
    </row>
    <row r="25" spans="1:16" x14ac:dyDescent="0.25">
      <c r="A25" s="6" t="s">
        <v>288</v>
      </c>
      <c r="B25" s="9">
        <f t="shared" ref="B25:M25" si="3">B14-B23</f>
        <v>80169.72</v>
      </c>
      <c r="C25" s="9">
        <f t="shared" si="3"/>
        <v>195818.96000000002</v>
      </c>
      <c r="D25" s="9">
        <f t="shared" si="3"/>
        <v>122887.34000000003</v>
      </c>
      <c r="E25" s="9">
        <f t="shared" si="3"/>
        <v>196154.34999999998</v>
      </c>
      <c r="F25" s="9">
        <f t="shared" si="3"/>
        <v>230608.86</v>
      </c>
      <c r="G25" s="9">
        <f t="shared" si="3"/>
        <v>-43709.94</v>
      </c>
      <c r="H25" s="9">
        <f t="shared" si="3"/>
        <v>158666.49</v>
      </c>
      <c r="I25" s="9">
        <f t="shared" si="3"/>
        <v>0</v>
      </c>
      <c r="J25" s="9">
        <f t="shared" si="3"/>
        <v>0</v>
      </c>
      <c r="K25" s="9">
        <f t="shared" si="3"/>
        <v>0</v>
      </c>
      <c r="L25" s="9">
        <f t="shared" si="3"/>
        <v>0</v>
      </c>
      <c r="M25" s="9">
        <f t="shared" si="3"/>
        <v>0</v>
      </c>
      <c r="N25" s="9">
        <f>SUM(B25:M25)</f>
        <v>940595.78</v>
      </c>
      <c r="P25" s="1"/>
    </row>
    <row r="26" spans="1:16" s="13" customFormat="1" x14ac:dyDescent="0.25">
      <c r="A26" s="1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4"/>
    </row>
    <row r="28" spans="1:16" x14ac:dyDescent="0.25">
      <c r="A28" s="12" t="s">
        <v>287</v>
      </c>
    </row>
    <row r="29" spans="1:16" x14ac:dyDescent="0.25">
      <c r="A29" s="4" t="s">
        <v>164</v>
      </c>
      <c r="B29" s="11">
        <v>32181.530000000002</v>
      </c>
      <c r="C29" s="11">
        <v>29281.510000000002</v>
      </c>
      <c r="D29" s="11">
        <v>36079.65</v>
      </c>
      <c r="E29" s="11">
        <v>33876.22</v>
      </c>
      <c r="F29" s="11">
        <v>49118.51</v>
      </c>
      <c r="G29" s="11">
        <v>66648.2</v>
      </c>
      <c r="H29" s="11">
        <v>29416.630000000005</v>
      </c>
      <c r="I29" s="11"/>
      <c r="J29" s="11"/>
      <c r="K29" s="11"/>
      <c r="L29" s="11"/>
      <c r="M29" s="11"/>
      <c r="N29" s="1">
        <f t="shared" ref="N29:N39" si="4">SUM(B29:M29)</f>
        <v>276602.25</v>
      </c>
    </row>
    <row r="30" spans="1:16" x14ac:dyDescent="0.25">
      <c r="A30" s="4" t="s">
        <v>152</v>
      </c>
      <c r="B30" s="11">
        <v>488.75</v>
      </c>
      <c r="C30" s="11">
        <v>257.69</v>
      </c>
      <c r="D30" s="11">
        <v>0</v>
      </c>
      <c r="E30" s="11">
        <v>0</v>
      </c>
      <c r="F30" s="11">
        <v>4603.26</v>
      </c>
      <c r="G30" s="11">
        <v>7109.85</v>
      </c>
      <c r="H30" s="11">
        <v>5500</v>
      </c>
      <c r="I30" s="11"/>
      <c r="J30" s="11"/>
      <c r="K30" s="11"/>
      <c r="L30" s="11"/>
      <c r="M30" s="11"/>
      <c r="N30" s="1">
        <f t="shared" si="4"/>
        <v>17959.550000000003</v>
      </c>
    </row>
    <row r="31" spans="1:16" x14ac:dyDescent="0.25">
      <c r="A31" s="4" t="s">
        <v>286</v>
      </c>
      <c r="B31" s="11">
        <v>1987.37</v>
      </c>
      <c r="C31" s="11">
        <v>0</v>
      </c>
      <c r="D31" s="11">
        <v>4266.2299999999996</v>
      </c>
      <c r="E31" s="11">
        <v>16101</v>
      </c>
      <c r="F31" s="11">
        <v>19141.969999999998</v>
      </c>
      <c r="G31" s="11">
        <v>37259.65</v>
      </c>
      <c r="H31" s="11">
        <v>11611.65</v>
      </c>
      <c r="I31" s="11"/>
      <c r="J31" s="11"/>
      <c r="K31" s="11"/>
      <c r="L31" s="11"/>
      <c r="M31" s="11"/>
      <c r="N31" s="1">
        <f t="shared" si="4"/>
        <v>90367.87</v>
      </c>
    </row>
    <row r="32" spans="1:16" x14ac:dyDescent="0.25">
      <c r="A32" s="4" t="s">
        <v>246</v>
      </c>
      <c r="B32" s="11">
        <v>47690.83</v>
      </c>
      <c r="C32" s="11">
        <v>48342.04</v>
      </c>
      <c r="D32" s="11">
        <v>48166.27</v>
      </c>
      <c r="E32" s="11">
        <v>48166.27</v>
      </c>
      <c r="F32" s="11">
        <v>48342.04</v>
      </c>
      <c r="G32" s="11">
        <v>41329.94</v>
      </c>
      <c r="H32" s="11">
        <v>48342.04</v>
      </c>
      <c r="I32" s="11"/>
      <c r="J32" s="11"/>
      <c r="K32" s="11"/>
      <c r="L32" s="11"/>
      <c r="M32" s="11"/>
      <c r="N32" s="1">
        <f t="shared" si="4"/>
        <v>330379.43</v>
      </c>
    </row>
    <row r="33" spans="1:14" x14ac:dyDescent="0.25">
      <c r="A33" s="4" t="s">
        <v>248</v>
      </c>
      <c r="B33" s="11">
        <v>1261.52</v>
      </c>
      <c r="C33" s="11">
        <v>7964.6399999999994</v>
      </c>
      <c r="D33" s="11">
        <v>24776.640000000003</v>
      </c>
      <c r="E33" s="11">
        <v>6750.9400000000005</v>
      </c>
      <c r="F33" s="11">
        <v>12897.24</v>
      </c>
      <c r="G33" s="11">
        <v>12183.57</v>
      </c>
      <c r="H33" s="11">
        <v>8708.17</v>
      </c>
      <c r="I33" s="11"/>
      <c r="J33" s="11"/>
      <c r="K33" s="11"/>
      <c r="L33" s="11"/>
      <c r="M33" s="11"/>
      <c r="N33" s="1">
        <f t="shared" si="4"/>
        <v>74542.720000000001</v>
      </c>
    </row>
    <row r="34" spans="1:14" x14ac:dyDescent="0.25">
      <c r="A34" s="4" t="s">
        <v>259</v>
      </c>
      <c r="B34" s="11">
        <v>0</v>
      </c>
      <c r="C34" s="11">
        <v>0</v>
      </c>
      <c r="D34" s="11">
        <v>2916.31</v>
      </c>
      <c r="E34" s="11">
        <v>0</v>
      </c>
      <c r="F34" s="11">
        <v>0</v>
      </c>
      <c r="G34" s="11">
        <v>624.16999999999996</v>
      </c>
      <c r="H34" s="11">
        <v>1138.31</v>
      </c>
      <c r="I34" s="11"/>
      <c r="J34" s="11"/>
      <c r="K34" s="11"/>
      <c r="L34" s="11"/>
      <c r="M34" s="11"/>
      <c r="N34" s="1">
        <f t="shared" si="4"/>
        <v>4678.79</v>
      </c>
    </row>
    <row r="35" spans="1:14" x14ac:dyDescent="0.25">
      <c r="A35" s="4" t="s">
        <v>148</v>
      </c>
      <c r="B35" s="11">
        <v>393.63</v>
      </c>
      <c r="C35" s="11">
        <v>513.61</v>
      </c>
      <c r="D35" s="11">
        <v>1685.97</v>
      </c>
      <c r="E35" s="11">
        <v>556.25</v>
      </c>
      <c r="F35" s="11">
        <v>1161.29</v>
      </c>
      <c r="G35" s="11">
        <v>1298.02</v>
      </c>
      <c r="H35" s="11">
        <v>1350</v>
      </c>
      <c r="I35" s="11"/>
      <c r="J35" s="11"/>
      <c r="K35" s="11"/>
      <c r="L35" s="11"/>
      <c r="M35" s="11"/>
      <c r="N35" s="1">
        <f t="shared" si="4"/>
        <v>6958.77</v>
      </c>
    </row>
    <row r="36" spans="1:14" x14ac:dyDescent="0.25">
      <c r="A36" s="4" t="s">
        <v>315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"/>
    </row>
    <row r="37" spans="1:14" x14ac:dyDescent="0.25">
      <c r="A37" s="4" t="s">
        <v>312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"/>
    </row>
    <row r="38" spans="1:14" x14ac:dyDescent="0.25">
      <c r="A38" s="4" t="s">
        <v>230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"/>
    </row>
    <row r="39" spans="1:14" x14ac:dyDescent="0.25">
      <c r="A39" s="4" t="s">
        <v>144</v>
      </c>
      <c r="B39" s="11">
        <v>35904.61</v>
      </c>
      <c r="C39" s="11">
        <v>34907.35</v>
      </c>
      <c r="D39" s="11">
        <v>29809.289999999997</v>
      </c>
      <c r="E39" s="11">
        <v>21502.92</v>
      </c>
      <c r="F39" s="11">
        <v>51635.96</v>
      </c>
      <c r="G39" s="11">
        <v>30087.449999999997</v>
      </c>
      <c r="H39" s="11">
        <v>18920.080000000002</v>
      </c>
      <c r="I39" s="11"/>
      <c r="J39" s="11"/>
      <c r="K39" s="11"/>
      <c r="L39" s="11"/>
      <c r="M39" s="11"/>
      <c r="N39" s="1">
        <f t="shared" si="4"/>
        <v>222767.65999999997</v>
      </c>
    </row>
    <row r="40" spans="1:14" ht="5.25" customHeight="1" x14ac:dyDescent="0.25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10" t="s">
        <v>285</v>
      </c>
      <c r="B41" s="9">
        <f t="shared" ref="B41:M41" si="5">SUM(B29:B39)</f>
        <v>119908.24000000002</v>
      </c>
      <c r="C41" s="9">
        <f t="shared" si="5"/>
        <v>121266.84</v>
      </c>
      <c r="D41" s="9">
        <f t="shared" si="5"/>
        <v>147700.35999999999</v>
      </c>
      <c r="E41" s="9">
        <f t="shared" si="5"/>
        <v>126953.59999999999</v>
      </c>
      <c r="F41" s="9">
        <f t="shared" si="5"/>
        <v>186900.27</v>
      </c>
      <c r="G41" s="9">
        <f t="shared" si="5"/>
        <v>196540.85000000003</v>
      </c>
      <c r="H41" s="9">
        <f t="shared" si="5"/>
        <v>124986.88</v>
      </c>
      <c r="I41" s="9">
        <f t="shared" si="5"/>
        <v>0</v>
      </c>
      <c r="J41" s="9">
        <f t="shared" si="5"/>
        <v>0</v>
      </c>
      <c r="K41" s="9">
        <f t="shared" si="5"/>
        <v>0</v>
      </c>
      <c r="L41" s="9">
        <f t="shared" si="5"/>
        <v>0</v>
      </c>
      <c r="M41" s="9">
        <f t="shared" si="5"/>
        <v>0</v>
      </c>
      <c r="N41" s="9">
        <f>SUM(B41:M41)</f>
        <v>1024257.0399999999</v>
      </c>
    </row>
    <row r="42" spans="1:14" ht="5.25" customHeight="1" x14ac:dyDescent="0.25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ht="16.899999999999999" customHeight="1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"/>
    </row>
    <row r="44" spans="1:14" ht="16.899999999999999" customHeight="1" x14ac:dyDescent="0.25">
      <c r="A44" s="4" t="s">
        <v>275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"/>
    </row>
    <row r="45" spans="1:14" ht="16.899999999999999" customHeight="1" x14ac:dyDescent="0.25">
      <c r="A45" s="4" t="s">
        <v>277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"/>
    </row>
    <row r="46" spans="1:14" ht="16.899999999999999" customHeight="1" x14ac:dyDescent="0.25">
      <c r="A46" s="4" t="s">
        <v>282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"/>
    </row>
    <row r="47" spans="1:14" ht="16.899999999999999" customHeight="1" x14ac:dyDescent="0.25">
      <c r="A47" s="4" t="s">
        <v>284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"/>
    </row>
    <row r="48" spans="1:14" ht="15.75" thickBot="1" x14ac:dyDescent="0.3">
      <c r="A48" s="6" t="s">
        <v>283</v>
      </c>
      <c r="B48" s="5">
        <f t="shared" ref="B48:H48" si="6">B41-B44-B45-B47</f>
        <v>119908.24000000002</v>
      </c>
      <c r="C48" s="5">
        <f t="shared" si="6"/>
        <v>121266.84</v>
      </c>
      <c r="D48" s="5">
        <f t="shared" si="6"/>
        <v>147700.35999999999</v>
      </c>
      <c r="E48" s="5">
        <f t="shared" si="6"/>
        <v>126953.59999999999</v>
      </c>
      <c r="F48" s="5">
        <f t="shared" si="6"/>
        <v>186900.27</v>
      </c>
      <c r="G48" s="5">
        <f t="shared" si="6"/>
        <v>196540.85000000003</v>
      </c>
      <c r="H48" s="5">
        <f t="shared" si="6"/>
        <v>124986.88</v>
      </c>
      <c r="I48" s="5">
        <f t="shared" ref="I48:N48" si="7">I25-I41</f>
        <v>0</v>
      </c>
      <c r="J48" s="5">
        <f t="shared" si="7"/>
        <v>0</v>
      </c>
      <c r="K48" s="5">
        <f t="shared" si="7"/>
        <v>0</v>
      </c>
      <c r="L48" s="5">
        <f t="shared" si="7"/>
        <v>0</v>
      </c>
      <c r="M48" s="5">
        <f t="shared" si="7"/>
        <v>0</v>
      </c>
      <c r="N48" s="5">
        <f t="shared" si="7"/>
        <v>-83661.259999999893</v>
      </c>
    </row>
    <row r="49" spans="1:13" ht="5.25" customHeight="1" thickTop="1" x14ac:dyDescent="0.25">
      <c r="A49" s="4"/>
      <c r="B49" s="3"/>
    </row>
    <row r="51" spans="1:13" x14ac:dyDescent="0.25">
      <c r="A51" t="s">
        <v>282</v>
      </c>
      <c r="B51" s="1">
        <v>0</v>
      </c>
      <c r="C51">
        <v>0</v>
      </c>
      <c r="D51">
        <v>0</v>
      </c>
      <c r="E51">
        <v>0</v>
      </c>
    </row>
    <row r="52" spans="1:13" x14ac:dyDescent="0.25">
      <c r="A52" t="s">
        <v>281</v>
      </c>
      <c r="B52" s="1">
        <v>0</v>
      </c>
      <c r="C52" s="1">
        <v>0</v>
      </c>
      <c r="D52" s="1">
        <v>3854.9</v>
      </c>
      <c r="E52" s="1">
        <v>0</v>
      </c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t="s">
        <v>275</v>
      </c>
      <c r="B53" s="2">
        <v>13758.68</v>
      </c>
      <c r="C53" s="2">
        <v>13758.68</v>
      </c>
      <c r="D53" s="2">
        <v>13758.679999999998</v>
      </c>
      <c r="E53" s="2">
        <v>13794.079999999998</v>
      </c>
      <c r="F53" s="2">
        <v>13794.079999999998</v>
      </c>
      <c r="G53" s="2">
        <v>12532.45</v>
      </c>
      <c r="H53" s="2">
        <v>11027.3</v>
      </c>
    </row>
    <row r="54" spans="1:13" x14ac:dyDescent="0.25">
      <c r="B54" s="2"/>
      <c r="C54" s="2"/>
      <c r="D54" s="2"/>
      <c r="E54" s="2"/>
      <c r="F54" s="2"/>
      <c r="G54" s="2"/>
      <c r="H54" s="2"/>
      <c r="M54" s="1"/>
    </row>
    <row r="55" spans="1:13" x14ac:dyDescent="0.25">
      <c r="B55" s="2"/>
      <c r="C55" s="2"/>
      <c r="D55" s="2"/>
      <c r="E55" s="2">
        <f>+E41+E25</f>
        <v>323107.94999999995</v>
      </c>
      <c r="F55" s="2">
        <f>+F41+F25</f>
        <v>417509.13</v>
      </c>
      <c r="G55" s="2">
        <f>+G41+G25</f>
        <v>152830.91000000003</v>
      </c>
      <c r="H55" s="2">
        <f>+H41+H25</f>
        <v>283653.37</v>
      </c>
    </row>
    <row r="57" spans="1:13" x14ac:dyDescent="0.25">
      <c r="G57" s="1">
        <f>+G23+G41</f>
        <v>452288.46</v>
      </c>
      <c r="H57" s="1">
        <f>+H23+H41</f>
        <v>403522.39</v>
      </c>
    </row>
  </sheetData>
  <mergeCells count="3">
    <mergeCell ref="A1:N1"/>
    <mergeCell ref="A2:N2"/>
    <mergeCell ref="A3:N3"/>
  </mergeCells>
  <pageMargins left="0.7" right="0.7" top="0.75" bottom="0.75" header="0.3" footer="0.3"/>
  <pageSetup scale="61" fitToHeight="0" orientation="landscape" horizontalDpi="300" verticalDpi="300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COAMapping</vt:lpstr>
      <vt:lpstr>COAMapping-Updated</vt:lpstr>
      <vt:lpstr>PLFormat</vt:lpstr>
      <vt:lpstr>PLFormat!Print_Area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 Villegas</dc:creator>
  <cp:lastModifiedBy>Zorinan Kasilag</cp:lastModifiedBy>
  <dcterms:created xsi:type="dcterms:W3CDTF">2022-10-06T06:44:49Z</dcterms:created>
  <dcterms:modified xsi:type="dcterms:W3CDTF">2022-10-14T02:16:56Z</dcterms:modified>
</cp:coreProperties>
</file>